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C:\Users\agaggar\Documents\JCI Insight final files\"/>
    </mc:Choice>
  </mc:AlternateContent>
  <xr:revisionPtr revIDLastSave="0" documentId="8_{3D868D16-DD83-479B-AD6B-27B7F4DA2D69}" xr6:coauthVersionLast="36" xr6:coauthVersionMax="36" xr10:uidLastSave="{00000000-0000-0000-0000-000000000000}"/>
  <bookViews>
    <workbookView xWindow="0" yWindow="0" windowWidth="28800" windowHeight="13905" firstSheet="15" activeTab="15" xr2:uid="{00000000-000D-0000-FFFF-FFFF00000000}"/>
  </bookViews>
  <sheets>
    <sheet name="Figure 1A N-Sup.-PE" sheetId="2" r:id="rId1"/>
    <sheet name="Figure 1B N-Sup.-MMP-9" sheetId="3" r:id="rId2"/>
    <sheet name="Figure 1C Lung bacteria" sheetId="4" r:id="rId3"/>
    <sheet name="Figure 1D Nasal wash Cells" sheetId="5" r:id="rId4"/>
    <sheet name="Figure 1E Lung lysate MPO" sheetId="6" r:id="rId5"/>
    <sheet name="Figure 1F BAL IgM" sheetId="17" r:id="rId6"/>
    <sheet name="Figure 1G Lung PE" sheetId="7" r:id="rId7"/>
    <sheet name="Figure 1H Lung MMP-9" sheetId="8" r:id="rId8"/>
    <sheet name="Figure 1I Lung PGP" sheetId="9" r:id="rId9"/>
    <sheet name="Figure 1J Nasal wash N" sheetId="11" r:id="rId10"/>
    <sheet name="Figure 1K BAL MPO" sheetId="12" r:id="rId11"/>
    <sheet name="Figure 1L Lung lysate MPO" sheetId="13" r:id="rId12"/>
    <sheet name="Figure 1M Nasal wash MPO" sheetId="14" r:id="rId13"/>
    <sheet name="Figure 1N Lung lysate MMP-9" sheetId="15" r:id="rId14"/>
    <sheet name="Figure 1O Nasal wash MMP-9" sheetId="16" r:id="rId15"/>
    <sheet name="PGP neutral RTR-main text pg 3" sheetId="20" r:id="rId16"/>
    <sheet name="Body weight - in main text pg 3" sheetId="10" r:id="rId17"/>
    <sheet name="Supplemental Figure 1A" sheetId="1" r:id="rId18"/>
    <sheet name="Supplemental Figure 1C" sheetId="19" r:id="rId1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20" l="1"/>
  <c r="B14" i="20"/>
  <c r="C13" i="20"/>
  <c r="B13" i="20"/>
  <c r="F10" i="20" s="1"/>
  <c r="F7" i="20" l="1"/>
  <c r="F6" i="20"/>
  <c r="F5" i="20"/>
  <c r="F8" i="20"/>
  <c r="F9" i="20"/>
  <c r="F14" i="20"/>
  <c r="F13" i="20"/>
  <c r="C12" i="10"/>
  <c r="B12" i="10"/>
  <c r="A12" i="10"/>
  <c r="C14" i="10" s="1"/>
  <c r="B14" i="10" l="1"/>
</calcChain>
</file>

<file path=xl/sharedStrings.xml><?xml version="1.0" encoding="utf-8"?>
<sst xmlns="http://schemas.openxmlformats.org/spreadsheetml/2006/main" count="131" uniqueCount="63">
  <si>
    <t>Air
+PBS</t>
  </si>
  <si>
    <t>Air
+SP</t>
  </si>
  <si>
    <t>Smoke
+PBS</t>
  </si>
  <si>
    <t>Smoke
+SP</t>
  </si>
  <si>
    <t>% vs Air+PBS</t>
  </si>
  <si>
    <t>% Body Weight</t>
  </si>
  <si>
    <t>Supplemental Figure 1A</t>
  </si>
  <si>
    <t>CSE</t>
  </si>
  <si>
    <t>No Sp</t>
  </si>
  <si>
    <t>Sp</t>
  </si>
  <si>
    <t>NO CSE</t>
  </si>
  <si>
    <t>Total</t>
  </si>
  <si>
    <t>Neutrophil</t>
  </si>
  <si>
    <t>Macrophage</t>
  </si>
  <si>
    <t>0*</t>
  </si>
  <si>
    <t>0.03*</t>
  </si>
  <si>
    <t>0.025*</t>
  </si>
  <si>
    <t>0.012*</t>
  </si>
  <si>
    <t>Lung lysate PGP</t>
  </si>
  <si>
    <t>Lung lysate MMP-9</t>
  </si>
  <si>
    <t>Smoke+
SP+RTR</t>
  </si>
  <si>
    <t>Smoke
+SP
+RTR</t>
  </si>
  <si>
    <t>Nasal wash Neutrophil number</t>
  </si>
  <si>
    <t>Summary</t>
  </si>
  <si>
    <t>ns</t>
  </si>
  <si>
    <t>*</t>
  </si>
  <si>
    <t>BAL MPO</t>
  </si>
  <si>
    <t>Lung lysate  MPO</t>
  </si>
  <si>
    <t>Nasal wash   MPO</t>
  </si>
  <si>
    <t xml:space="preserve">Nasal wash MMP-9 </t>
  </si>
  <si>
    <t>S. pneumonia count in Lung tissue</t>
  </si>
  <si>
    <t>Nasal wash cwll count</t>
  </si>
  <si>
    <t>Lung lysate MPO</t>
  </si>
  <si>
    <t>Smoke 
+SP</t>
  </si>
  <si>
    <t>RO-5</t>
  </si>
  <si>
    <t>Figure 1 D</t>
  </si>
  <si>
    <t>Figure 1E Lung MPO</t>
  </si>
  <si>
    <t>ng/mg protein</t>
  </si>
  <si>
    <t>Figure 1I</t>
  </si>
  <si>
    <t>Figure 1J</t>
  </si>
  <si>
    <t>Figure 1L</t>
  </si>
  <si>
    <t>Figure 1M</t>
  </si>
  <si>
    <t>Figure 1N</t>
  </si>
  <si>
    <t>Figure 1F</t>
  </si>
  <si>
    <t>BAL IgM</t>
  </si>
  <si>
    <t xml:space="preserve">Air
+SP
</t>
  </si>
  <si>
    <t>Supplemental Figure 1C  Lung Histology score</t>
  </si>
  <si>
    <t>Figure 1K</t>
  </si>
  <si>
    <t>Figure 1O</t>
  </si>
  <si>
    <t>Figure 1C</t>
  </si>
  <si>
    <t>Figure 1G Lung lysate PE</t>
  </si>
  <si>
    <t>Figure 1A Sup. PE</t>
  </si>
  <si>
    <t>Figure 1B Sup. MMP-9</t>
  </si>
  <si>
    <t>Figure 1H Lung lysate MMP-9</t>
  </si>
  <si>
    <t>Decrease from Air+PBS ctrl</t>
  </si>
  <si>
    <t>average  (% of Air+PBS)</t>
  </si>
  <si>
    <t>Mean</t>
  </si>
  <si>
    <t>SD</t>
  </si>
  <si>
    <t>n</t>
  </si>
  <si>
    <t>PGP decrease %</t>
  </si>
  <si>
    <t>Smoke+SP+RTR vs Smoke+SP</t>
  </si>
  <si>
    <t>Main text Page 3:  Body weight</t>
  </si>
  <si>
    <t>Main text Page 3: Lung lysate PGP (ng/mg protein) after RTR treatment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</si>
</sst>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i/>
      <sz val="10"/>
      <color rgb="FF0000FF"/>
      <name val="Arial"/>
      <family val="2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2" fontId="0" fillId="0" borderId="0" xfId="0" applyNumberForma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Fill="1"/>
    <xf numFmtId="0" fontId="2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/>
    <xf numFmtId="0" fontId="6" fillId="0" borderId="0" xfId="0" applyFont="1" applyAlignment="1">
      <alignment horizontal="center"/>
    </xf>
    <xf numFmtId="166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workbookViewId="0"/>
  </sheetViews>
  <sheetFormatPr defaultRowHeight="15" x14ac:dyDescent="0.25"/>
  <sheetData>
    <row r="1" spans="1:10" x14ac:dyDescent="0.25">
      <c r="A1" s="1" t="s">
        <v>51</v>
      </c>
    </row>
    <row r="2" spans="1:10" x14ac:dyDescent="0.25">
      <c r="C2" s="29" t="s">
        <v>8</v>
      </c>
      <c r="D2" s="29"/>
      <c r="E2" s="29"/>
      <c r="F2" s="17"/>
      <c r="G2" s="29" t="s">
        <v>9</v>
      </c>
      <c r="H2" s="29"/>
      <c r="I2" s="29"/>
    </row>
    <row r="3" spans="1:10" x14ac:dyDescent="0.25">
      <c r="B3" s="15" t="s">
        <v>10</v>
      </c>
      <c r="C3" s="5">
        <v>0.93700000000000006</v>
      </c>
      <c r="D3" s="5">
        <v>0.91300000000000003</v>
      </c>
      <c r="E3" s="5">
        <v>0.92400000000000004</v>
      </c>
      <c r="F3" s="5"/>
      <c r="G3" s="5">
        <v>0.79100000000000004</v>
      </c>
      <c r="H3" s="5">
        <v>0.77200000000000002</v>
      </c>
      <c r="I3" s="5">
        <v>0.82</v>
      </c>
      <c r="J3" s="5">
        <v>0.89500000000000002</v>
      </c>
    </row>
    <row r="4" spans="1:10" x14ac:dyDescent="0.25">
      <c r="B4" s="15" t="s">
        <v>7</v>
      </c>
      <c r="C4" s="5">
        <v>0.85599999999999998</v>
      </c>
      <c r="D4" s="5">
        <v>0.86</v>
      </c>
      <c r="E4" s="5">
        <v>0.79900000000000004</v>
      </c>
      <c r="F4" s="5"/>
      <c r="G4" s="5">
        <v>0.91700000000000004</v>
      </c>
      <c r="H4" s="5">
        <v>1.2949999999999999</v>
      </c>
      <c r="I4" s="5">
        <v>0.89900000000000002</v>
      </c>
      <c r="J4" s="5">
        <v>1.1850000000000001</v>
      </c>
    </row>
    <row r="37" spans="2:2" x14ac:dyDescent="0.25">
      <c r="B37" s="3" t="s">
        <v>23</v>
      </c>
    </row>
    <row r="38" spans="2:2" x14ac:dyDescent="0.25">
      <c r="B38" s="3"/>
    </row>
    <row r="39" spans="2:2" x14ac:dyDescent="0.25">
      <c r="B39" s="3" t="s">
        <v>24</v>
      </c>
    </row>
    <row r="40" spans="2:2" x14ac:dyDescent="0.25">
      <c r="B40" s="3" t="s">
        <v>24</v>
      </c>
    </row>
    <row r="41" spans="2:2" x14ac:dyDescent="0.25">
      <c r="B41" s="3" t="s">
        <v>24</v>
      </c>
    </row>
    <row r="42" spans="2:2" x14ac:dyDescent="0.25">
      <c r="B42" s="3" t="s">
        <v>24</v>
      </c>
    </row>
    <row r="43" spans="2:2" x14ac:dyDescent="0.25">
      <c r="B43" s="3" t="s">
        <v>25</v>
      </c>
    </row>
    <row r="44" spans="2:2" x14ac:dyDescent="0.25">
      <c r="B44" s="3" t="s">
        <v>24</v>
      </c>
    </row>
  </sheetData>
  <mergeCells count="2">
    <mergeCell ref="C2:E2"/>
    <mergeCell ref="G2:I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"/>
  <sheetViews>
    <sheetView workbookViewId="0">
      <selection activeCell="C12" sqref="C12"/>
    </sheetView>
  </sheetViews>
  <sheetFormatPr defaultRowHeight="15" x14ac:dyDescent="0.25"/>
  <cols>
    <col min="1" max="1" width="27.42578125" customWidth="1"/>
  </cols>
  <sheetData>
    <row r="1" spans="1:8" x14ac:dyDescent="0.25">
      <c r="A1" s="1" t="s">
        <v>52</v>
      </c>
    </row>
    <row r="2" spans="1:8" x14ac:dyDescent="0.25">
      <c r="B2" s="29" t="s">
        <v>8</v>
      </c>
      <c r="C2" s="29"/>
      <c r="D2" s="29"/>
      <c r="E2" s="17"/>
      <c r="F2" s="29" t="s">
        <v>9</v>
      </c>
      <c r="G2" s="29"/>
      <c r="H2" s="29"/>
    </row>
    <row r="3" spans="1:8" x14ac:dyDescent="0.25">
      <c r="A3" s="15" t="s">
        <v>10</v>
      </c>
      <c r="B3" s="3">
        <v>41.56</v>
      </c>
      <c r="C3" s="3">
        <v>36.130000000000003</v>
      </c>
      <c r="D3" s="3">
        <v>43.36</v>
      </c>
      <c r="E3" s="3"/>
      <c r="F3" s="3">
        <v>40.590000000000003</v>
      </c>
      <c r="G3" s="3">
        <v>44.6</v>
      </c>
      <c r="H3" s="3">
        <v>37.549999999999997</v>
      </c>
    </row>
    <row r="4" spans="1:8" x14ac:dyDescent="0.25">
      <c r="A4" s="15" t="s">
        <v>7</v>
      </c>
      <c r="B4" s="3">
        <v>52.03</v>
      </c>
      <c r="C4" s="3">
        <v>49.66</v>
      </c>
      <c r="D4" s="3">
        <v>44.56</v>
      </c>
      <c r="E4" s="3"/>
      <c r="F4" s="3">
        <v>67.900000000000006</v>
      </c>
      <c r="G4" s="3">
        <v>67.22</v>
      </c>
      <c r="H4" s="3">
        <v>58.78</v>
      </c>
    </row>
    <row r="6" spans="1:8" x14ac:dyDescent="0.25">
      <c r="A6" s="1"/>
    </row>
    <row r="7" spans="1:8" x14ac:dyDescent="0.25">
      <c r="A7" s="10"/>
      <c r="B7" s="3"/>
      <c r="C7" s="3"/>
      <c r="D7" s="3"/>
      <c r="E7" s="3"/>
      <c r="F7" s="3"/>
      <c r="G7" s="3"/>
    </row>
  </sheetData>
  <mergeCells count="2">
    <mergeCell ref="B2:D2"/>
    <mergeCell ref="F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"/>
  <sheetViews>
    <sheetView workbookViewId="0">
      <selection activeCell="E7" sqref="E7"/>
    </sheetView>
  </sheetViews>
  <sheetFormatPr defaultRowHeight="15" x14ac:dyDescent="0.25"/>
  <cols>
    <col min="2" max="2" width="12.7109375" customWidth="1"/>
    <col min="3" max="3" width="11.85546875" customWidth="1"/>
  </cols>
  <sheetData>
    <row r="1" spans="1:2" x14ac:dyDescent="0.25">
      <c r="A1" s="1" t="s">
        <v>49</v>
      </c>
    </row>
    <row r="3" spans="1:2" x14ac:dyDescent="0.25">
      <c r="A3" s="1" t="s">
        <v>30</v>
      </c>
    </row>
    <row r="4" spans="1:2" x14ac:dyDescent="0.25">
      <c r="A4" s="9" t="s">
        <v>1</v>
      </c>
      <c r="B4" s="9" t="s">
        <v>3</v>
      </c>
    </row>
    <row r="5" spans="1:2" x14ac:dyDescent="0.25">
      <c r="A5" s="5">
        <v>3120</v>
      </c>
      <c r="B5" s="5">
        <v>13700</v>
      </c>
    </row>
    <row r="6" spans="1:2" x14ac:dyDescent="0.25">
      <c r="A6" s="5">
        <v>12800</v>
      </c>
      <c r="B6" s="5">
        <v>13300</v>
      </c>
    </row>
    <row r="7" spans="1:2" x14ac:dyDescent="0.25">
      <c r="A7" s="5">
        <v>3700</v>
      </c>
      <c r="B7" s="5">
        <v>57000</v>
      </c>
    </row>
    <row r="8" spans="1:2" x14ac:dyDescent="0.25">
      <c r="A8" s="5">
        <v>9600</v>
      </c>
      <c r="B8" s="5">
        <v>27400</v>
      </c>
    </row>
    <row r="9" spans="1:2" x14ac:dyDescent="0.25">
      <c r="A9" s="5">
        <v>6300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Y8"/>
  <sheetViews>
    <sheetView workbookViewId="0">
      <selection activeCell="U14" sqref="U14"/>
    </sheetView>
  </sheetViews>
  <sheetFormatPr defaultRowHeight="15" x14ac:dyDescent="0.25"/>
  <cols>
    <col min="1" max="1" width="42.85546875" customWidth="1"/>
    <col min="27" max="27" width="42.85546875" customWidth="1"/>
  </cols>
  <sheetData>
    <row r="1" spans="1:51" x14ac:dyDescent="0.25">
      <c r="A1" s="1"/>
      <c r="AA1" s="1" t="s">
        <v>34</v>
      </c>
    </row>
    <row r="2" spans="1:51" x14ac:dyDescent="0.25">
      <c r="A2" s="1" t="s">
        <v>35</v>
      </c>
    </row>
    <row r="3" spans="1:51" x14ac:dyDescent="0.25">
      <c r="A3" s="1" t="s">
        <v>31</v>
      </c>
      <c r="AA3" s="1" t="s">
        <v>31</v>
      </c>
    </row>
    <row r="4" spans="1:51" x14ac:dyDescent="0.25">
      <c r="A4" s="1"/>
      <c r="B4" s="29" t="s">
        <v>11</v>
      </c>
      <c r="C4" s="29"/>
      <c r="D4" s="29"/>
      <c r="E4" s="29"/>
      <c r="F4" s="29"/>
      <c r="G4" s="29"/>
      <c r="H4" s="29"/>
      <c r="I4" s="29"/>
      <c r="J4" s="11"/>
      <c r="K4" s="29" t="s">
        <v>12</v>
      </c>
      <c r="L4" s="29"/>
      <c r="M4" s="29"/>
      <c r="N4" s="29"/>
      <c r="O4" s="29"/>
      <c r="P4" s="29"/>
      <c r="Q4" s="29"/>
      <c r="R4" s="29"/>
      <c r="S4" s="29" t="s">
        <v>13</v>
      </c>
      <c r="T4" s="29"/>
      <c r="U4" s="29"/>
      <c r="V4" s="29"/>
      <c r="W4" s="29"/>
      <c r="X4" s="29"/>
      <c r="Y4" s="29"/>
      <c r="AA4" s="1"/>
      <c r="AB4" s="29" t="s">
        <v>11</v>
      </c>
      <c r="AC4" s="29"/>
      <c r="AD4" s="29"/>
      <c r="AE4" s="29"/>
      <c r="AF4" s="29"/>
      <c r="AG4" s="29"/>
      <c r="AH4" s="29"/>
      <c r="AI4" s="29"/>
      <c r="AJ4" s="9"/>
      <c r="AK4" s="29" t="s">
        <v>12</v>
      </c>
      <c r="AL4" s="29"/>
      <c r="AM4" s="29"/>
      <c r="AN4" s="29"/>
      <c r="AO4" s="29"/>
      <c r="AP4" s="29"/>
      <c r="AQ4" s="29"/>
      <c r="AR4" s="29"/>
      <c r="AS4" s="29" t="s">
        <v>13</v>
      </c>
      <c r="AT4" s="29"/>
      <c r="AU4" s="29"/>
      <c r="AV4" s="29"/>
      <c r="AW4" s="29"/>
      <c r="AX4" s="29"/>
      <c r="AY4" s="29"/>
    </row>
    <row r="5" spans="1:51" x14ac:dyDescent="0.25">
      <c r="A5" s="15" t="s">
        <v>0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/>
      <c r="I5" s="3"/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/>
      <c r="Q5" s="3"/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/>
      <c r="Y5" s="5"/>
      <c r="AA5" s="15" t="s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/>
      <c r="AI5" s="5"/>
      <c r="AJ5" s="5"/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/>
      <c r="AR5" s="5"/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/>
    </row>
    <row r="6" spans="1:51" x14ac:dyDescent="0.25">
      <c r="A6" s="15" t="s">
        <v>1</v>
      </c>
      <c r="B6" s="3">
        <v>0.02</v>
      </c>
      <c r="C6" s="3">
        <v>0.06</v>
      </c>
      <c r="D6" s="3">
        <v>0.02</v>
      </c>
      <c r="E6" s="3">
        <v>0.06</v>
      </c>
      <c r="F6" s="3">
        <v>0.02</v>
      </c>
      <c r="G6" s="3">
        <v>0.03</v>
      </c>
      <c r="H6" s="3"/>
      <c r="I6" s="3"/>
      <c r="J6" s="3">
        <v>0.01</v>
      </c>
      <c r="K6" s="3">
        <v>0.03</v>
      </c>
      <c r="L6" s="3">
        <v>0.01</v>
      </c>
      <c r="M6" s="3">
        <v>0.03</v>
      </c>
      <c r="N6" s="3">
        <v>0.01</v>
      </c>
      <c r="O6" s="3">
        <v>0.02</v>
      </c>
      <c r="P6" s="3"/>
      <c r="Q6" s="3"/>
      <c r="R6" s="3">
        <v>0.01</v>
      </c>
      <c r="S6" s="3">
        <v>0.03</v>
      </c>
      <c r="T6" s="3">
        <v>0.01</v>
      </c>
      <c r="U6" s="3">
        <v>0.03</v>
      </c>
      <c r="V6" s="3">
        <v>0.01</v>
      </c>
      <c r="W6" s="3">
        <v>0.01</v>
      </c>
      <c r="X6" s="3"/>
      <c r="Y6" s="5"/>
      <c r="AA6" s="15" t="s">
        <v>1</v>
      </c>
      <c r="AB6" s="5">
        <v>0.02</v>
      </c>
      <c r="AC6" s="5">
        <v>0.06</v>
      </c>
      <c r="AD6" s="5">
        <v>0.02</v>
      </c>
      <c r="AE6" s="5">
        <v>0.06</v>
      </c>
      <c r="AF6" s="5">
        <v>0.02</v>
      </c>
      <c r="AG6" s="5">
        <v>0.03</v>
      </c>
      <c r="AH6" s="5"/>
      <c r="AI6" s="5"/>
      <c r="AJ6" s="5"/>
      <c r="AK6" s="5">
        <v>0.01</v>
      </c>
      <c r="AL6" s="5">
        <v>0.03</v>
      </c>
      <c r="AM6" s="5">
        <v>0.01</v>
      </c>
      <c r="AN6" s="5">
        <v>0.03</v>
      </c>
      <c r="AO6" s="5">
        <v>0.01</v>
      </c>
      <c r="AP6" s="5">
        <v>0.02</v>
      </c>
      <c r="AQ6" s="5"/>
      <c r="AR6" s="5"/>
      <c r="AS6" s="5">
        <v>0.01</v>
      </c>
      <c r="AT6" s="5">
        <v>0.03</v>
      </c>
      <c r="AU6" s="5">
        <v>0.01</v>
      </c>
      <c r="AV6" s="5">
        <v>0.03</v>
      </c>
      <c r="AW6" s="5">
        <v>0.01</v>
      </c>
      <c r="AX6" s="5">
        <v>0.01</v>
      </c>
      <c r="AY6" s="5"/>
    </row>
    <row r="7" spans="1:51" x14ac:dyDescent="0.25">
      <c r="A7" s="15" t="s">
        <v>2</v>
      </c>
      <c r="B7" s="3">
        <v>0.02</v>
      </c>
      <c r="C7" s="3">
        <v>0.03</v>
      </c>
      <c r="D7" s="3">
        <v>0.03</v>
      </c>
      <c r="E7" s="3">
        <v>0.02</v>
      </c>
      <c r="F7" s="3">
        <v>0.06</v>
      </c>
      <c r="G7" s="3">
        <v>0.03</v>
      </c>
      <c r="H7" s="3">
        <v>0.02</v>
      </c>
      <c r="I7" s="3"/>
      <c r="J7" s="3">
        <v>0.02</v>
      </c>
      <c r="K7" s="3">
        <v>0.02</v>
      </c>
      <c r="L7" s="3">
        <v>5.8000000000000003E-2</v>
      </c>
      <c r="M7" s="3">
        <v>2.1000000000000001E-2</v>
      </c>
      <c r="P7" s="3"/>
      <c r="Q7" s="3"/>
      <c r="R7" s="3">
        <v>0</v>
      </c>
      <c r="S7" s="3">
        <v>0</v>
      </c>
      <c r="T7" s="3">
        <v>3.0000000000000001E-3</v>
      </c>
      <c r="U7" s="3">
        <v>8.9999999999999993E-3</v>
      </c>
      <c r="X7" s="3"/>
      <c r="Y7" s="5"/>
      <c r="AA7" s="15" t="s">
        <v>2</v>
      </c>
      <c r="AB7" s="5">
        <v>0.02</v>
      </c>
      <c r="AC7" s="5">
        <v>0.03</v>
      </c>
      <c r="AD7" s="5">
        <v>0.03</v>
      </c>
      <c r="AE7" s="5">
        <v>0.02</v>
      </c>
      <c r="AF7" s="5">
        <v>0.06</v>
      </c>
      <c r="AG7" s="5">
        <v>0.03</v>
      </c>
      <c r="AH7" s="5">
        <v>0.02</v>
      </c>
      <c r="AI7" s="5"/>
      <c r="AJ7" s="5"/>
      <c r="AK7" s="5">
        <v>0.02</v>
      </c>
      <c r="AL7" s="5">
        <v>0.02</v>
      </c>
      <c r="AM7" s="5"/>
      <c r="AN7" s="5"/>
      <c r="AO7" s="5">
        <v>5.8000000000000003E-2</v>
      </c>
      <c r="AP7" s="5">
        <v>2.1000000000000001E-2</v>
      </c>
      <c r="AQ7" s="5"/>
      <c r="AR7" s="5"/>
      <c r="AS7" s="5">
        <v>0</v>
      </c>
      <c r="AT7" s="5">
        <v>0</v>
      </c>
      <c r="AU7" s="5"/>
      <c r="AV7" s="5"/>
      <c r="AW7" s="5">
        <v>3.0000000000000001E-3</v>
      </c>
      <c r="AX7" s="5">
        <v>8.9999999999999993E-3</v>
      </c>
      <c r="AY7" s="5"/>
    </row>
    <row r="8" spans="1:51" x14ac:dyDescent="0.25">
      <c r="A8" s="15" t="s">
        <v>3</v>
      </c>
      <c r="B8" s="3">
        <v>0.18</v>
      </c>
      <c r="C8" s="3">
        <v>0.27</v>
      </c>
      <c r="D8" s="3">
        <v>0.09</v>
      </c>
      <c r="E8" s="3">
        <v>0.12</v>
      </c>
      <c r="F8" s="3">
        <v>0.15</v>
      </c>
      <c r="G8" s="3"/>
      <c r="H8" s="3"/>
      <c r="I8" s="3"/>
      <c r="J8" s="3">
        <v>0.14799999999999999</v>
      </c>
      <c r="K8" s="3">
        <v>0.23400000000000001</v>
      </c>
      <c r="L8" s="3">
        <v>6.7000000000000004E-2</v>
      </c>
      <c r="M8" s="3">
        <v>0.115</v>
      </c>
      <c r="N8" s="3">
        <v>0.14299999999999999</v>
      </c>
      <c r="O8" s="3"/>
      <c r="P8" s="3"/>
      <c r="Q8" s="3"/>
      <c r="R8" s="3">
        <v>3.2000000000000001E-2</v>
      </c>
      <c r="S8" s="3">
        <v>3.5999999999999997E-2</v>
      </c>
      <c r="T8" s="3">
        <v>5.0000000000000001E-3</v>
      </c>
      <c r="U8" s="3">
        <v>2.3E-2</v>
      </c>
      <c r="V8" s="3">
        <v>1.7999999999999999E-2</v>
      </c>
      <c r="W8" s="3">
        <v>5.0000000000000001E-3</v>
      </c>
      <c r="X8" s="3">
        <v>7.0000000000000001E-3</v>
      </c>
      <c r="Y8" s="5"/>
      <c r="AA8" s="15" t="s">
        <v>3</v>
      </c>
      <c r="AB8" s="8" t="s">
        <v>14</v>
      </c>
      <c r="AC8" s="5">
        <v>0.18</v>
      </c>
      <c r="AD8" s="5">
        <v>0.27</v>
      </c>
      <c r="AE8" s="8" t="s">
        <v>15</v>
      </c>
      <c r="AF8" s="5">
        <v>0.09</v>
      </c>
      <c r="AG8" s="8" t="s">
        <v>15</v>
      </c>
      <c r="AH8" s="5">
        <v>0.12</v>
      </c>
      <c r="AI8" s="5">
        <v>0.15</v>
      </c>
      <c r="AJ8" s="5"/>
      <c r="AK8" s="5">
        <v>0.14799999999999999</v>
      </c>
      <c r="AL8" s="5">
        <v>0.23400000000000001</v>
      </c>
      <c r="AM8" s="8" t="s">
        <v>16</v>
      </c>
      <c r="AN8" s="5">
        <v>6.7000000000000004E-2</v>
      </c>
      <c r="AO8" s="8" t="s">
        <v>17</v>
      </c>
      <c r="AP8" s="5">
        <v>0.115</v>
      </c>
      <c r="AQ8" s="5">
        <v>0.14299999999999999</v>
      </c>
      <c r="AR8" s="5"/>
      <c r="AS8" s="5">
        <v>3.2000000000000001E-2</v>
      </c>
      <c r="AT8" s="5">
        <v>3.5999999999999997E-2</v>
      </c>
      <c r="AU8" s="5">
        <v>5.0000000000000001E-3</v>
      </c>
      <c r="AV8" s="5">
        <v>2.3E-2</v>
      </c>
      <c r="AW8" s="5">
        <v>1.7999999999999999E-2</v>
      </c>
      <c r="AX8" s="5">
        <v>5.0000000000000001E-3</v>
      </c>
      <c r="AY8" s="5">
        <v>7.0000000000000001E-3</v>
      </c>
    </row>
  </sheetData>
  <mergeCells count="6">
    <mergeCell ref="AB4:AI4"/>
    <mergeCell ref="AK4:AR4"/>
    <mergeCell ref="AS4:AY4"/>
    <mergeCell ref="B4:I4"/>
    <mergeCell ref="K4:R4"/>
    <mergeCell ref="S4:Y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D11"/>
  <sheetViews>
    <sheetView workbookViewId="0">
      <selection activeCell="S13" sqref="S13"/>
    </sheetView>
  </sheetViews>
  <sheetFormatPr defaultRowHeight="15" x14ac:dyDescent="0.25"/>
  <cols>
    <col min="3" max="4" width="13.42578125" customWidth="1"/>
  </cols>
  <sheetData>
    <row r="2" spans="1:4" x14ac:dyDescent="0.25">
      <c r="A2" s="1" t="s">
        <v>36</v>
      </c>
    </row>
    <row r="3" spans="1:4" x14ac:dyDescent="0.25">
      <c r="A3" s="1" t="s">
        <v>32</v>
      </c>
    </row>
    <row r="4" spans="1:4" x14ac:dyDescent="0.25">
      <c r="A4" s="9" t="s">
        <v>0</v>
      </c>
      <c r="B4" s="9" t="s">
        <v>1</v>
      </c>
      <c r="C4" s="9" t="s">
        <v>2</v>
      </c>
      <c r="D4" s="9" t="s">
        <v>3</v>
      </c>
    </row>
    <row r="5" spans="1:4" x14ac:dyDescent="0.25">
      <c r="A5" s="5">
        <v>30.14</v>
      </c>
      <c r="B5" s="5">
        <v>21.37</v>
      </c>
      <c r="C5" s="5">
        <v>22.06</v>
      </c>
      <c r="D5" s="5">
        <v>26.07</v>
      </c>
    </row>
    <row r="6" spans="1:4" x14ac:dyDescent="0.25">
      <c r="A6" s="5">
        <v>23.7</v>
      </c>
      <c r="B6" s="5">
        <v>40.090000000000003</v>
      </c>
      <c r="C6" s="5">
        <v>28.16</v>
      </c>
      <c r="D6" s="5">
        <v>53.05</v>
      </c>
    </row>
    <row r="7" spans="1:4" x14ac:dyDescent="0.25">
      <c r="A7" s="5">
        <v>18.52</v>
      </c>
      <c r="B7" s="5">
        <v>34.33</v>
      </c>
      <c r="C7" s="5">
        <v>18.010000000000002</v>
      </c>
      <c r="D7" s="5">
        <v>47.69</v>
      </c>
    </row>
    <row r="8" spans="1:4" x14ac:dyDescent="0.25">
      <c r="A8" s="5">
        <v>23.53</v>
      </c>
      <c r="B8" s="5">
        <v>33.380000000000003</v>
      </c>
      <c r="C8" s="5">
        <v>18.760000000000002</v>
      </c>
      <c r="D8" s="5">
        <v>36.1</v>
      </c>
    </row>
    <row r="9" spans="1:4" x14ac:dyDescent="0.25">
      <c r="A9" s="5">
        <v>21.98</v>
      </c>
      <c r="B9" s="5">
        <v>27.08</v>
      </c>
      <c r="C9" s="5">
        <v>21.29</v>
      </c>
      <c r="D9" s="5">
        <v>47.5</v>
      </c>
    </row>
    <row r="10" spans="1:4" x14ac:dyDescent="0.25">
      <c r="A10" s="5">
        <v>20.3</v>
      </c>
      <c r="B10" s="5">
        <v>39.020000000000003</v>
      </c>
      <c r="C10" s="5">
        <v>21.52</v>
      </c>
      <c r="D10" s="5">
        <v>40.79</v>
      </c>
    </row>
    <row r="11" spans="1:4" x14ac:dyDescent="0.25">
      <c r="A11" s="5"/>
      <c r="B11" s="5"/>
      <c r="C11" s="5"/>
      <c r="D11" s="5">
        <v>49.46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D11"/>
  <sheetViews>
    <sheetView workbookViewId="0">
      <selection activeCell="I18" sqref="I18"/>
    </sheetView>
  </sheetViews>
  <sheetFormatPr defaultRowHeight="15" x14ac:dyDescent="0.25"/>
  <cols>
    <col min="3" max="3" width="12.5703125" customWidth="1"/>
    <col min="4" max="4" width="12.85546875" customWidth="1"/>
  </cols>
  <sheetData>
    <row r="2" spans="1:4" x14ac:dyDescent="0.25">
      <c r="A2" s="1" t="s">
        <v>43</v>
      </c>
      <c r="B2" s="1" t="s">
        <v>44</v>
      </c>
      <c r="C2" t="s">
        <v>37</v>
      </c>
    </row>
    <row r="4" spans="1:4" x14ac:dyDescent="0.25">
      <c r="A4" s="12" t="s">
        <v>0</v>
      </c>
      <c r="B4" s="12" t="s">
        <v>1</v>
      </c>
      <c r="C4" s="12" t="s">
        <v>2</v>
      </c>
      <c r="D4" s="12" t="s">
        <v>3</v>
      </c>
    </row>
    <row r="5" spans="1:4" x14ac:dyDescent="0.25">
      <c r="A5" s="3">
        <v>209.83</v>
      </c>
      <c r="B5" s="3">
        <v>208.1</v>
      </c>
      <c r="C5" s="3">
        <v>114.96</v>
      </c>
      <c r="D5" s="3">
        <v>446.79</v>
      </c>
    </row>
    <row r="6" spans="1:4" x14ac:dyDescent="0.25">
      <c r="A6" s="3">
        <v>178.07</v>
      </c>
      <c r="B6">
        <v>127.11</v>
      </c>
      <c r="C6" s="3">
        <v>187.88</v>
      </c>
      <c r="D6" s="3">
        <v>216.41</v>
      </c>
    </row>
    <row r="7" spans="1:4" x14ac:dyDescent="0.25">
      <c r="A7" s="3">
        <v>209.19</v>
      </c>
      <c r="B7" s="3">
        <v>247.1</v>
      </c>
      <c r="C7" s="3">
        <v>160.05000000000001</v>
      </c>
      <c r="D7" s="3">
        <v>246.98</v>
      </c>
    </row>
    <row r="8" spans="1:4" x14ac:dyDescent="0.25">
      <c r="A8" s="3">
        <v>127.55</v>
      </c>
      <c r="B8" s="3">
        <v>228.84</v>
      </c>
      <c r="C8" s="3">
        <v>270.25</v>
      </c>
      <c r="D8" s="3">
        <v>310.58</v>
      </c>
    </row>
    <row r="9" spans="1:4" x14ac:dyDescent="0.25">
      <c r="A9" s="3">
        <v>144.47</v>
      </c>
      <c r="B9" s="3">
        <v>233.4</v>
      </c>
      <c r="C9" s="3"/>
      <c r="D9" s="3">
        <v>257.52</v>
      </c>
    </row>
    <row r="10" spans="1:4" x14ac:dyDescent="0.25">
      <c r="B10" s="4"/>
      <c r="D10" s="4"/>
    </row>
    <row r="11" spans="1:4" x14ac:dyDescent="0.25">
      <c r="A11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E13"/>
  <sheetViews>
    <sheetView workbookViewId="0">
      <selection activeCell="A3" sqref="A3"/>
    </sheetView>
  </sheetViews>
  <sheetFormatPr defaultRowHeight="15" x14ac:dyDescent="0.25"/>
  <cols>
    <col min="3" max="5" width="12.7109375" customWidth="1"/>
  </cols>
  <sheetData>
    <row r="3" spans="1:5" x14ac:dyDescent="0.25">
      <c r="A3" s="1" t="s">
        <v>50</v>
      </c>
    </row>
    <row r="4" spans="1:5" x14ac:dyDescent="0.25">
      <c r="A4" s="11" t="s">
        <v>0</v>
      </c>
      <c r="B4" s="11" t="s">
        <v>1</v>
      </c>
      <c r="C4" s="11" t="s">
        <v>2</v>
      </c>
      <c r="D4" s="11" t="s">
        <v>3</v>
      </c>
      <c r="E4" s="11"/>
    </row>
    <row r="5" spans="1:5" x14ac:dyDescent="0.25">
      <c r="A5" s="3">
        <v>53.58</v>
      </c>
      <c r="B5" s="3">
        <v>82.43</v>
      </c>
      <c r="C5" s="3">
        <v>114.6</v>
      </c>
      <c r="D5" s="3">
        <v>115.09</v>
      </c>
      <c r="E5" s="3"/>
    </row>
    <row r="6" spans="1:5" x14ac:dyDescent="0.25">
      <c r="A6" s="3">
        <v>101</v>
      </c>
      <c r="B6" s="3">
        <v>92.01</v>
      </c>
      <c r="C6" s="3">
        <v>139.36000000000001</v>
      </c>
      <c r="D6" s="3">
        <v>131.88</v>
      </c>
      <c r="E6" s="3"/>
    </row>
    <row r="7" spans="1:5" x14ac:dyDescent="0.25">
      <c r="A7" s="3">
        <v>85.15</v>
      </c>
      <c r="B7" s="3">
        <v>119.85</v>
      </c>
      <c r="C7" s="3">
        <v>134.34</v>
      </c>
      <c r="D7" s="3">
        <v>129.93</v>
      </c>
      <c r="E7" s="3"/>
    </row>
    <row r="8" spans="1:5" x14ac:dyDescent="0.25">
      <c r="A8" s="19">
        <v>115.32</v>
      </c>
      <c r="B8" s="19">
        <v>97.51</v>
      </c>
      <c r="C8" s="3">
        <v>87.13</v>
      </c>
      <c r="D8" s="3">
        <v>116.74</v>
      </c>
      <c r="E8" s="16"/>
    </row>
    <row r="9" spans="1:5" x14ac:dyDescent="0.25">
      <c r="C9" s="3">
        <v>132.47</v>
      </c>
      <c r="D9" s="3">
        <v>122.22</v>
      </c>
    </row>
    <row r="10" spans="1:5" x14ac:dyDescent="0.25">
      <c r="C10" s="3">
        <v>125.83</v>
      </c>
      <c r="D10" s="3">
        <v>179.07</v>
      </c>
    </row>
    <row r="11" spans="1:5" x14ac:dyDescent="0.25">
      <c r="A11" s="3"/>
      <c r="B11" s="3"/>
    </row>
    <row r="12" spans="1:5" x14ac:dyDescent="0.25">
      <c r="C12" s="3"/>
      <c r="D12" s="4"/>
    </row>
    <row r="13" spans="1:5" x14ac:dyDescent="0.25">
      <c r="C13" s="5"/>
      <c r="D13" s="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E12"/>
  <sheetViews>
    <sheetView workbookViewId="0">
      <selection activeCell="G11" sqref="G11"/>
    </sheetView>
  </sheetViews>
  <sheetFormatPr defaultRowHeight="15" x14ac:dyDescent="0.25"/>
  <cols>
    <col min="3" max="3" width="13" customWidth="1"/>
    <col min="4" max="5" width="12.140625" customWidth="1"/>
  </cols>
  <sheetData>
    <row r="2" spans="1:5" x14ac:dyDescent="0.25">
      <c r="A2" s="1" t="s">
        <v>53</v>
      </c>
    </row>
    <row r="3" spans="1:5" x14ac:dyDescent="0.25">
      <c r="A3" s="1" t="s">
        <v>19</v>
      </c>
    </row>
    <row r="4" spans="1:5" x14ac:dyDescent="0.25">
      <c r="A4" s="11" t="s">
        <v>0</v>
      </c>
      <c r="B4" s="11" t="s">
        <v>1</v>
      </c>
      <c r="C4" s="11" t="s">
        <v>2</v>
      </c>
      <c r="D4" s="11" t="s">
        <v>3</v>
      </c>
      <c r="E4" s="11"/>
    </row>
    <row r="5" spans="1:5" x14ac:dyDescent="0.25">
      <c r="A5" s="3">
        <v>49.27</v>
      </c>
      <c r="B5" s="3">
        <v>45.99</v>
      </c>
      <c r="C5" s="3">
        <v>62.18</v>
      </c>
      <c r="D5" s="3">
        <v>52.3</v>
      </c>
      <c r="E5" s="3"/>
    </row>
    <row r="6" spans="1:5" x14ac:dyDescent="0.25">
      <c r="A6" s="3">
        <v>37.39</v>
      </c>
      <c r="B6" s="3">
        <v>61.37</v>
      </c>
      <c r="C6" s="3">
        <v>56.77</v>
      </c>
      <c r="D6" s="3">
        <v>65.709999999999994</v>
      </c>
      <c r="E6" s="3"/>
    </row>
    <row r="7" spans="1:5" x14ac:dyDescent="0.25">
      <c r="A7" s="3">
        <v>54.76</v>
      </c>
      <c r="B7" s="3">
        <v>51.37</v>
      </c>
      <c r="C7" s="3">
        <v>55.49</v>
      </c>
      <c r="D7" s="3">
        <v>69.84</v>
      </c>
      <c r="E7" s="3"/>
    </row>
    <row r="8" spans="1:5" x14ac:dyDescent="0.25">
      <c r="A8" s="3">
        <v>44.51</v>
      </c>
      <c r="B8" s="3">
        <v>50</v>
      </c>
      <c r="C8" s="3">
        <v>47.63</v>
      </c>
      <c r="D8" s="3">
        <v>52.04</v>
      </c>
      <c r="E8" s="3"/>
    </row>
    <row r="9" spans="1:5" x14ac:dyDescent="0.25">
      <c r="A9" s="3">
        <v>46.5</v>
      </c>
      <c r="B9" s="3">
        <v>58.4</v>
      </c>
      <c r="C9" s="3">
        <v>44.56</v>
      </c>
      <c r="D9" s="3">
        <v>55.84</v>
      </c>
      <c r="E9" s="3"/>
    </row>
    <row r="10" spans="1:5" x14ac:dyDescent="0.25">
      <c r="C10" s="3">
        <v>55.19</v>
      </c>
      <c r="D10" s="3">
        <v>58.01</v>
      </c>
      <c r="E10" s="3"/>
    </row>
    <row r="11" spans="1:5" x14ac:dyDescent="0.25">
      <c r="A11" s="3"/>
      <c r="B11" s="3"/>
      <c r="C11" s="3">
        <v>48.2</v>
      </c>
      <c r="D11" s="3">
        <v>61.35</v>
      </c>
      <c r="E11" s="3"/>
    </row>
    <row r="12" spans="1:5" x14ac:dyDescent="0.25">
      <c r="A12" s="3"/>
      <c r="B12" s="3"/>
      <c r="C12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D10"/>
  <sheetViews>
    <sheetView workbookViewId="0">
      <selection activeCell="I14" sqref="I14"/>
    </sheetView>
  </sheetViews>
  <sheetFormatPr defaultRowHeight="15" x14ac:dyDescent="0.25"/>
  <cols>
    <col min="1" max="1" width="11" customWidth="1"/>
    <col min="2" max="2" width="11.140625" customWidth="1"/>
    <col min="3" max="3" width="12.42578125" customWidth="1"/>
    <col min="4" max="4" width="12.28515625" customWidth="1"/>
  </cols>
  <sheetData>
    <row r="2" spans="1:4" x14ac:dyDescent="0.25">
      <c r="A2" s="1" t="s">
        <v>38</v>
      </c>
    </row>
    <row r="3" spans="1:4" x14ac:dyDescent="0.25">
      <c r="A3" s="1" t="s">
        <v>18</v>
      </c>
      <c r="C3" t="s">
        <v>37</v>
      </c>
    </row>
    <row r="4" spans="1:4" x14ac:dyDescent="0.25">
      <c r="A4" s="12" t="s">
        <v>0</v>
      </c>
      <c r="B4" s="12" t="s">
        <v>1</v>
      </c>
      <c r="C4" s="12" t="s">
        <v>2</v>
      </c>
      <c r="D4" s="12" t="s">
        <v>3</v>
      </c>
    </row>
    <row r="5" spans="1:4" x14ac:dyDescent="0.25">
      <c r="A5" s="21">
        <v>1.4194668800000001E-2</v>
      </c>
      <c r="B5" s="21">
        <v>4.5697570999999999E-2</v>
      </c>
      <c r="C5" s="21">
        <v>3.1119495E-2</v>
      </c>
      <c r="D5" s="21">
        <v>9.3328966999999999E-2</v>
      </c>
    </row>
    <row r="6" spans="1:4" x14ac:dyDescent="0.25">
      <c r="A6" s="21">
        <v>5.2336381000000001E-2</v>
      </c>
      <c r="B6" s="21">
        <v>1.7495186999999999E-2</v>
      </c>
      <c r="C6" s="21">
        <v>6.1110764999999997E-2</v>
      </c>
      <c r="D6" s="21">
        <v>0.102264114</v>
      </c>
    </row>
    <row r="7" spans="1:4" x14ac:dyDescent="0.25">
      <c r="A7" s="21">
        <v>1.7462419E-2</v>
      </c>
      <c r="B7" s="21">
        <v>4.3176177000000003E-2</v>
      </c>
      <c r="C7" s="21">
        <v>7.5223138999999994E-2</v>
      </c>
      <c r="D7" s="21">
        <v>0.11538177300000001</v>
      </c>
    </row>
    <row r="8" spans="1:4" x14ac:dyDescent="0.25">
      <c r="A8" s="21">
        <v>1.6070274999999998E-2</v>
      </c>
      <c r="B8" s="21">
        <v>1.4277421E-2</v>
      </c>
      <c r="C8" s="21">
        <v>6.3106099999999998E-2</v>
      </c>
      <c r="D8" s="21">
        <v>6.9060511000000005E-2</v>
      </c>
    </row>
    <row r="9" spans="1:4" x14ac:dyDescent="0.25">
      <c r="A9" s="21"/>
      <c r="B9" s="22"/>
      <c r="C9" s="22"/>
      <c r="D9" s="21">
        <v>7.6281802999999995E-2</v>
      </c>
    </row>
    <row r="10" spans="1:4" x14ac:dyDescent="0.25">
      <c r="A10" s="6"/>
      <c r="B10" s="6"/>
      <c r="C10" s="6"/>
      <c r="D10" s="6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3:C12"/>
  <sheetViews>
    <sheetView workbookViewId="0">
      <selection activeCell="C14" sqref="C14"/>
    </sheetView>
  </sheetViews>
  <sheetFormatPr defaultRowHeight="15" x14ac:dyDescent="0.25"/>
  <cols>
    <col min="2" max="2" width="11.5703125" customWidth="1"/>
    <col min="3" max="3" width="19" customWidth="1"/>
  </cols>
  <sheetData>
    <row r="3" spans="1:3" x14ac:dyDescent="0.25">
      <c r="A3" s="1" t="s">
        <v>39</v>
      </c>
    </row>
    <row r="4" spans="1:3" x14ac:dyDescent="0.25">
      <c r="A4" s="1" t="s">
        <v>22</v>
      </c>
    </row>
    <row r="5" spans="1:3" x14ac:dyDescent="0.25">
      <c r="A5" s="5" t="s">
        <v>0</v>
      </c>
      <c r="B5" s="5" t="s">
        <v>3</v>
      </c>
      <c r="C5" s="5" t="s">
        <v>21</v>
      </c>
    </row>
    <row r="6" spans="1:3" x14ac:dyDescent="0.25">
      <c r="A6" s="5">
        <v>5.8999999999999997E-2</v>
      </c>
      <c r="B6" s="5">
        <v>0.58899999999999997</v>
      </c>
      <c r="C6" s="5">
        <v>0.08</v>
      </c>
    </row>
    <row r="7" spans="1:3" x14ac:dyDescent="0.25">
      <c r="A7" s="5">
        <v>0</v>
      </c>
      <c r="B7" s="5">
        <v>0.23799999999999999</v>
      </c>
      <c r="C7" s="5">
        <v>0</v>
      </c>
    </row>
    <row r="8" spans="1:3" x14ac:dyDescent="0.25">
      <c r="A8" s="5">
        <v>0</v>
      </c>
      <c r="B8" s="5">
        <v>0.222</v>
      </c>
      <c r="C8" s="5">
        <v>0.154</v>
      </c>
    </row>
    <row r="9" spans="1:3" x14ac:dyDescent="0.25">
      <c r="A9" s="5"/>
      <c r="B9" s="5">
        <v>0.19900000000000001</v>
      </c>
      <c r="C9" s="5">
        <v>0</v>
      </c>
    </row>
    <row r="10" spans="1:3" x14ac:dyDescent="0.25">
      <c r="A10" s="5"/>
      <c r="B10" s="5">
        <v>0.35399999999999998</v>
      </c>
      <c r="C10" s="5">
        <v>0.115</v>
      </c>
    </row>
    <row r="11" spans="1:3" x14ac:dyDescent="0.25">
      <c r="A11" s="5"/>
      <c r="B11" s="5"/>
      <c r="C11" s="5">
        <v>9.5000000000000001E-2</v>
      </c>
    </row>
    <row r="12" spans="1:3" x14ac:dyDescent="0.25">
      <c r="A12" s="5"/>
      <c r="B12" s="5"/>
      <c r="C12" s="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3:C12"/>
  <sheetViews>
    <sheetView workbookViewId="0">
      <selection activeCell="A3" sqref="A3"/>
    </sheetView>
  </sheetViews>
  <sheetFormatPr defaultRowHeight="15" x14ac:dyDescent="0.25"/>
  <cols>
    <col min="2" max="2" width="13.28515625" customWidth="1"/>
    <col min="3" max="3" width="15.28515625" customWidth="1"/>
  </cols>
  <sheetData>
    <row r="3" spans="1:3" x14ac:dyDescent="0.25">
      <c r="A3" s="1" t="s">
        <v>47</v>
      </c>
    </row>
    <row r="4" spans="1:3" x14ac:dyDescent="0.25">
      <c r="A4" s="1" t="s">
        <v>26</v>
      </c>
    </row>
    <row r="5" spans="1:3" x14ac:dyDescent="0.25">
      <c r="A5" s="9" t="s">
        <v>0</v>
      </c>
      <c r="B5" s="9" t="s">
        <v>3</v>
      </c>
      <c r="C5" s="9" t="s">
        <v>21</v>
      </c>
    </row>
    <row r="6" spans="1:3" x14ac:dyDescent="0.25">
      <c r="A6" s="5">
        <v>0.17</v>
      </c>
      <c r="B6" s="5">
        <v>0.27</v>
      </c>
      <c r="C6" s="5">
        <v>0.12</v>
      </c>
    </row>
    <row r="7" spans="1:3" x14ac:dyDescent="0.25">
      <c r="A7" s="5">
        <v>0.15</v>
      </c>
      <c r="B7" s="5">
        <v>0.16</v>
      </c>
      <c r="C7" s="5">
        <v>0.18</v>
      </c>
    </row>
    <row r="8" spans="1:3" x14ac:dyDescent="0.25">
      <c r="A8" s="5">
        <v>0.11</v>
      </c>
      <c r="B8" s="5">
        <v>0.21</v>
      </c>
      <c r="C8" s="5">
        <v>0.19</v>
      </c>
    </row>
    <row r="9" spans="1:3" x14ac:dyDescent="0.25">
      <c r="A9" s="5">
        <v>0.12</v>
      </c>
      <c r="B9" s="5">
        <v>0.18</v>
      </c>
      <c r="C9" s="5">
        <v>0.1</v>
      </c>
    </row>
    <row r="10" spans="1:3" x14ac:dyDescent="0.25">
      <c r="A10" s="5">
        <v>0.11</v>
      </c>
      <c r="B10" s="5">
        <v>0.19</v>
      </c>
      <c r="C10" s="5">
        <v>0.11</v>
      </c>
    </row>
    <row r="11" spans="1:3" x14ac:dyDescent="0.25">
      <c r="A11" s="5"/>
      <c r="B11" s="5">
        <v>0.2</v>
      </c>
      <c r="C11" s="5">
        <v>0.1</v>
      </c>
    </row>
    <row r="12" spans="1:3" x14ac:dyDescent="0.25">
      <c r="A12" s="5"/>
      <c r="B12" s="5">
        <v>0.11</v>
      </c>
      <c r="C12" s="5">
        <v>0.14000000000000001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3:C12"/>
  <sheetViews>
    <sheetView workbookViewId="0">
      <selection activeCell="A3" sqref="A3"/>
    </sheetView>
  </sheetViews>
  <sheetFormatPr defaultRowHeight="15" x14ac:dyDescent="0.25"/>
  <cols>
    <col min="2" max="2" width="11.85546875" customWidth="1"/>
    <col min="3" max="3" width="17.7109375" customWidth="1"/>
  </cols>
  <sheetData>
    <row r="3" spans="1:3" x14ac:dyDescent="0.25">
      <c r="A3" s="1" t="s">
        <v>40</v>
      </c>
    </row>
    <row r="4" spans="1:3" x14ac:dyDescent="0.25">
      <c r="A4" s="1" t="s">
        <v>27</v>
      </c>
    </row>
    <row r="5" spans="1:3" x14ac:dyDescent="0.25">
      <c r="A5" s="9" t="s">
        <v>0</v>
      </c>
      <c r="B5" s="9" t="s">
        <v>3</v>
      </c>
      <c r="C5" s="9" t="s">
        <v>21</v>
      </c>
    </row>
    <row r="6" spans="1:3" x14ac:dyDescent="0.25">
      <c r="A6" s="5">
        <v>22.08</v>
      </c>
      <c r="B6" s="5">
        <v>31.45</v>
      </c>
      <c r="C6" s="5">
        <v>22.98</v>
      </c>
    </row>
    <row r="7" spans="1:3" x14ac:dyDescent="0.25">
      <c r="A7" s="5">
        <v>27.58</v>
      </c>
      <c r="B7" s="5">
        <v>32.33</v>
      </c>
      <c r="C7" s="5">
        <v>22.3</v>
      </c>
    </row>
    <row r="8" spans="1:3" x14ac:dyDescent="0.25">
      <c r="A8" s="5">
        <v>21.41</v>
      </c>
      <c r="B8" s="5">
        <v>27.48</v>
      </c>
      <c r="C8" s="5">
        <v>28.96</v>
      </c>
    </row>
    <row r="9" spans="1:3" x14ac:dyDescent="0.25">
      <c r="A9" s="5">
        <v>19.5</v>
      </c>
      <c r="B9" s="5">
        <v>30.86</v>
      </c>
      <c r="C9" s="5">
        <v>23.4</v>
      </c>
    </row>
    <row r="10" spans="1:3" x14ac:dyDescent="0.25">
      <c r="A10" s="5">
        <v>22.84</v>
      </c>
      <c r="B10" s="5">
        <v>27.37</v>
      </c>
      <c r="C10" s="5">
        <v>25.16</v>
      </c>
    </row>
    <row r="11" spans="1:3" x14ac:dyDescent="0.25">
      <c r="A11" s="5"/>
      <c r="B11" s="5">
        <v>22.62</v>
      </c>
      <c r="C11" s="5">
        <v>19.25</v>
      </c>
    </row>
    <row r="12" spans="1:3" x14ac:dyDescent="0.25">
      <c r="A12" s="5"/>
      <c r="B12" s="5">
        <v>36.67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3:C12"/>
  <sheetViews>
    <sheetView workbookViewId="0">
      <selection activeCell="J37" sqref="J37"/>
    </sheetView>
  </sheetViews>
  <sheetFormatPr defaultRowHeight="15" x14ac:dyDescent="0.25"/>
  <cols>
    <col min="2" max="2" width="11.5703125" customWidth="1"/>
    <col min="3" max="3" width="18.5703125" customWidth="1"/>
  </cols>
  <sheetData>
    <row r="3" spans="1:3" x14ac:dyDescent="0.25">
      <c r="A3" s="1" t="s">
        <v>41</v>
      </c>
    </row>
    <row r="4" spans="1:3" x14ac:dyDescent="0.25">
      <c r="A4" s="1" t="s">
        <v>28</v>
      </c>
    </row>
    <row r="5" spans="1:3" x14ac:dyDescent="0.25">
      <c r="A5" s="11" t="s">
        <v>0</v>
      </c>
      <c r="B5" s="11" t="s">
        <v>3</v>
      </c>
      <c r="C5" s="11" t="s">
        <v>21</v>
      </c>
    </row>
    <row r="6" spans="1:3" x14ac:dyDescent="0.25">
      <c r="A6" s="5">
        <v>1.55</v>
      </c>
      <c r="B6" s="5">
        <v>4.7699999999999996</v>
      </c>
      <c r="C6" s="5">
        <v>1.01</v>
      </c>
    </row>
    <row r="7" spans="1:3" x14ac:dyDescent="0.25">
      <c r="A7" s="5">
        <v>1.61</v>
      </c>
      <c r="B7" s="5">
        <v>3.39</v>
      </c>
      <c r="C7" s="5">
        <v>0.78</v>
      </c>
    </row>
    <row r="8" spans="1:3" x14ac:dyDescent="0.25">
      <c r="A8" s="5">
        <v>1.04</v>
      </c>
      <c r="B8" s="5">
        <v>1.75</v>
      </c>
      <c r="C8" s="5">
        <v>2.36</v>
      </c>
    </row>
    <row r="9" spans="1:3" x14ac:dyDescent="0.25">
      <c r="A9" s="5">
        <v>0.31</v>
      </c>
      <c r="B9" s="5">
        <v>3.07</v>
      </c>
      <c r="C9" s="5">
        <v>2.34</v>
      </c>
    </row>
    <row r="10" spans="1:3" x14ac:dyDescent="0.25">
      <c r="A10" s="5">
        <v>2.08</v>
      </c>
      <c r="B10" s="5">
        <v>2.96</v>
      </c>
      <c r="C10" s="5">
        <v>1.86</v>
      </c>
    </row>
    <row r="11" spans="1:3" x14ac:dyDescent="0.25">
      <c r="A11" s="5"/>
      <c r="B11" s="5">
        <v>1.9</v>
      </c>
      <c r="C11" s="5">
        <v>2.87</v>
      </c>
    </row>
    <row r="12" spans="1:3" x14ac:dyDescent="0.25">
      <c r="A12" s="5"/>
      <c r="B12" s="5">
        <v>3.92</v>
      </c>
      <c r="C12" s="5">
        <v>0.74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4:C13"/>
  <sheetViews>
    <sheetView workbookViewId="0">
      <selection activeCell="A4" sqref="A4"/>
    </sheetView>
  </sheetViews>
  <sheetFormatPr defaultRowHeight="15" x14ac:dyDescent="0.25"/>
  <cols>
    <col min="2" max="2" width="12.28515625" customWidth="1"/>
    <col min="3" max="3" width="16.85546875" customWidth="1"/>
  </cols>
  <sheetData>
    <row r="4" spans="1:3" x14ac:dyDescent="0.25">
      <c r="A4" s="1" t="s">
        <v>42</v>
      </c>
    </row>
    <row r="5" spans="1:3" x14ac:dyDescent="0.25">
      <c r="A5" s="1" t="s">
        <v>19</v>
      </c>
    </row>
    <row r="6" spans="1:3" x14ac:dyDescent="0.25">
      <c r="A6" s="17" t="s">
        <v>0</v>
      </c>
      <c r="B6" s="17" t="s">
        <v>3</v>
      </c>
      <c r="C6" s="17" t="s">
        <v>21</v>
      </c>
    </row>
    <row r="7" spans="1:3" x14ac:dyDescent="0.25">
      <c r="A7" s="5">
        <v>67.599999999999994</v>
      </c>
      <c r="B7" s="5">
        <v>88</v>
      </c>
      <c r="C7" s="5">
        <v>66.7</v>
      </c>
    </row>
    <row r="8" spans="1:3" x14ac:dyDescent="0.25">
      <c r="A8" s="5">
        <v>70.5</v>
      </c>
      <c r="B8" s="5">
        <v>89.8</v>
      </c>
      <c r="C8" s="5">
        <v>53.2</v>
      </c>
    </row>
    <row r="9" spans="1:3" x14ac:dyDescent="0.25">
      <c r="A9" s="5">
        <v>44.4</v>
      </c>
      <c r="B9" s="5">
        <v>79.099999999999994</v>
      </c>
      <c r="C9" s="5">
        <v>71.5</v>
      </c>
    </row>
    <row r="10" spans="1:3" x14ac:dyDescent="0.25">
      <c r="A10" s="5">
        <v>55.3</v>
      </c>
      <c r="B10" s="5">
        <v>72.2</v>
      </c>
      <c r="C10" s="5">
        <v>63</v>
      </c>
    </row>
    <row r="11" spans="1:3" x14ac:dyDescent="0.25">
      <c r="A11" s="5">
        <v>67.2</v>
      </c>
      <c r="B11" s="5">
        <v>87.9</v>
      </c>
      <c r="C11" s="5">
        <v>68.599999999999994</v>
      </c>
    </row>
    <row r="12" spans="1:3" x14ac:dyDescent="0.25">
      <c r="A12" s="5"/>
      <c r="B12" s="5">
        <v>101.9</v>
      </c>
      <c r="C12" s="5">
        <v>76.400000000000006</v>
      </c>
    </row>
    <row r="13" spans="1:3" x14ac:dyDescent="0.25">
      <c r="A13" s="5"/>
      <c r="C13" s="5">
        <v>56.2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C13"/>
  <sheetViews>
    <sheetView workbookViewId="0">
      <selection activeCell="A3" sqref="A3"/>
    </sheetView>
  </sheetViews>
  <sheetFormatPr defaultRowHeight="15" x14ac:dyDescent="0.25"/>
  <cols>
    <col min="2" max="2" width="12.28515625" customWidth="1"/>
    <col min="3" max="3" width="19.42578125" customWidth="1"/>
  </cols>
  <sheetData>
    <row r="3" spans="1:3" x14ac:dyDescent="0.25">
      <c r="A3" s="1" t="s">
        <v>48</v>
      </c>
    </row>
    <row r="5" spans="1:3" x14ac:dyDescent="0.25">
      <c r="A5" s="1" t="s">
        <v>29</v>
      </c>
    </row>
    <row r="6" spans="1:3" x14ac:dyDescent="0.25">
      <c r="A6" s="9" t="s">
        <v>0</v>
      </c>
      <c r="B6" s="9" t="s">
        <v>3</v>
      </c>
      <c r="C6" s="9" t="s">
        <v>21</v>
      </c>
    </row>
    <row r="7" spans="1:3" x14ac:dyDescent="0.25">
      <c r="A7" s="5">
        <v>2.34</v>
      </c>
      <c r="B7" s="5">
        <v>10.61</v>
      </c>
      <c r="C7" s="5">
        <v>2.4900000000000002</v>
      </c>
    </row>
    <row r="8" spans="1:3" x14ac:dyDescent="0.25">
      <c r="A8" s="5">
        <v>5.62</v>
      </c>
      <c r="B8" s="5">
        <v>8.09</v>
      </c>
      <c r="C8" s="5">
        <v>3.92</v>
      </c>
    </row>
    <row r="9" spans="1:3" x14ac:dyDescent="0.25">
      <c r="A9" s="5">
        <v>0.8</v>
      </c>
      <c r="B9" s="5">
        <v>4.83</v>
      </c>
      <c r="C9" s="5">
        <v>4.6100000000000003</v>
      </c>
    </row>
    <row r="10" spans="1:3" x14ac:dyDescent="0.25">
      <c r="A10" s="5">
        <v>2.57</v>
      </c>
      <c r="B10" s="5">
        <v>9.35</v>
      </c>
      <c r="C10" s="5">
        <v>4.09</v>
      </c>
    </row>
    <row r="11" spans="1:3" x14ac:dyDescent="0.25">
      <c r="B11" s="5">
        <v>8.35</v>
      </c>
      <c r="C11" s="5">
        <v>6.57</v>
      </c>
    </row>
    <row r="12" spans="1:3" x14ac:dyDescent="0.25">
      <c r="A12" s="5"/>
      <c r="B12" s="5">
        <v>5.42</v>
      </c>
      <c r="C12" s="5">
        <v>4.07</v>
      </c>
    </row>
    <row r="13" spans="1:3" x14ac:dyDescent="0.25">
      <c r="A13" s="5"/>
      <c r="B13" s="5">
        <v>10.73</v>
      </c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5"/>
  <sheetViews>
    <sheetView tabSelected="1" workbookViewId="0">
      <selection activeCell="D21" sqref="D21"/>
    </sheetView>
  </sheetViews>
  <sheetFormatPr defaultRowHeight="15" x14ac:dyDescent="0.25"/>
  <cols>
    <col min="1" max="1" width="12.42578125" customWidth="1"/>
    <col min="2" max="2" width="13" customWidth="1"/>
    <col min="3" max="3" width="16.5703125" customWidth="1"/>
  </cols>
  <sheetData>
    <row r="1" spans="1:7" x14ac:dyDescent="0.25">
      <c r="A1" s="1" t="s">
        <v>62</v>
      </c>
    </row>
    <row r="2" spans="1:7" x14ac:dyDescent="0.25">
      <c r="B2" s="6"/>
      <c r="C2" s="6"/>
      <c r="E2" s="6"/>
      <c r="G2" s="6"/>
    </row>
    <row r="3" spans="1:7" x14ac:dyDescent="0.25">
      <c r="B3" s="6"/>
      <c r="C3" s="6"/>
      <c r="F3" s="24" t="s">
        <v>59</v>
      </c>
    </row>
    <row r="4" spans="1:7" x14ac:dyDescent="0.25">
      <c r="A4" s="1"/>
      <c r="B4" s="20" t="s">
        <v>3</v>
      </c>
      <c r="C4" s="10" t="s">
        <v>21</v>
      </c>
      <c r="E4" s="28"/>
      <c r="F4" s="28" t="s">
        <v>60</v>
      </c>
      <c r="G4" s="28"/>
    </row>
    <row r="5" spans="1:7" x14ac:dyDescent="0.25">
      <c r="B5" s="5">
        <v>1.0500000000000001E-2</v>
      </c>
      <c r="C5" s="5">
        <v>2.3E-3</v>
      </c>
      <c r="E5" s="27"/>
      <c r="F5" s="25">
        <f t="shared" ref="F5:F10" si="0">100*(B$13-C5)/B$13</f>
        <v>65.598290598290603</v>
      </c>
      <c r="G5" s="6"/>
    </row>
    <row r="6" spans="1:7" x14ac:dyDescent="0.25">
      <c r="B6" s="5">
        <v>5.1999999999999998E-3</v>
      </c>
      <c r="C6" s="5">
        <v>2.3E-3</v>
      </c>
      <c r="E6" s="6"/>
      <c r="F6" s="25">
        <f t="shared" si="0"/>
        <v>65.598290598290603</v>
      </c>
      <c r="G6" s="6"/>
    </row>
    <row r="7" spans="1:7" x14ac:dyDescent="0.25">
      <c r="B7" s="5">
        <v>1.77E-2</v>
      </c>
      <c r="C7" s="5">
        <v>2.3E-3</v>
      </c>
      <c r="E7" s="6"/>
      <c r="F7" s="25">
        <f t="shared" si="0"/>
        <v>65.598290598290603</v>
      </c>
      <c r="G7" s="6"/>
    </row>
    <row r="8" spans="1:7" x14ac:dyDescent="0.25">
      <c r="B8" s="5">
        <v>3.0999999999999999E-3</v>
      </c>
      <c r="C8" s="5">
        <v>2E-3</v>
      </c>
      <c r="E8" s="6"/>
      <c r="F8" s="25">
        <f t="shared" si="0"/>
        <v>70.085470085470078</v>
      </c>
      <c r="G8" s="6"/>
    </row>
    <row r="9" spans="1:7" x14ac:dyDescent="0.25">
      <c r="B9" s="5">
        <v>5.1999999999999998E-3</v>
      </c>
      <c r="C9" s="5">
        <v>4.1999999999999997E-3</v>
      </c>
      <c r="E9" s="6"/>
      <c r="F9" s="25">
        <f t="shared" si="0"/>
        <v>37.179487179487182</v>
      </c>
      <c r="G9" s="6"/>
    </row>
    <row r="10" spans="1:7" x14ac:dyDescent="0.25">
      <c r="B10" s="5">
        <v>2.8E-3</v>
      </c>
      <c r="C10" s="5">
        <v>3.5999999999999999E-3</v>
      </c>
      <c r="E10" s="6"/>
      <c r="F10" s="25">
        <f t="shared" si="0"/>
        <v>46.153846153846153</v>
      </c>
      <c r="G10" s="6"/>
    </row>
    <row r="11" spans="1:7" x14ac:dyDescent="0.25">
      <c r="B11" s="5">
        <v>2.3E-3</v>
      </c>
      <c r="E11" s="6"/>
      <c r="G11" s="6"/>
    </row>
    <row r="12" spans="1:7" x14ac:dyDescent="0.25">
      <c r="A12" s="1"/>
      <c r="B12" s="6"/>
      <c r="C12" s="6"/>
      <c r="E12" s="6"/>
      <c r="F12" s="6"/>
      <c r="G12" s="6"/>
    </row>
    <row r="13" spans="1:7" x14ac:dyDescent="0.25">
      <c r="A13" s="1" t="s">
        <v>56</v>
      </c>
      <c r="B13" s="26">
        <f>AVERAGE(B5:B11)</f>
        <v>6.6857142857142853E-3</v>
      </c>
      <c r="C13" s="26">
        <f>AVERAGE(C5:C10)</f>
        <v>2.7833333333333334E-3</v>
      </c>
      <c r="E13" s="6"/>
      <c r="F13" s="25">
        <f>AVERAGE(F5:F10)</f>
        <v>58.368945868945872</v>
      </c>
      <c r="G13" s="6"/>
    </row>
    <row r="14" spans="1:7" x14ac:dyDescent="0.25">
      <c r="A14" s="1" t="s">
        <v>57</v>
      </c>
      <c r="B14" s="26">
        <f>STDEV(B5:B11)</f>
        <v>5.5897014146340527E-3</v>
      </c>
      <c r="C14" s="26">
        <f>STDEV(C5:C10)</f>
        <v>8.9312186551817577E-4</v>
      </c>
      <c r="E14" s="6"/>
      <c r="F14" s="25">
        <f>STDEV(F5:F10)</f>
        <v>13.358660381682103</v>
      </c>
      <c r="G14" s="6"/>
    </row>
    <row r="15" spans="1:7" x14ac:dyDescent="0.25">
      <c r="A15" s="1" t="s">
        <v>58</v>
      </c>
      <c r="B15" s="6">
        <v>7</v>
      </c>
      <c r="C15" s="6">
        <v>6</v>
      </c>
      <c r="E15" s="6"/>
      <c r="F15" s="6"/>
      <c r="G15" s="6"/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14"/>
  <sheetViews>
    <sheetView workbookViewId="0"/>
  </sheetViews>
  <sheetFormatPr defaultRowHeight="15" x14ac:dyDescent="0.25"/>
  <cols>
    <col min="2" max="2" width="11.42578125" customWidth="1"/>
    <col min="3" max="3" width="16.140625" customWidth="1"/>
  </cols>
  <sheetData>
    <row r="1" spans="1:5" x14ac:dyDescent="0.25">
      <c r="A1" s="1" t="s">
        <v>61</v>
      </c>
    </row>
    <row r="3" spans="1:5" x14ac:dyDescent="0.25">
      <c r="A3" s="11" t="s">
        <v>0</v>
      </c>
      <c r="B3" s="11" t="s">
        <v>3</v>
      </c>
      <c r="C3" s="11" t="s">
        <v>20</v>
      </c>
    </row>
    <row r="4" spans="1:5" x14ac:dyDescent="0.25">
      <c r="A4" s="3">
        <v>105.4</v>
      </c>
      <c r="B4" s="3">
        <v>93</v>
      </c>
      <c r="C4" s="3">
        <v>96.8</v>
      </c>
    </row>
    <row r="5" spans="1:5" x14ac:dyDescent="0.25">
      <c r="A5" s="3">
        <v>96.8</v>
      </c>
      <c r="B5" s="3">
        <v>89.6</v>
      </c>
      <c r="C5" s="3">
        <v>93.8</v>
      </c>
    </row>
    <row r="6" spans="1:5" x14ac:dyDescent="0.25">
      <c r="A6" s="3">
        <v>102</v>
      </c>
      <c r="B6" s="3">
        <v>95</v>
      </c>
      <c r="C6" s="3">
        <v>95</v>
      </c>
    </row>
    <row r="7" spans="1:5" x14ac:dyDescent="0.25">
      <c r="A7" s="3">
        <v>102.1</v>
      </c>
      <c r="B7" s="3">
        <v>90.5</v>
      </c>
      <c r="C7" s="3">
        <v>94</v>
      </c>
    </row>
    <row r="8" spans="1:5" x14ac:dyDescent="0.25">
      <c r="A8" s="3">
        <v>93.7</v>
      </c>
      <c r="B8" s="3">
        <v>94.2</v>
      </c>
      <c r="C8" s="3">
        <v>98.8</v>
      </c>
    </row>
    <row r="9" spans="1:5" x14ac:dyDescent="0.25">
      <c r="A9" s="3"/>
      <c r="B9" s="3">
        <v>91.8</v>
      </c>
      <c r="C9" s="3">
        <v>93.6</v>
      </c>
    </row>
    <row r="10" spans="1:5" x14ac:dyDescent="0.25">
      <c r="A10" s="3"/>
      <c r="B10" s="3">
        <v>85.8</v>
      </c>
      <c r="C10" s="3"/>
    </row>
    <row r="12" spans="1:5" x14ac:dyDescent="0.25">
      <c r="A12">
        <f>AVERAGE(A4:A9)</f>
        <v>99.999999999999986</v>
      </c>
      <c r="B12" s="23">
        <f>AVERAGE(B4:B10)</f>
        <v>91.414285714285711</v>
      </c>
      <c r="C12" s="23">
        <f>AVERAGE(C4:C9)</f>
        <v>95.333333333333329</v>
      </c>
      <c r="E12" t="s">
        <v>55</v>
      </c>
    </row>
    <row r="13" spans="1:5" x14ac:dyDescent="0.25">
      <c r="B13" s="23"/>
      <c r="C13" s="23"/>
    </row>
    <row r="14" spans="1:5" x14ac:dyDescent="0.25">
      <c r="B14" s="23">
        <f>A12-B12</f>
        <v>8.5857142857142748</v>
      </c>
      <c r="C14" s="23">
        <f>A12-C12</f>
        <v>4.6666666666666572</v>
      </c>
      <c r="E14" t="s">
        <v>54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15"/>
  <sheetViews>
    <sheetView workbookViewId="0">
      <selection activeCell="C17" sqref="C17"/>
    </sheetView>
  </sheetViews>
  <sheetFormatPr defaultRowHeight="15" x14ac:dyDescent="0.25"/>
  <cols>
    <col min="1" max="1" width="27.5703125" customWidth="1"/>
    <col min="2" max="2" width="11.85546875" customWidth="1"/>
    <col min="3" max="3" width="12.28515625" customWidth="1"/>
    <col min="4" max="4" width="12" customWidth="1"/>
    <col min="5" max="5" width="13" customWidth="1"/>
  </cols>
  <sheetData>
    <row r="1" spans="1:5" x14ac:dyDescent="0.25">
      <c r="A1" s="1" t="s">
        <v>6</v>
      </c>
    </row>
    <row r="2" spans="1:5" x14ac:dyDescent="0.25">
      <c r="A2" s="1"/>
    </row>
    <row r="3" spans="1:5" x14ac:dyDescent="0.25">
      <c r="A3" s="1"/>
    </row>
    <row r="4" spans="1:5" x14ac:dyDescent="0.25">
      <c r="A4" s="2" t="s">
        <v>5</v>
      </c>
      <c r="B4" s="1"/>
      <c r="C4" s="1"/>
      <c r="D4" s="1"/>
      <c r="E4" s="1"/>
    </row>
    <row r="5" spans="1:5" x14ac:dyDescent="0.25">
      <c r="A5" s="13" t="s">
        <v>4</v>
      </c>
      <c r="B5" s="9" t="s">
        <v>0</v>
      </c>
      <c r="C5" s="9" t="s">
        <v>1</v>
      </c>
      <c r="D5" s="9" t="s">
        <v>2</v>
      </c>
      <c r="E5" s="9" t="s">
        <v>33</v>
      </c>
    </row>
    <row r="6" spans="1:5" x14ac:dyDescent="0.25">
      <c r="A6" s="14"/>
      <c r="B6" s="7">
        <v>108.35452944629232</v>
      </c>
      <c r="C6" s="7">
        <v>95.441205243592279</v>
      </c>
      <c r="D6" s="7">
        <v>84.464879671297211</v>
      </c>
      <c r="E6" s="7">
        <v>91.508511054588155</v>
      </c>
    </row>
    <row r="7" spans="1:5" x14ac:dyDescent="0.25">
      <c r="A7" s="14"/>
      <c r="B7" s="7">
        <v>104.83271375464685</v>
      </c>
      <c r="C7" s="7">
        <v>102.01526120133047</v>
      </c>
      <c r="D7" s="7">
        <v>87.575816865584045</v>
      </c>
      <c r="E7" s="7">
        <v>93.621600469575426</v>
      </c>
    </row>
    <row r="8" spans="1:5" x14ac:dyDescent="0.25">
      <c r="A8" s="14"/>
      <c r="B8" s="7">
        <v>94.560751320680893</v>
      </c>
      <c r="C8" s="7">
        <v>109.0588925846214</v>
      </c>
      <c r="D8" s="7">
        <v>88.162786147524955</v>
      </c>
      <c r="E8" s="7">
        <v>85.697515163373126</v>
      </c>
    </row>
    <row r="9" spans="1:5" x14ac:dyDescent="0.25">
      <c r="A9" s="14"/>
      <c r="B9" s="7">
        <v>108.58931715906868</v>
      </c>
      <c r="C9" s="7">
        <v>95.32381138720406</v>
      </c>
      <c r="D9" s="7">
        <v>96.908628448444546</v>
      </c>
      <c r="E9" s="7">
        <v>87.575816865584045</v>
      </c>
    </row>
    <row r="10" spans="1:5" x14ac:dyDescent="0.25">
      <c r="A10" s="14"/>
      <c r="B10" s="7">
        <v>91.567207982782236</v>
      </c>
      <c r="C10" s="7">
        <v>106.88710624144004</v>
      </c>
      <c r="D10" s="7">
        <v>94.325963607904526</v>
      </c>
      <c r="E10" s="7">
        <v>95.382508315398169</v>
      </c>
    </row>
    <row r="11" spans="1:5" x14ac:dyDescent="0.25">
      <c r="A11" s="14"/>
      <c r="B11" s="7">
        <v>92.095480336529064</v>
      </c>
      <c r="C11" s="7">
        <v>101.95656427313638</v>
      </c>
      <c r="D11" s="7">
        <v>89.219330855018598</v>
      </c>
      <c r="E11" s="7">
        <v>82.058305615339464</v>
      </c>
    </row>
    <row r="12" spans="1:5" x14ac:dyDescent="0.25">
      <c r="A12" s="14"/>
      <c r="B12" s="7"/>
      <c r="C12" s="7"/>
      <c r="D12" s="7">
        <v>98.082567012326365</v>
      </c>
      <c r="E12" s="7">
        <v>93.915085110545888</v>
      </c>
    </row>
    <row r="13" spans="1:5" x14ac:dyDescent="0.25">
      <c r="A13" s="14"/>
      <c r="B13" s="7"/>
      <c r="C13" s="7"/>
      <c r="D13" s="7"/>
      <c r="E13" s="7">
        <v>78.419096067305816</v>
      </c>
    </row>
    <row r="15" spans="1:5" x14ac:dyDescent="0.25">
      <c r="B15" s="6"/>
      <c r="C15" s="6"/>
      <c r="D15" s="6"/>
      <c r="E15" s="6"/>
    </row>
  </sheetData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12"/>
  <sheetViews>
    <sheetView workbookViewId="0">
      <selection activeCell="I13" sqref="I13"/>
    </sheetView>
  </sheetViews>
  <sheetFormatPr defaultRowHeight="15" x14ac:dyDescent="0.25"/>
  <cols>
    <col min="1" max="2" width="9.140625" style="6"/>
    <col min="3" max="3" width="13" style="6" customWidth="1"/>
    <col min="4" max="4" width="11.85546875" style="6" customWidth="1"/>
  </cols>
  <sheetData>
    <row r="1" spans="1:4" x14ac:dyDescent="0.25">
      <c r="A1" s="1" t="s">
        <v>46</v>
      </c>
    </row>
    <row r="2" spans="1:4" x14ac:dyDescent="0.25">
      <c r="B2" s="1"/>
      <c r="C2"/>
    </row>
    <row r="4" spans="1:4" x14ac:dyDescent="0.25">
      <c r="A4" s="18" t="s">
        <v>0</v>
      </c>
      <c r="B4" s="18" t="s">
        <v>45</v>
      </c>
      <c r="C4" s="18" t="s">
        <v>2</v>
      </c>
      <c r="D4" s="18" t="s">
        <v>3</v>
      </c>
    </row>
    <row r="5" spans="1:4" x14ac:dyDescent="0.25">
      <c r="A5" s="5">
        <v>5</v>
      </c>
      <c r="B5" s="5">
        <v>4</v>
      </c>
      <c r="C5" s="5">
        <v>8</v>
      </c>
      <c r="D5" s="5">
        <v>7</v>
      </c>
    </row>
    <row r="6" spans="1:4" x14ac:dyDescent="0.25">
      <c r="A6" s="5">
        <v>2</v>
      </c>
      <c r="B6" s="5">
        <v>4</v>
      </c>
      <c r="C6" s="5">
        <v>4</v>
      </c>
      <c r="D6" s="5">
        <v>5</v>
      </c>
    </row>
    <row r="7" spans="1:4" x14ac:dyDescent="0.25">
      <c r="A7" s="5">
        <v>4</v>
      </c>
      <c r="B7" s="5">
        <v>6</v>
      </c>
      <c r="C7" s="5">
        <v>4</v>
      </c>
      <c r="D7" s="5">
        <v>4</v>
      </c>
    </row>
    <row r="8" spans="1:4" x14ac:dyDescent="0.25">
      <c r="A8" s="5">
        <v>5</v>
      </c>
      <c r="B8" s="5">
        <v>6</v>
      </c>
      <c r="C8" s="5">
        <v>4</v>
      </c>
      <c r="D8" s="5">
        <v>6</v>
      </c>
    </row>
    <row r="9" spans="1:4" x14ac:dyDescent="0.25">
      <c r="A9" s="5">
        <v>4</v>
      </c>
      <c r="B9" s="5">
        <v>3</v>
      </c>
      <c r="C9" s="5">
        <v>4</v>
      </c>
      <c r="D9" s="5">
        <v>10</v>
      </c>
    </row>
    <row r="10" spans="1:4" x14ac:dyDescent="0.25">
      <c r="B10" s="5">
        <v>4</v>
      </c>
      <c r="C10" s="5">
        <v>5</v>
      </c>
      <c r="D10" s="5">
        <v>10</v>
      </c>
    </row>
    <row r="11" spans="1:4" x14ac:dyDescent="0.25">
      <c r="A11" s="5"/>
      <c r="B11" s="5"/>
      <c r="C11" s="5">
        <v>5</v>
      </c>
      <c r="D11" s="5">
        <v>11</v>
      </c>
    </row>
    <row r="12" spans="1:4" x14ac:dyDescent="0.25">
      <c r="A12" s="5"/>
      <c r="B12" s="5"/>
      <c r="C1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Figure 1A N-Sup.-PE</vt:lpstr>
      <vt:lpstr>Figure 1B N-Sup.-MMP-9</vt:lpstr>
      <vt:lpstr>Figure 1C Lung bacteria</vt:lpstr>
      <vt:lpstr>Figure 1D Nasal wash Cells</vt:lpstr>
      <vt:lpstr>Figure 1E Lung lysate MPO</vt:lpstr>
      <vt:lpstr>Figure 1F BAL IgM</vt:lpstr>
      <vt:lpstr>Figure 1G Lung PE</vt:lpstr>
      <vt:lpstr>Figure 1H Lung MMP-9</vt:lpstr>
      <vt:lpstr>Figure 1I Lung PGP</vt:lpstr>
      <vt:lpstr>Figure 1J Nasal wash N</vt:lpstr>
      <vt:lpstr>Figure 1K BAL MPO</vt:lpstr>
      <vt:lpstr>Figure 1L Lung lysate MPO</vt:lpstr>
      <vt:lpstr>Figure 1M Nasal wash MPO</vt:lpstr>
      <vt:lpstr>Figure 1N Lung lysate MMP-9</vt:lpstr>
      <vt:lpstr>Figure 1O Nasal wash MMP-9</vt:lpstr>
      <vt:lpstr>PGP neutral RTR-main text pg 3</vt:lpstr>
      <vt:lpstr>Body weight - in main text pg 3</vt:lpstr>
      <vt:lpstr>Supplemental Figure 1A</vt:lpstr>
      <vt:lpstr>Supplemental Figure 1C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Xu, Xin (Campus)</dc:creator>
  <cp:lastModifiedBy>Gaggar, Amit (Campus)</cp:lastModifiedBy>
  <dcterms:created xsi:type="dcterms:W3CDTF">2025-12-18T21:26:02Z</dcterms:created>
  <dcterms:modified xsi:type="dcterms:W3CDTF">2026-06-29T17:32:49Z</dcterms:modified>
</cp:coreProperties>
</file>