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rgenw/Desktop/"/>
    </mc:Choice>
  </mc:AlternateContent>
  <xr:revisionPtr revIDLastSave="0" documentId="8_{1A110947-4141-5D45-B466-1DFB3A8ABBA9}" xr6:coauthVersionLast="47" xr6:coauthVersionMax="47" xr10:uidLastSave="{00000000-0000-0000-0000-000000000000}"/>
  <bookViews>
    <workbookView xWindow="1160" yWindow="500" windowWidth="26520" windowHeight="17240" firstSheet="9" activeTab="14" xr2:uid="{CE32A00B-EEC7-4C45-B047-E6EA661C6277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7" r:id="rId7"/>
    <sheet name="Supplemental Figure 2" sheetId="12" r:id="rId8"/>
    <sheet name="Supplemental Figure 3" sheetId="8" r:id="rId9"/>
    <sheet name="Supplemental Figure 4" sheetId="13" r:id="rId10"/>
    <sheet name="Supplemental Figure 5" sheetId="9" r:id="rId11"/>
    <sheet name="Supplemental Figure 6" sheetId="10" r:id="rId12"/>
    <sheet name="Supplemental Figure 7" sheetId="11" r:id="rId13"/>
    <sheet name="Supplemental Figure 8" sheetId="14" r:id="rId14"/>
    <sheet name="Supplemental Figure 10" sheetId="15" r:id="rId15"/>
    <sheet name="Supplemental Figure 11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27" i="14" l="1"/>
  <c r="BX27" i="14"/>
  <c r="BW27" i="14"/>
  <c r="BV27" i="14"/>
  <c r="BU27" i="14"/>
  <c r="BT27" i="14"/>
  <c r="BS27" i="14"/>
  <c r="BR27" i="14"/>
  <c r="BQ27" i="14"/>
  <c r="BP27" i="14"/>
  <c r="BO27" i="14"/>
  <c r="BN27" i="14"/>
  <c r="BM27" i="14"/>
  <c r="BL27" i="14"/>
  <c r="BK27" i="14"/>
  <c r="BJ27" i="14"/>
  <c r="BI27" i="14"/>
  <c r="BH27" i="14"/>
  <c r="BG27" i="14"/>
  <c r="BF27" i="14"/>
  <c r="BE27" i="14"/>
  <c r="BD27" i="14"/>
  <c r="BC27" i="14"/>
  <c r="BB27" i="14"/>
  <c r="BA27" i="14"/>
  <c r="AZ27" i="14"/>
  <c r="AY27" i="14"/>
  <c r="AX27" i="14"/>
  <c r="AW27" i="14"/>
  <c r="AV27" i="14"/>
  <c r="AU27" i="14"/>
  <c r="AT27" i="14"/>
  <c r="AS27" i="14"/>
  <c r="AR27" i="14"/>
  <c r="AQ27" i="14"/>
  <c r="AP27" i="14"/>
  <c r="AO27" i="14"/>
  <c r="AN27" i="14"/>
  <c r="AM27" i="14"/>
  <c r="AL27" i="14"/>
  <c r="AK27" i="14"/>
  <c r="AJ27" i="14"/>
  <c r="AI27" i="14"/>
  <c r="AH27" i="14"/>
  <c r="AG27" i="14"/>
  <c r="AF27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BY26" i="14"/>
  <c r="BX26" i="14"/>
  <c r="BW26" i="14"/>
  <c r="BV26" i="14"/>
  <c r="BU26" i="14"/>
  <c r="BT26" i="14"/>
  <c r="BS26" i="14"/>
  <c r="BR26" i="14"/>
  <c r="BQ26" i="14"/>
  <c r="BP26" i="14"/>
  <c r="BO26" i="14"/>
  <c r="BN26" i="14"/>
  <c r="BM26" i="14"/>
  <c r="BL26" i="14"/>
  <c r="BK26" i="14"/>
  <c r="BJ26" i="14"/>
  <c r="BI26" i="14"/>
  <c r="BH26" i="14"/>
  <c r="BG26" i="14"/>
  <c r="BF26" i="14"/>
  <c r="BE26" i="14"/>
  <c r="BD26" i="14"/>
  <c r="BC26" i="14"/>
  <c r="BB26" i="14"/>
  <c r="BA26" i="14"/>
  <c r="AZ26" i="14"/>
  <c r="AY26" i="14"/>
  <c r="AX26" i="14"/>
  <c r="AW26" i="14"/>
  <c r="AV26" i="14"/>
  <c r="AU26" i="14"/>
  <c r="AT26" i="14"/>
  <c r="AS26" i="14"/>
  <c r="AR26" i="14"/>
  <c r="AQ26" i="14"/>
  <c r="AP26" i="14"/>
  <c r="AO26" i="14"/>
  <c r="AN26" i="14"/>
  <c r="AM26" i="14"/>
  <c r="AL26" i="14"/>
  <c r="AK26" i="14"/>
  <c r="AJ26" i="14"/>
  <c r="AI26" i="14"/>
  <c r="AH26" i="14"/>
  <c r="AG26" i="14"/>
  <c r="AF26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BY25" i="14"/>
  <c r="BX25" i="14"/>
  <c r="BW25" i="14"/>
  <c r="BV25" i="14"/>
  <c r="BU25" i="14"/>
  <c r="BT25" i="14"/>
  <c r="BS25" i="14"/>
  <c r="BR25" i="14"/>
  <c r="BQ25" i="14"/>
  <c r="BP25" i="14"/>
  <c r="BO25" i="14"/>
  <c r="BN25" i="14"/>
  <c r="BM25" i="14"/>
  <c r="BL25" i="14"/>
  <c r="BK25" i="14"/>
  <c r="BJ25" i="14"/>
  <c r="BI25" i="14"/>
  <c r="BH25" i="14"/>
  <c r="BG25" i="14"/>
  <c r="BF25" i="14"/>
  <c r="BE25" i="14"/>
  <c r="BD25" i="14"/>
  <c r="BC25" i="14"/>
  <c r="BB25" i="14"/>
  <c r="BA25" i="14"/>
  <c r="AZ25" i="14"/>
  <c r="AY25" i="14"/>
  <c r="AX25" i="14"/>
  <c r="AW25" i="14"/>
  <c r="AV25" i="14"/>
  <c r="AU25" i="14"/>
  <c r="AT25" i="14"/>
  <c r="AS25" i="14"/>
  <c r="AR25" i="14"/>
  <c r="AQ25" i="14"/>
  <c r="AP25" i="14"/>
  <c r="AO25" i="14"/>
  <c r="AN25" i="14"/>
  <c r="AM25" i="14"/>
  <c r="AL25" i="14"/>
  <c r="AK25" i="14"/>
  <c r="AJ25" i="14"/>
  <c r="AI25" i="14"/>
  <c r="AH25" i="14"/>
  <c r="AG25" i="14"/>
  <c r="AF25" i="14"/>
  <c r="AE25" i="14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BY24" i="14"/>
  <c r="BX24" i="14"/>
  <c r="BW24" i="14"/>
  <c r="BV24" i="14"/>
  <c r="BU24" i="14"/>
  <c r="BT24" i="14"/>
  <c r="BS24" i="14"/>
  <c r="BR24" i="14"/>
  <c r="BQ24" i="14"/>
  <c r="BP24" i="14"/>
  <c r="BO24" i="14"/>
  <c r="BN24" i="14"/>
  <c r="BM24" i="14"/>
  <c r="BL24" i="14"/>
  <c r="BK24" i="14"/>
  <c r="BJ24" i="14"/>
  <c r="BI24" i="14"/>
  <c r="BH24" i="14"/>
  <c r="BG24" i="14"/>
  <c r="BF24" i="14"/>
  <c r="BE24" i="14"/>
  <c r="BD24" i="14"/>
  <c r="BC24" i="14"/>
  <c r="BB24" i="14"/>
  <c r="BA24" i="14"/>
  <c r="AZ24" i="14"/>
  <c r="AY24" i="14"/>
  <c r="AX24" i="14"/>
  <c r="AW24" i="14"/>
  <c r="AV24" i="14"/>
  <c r="AU24" i="14"/>
  <c r="AT24" i="14"/>
  <c r="AS24" i="14"/>
  <c r="AR24" i="14"/>
  <c r="AQ24" i="14"/>
  <c r="AP24" i="14"/>
  <c r="AO24" i="14"/>
  <c r="AN24" i="14"/>
  <c r="AM24" i="14"/>
  <c r="AL24" i="14"/>
  <c r="AK24" i="14"/>
  <c r="AJ24" i="14"/>
  <c r="AI24" i="14"/>
  <c r="AH24" i="14"/>
  <c r="AG24" i="14"/>
  <c r="AF24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BY23" i="14"/>
  <c r="BX23" i="14"/>
  <c r="BW23" i="14"/>
  <c r="BV23" i="14"/>
  <c r="BU23" i="14"/>
  <c r="BT23" i="14"/>
  <c r="BS23" i="14"/>
  <c r="BR23" i="14"/>
  <c r="BQ23" i="14"/>
  <c r="BP23" i="14"/>
  <c r="BO23" i="14"/>
  <c r="BN23" i="14"/>
  <c r="BM23" i="14"/>
  <c r="BL23" i="14"/>
  <c r="BK23" i="14"/>
  <c r="BJ23" i="14"/>
  <c r="BI23" i="14"/>
  <c r="BH23" i="14"/>
  <c r="BG23" i="14"/>
  <c r="BF23" i="14"/>
  <c r="BE23" i="14"/>
  <c r="BD23" i="14"/>
  <c r="BC23" i="14"/>
  <c r="BB23" i="14"/>
  <c r="BA23" i="14"/>
  <c r="AZ23" i="14"/>
  <c r="AY23" i="14"/>
  <c r="AX23" i="14"/>
  <c r="AW23" i="14"/>
  <c r="AV23" i="14"/>
  <c r="AU23" i="14"/>
  <c r="AT23" i="14"/>
  <c r="AS23" i="14"/>
  <c r="AR23" i="14"/>
  <c r="AQ23" i="14"/>
  <c r="AP23" i="14"/>
  <c r="AO23" i="14"/>
  <c r="AN23" i="14"/>
  <c r="AM23" i="14"/>
  <c r="AL23" i="14"/>
  <c r="AK23" i="14"/>
  <c r="AJ23" i="14"/>
  <c r="AI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BY22" i="14"/>
  <c r="BX22" i="14"/>
  <c r="BW22" i="14"/>
  <c r="BV22" i="14"/>
  <c r="BU22" i="14"/>
  <c r="BT22" i="14"/>
  <c r="BS22" i="14"/>
  <c r="BR22" i="14"/>
  <c r="BQ22" i="14"/>
  <c r="BP22" i="14"/>
  <c r="BO22" i="14"/>
  <c r="BN22" i="14"/>
  <c r="BM22" i="14"/>
  <c r="BL22" i="14"/>
  <c r="BK22" i="14"/>
  <c r="BJ22" i="14"/>
  <c r="BI22" i="14"/>
  <c r="BH22" i="14"/>
  <c r="BG22" i="14"/>
  <c r="BF22" i="14"/>
  <c r="BE22" i="14"/>
  <c r="BD22" i="14"/>
  <c r="BC22" i="14"/>
  <c r="BB22" i="14"/>
  <c r="BA22" i="14"/>
  <c r="AZ22" i="14"/>
  <c r="AY22" i="14"/>
  <c r="AX22" i="14"/>
  <c r="AW22" i="14"/>
  <c r="AV22" i="14"/>
  <c r="AU22" i="14"/>
  <c r="AT22" i="14"/>
  <c r="AS22" i="14"/>
  <c r="AR22" i="14"/>
  <c r="AQ22" i="14"/>
  <c r="AP22" i="14"/>
  <c r="AO22" i="14"/>
  <c r="AN22" i="14"/>
  <c r="AM22" i="14"/>
  <c r="AL22" i="14"/>
  <c r="AK22" i="14"/>
  <c r="AJ22" i="14"/>
  <c r="AI22" i="14"/>
  <c r="AH22" i="14"/>
  <c r="AG22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BY21" i="14"/>
  <c r="BX21" i="14"/>
  <c r="BW21" i="14"/>
  <c r="BV21" i="14"/>
  <c r="BU21" i="14"/>
  <c r="BT21" i="14"/>
  <c r="BS21" i="14"/>
  <c r="BR21" i="14"/>
  <c r="BQ21" i="14"/>
  <c r="BP21" i="14"/>
  <c r="BO21" i="14"/>
  <c r="BN21" i="14"/>
  <c r="BM21" i="14"/>
  <c r="BL21" i="14"/>
  <c r="BK21" i="14"/>
  <c r="BJ21" i="14"/>
  <c r="BI21" i="14"/>
  <c r="BH21" i="14"/>
  <c r="BG21" i="14"/>
  <c r="BF21" i="14"/>
  <c r="BE21" i="14"/>
  <c r="BD21" i="14"/>
  <c r="BC21" i="14"/>
  <c r="BB21" i="14"/>
  <c r="BA21" i="14"/>
  <c r="AZ21" i="14"/>
  <c r="AY21" i="14"/>
  <c r="AX21" i="14"/>
  <c r="AW21" i="14"/>
  <c r="AV21" i="14"/>
  <c r="AU21" i="14"/>
  <c r="AT21" i="14"/>
  <c r="AS21" i="14"/>
  <c r="AR21" i="14"/>
  <c r="AQ21" i="14"/>
  <c r="AP21" i="14"/>
  <c r="AO21" i="14"/>
  <c r="AN21" i="14"/>
  <c r="AM21" i="14"/>
  <c r="AL21" i="14"/>
  <c r="AK21" i="14"/>
  <c r="AJ21" i="14"/>
  <c r="AI21" i="14"/>
  <c r="AH21" i="14"/>
  <c r="AG21" i="14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BY20" i="14"/>
  <c r="BX20" i="14"/>
  <c r="BW20" i="14"/>
  <c r="BV20" i="14"/>
  <c r="BU20" i="14"/>
  <c r="BT20" i="14"/>
  <c r="BS20" i="14"/>
  <c r="BR20" i="14"/>
  <c r="BQ20" i="14"/>
  <c r="BP20" i="14"/>
  <c r="BO20" i="14"/>
  <c r="BN20" i="14"/>
  <c r="BM20" i="14"/>
  <c r="BL20" i="14"/>
  <c r="BK20" i="14"/>
  <c r="BJ20" i="14"/>
  <c r="BI20" i="14"/>
  <c r="BH20" i="14"/>
  <c r="BG20" i="14"/>
  <c r="BF20" i="14"/>
  <c r="BE20" i="14"/>
  <c r="BD20" i="14"/>
  <c r="BC20" i="14"/>
  <c r="BB20" i="14"/>
  <c r="BA20" i="14"/>
  <c r="AZ20" i="14"/>
  <c r="AY20" i="14"/>
  <c r="AX20" i="14"/>
  <c r="AW20" i="14"/>
  <c r="AV20" i="14"/>
  <c r="AU20" i="14"/>
  <c r="AT20" i="14"/>
  <c r="AS20" i="14"/>
  <c r="AR20" i="14"/>
  <c r="AQ20" i="14"/>
  <c r="AP20" i="14"/>
  <c r="AO20" i="14"/>
  <c r="AN20" i="14"/>
  <c r="AM20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E10" i="7" l="1"/>
  <c r="C10" i="7" s="1"/>
  <c r="AF51" i="5"/>
  <c r="AG50" i="5"/>
  <c r="AF50" i="5"/>
  <c r="AF48" i="5" s="1"/>
  <c r="AG49" i="5"/>
  <c r="AG48" i="5" s="1"/>
  <c r="AF49" i="5"/>
  <c r="AG47" i="5"/>
  <c r="AF47" i="5"/>
  <c r="AG41" i="5"/>
  <c r="AH37" i="5"/>
  <c r="AH39" i="5"/>
  <c r="AH40" i="5"/>
  <c r="AH38" i="5" s="1"/>
  <c r="AG40" i="5"/>
  <c r="AG38" i="5" s="1"/>
  <c r="AG39" i="5"/>
  <c r="AG37" i="5"/>
  <c r="AE44" i="4" l="1"/>
  <c r="AF43" i="4"/>
  <c r="AE43" i="4"/>
  <c r="AF42" i="4"/>
  <c r="AE42" i="4"/>
  <c r="AF40" i="4"/>
  <c r="AE40" i="4"/>
  <c r="AF41" i="4"/>
  <c r="AE41" i="4"/>
  <c r="AB59" i="4"/>
  <c r="AB58" i="4"/>
  <c r="AB57" i="4"/>
  <c r="AB56" i="4" s="1"/>
  <c r="AC56" i="4"/>
  <c r="AC55" i="4"/>
  <c r="AB55" i="4"/>
  <c r="AC58" i="4"/>
  <c r="AC57" i="4"/>
  <c r="N102" i="2"/>
  <c r="N101" i="2"/>
  <c r="Q100" i="2"/>
  <c r="P100" i="2"/>
  <c r="O100" i="2"/>
  <c r="N100" i="2"/>
  <c r="Q99" i="2"/>
  <c r="P99" i="2"/>
  <c r="O99" i="2"/>
  <c r="N99" i="2"/>
  <c r="Q98" i="2"/>
  <c r="P98" i="2"/>
  <c r="O98" i="2"/>
  <c r="N98" i="2"/>
  <c r="Q97" i="2"/>
  <c r="P97" i="2"/>
  <c r="O97" i="2"/>
  <c r="N97" i="2"/>
  <c r="B83" i="2"/>
  <c r="B81" i="2" s="1"/>
  <c r="C82" i="2"/>
  <c r="B82" i="2"/>
  <c r="C80" i="2"/>
  <c r="B80" i="2"/>
  <c r="B84" i="2"/>
  <c r="C83" i="2"/>
  <c r="B58" i="2"/>
  <c r="C57" i="2"/>
  <c r="B57" i="2"/>
  <c r="C56" i="2"/>
  <c r="B56" i="2"/>
  <c r="C54" i="2"/>
  <c r="B54" i="2"/>
  <c r="B98" i="1"/>
  <c r="B151" i="1"/>
  <c r="B102" i="1"/>
  <c r="C100" i="1"/>
  <c r="B101" i="1"/>
  <c r="B100" i="1"/>
  <c r="C98" i="1"/>
  <c r="C101" i="1"/>
  <c r="C99" i="1" s="1"/>
  <c r="B72" i="1"/>
  <c r="C71" i="1"/>
  <c r="B71" i="1"/>
  <c r="C70" i="1"/>
  <c r="B70" i="1"/>
  <c r="C68" i="1"/>
  <c r="B68" i="1"/>
  <c r="B150" i="1"/>
  <c r="E148" i="1"/>
  <c r="I148" i="1"/>
  <c r="I147" i="1"/>
  <c r="E147" i="1"/>
  <c r="D148" i="1"/>
  <c r="H148" i="1"/>
  <c r="H147" i="1"/>
  <c r="D147" i="1"/>
  <c r="F148" i="1"/>
  <c r="F147" i="1"/>
  <c r="B148" i="1"/>
  <c r="B147" i="1"/>
  <c r="S11" i="4"/>
  <c r="U11" i="4"/>
  <c r="V11" i="4"/>
  <c r="T11" i="4" s="1"/>
  <c r="W11" i="4"/>
  <c r="Y11" i="4"/>
  <c r="Z11" i="4"/>
  <c r="X11" i="4" s="1"/>
  <c r="AA11" i="4"/>
  <c r="S12" i="4"/>
  <c r="U12" i="4"/>
  <c r="V12" i="4"/>
  <c r="T12" i="4" s="1"/>
  <c r="W12" i="4"/>
  <c r="Y12" i="4"/>
  <c r="Z12" i="4"/>
  <c r="X12" i="4" s="1"/>
  <c r="AA12" i="4"/>
  <c r="S13" i="4"/>
  <c r="U13" i="4"/>
  <c r="V13" i="4"/>
  <c r="T13" i="4" s="1"/>
  <c r="W13" i="4"/>
  <c r="Y13" i="4"/>
  <c r="Z13" i="4"/>
  <c r="AA13" i="4"/>
  <c r="S14" i="4"/>
  <c r="U14" i="4"/>
  <c r="V14" i="4"/>
  <c r="W14" i="4"/>
  <c r="Y14" i="4"/>
  <c r="Z14" i="4"/>
  <c r="AA14" i="4"/>
  <c r="S15" i="4"/>
  <c r="U15" i="4"/>
  <c r="V15" i="4"/>
  <c r="T15" i="4" s="1"/>
  <c r="W15" i="4"/>
  <c r="Y15" i="4"/>
  <c r="Z15" i="4"/>
  <c r="AA15" i="4"/>
  <c r="S16" i="4"/>
  <c r="U16" i="4"/>
  <c r="V16" i="4"/>
  <c r="T16" i="4" s="1"/>
  <c r="W16" i="4"/>
  <c r="Y16" i="4"/>
  <c r="Z16" i="4"/>
  <c r="AA16" i="4"/>
  <c r="X16" i="3"/>
  <c r="B14" i="7"/>
  <c r="B13" i="7"/>
  <c r="B12" i="7"/>
  <c r="M10" i="7"/>
  <c r="L10" i="7"/>
  <c r="K10" i="7"/>
  <c r="J10" i="7"/>
  <c r="I10" i="7"/>
  <c r="H10" i="7"/>
  <c r="G10" i="7" s="1"/>
  <c r="F10" i="7"/>
  <c r="D10" i="7"/>
  <c r="B10" i="7"/>
  <c r="M9" i="7"/>
  <c r="L9" i="7"/>
  <c r="K9" i="7"/>
  <c r="J9" i="7"/>
  <c r="I9" i="7"/>
  <c r="G9" i="7" s="1"/>
  <c r="H9" i="7"/>
  <c r="F9" i="7"/>
  <c r="E9" i="7"/>
  <c r="D9" i="7"/>
  <c r="C9" i="7" s="1"/>
  <c r="B9" i="7"/>
  <c r="B14" i="6"/>
  <c r="B12" i="6"/>
  <c r="B13" i="6"/>
  <c r="L10" i="6"/>
  <c r="L9" i="6"/>
  <c r="M10" i="6"/>
  <c r="K10" i="6" s="1"/>
  <c r="M9" i="6"/>
  <c r="J10" i="6"/>
  <c r="J9" i="6"/>
  <c r="I10" i="6"/>
  <c r="I9" i="6"/>
  <c r="H10" i="6"/>
  <c r="H9" i="6"/>
  <c r="F10" i="6"/>
  <c r="F9" i="6"/>
  <c r="E10" i="6"/>
  <c r="C10" i="6" s="1"/>
  <c r="D10" i="6"/>
  <c r="E9" i="6"/>
  <c r="C9" i="6" s="1"/>
  <c r="D9" i="6"/>
  <c r="B10" i="6"/>
  <c r="B9" i="6"/>
  <c r="G10" i="6"/>
  <c r="G31" i="3"/>
  <c r="G30" i="3"/>
  <c r="C34" i="3"/>
  <c r="C33" i="3"/>
  <c r="J31" i="3"/>
  <c r="I31" i="3"/>
  <c r="F31" i="3"/>
  <c r="E31" i="3"/>
  <c r="C31" i="3"/>
  <c r="J30" i="3"/>
  <c r="I30" i="3"/>
  <c r="F30" i="3"/>
  <c r="E30" i="3"/>
  <c r="C30" i="3"/>
  <c r="AB18" i="3"/>
  <c r="AB19" i="3"/>
  <c r="AB20" i="3"/>
  <c r="AB21" i="3"/>
  <c r="AB17" i="3"/>
  <c r="AA17" i="3"/>
  <c r="AA18" i="3"/>
  <c r="AA19" i="3"/>
  <c r="AA20" i="3"/>
  <c r="AA21" i="3"/>
  <c r="X17" i="3"/>
  <c r="X18" i="3"/>
  <c r="X19" i="3"/>
  <c r="X20" i="3"/>
  <c r="X21" i="3"/>
  <c r="T21" i="3"/>
  <c r="V21" i="3"/>
  <c r="W21" i="3"/>
  <c r="Z21" i="3"/>
  <c r="Z17" i="3"/>
  <c r="Z18" i="3"/>
  <c r="Z19" i="3"/>
  <c r="Z20" i="3"/>
  <c r="Z16" i="3"/>
  <c r="W20" i="3"/>
  <c r="V20" i="3"/>
  <c r="T20" i="3"/>
  <c r="W19" i="3"/>
  <c r="V19" i="3"/>
  <c r="T19" i="3"/>
  <c r="W18" i="3"/>
  <c r="V18" i="3"/>
  <c r="T18" i="3"/>
  <c r="W17" i="3"/>
  <c r="V17" i="3"/>
  <c r="T17" i="3"/>
  <c r="V16" i="3"/>
  <c r="T16" i="3"/>
  <c r="Q9" i="3"/>
  <c r="Q8" i="3"/>
  <c r="T6" i="3"/>
  <c r="X6" i="3"/>
  <c r="X5" i="3"/>
  <c r="T5" i="3"/>
  <c r="W6" i="3"/>
  <c r="W5" i="3"/>
  <c r="S6" i="3"/>
  <c r="S5" i="3"/>
  <c r="U6" i="3"/>
  <c r="U5" i="3"/>
  <c r="Q6" i="3"/>
  <c r="Q5" i="3"/>
  <c r="X14" i="4" l="1"/>
  <c r="T14" i="4"/>
  <c r="B55" i="2"/>
  <c r="C55" i="2"/>
  <c r="C81" i="2"/>
  <c r="B99" i="1"/>
  <c r="C69" i="1"/>
  <c r="B69" i="1"/>
  <c r="C147" i="1"/>
  <c r="G147" i="1"/>
  <c r="G148" i="1"/>
  <c r="C148" i="1"/>
  <c r="X15" i="4"/>
  <c r="X16" i="4"/>
  <c r="X13" i="4"/>
  <c r="Y21" i="3"/>
  <c r="D30" i="3"/>
  <c r="H30" i="3"/>
  <c r="Y18" i="3"/>
  <c r="K9" i="6"/>
  <c r="G9" i="6"/>
  <c r="U20" i="3"/>
  <c r="Y20" i="3"/>
  <c r="H31" i="3"/>
  <c r="D31" i="3"/>
  <c r="Y19" i="3"/>
  <c r="U19" i="3"/>
  <c r="U18" i="3"/>
  <c r="U21" i="3"/>
  <c r="Y17" i="3"/>
  <c r="U17" i="3"/>
  <c r="R6" i="3"/>
  <c r="R5" i="3"/>
  <c r="V6" i="3"/>
  <c r="V5" i="3"/>
  <c r="B66" i="4"/>
  <c r="I29" i="4"/>
  <c r="H33" i="4"/>
  <c r="H32" i="4"/>
  <c r="I32" i="4"/>
  <c r="I31" i="4"/>
  <c r="B137" i="1"/>
  <c r="H102" i="2"/>
  <c r="B101" i="2"/>
  <c r="I30" i="4" l="1"/>
  <c r="B81" i="5"/>
  <c r="B80" i="5"/>
  <c r="F78" i="5"/>
  <c r="F77" i="5"/>
  <c r="H78" i="5"/>
  <c r="H77" i="5"/>
  <c r="I78" i="5"/>
  <c r="I77" i="5"/>
  <c r="E78" i="5"/>
  <c r="D78" i="5"/>
  <c r="B78" i="5"/>
  <c r="G77" i="5"/>
  <c r="E77" i="5"/>
  <c r="D77" i="5"/>
  <c r="B77" i="5"/>
  <c r="H68" i="5"/>
  <c r="H67" i="5"/>
  <c r="K66" i="5"/>
  <c r="K64" i="5" s="1"/>
  <c r="J66" i="5"/>
  <c r="I66" i="5"/>
  <c r="H66" i="5"/>
  <c r="K65" i="5"/>
  <c r="J65" i="5"/>
  <c r="I65" i="5"/>
  <c r="I64" i="5" s="1"/>
  <c r="H65" i="5"/>
  <c r="K63" i="5"/>
  <c r="J63" i="5"/>
  <c r="I63" i="5"/>
  <c r="H63" i="5"/>
  <c r="B67" i="5"/>
  <c r="B68" i="5"/>
  <c r="C66" i="5"/>
  <c r="D66" i="5"/>
  <c r="E66" i="5"/>
  <c r="E64" i="5" s="1"/>
  <c r="B66" i="5"/>
  <c r="C65" i="5"/>
  <c r="D65" i="5"/>
  <c r="E65" i="5"/>
  <c r="B65" i="5"/>
  <c r="C63" i="5"/>
  <c r="D63" i="5"/>
  <c r="E63" i="5"/>
  <c r="B63" i="5"/>
  <c r="AA46" i="5"/>
  <c r="AA47" i="5"/>
  <c r="AA48" i="5"/>
  <c r="AA49" i="5"/>
  <c r="Z46" i="5"/>
  <c r="Z47" i="5"/>
  <c r="Z48" i="5"/>
  <c r="Z49" i="5"/>
  <c r="U46" i="5"/>
  <c r="V46" i="5"/>
  <c r="T46" i="5" s="1"/>
  <c r="U47" i="5"/>
  <c r="V47" i="5"/>
  <c r="U48" i="5"/>
  <c r="V48" i="5"/>
  <c r="T48" i="5" s="1"/>
  <c r="U49" i="5"/>
  <c r="V49" i="5"/>
  <c r="Z45" i="5"/>
  <c r="V45" i="5"/>
  <c r="Y46" i="5"/>
  <c r="Y47" i="5"/>
  <c r="Y48" i="5"/>
  <c r="Y49" i="5"/>
  <c r="Y45" i="5"/>
  <c r="U45" i="5"/>
  <c r="W46" i="5"/>
  <c r="W47" i="5"/>
  <c r="W48" i="5"/>
  <c r="W49" i="5"/>
  <c r="S46" i="5"/>
  <c r="S47" i="5"/>
  <c r="S48" i="5"/>
  <c r="S49" i="5"/>
  <c r="W45" i="5"/>
  <c r="S45" i="5"/>
  <c r="T40" i="5"/>
  <c r="W40" i="5"/>
  <c r="W36" i="5"/>
  <c r="W37" i="5"/>
  <c r="W38" i="5"/>
  <c r="W39" i="5"/>
  <c r="W35" i="5"/>
  <c r="AA35" i="5"/>
  <c r="AB36" i="5"/>
  <c r="AB37" i="5"/>
  <c r="AB38" i="5"/>
  <c r="AB39" i="5"/>
  <c r="AB40" i="5"/>
  <c r="AA36" i="5"/>
  <c r="AA37" i="5"/>
  <c r="AA38" i="5"/>
  <c r="AA39" i="5"/>
  <c r="AA40" i="5"/>
  <c r="Z36" i="5"/>
  <c r="Z37" i="5"/>
  <c r="Z38" i="5"/>
  <c r="Z39" i="5"/>
  <c r="Z40" i="5"/>
  <c r="X36" i="5"/>
  <c r="X37" i="5"/>
  <c r="X38" i="5"/>
  <c r="X39" i="5"/>
  <c r="X40" i="5"/>
  <c r="V36" i="5"/>
  <c r="V37" i="5"/>
  <c r="V38" i="5"/>
  <c r="U38" i="5" s="1"/>
  <c r="V39" i="5"/>
  <c r="V40" i="5"/>
  <c r="T36" i="5"/>
  <c r="T37" i="5"/>
  <c r="T38" i="5"/>
  <c r="T39" i="5"/>
  <c r="X35" i="5"/>
  <c r="AB35" i="5"/>
  <c r="Z35" i="5"/>
  <c r="V35" i="5"/>
  <c r="T35" i="5"/>
  <c r="B31" i="5"/>
  <c r="C30" i="5"/>
  <c r="C29" i="5"/>
  <c r="C27" i="5"/>
  <c r="B30" i="5"/>
  <c r="B29" i="5"/>
  <c r="C28" i="5"/>
  <c r="B28" i="5"/>
  <c r="B27" i="5"/>
  <c r="Z10" i="5"/>
  <c r="X12" i="5"/>
  <c r="Y12" i="5"/>
  <c r="Z12" i="5"/>
  <c r="X13" i="5"/>
  <c r="Y13" i="5"/>
  <c r="Z13" i="5"/>
  <c r="X14" i="5"/>
  <c r="Y14" i="5"/>
  <c r="Z14" i="5"/>
  <c r="U4" i="5"/>
  <c r="U5" i="5"/>
  <c r="U6" i="5"/>
  <c r="U7" i="5"/>
  <c r="U8" i="5"/>
  <c r="U9" i="5"/>
  <c r="U10" i="5"/>
  <c r="U11" i="5"/>
  <c r="S11" i="5" s="1"/>
  <c r="U12" i="5"/>
  <c r="U13" i="5"/>
  <c r="U14" i="5"/>
  <c r="U3" i="5"/>
  <c r="Z3" i="5"/>
  <c r="Y3" i="5"/>
  <c r="X4" i="5"/>
  <c r="X5" i="5"/>
  <c r="X6" i="5"/>
  <c r="X7" i="5"/>
  <c r="X8" i="5"/>
  <c r="X9" i="5"/>
  <c r="X10" i="5"/>
  <c r="X11" i="5"/>
  <c r="X3" i="5"/>
  <c r="V4" i="5"/>
  <c r="V5" i="5"/>
  <c r="V6" i="5"/>
  <c r="V7" i="5"/>
  <c r="V8" i="5"/>
  <c r="V9" i="5"/>
  <c r="V10" i="5"/>
  <c r="V11" i="5"/>
  <c r="V12" i="5"/>
  <c r="V13" i="5"/>
  <c r="V14" i="5"/>
  <c r="V3" i="5"/>
  <c r="T4" i="5"/>
  <c r="T5" i="5"/>
  <c r="T6" i="5"/>
  <c r="T7" i="5"/>
  <c r="T8" i="5"/>
  <c r="T9" i="5"/>
  <c r="T10" i="5"/>
  <c r="T11" i="5"/>
  <c r="T12" i="5"/>
  <c r="T13" i="5"/>
  <c r="T14" i="5"/>
  <c r="T3" i="5"/>
  <c r="R10" i="5"/>
  <c r="R11" i="5"/>
  <c r="R12" i="5"/>
  <c r="R13" i="5"/>
  <c r="R14" i="5"/>
  <c r="R4" i="5"/>
  <c r="R5" i="5"/>
  <c r="R6" i="5"/>
  <c r="R7" i="5"/>
  <c r="R8" i="5"/>
  <c r="R9" i="5"/>
  <c r="R3" i="5"/>
  <c r="Z11" i="5"/>
  <c r="Y11" i="5"/>
  <c r="Y10" i="5"/>
  <c r="Z9" i="5"/>
  <c r="Y9" i="5"/>
  <c r="Z8" i="5"/>
  <c r="Y8" i="5"/>
  <c r="Z7" i="5"/>
  <c r="Y7" i="5"/>
  <c r="Z6" i="5"/>
  <c r="Y6" i="5"/>
  <c r="W6" i="5"/>
  <c r="Z5" i="5"/>
  <c r="Y5" i="5"/>
  <c r="Z4" i="5"/>
  <c r="Y4" i="5"/>
  <c r="B65" i="4"/>
  <c r="I62" i="4"/>
  <c r="H63" i="4"/>
  <c r="H62" i="4"/>
  <c r="I63" i="4"/>
  <c r="G63" i="4" s="1"/>
  <c r="F63" i="4"/>
  <c r="F62" i="4"/>
  <c r="D62" i="4"/>
  <c r="D63" i="4"/>
  <c r="E63" i="4"/>
  <c r="E62" i="4"/>
  <c r="C62" i="4" s="1"/>
  <c r="B63" i="4"/>
  <c r="B62" i="4"/>
  <c r="Z50" i="4"/>
  <c r="Z51" i="4"/>
  <c r="Z52" i="4"/>
  <c r="Z53" i="4"/>
  <c r="V50" i="4"/>
  <c r="V51" i="4"/>
  <c r="V52" i="4"/>
  <c r="V53" i="4"/>
  <c r="V49" i="4"/>
  <c r="Y49" i="4"/>
  <c r="W49" i="4" s="1"/>
  <c r="X50" i="4"/>
  <c r="Y50" i="4"/>
  <c r="W50" i="4" s="1"/>
  <c r="X51" i="4"/>
  <c r="Y51" i="4"/>
  <c r="X52" i="4"/>
  <c r="Y52" i="4"/>
  <c r="W52" i="4" s="1"/>
  <c r="X53" i="4"/>
  <c r="Y53" i="4"/>
  <c r="X49" i="4"/>
  <c r="T49" i="4"/>
  <c r="U50" i="4"/>
  <c r="S50" i="4" s="1"/>
  <c r="U51" i="4"/>
  <c r="U52" i="4"/>
  <c r="S52" i="4" s="1"/>
  <c r="U53" i="4"/>
  <c r="S53" i="4" s="1"/>
  <c r="U49" i="4"/>
  <c r="S49" i="4" s="1"/>
  <c r="R50" i="4"/>
  <c r="R51" i="4"/>
  <c r="R52" i="4"/>
  <c r="R53" i="4"/>
  <c r="R49" i="4"/>
  <c r="T53" i="4"/>
  <c r="T52" i="4"/>
  <c r="T51" i="4"/>
  <c r="T50" i="4"/>
  <c r="Z44" i="4"/>
  <c r="Z40" i="4"/>
  <c r="Z41" i="4"/>
  <c r="Z42" i="4"/>
  <c r="Z43" i="4"/>
  <c r="Z39" i="4"/>
  <c r="Y40" i="4"/>
  <c r="Y41" i="4"/>
  <c r="Y42" i="4"/>
  <c r="Y43" i="4"/>
  <c r="Y44" i="4"/>
  <c r="Y39" i="4"/>
  <c r="X40" i="4"/>
  <c r="X41" i="4"/>
  <c r="X42" i="4"/>
  <c r="X43" i="4"/>
  <c r="X44" i="4"/>
  <c r="X39" i="4"/>
  <c r="V40" i="4"/>
  <c r="V41" i="4"/>
  <c r="V42" i="4"/>
  <c r="V43" i="4"/>
  <c r="V44" i="4"/>
  <c r="V39" i="4"/>
  <c r="U40" i="4"/>
  <c r="U41" i="4"/>
  <c r="U42" i="4"/>
  <c r="U43" i="4"/>
  <c r="U44" i="4"/>
  <c r="U39" i="4"/>
  <c r="T40" i="4"/>
  <c r="T41" i="4"/>
  <c r="T42" i="4"/>
  <c r="T43" i="4"/>
  <c r="T44" i="4"/>
  <c r="T39" i="4"/>
  <c r="R40" i="4"/>
  <c r="R41" i="4"/>
  <c r="R42" i="4"/>
  <c r="R43" i="4"/>
  <c r="R44" i="4"/>
  <c r="R39" i="4"/>
  <c r="H31" i="4"/>
  <c r="H29" i="4"/>
  <c r="B30" i="4"/>
  <c r="B35" i="4"/>
  <c r="B34" i="4"/>
  <c r="E33" i="4"/>
  <c r="D33" i="4"/>
  <c r="C33" i="4"/>
  <c r="B33" i="4"/>
  <c r="E32" i="4"/>
  <c r="D32" i="4"/>
  <c r="C32" i="4"/>
  <c r="B32" i="4"/>
  <c r="E30" i="4"/>
  <c r="D30" i="4"/>
  <c r="C30" i="4"/>
  <c r="W4" i="4"/>
  <c r="Y4" i="4"/>
  <c r="Z4" i="4"/>
  <c r="AA4" i="4"/>
  <c r="W5" i="4"/>
  <c r="Y5" i="4"/>
  <c r="Z5" i="4"/>
  <c r="AA5" i="4"/>
  <c r="W6" i="4"/>
  <c r="Y6" i="4"/>
  <c r="Z6" i="4"/>
  <c r="AA6" i="4"/>
  <c r="W7" i="4"/>
  <c r="Y7" i="4"/>
  <c r="Z7" i="4"/>
  <c r="AA7" i="4"/>
  <c r="W8" i="4"/>
  <c r="Y8" i="4"/>
  <c r="Z8" i="4"/>
  <c r="X8" i="4" s="1"/>
  <c r="AA8" i="4"/>
  <c r="W9" i="4"/>
  <c r="Y9" i="4"/>
  <c r="Z9" i="4"/>
  <c r="X9" i="4" s="1"/>
  <c r="AA9" i="4"/>
  <c r="W10" i="4"/>
  <c r="Y10" i="4"/>
  <c r="Z10" i="4"/>
  <c r="X10" i="4" s="1"/>
  <c r="AA10" i="4"/>
  <c r="V4" i="4"/>
  <c r="V5" i="4"/>
  <c r="V6" i="4"/>
  <c r="V7" i="4"/>
  <c r="V8" i="4"/>
  <c r="V9" i="4"/>
  <c r="V10" i="4"/>
  <c r="U4" i="4"/>
  <c r="U5" i="4"/>
  <c r="U6" i="4"/>
  <c r="U7" i="4"/>
  <c r="U8" i="4"/>
  <c r="U9" i="4"/>
  <c r="U10" i="4"/>
  <c r="S4" i="4"/>
  <c r="S5" i="4"/>
  <c r="S6" i="4"/>
  <c r="S7" i="4"/>
  <c r="S8" i="4"/>
  <c r="S9" i="4"/>
  <c r="S10" i="4"/>
  <c r="AA3" i="4"/>
  <c r="Z3" i="4"/>
  <c r="Y3" i="4"/>
  <c r="W3" i="4"/>
  <c r="V3" i="4"/>
  <c r="U3" i="4"/>
  <c r="S3" i="4"/>
  <c r="S5" i="5" l="1"/>
  <c r="U37" i="5"/>
  <c r="T47" i="5"/>
  <c r="S14" i="5"/>
  <c r="G78" i="5"/>
  <c r="W5" i="5"/>
  <c r="T45" i="5"/>
  <c r="B64" i="5"/>
  <c r="J64" i="5"/>
  <c r="C64" i="5"/>
  <c r="C77" i="5"/>
  <c r="S6" i="5"/>
  <c r="D64" i="5"/>
  <c r="H64" i="5"/>
  <c r="X47" i="5"/>
  <c r="X46" i="5"/>
  <c r="C78" i="5"/>
  <c r="X45" i="5"/>
  <c r="S10" i="5"/>
  <c r="W12" i="5"/>
  <c r="U39" i="5"/>
  <c r="W51" i="4"/>
  <c r="X5" i="4"/>
  <c r="W53" i="4"/>
  <c r="W41" i="4"/>
  <c r="W44" i="4"/>
  <c r="E31" i="4"/>
  <c r="S51" i="4"/>
  <c r="W40" i="4"/>
  <c r="S41" i="4"/>
  <c r="S40" i="4"/>
  <c r="C63" i="4"/>
  <c r="S13" i="5"/>
  <c r="W13" i="5"/>
  <c r="Y39" i="5"/>
  <c r="Y38" i="5"/>
  <c r="S4" i="5"/>
  <c r="W7" i="5"/>
  <c r="U35" i="5"/>
  <c r="Y40" i="5"/>
  <c r="U40" i="5"/>
  <c r="U36" i="5"/>
  <c r="X49" i="5"/>
  <c r="X48" i="5"/>
  <c r="T49" i="5"/>
  <c r="W14" i="5"/>
  <c r="Y37" i="5"/>
  <c r="Y36" i="5"/>
  <c r="Y35" i="5"/>
  <c r="S7" i="5"/>
  <c r="W10" i="5"/>
  <c r="W4" i="5"/>
  <c r="W8" i="5"/>
  <c r="W9" i="5"/>
  <c r="S12" i="5"/>
  <c r="S9" i="5"/>
  <c r="S8" i="5"/>
  <c r="W3" i="5"/>
  <c r="W11" i="5"/>
  <c r="S3" i="5"/>
  <c r="G62" i="4"/>
  <c r="D31" i="4"/>
  <c r="W43" i="4"/>
  <c r="W42" i="4"/>
  <c r="S42" i="4"/>
  <c r="S43" i="4"/>
  <c r="W39" i="4"/>
  <c r="T10" i="4"/>
  <c r="S44" i="4"/>
  <c r="T8" i="4"/>
  <c r="T9" i="4"/>
  <c r="T6" i="4"/>
  <c r="T5" i="4"/>
  <c r="T4" i="4"/>
  <c r="T7" i="4"/>
  <c r="C31" i="4"/>
  <c r="S39" i="4"/>
  <c r="B31" i="4"/>
  <c r="X6" i="4"/>
  <c r="X7" i="4"/>
  <c r="H30" i="4"/>
  <c r="X4" i="4"/>
  <c r="X3" i="4"/>
  <c r="T3" i="4"/>
  <c r="AE64" i="2"/>
  <c r="AC63" i="2"/>
  <c r="AD63" i="2"/>
  <c r="AD64" i="2"/>
  <c r="AA63" i="2"/>
  <c r="W63" i="2"/>
  <c r="AB63" i="2" l="1"/>
  <c r="B116" i="2"/>
  <c r="B115" i="2"/>
  <c r="D113" i="2"/>
  <c r="D112" i="2"/>
  <c r="H113" i="2"/>
  <c r="H112" i="2"/>
  <c r="I113" i="2"/>
  <c r="I112" i="2"/>
  <c r="E113" i="2"/>
  <c r="E112" i="2"/>
  <c r="F113" i="2"/>
  <c r="F112" i="2"/>
  <c r="B113" i="2"/>
  <c r="B112" i="2"/>
  <c r="G113" i="2" l="1"/>
  <c r="C113" i="2"/>
  <c r="C112" i="2"/>
  <c r="G112" i="2"/>
  <c r="H101" i="2"/>
  <c r="K100" i="2"/>
  <c r="J100" i="2"/>
  <c r="I100" i="2"/>
  <c r="H100" i="2"/>
  <c r="K99" i="2"/>
  <c r="J99" i="2"/>
  <c r="I99" i="2"/>
  <c r="H99" i="2"/>
  <c r="K97" i="2"/>
  <c r="J97" i="2"/>
  <c r="I97" i="2"/>
  <c r="H97" i="2"/>
  <c r="B100" i="2"/>
  <c r="E99" i="2"/>
  <c r="D99" i="2"/>
  <c r="C99" i="2"/>
  <c r="B99" i="2"/>
  <c r="E98" i="2"/>
  <c r="D98" i="2"/>
  <c r="C98" i="2"/>
  <c r="B98" i="2"/>
  <c r="E96" i="2"/>
  <c r="D96" i="2"/>
  <c r="C96" i="2"/>
  <c r="B96" i="2"/>
  <c r="AE67" i="2"/>
  <c r="Z63" i="2"/>
  <c r="Y63" i="2"/>
  <c r="AD67" i="2"/>
  <c r="AC67" i="2"/>
  <c r="AA67" i="2"/>
  <c r="Z67" i="2"/>
  <c r="Y67" i="2"/>
  <c r="W67" i="2"/>
  <c r="AE66" i="2"/>
  <c r="AD66" i="2"/>
  <c r="AC66" i="2"/>
  <c r="AA66" i="2"/>
  <c r="Z66" i="2"/>
  <c r="Y66" i="2"/>
  <c r="W66" i="2"/>
  <c r="AE65" i="2"/>
  <c r="AD65" i="2"/>
  <c r="AC65" i="2"/>
  <c r="AA65" i="2"/>
  <c r="Z65" i="2"/>
  <c r="Y65" i="2"/>
  <c r="W65" i="2"/>
  <c r="AC64" i="2"/>
  <c r="AB64" i="2" s="1"/>
  <c r="AA64" i="2"/>
  <c r="Z64" i="2"/>
  <c r="Y64" i="2"/>
  <c r="W64" i="2"/>
  <c r="J98" i="2" l="1"/>
  <c r="I98" i="2"/>
  <c r="X65" i="2"/>
  <c r="K98" i="2"/>
  <c r="X63" i="2"/>
  <c r="X67" i="2"/>
  <c r="B97" i="2"/>
  <c r="H98" i="2"/>
  <c r="C97" i="2"/>
  <c r="D97" i="2"/>
  <c r="E97" i="2"/>
  <c r="X64" i="2"/>
  <c r="AB66" i="2"/>
  <c r="AB65" i="2"/>
  <c r="X66" i="2"/>
  <c r="AB67" i="2"/>
  <c r="AF35" i="2"/>
  <c r="AF36" i="2"/>
  <c r="AF37" i="2"/>
  <c r="AF38" i="2"/>
  <c r="AF39" i="2"/>
  <c r="AF34" i="2"/>
  <c r="AE34" i="2"/>
  <c r="AA34" i="2"/>
  <c r="AE35" i="2"/>
  <c r="AE36" i="2"/>
  <c r="AE37" i="2"/>
  <c r="AE38" i="2"/>
  <c r="AE39" i="2"/>
  <c r="AD35" i="2"/>
  <c r="AD36" i="2"/>
  <c r="AD37" i="2"/>
  <c r="AD38" i="2"/>
  <c r="AD39" i="2"/>
  <c r="AD34" i="2"/>
  <c r="Z34" i="2"/>
  <c r="AB35" i="2"/>
  <c r="AB36" i="2"/>
  <c r="AB37" i="2"/>
  <c r="AB38" i="2"/>
  <c r="AB39" i="2"/>
  <c r="X35" i="2"/>
  <c r="X36" i="2"/>
  <c r="X37" i="2"/>
  <c r="X38" i="2"/>
  <c r="X39" i="2"/>
  <c r="AB34" i="2"/>
  <c r="X34" i="2"/>
  <c r="Y34" i="2" l="1"/>
  <c r="AC39" i="2"/>
  <c r="AA39" i="2"/>
  <c r="Z39" i="2"/>
  <c r="AC38" i="2"/>
  <c r="AA38" i="2"/>
  <c r="Z38" i="2"/>
  <c r="AA37" i="2"/>
  <c r="Z37" i="2"/>
  <c r="AA36" i="2"/>
  <c r="Z36" i="2"/>
  <c r="AA35" i="2"/>
  <c r="Z35" i="2"/>
  <c r="K25" i="2"/>
  <c r="L24" i="2"/>
  <c r="K24" i="2"/>
  <c r="L23" i="2"/>
  <c r="K23" i="2"/>
  <c r="L21" i="2"/>
  <c r="K21" i="2"/>
  <c r="Y36" i="2" l="1"/>
  <c r="Y37" i="2"/>
  <c r="Y38" i="2"/>
  <c r="AC34" i="2"/>
  <c r="AC35" i="2"/>
  <c r="Y35" i="2"/>
  <c r="K22" i="2"/>
  <c r="Y39" i="2"/>
  <c r="AC37" i="2"/>
  <c r="L22" i="2"/>
  <c r="AC36" i="2"/>
  <c r="B29" i="2"/>
  <c r="AB4" i="2"/>
  <c r="AB5" i="2"/>
  <c r="AB6" i="2"/>
  <c r="AB7" i="2"/>
  <c r="AB8" i="2"/>
  <c r="AB9" i="2"/>
  <c r="AB10" i="2"/>
  <c r="AB11" i="2"/>
  <c r="AB3" i="2"/>
  <c r="X11" i="2"/>
  <c r="X4" i="2"/>
  <c r="X5" i="2"/>
  <c r="X6" i="2"/>
  <c r="X7" i="2"/>
  <c r="X8" i="2"/>
  <c r="X9" i="2"/>
  <c r="X10" i="2"/>
  <c r="X3" i="2"/>
  <c r="T4" i="2"/>
  <c r="T5" i="2"/>
  <c r="T6" i="2"/>
  <c r="T7" i="2"/>
  <c r="T8" i="2"/>
  <c r="T9" i="2"/>
  <c r="T10" i="2"/>
  <c r="T11" i="2"/>
  <c r="T3" i="2"/>
  <c r="AA4" i="2"/>
  <c r="AA5" i="2"/>
  <c r="AA6" i="2"/>
  <c r="AA7" i="2"/>
  <c r="AA8" i="2"/>
  <c r="AA9" i="2"/>
  <c r="AA10" i="2"/>
  <c r="AA11" i="2"/>
  <c r="AA3" i="2"/>
  <c r="W4" i="2"/>
  <c r="W5" i="2"/>
  <c r="W6" i="2"/>
  <c r="W7" i="2"/>
  <c r="W8" i="2"/>
  <c r="W9" i="2"/>
  <c r="W10" i="2"/>
  <c r="W11" i="2"/>
  <c r="W3" i="2"/>
  <c r="Z4" i="2"/>
  <c r="Z5" i="2"/>
  <c r="Z6" i="2"/>
  <c r="Z7" i="2"/>
  <c r="Z8" i="2"/>
  <c r="Z9" i="2"/>
  <c r="Z10" i="2"/>
  <c r="Z11" i="2"/>
  <c r="V4" i="2"/>
  <c r="V5" i="2"/>
  <c r="V6" i="2"/>
  <c r="V7" i="2"/>
  <c r="V8" i="2"/>
  <c r="V9" i="2"/>
  <c r="V10" i="2"/>
  <c r="V11" i="2"/>
  <c r="Z3" i="2"/>
  <c r="V3" i="2"/>
  <c r="E28" i="2"/>
  <c r="C28" i="2"/>
  <c r="B28" i="2"/>
  <c r="E27" i="2"/>
  <c r="D27" i="2"/>
  <c r="C27" i="2"/>
  <c r="B27" i="2"/>
  <c r="E25" i="2"/>
  <c r="D25" i="2"/>
  <c r="C25" i="2"/>
  <c r="B25" i="2"/>
  <c r="B30" i="2"/>
  <c r="D28" i="2"/>
  <c r="U9" i="2" l="1"/>
  <c r="Y4" i="2"/>
  <c r="Y5" i="2"/>
  <c r="U4" i="2"/>
  <c r="Y3" i="2"/>
  <c r="U5" i="2"/>
  <c r="U3" i="2"/>
  <c r="U8" i="2"/>
  <c r="Y11" i="2"/>
  <c r="U7" i="2"/>
  <c r="Y10" i="2"/>
  <c r="E26" i="2"/>
  <c r="D26" i="2"/>
  <c r="U6" i="2"/>
  <c r="Y7" i="2"/>
  <c r="Y6" i="2"/>
  <c r="B26" i="2"/>
  <c r="U11" i="2"/>
  <c r="C26" i="2"/>
  <c r="Y9" i="2"/>
  <c r="Y8" i="2"/>
  <c r="U10" i="2"/>
  <c r="B136" i="1"/>
  <c r="I134" i="1"/>
  <c r="I133" i="1"/>
  <c r="E134" i="1"/>
  <c r="E133" i="1"/>
  <c r="H134" i="1"/>
  <c r="H133" i="1"/>
  <c r="D134" i="1"/>
  <c r="D133" i="1"/>
  <c r="F134" i="1"/>
  <c r="F133" i="1"/>
  <c r="B134" i="1"/>
  <c r="N123" i="1"/>
  <c r="N122" i="1"/>
  <c r="Q121" i="1"/>
  <c r="P121" i="1"/>
  <c r="O121" i="1"/>
  <c r="N121" i="1"/>
  <c r="Q120" i="1"/>
  <c r="P120" i="1"/>
  <c r="O120" i="1"/>
  <c r="N120" i="1"/>
  <c r="Q118" i="1"/>
  <c r="P118" i="1"/>
  <c r="O118" i="1"/>
  <c r="N118" i="1"/>
  <c r="H123" i="1"/>
  <c r="B133" i="1" s="1"/>
  <c r="H122" i="1"/>
  <c r="K121" i="1"/>
  <c r="J121" i="1"/>
  <c r="I121" i="1"/>
  <c r="H121" i="1"/>
  <c r="K120" i="1"/>
  <c r="J120" i="1"/>
  <c r="I120" i="1"/>
  <c r="H120" i="1"/>
  <c r="K118" i="1"/>
  <c r="J118" i="1"/>
  <c r="I118" i="1"/>
  <c r="H118" i="1"/>
  <c r="B123" i="1"/>
  <c r="B122" i="1"/>
  <c r="C118" i="1"/>
  <c r="D118" i="1"/>
  <c r="E118" i="1"/>
  <c r="C120" i="1"/>
  <c r="D120" i="1"/>
  <c r="E120" i="1"/>
  <c r="C121" i="1"/>
  <c r="D121" i="1"/>
  <c r="E121" i="1"/>
  <c r="B121" i="1"/>
  <c r="B120" i="1"/>
  <c r="B118" i="1"/>
  <c r="B12" i="1"/>
  <c r="AB18" i="1"/>
  <c r="AB19" i="1"/>
  <c r="AB20" i="1"/>
  <c r="AB21" i="1"/>
  <c r="AB22" i="1"/>
  <c r="AB23" i="1"/>
  <c r="AB24" i="1"/>
  <c r="AB25" i="1"/>
  <c r="AB17" i="1"/>
  <c r="H43" i="1"/>
  <c r="B45" i="1"/>
  <c r="B44" i="1"/>
  <c r="AD51" i="1"/>
  <c r="AD52" i="1"/>
  <c r="AD53" i="1"/>
  <c r="AD54" i="1"/>
  <c r="AD55" i="1"/>
  <c r="AD50" i="1"/>
  <c r="AE79" i="1"/>
  <c r="AE80" i="1"/>
  <c r="AE81" i="1"/>
  <c r="AE82" i="1"/>
  <c r="AE83" i="1"/>
  <c r="AE78" i="1"/>
  <c r="AD79" i="1"/>
  <c r="AD80" i="1"/>
  <c r="AD81" i="1"/>
  <c r="AD82" i="1"/>
  <c r="AD83" i="1"/>
  <c r="AD78" i="1"/>
  <c r="AC79" i="1"/>
  <c r="AC80" i="1"/>
  <c r="AC81" i="1"/>
  <c r="AC82" i="1"/>
  <c r="AC83" i="1"/>
  <c r="AC78" i="1"/>
  <c r="AA79" i="1"/>
  <c r="AA80" i="1"/>
  <c r="AA81" i="1"/>
  <c r="AA82" i="1"/>
  <c r="AA83" i="1"/>
  <c r="AA78" i="1"/>
  <c r="Z79" i="1"/>
  <c r="Z80" i="1"/>
  <c r="Z81" i="1"/>
  <c r="Z82" i="1"/>
  <c r="Z83" i="1"/>
  <c r="Z78" i="1"/>
  <c r="Y79" i="1"/>
  <c r="Y80" i="1"/>
  <c r="Y81" i="1"/>
  <c r="Y82" i="1"/>
  <c r="Y83" i="1"/>
  <c r="Y78" i="1"/>
  <c r="W79" i="1"/>
  <c r="W80" i="1"/>
  <c r="W81" i="1"/>
  <c r="W82" i="1"/>
  <c r="W83" i="1"/>
  <c r="W78" i="1"/>
  <c r="E119" i="1" l="1"/>
  <c r="C134" i="1"/>
  <c r="O119" i="1"/>
  <c r="N119" i="1"/>
  <c r="P119" i="1"/>
  <c r="C133" i="1"/>
  <c r="G133" i="1"/>
  <c r="K119" i="1"/>
  <c r="G134" i="1"/>
  <c r="J119" i="1"/>
  <c r="Q119" i="1"/>
  <c r="I119" i="1"/>
  <c r="H119" i="1"/>
  <c r="D119" i="1"/>
  <c r="C119" i="1"/>
  <c r="B119" i="1"/>
  <c r="X82" i="1"/>
  <c r="AB79" i="1"/>
  <c r="X78" i="1"/>
  <c r="AB83" i="1"/>
  <c r="AB82" i="1"/>
  <c r="AB81" i="1"/>
  <c r="X81" i="1"/>
  <c r="X79" i="1"/>
  <c r="X80" i="1"/>
  <c r="X83" i="1"/>
  <c r="AB80" i="1"/>
  <c r="AB78" i="1"/>
  <c r="AB51" i="1" l="1"/>
  <c r="AB52" i="1"/>
  <c r="AB53" i="1"/>
  <c r="AB54" i="1"/>
  <c r="AB55" i="1"/>
  <c r="AB50" i="1"/>
  <c r="AC51" i="1"/>
  <c r="AA51" i="1" s="1"/>
  <c r="AC52" i="1"/>
  <c r="AC53" i="1"/>
  <c r="AA53" i="1" s="1"/>
  <c r="AC54" i="1"/>
  <c r="AC55" i="1"/>
  <c r="AA55" i="1" s="1"/>
  <c r="AC50" i="1"/>
  <c r="Z51" i="1"/>
  <c r="Z52" i="1"/>
  <c r="Z53" i="1"/>
  <c r="Z54" i="1"/>
  <c r="Z55" i="1"/>
  <c r="Z50" i="1"/>
  <c r="AA25" i="1"/>
  <c r="Z25" i="1"/>
  <c r="X25" i="1"/>
  <c r="W25" i="1"/>
  <c r="V25" i="1"/>
  <c r="T25" i="1"/>
  <c r="AA24" i="1"/>
  <c r="Z24" i="1"/>
  <c r="X24" i="1"/>
  <c r="W24" i="1"/>
  <c r="V24" i="1"/>
  <c r="T24" i="1"/>
  <c r="AA23" i="1"/>
  <c r="Z23" i="1"/>
  <c r="X23" i="1"/>
  <c r="W23" i="1"/>
  <c r="V23" i="1"/>
  <c r="T23" i="1"/>
  <c r="AA22" i="1"/>
  <c r="Z22" i="1"/>
  <c r="X22" i="1"/>
  <c r="W22" i="1"/>
  <c r="V22" i="1"/>
  <c r="T22" i="1"/>
  <c r="AA21" i="1"/>
  <c r="Z21" i="1"/>
  <c r="X21" i="1"/>
  <c r="W21" i="1"/>
  <c r="V21" i="1"/>
  <c r="T21" i="1"/>
  <c r="AA20" i="1"/>
  <c r="Z20" i="1"/>
  <c r="X20" i="1"/>
  <c r="W20" i="1"/>
  <c r="V20" i="1"/>
  <c r="T20" i="1"/>
  <c r="AA19" i="1"/>
  <c r="Z19" i="1"/>
  <c r="X19" i="1"/>
  <c r="W19" i="1"/>
  <c r="V19" i="1"/>
  <c r="T19" i="1"/>
  <c r="AA18" i="1"/>
  <c r="Z18" i="1"/>
  <c r="X18" i="1"/>
  <c r="W18" i="1"/>
  <c r="V18" i="1"/>
  <c r="T18" i="1"/>
  <c r="AA17" i="1"/>
  <c r="Z17" i="1"/>
  <c r="X17" i="1"/>
  <c r="W17" i="1"/>
  <c r="V17" i="1"/>
  <c r="T17" i="1"/>
  <c r="Y51" i="1"/>
  <c r="Y52" i="1"/>
  <c r="Y53" i="1"/>
  <c r="Y54" i="1"/>
  <c r="Y55" i="1"/>
  <c r="Y50" i="1"/>
  <c r="X51" i="1"/>
  <c r="X52" i="1"/>
  <c r="X53" i="1"/>
  <c r="X54" i="1"/>
  <c r="X55" i="1"/>
  <c r="X50" i="1"/>
  <c r="V51" i="1"/>
  <c r="V52" i="1"/>
  <c r="V53" i="1"/>
  <c r="V54" i="1"/>
  <c r="V55" i="1"/>
  <c r="V50" i="1"/>
  <c r="I42" i="1"/>
  <c r="H42" i="1"/>
  <c r="I41" i="1"/>
  <c r="H41" i="1"/>
  <c r="H39" i="1"/>
  <c r="I39" i="1"/>
  <c r="C43" i="1"/>
  <c r="D43" i="1"/>
  <c r="E43" i="1"/>
  <c r="B43" i="1"/>
  <c r="C42" i="1"/>
  <c r="D42" i="1"/>
  <c r="E42" i="1"/>
  <c r="B42" i="1"/>
  <c r="C40" i="1"/>
  <c r="D40" i="1"/>
  <c r="E40" i="1"/>
  <c r="B40" i="1"/>
  <c r="C11" i="1"/>
  <c r="C9" i="1" s="1"/>
  <c r="B10" i="1"/>
  <c r="B11" i="1"/>
  <c r="Y24" i="1" l="1"/>
  <c r="Y18" i="1"/>
  <c r="U19" i="1"/>
  <c r="AA54" i="1"/>
  <c r="AA52" i="1"/>
  <c r="AA50" i="1"/>
  <c r="Y21" i="1"/>
  <c r="Y22" i="1"/>
  <c r="Y19" i="1"/>
  <c r="Y23" i="1"/>
  <c r="U22" i="1"/>
  <c r="U21" i="1"/>
  <c r="U17" i="1"/>
  <c r="U23" i="1"/>
  <c r="U20" i="1"/>
  <c r="U24" i="1"/>
  <c r="Y25" i="1"/>
  <c r="Y17" i="1"/>
  <c r="Y20" i="1"/>
  <c r="U18" i="1"/>
  <c r="U25" i="1"/>
  <c r="W51" i="1"/>
  <c r="W54" i="1"/>
  <c r="W52" i="1"/>
  <c r="W55" i="1"/>
  <c r="W53" i="1"/>
  <c r="W50" i="1"/>
  <c r="B9" i="1"/>
  <c r="I40" i="1"/>
  <c r="H40" i="1"/>
  <c r="B41" i="1"/>
  <c r="E41" i="1"/>
  <c r="D41" i="1"/>
  <c r="C41" i="1"/>
  <c r="C8" i="1" l="1"/>
  <c r="B8" i="1"/>
</calcChain>
</file>

<file path=xl/sharedStrings.xml><?xml version="1.0" encoding="utf-8"?>
<sst xmlns="http://schemas.openxmlformats.org/spreadsheetml/2006/main" count="1053" uniqueCount="252">
  <si>
    <t>Control</t>
  </si>
  <si>
    <t>MC4R-barr2-KO</t>
  </si>
  <si>
    <t>mRNA expression</t>
  </si>
  <si>
    <t xml:space="preserve">Control </t>
  </si>
  <si>
    <t>Fat mass</t>
  </si>
  <si>
    <t>Lean mass</t>
  </si>
  <si>
    <t>Mean</t>
  </si>
  <si>
    <t>SEM</t>
  </si>
  <si>
    <t>N</t>
  </si>
  <si>
    <t>Stdev</t>
  </si>
  <si>
    <t>Body weight</t>
  </si>
  <si>
    <t>GTT</t>
  </si>
  <si>
    <t>Age</t>
  </si>
  <si>
    <t>Body mass</t>
  </si>
  <si>
    <t>Minutes</t>
  </si>
  <si>
    <t>Ttest</t>
  </si>
  <si>
    <t>Con vs barr2KO</t>
  </si>
  <si>
    <t>Fed</t>
  </si>
  <si>
    <t>Fasted</t>
  </si>
  <si>
    <t>Blood Glucose levels</t>
  </si>
  <si>
    <t>Plasma Insulin levels</t>
  </si>
  <si>
    <t>Plasma Leptin levels</t>
  </si>
  <si>
    <t>Saline</t>
  </si>
  <si>
    <t>MTII</t>
  </si>
  <si>
    <t>Food intake</t>
  </si>
  <si>
    <t>Weeks</t>
  </si>
  <si>
    <t xml:space="preserve">MC4R Barr2 KO </t>
  </si>
  <si>
    <t>Body mass %</t>
  </si>
  <si>
    <t>Daily Food Intake</t>
  </si>
  <si>
    <t>ITT</t>
  </si>
  <si>
    <t>Basal</t>
  </si>
  <si>
    <t>Age (Weeks)</t>
  </si>
  <si>
    <t>Saline vs MTII</t>
  </si>
  <si>
    <t>MEK1dn</t>
  </si>
  <si>
    <t>Con vs MEK1dn</t>
  </si>
  <si>
    <t>Control siRNA</t>
  </si>
  <si>
    <t>β-arr-2 siRNA</t>
  </si>
  <si>
    <t>Con vs β-arr-2 siRNA</t>
  </si>
  <si>
    <t>Basal vs MTII</t>
  </si>
  <si>
    <t>cAMP</t>
  </si>
  <si>
    <t>Time</t>
  </si>
  <si>
    <t>pERK</t>
  </si>
  <si>
    <t>WT</t>
  </si>
  <si>
    <t>MC4R-Cre</t>
  </si>
  <si>
    <t>Daily food intake</t>
  </si>
  <si>
    <t>Blood glucose levels</t>
  </si>
  <si>
    <t>TEE</t>
  </si>
  <si>
    <t>RER</t>
  </si>
  <si>
    <t>Setmelanotide</t>
  </si>
  <si>
    <t>cFos</t>
  </si>
  <si>
    <r>
      <t>22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>C light</t>
    </r>
  </si>
  <si>
    <r>
      <t>22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>C dark</t>
    </r>
  </si>
  <si>
    <r>
      <t>30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>C light</t>
    </r>
  </si>
  <si>
    <r>
      <t>30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>C dark</t>
    </r>
  </si>
  <si>
    <t>Tot Activity</t>
  </si>
  <si>
    <t>TEE-RC</t>
  </si>
  <si>
    <t>RER-RC</t>
  </si>
  <si>
    <t>TEE-HFD</t>
  </si>
  <si>
    <t>RER-HFD</t>
  </si>
  <si>
    <t>Control </t>
  </si>
  <si>
    <t>A</t>
  </si>
  <si>
    <t>B</t>
  </si>
  <si>
    <t>C</t>
  </si>
  <si>
    <t>D</t>
  </si>
  <si>
    <t>E</t>
  </si>
  <si>
    <t>F</t>
  </si>
  <si>
    <t>GTT AOC</t>
  </si>
  <si>
    <t>ITT AOC</t>
  </si>
  <si>
    <t>G</t>
  </si>
  <si>
    <t>H</t>
  </si>
  <si>
    <t>I</t>
  </si>
  <si>
    <t>J</t>
  </si>
  <si>
    <t>K</t>
  </si>
  <si>
    <t xml:space="preserve"> Food Intake</t>
  </si>
  <si>
    <t>Mekdn</t>
  </si>
  <si>
    <t>Plasma Insulin Levels</t>
  </si>
  <si>
    <t>Food Intake</t>
  </si>
  <si>
    <t>cFOS</t>
  </si>
  <si>
    <r>
      <rPr>
        <i/>
        <sz val="16"/>
        <color theme="1"/>
        <rFont val="Aptos Narrow"/>
        <scheme val="minor"/>
      </rPr>
      <t>MC4R</t>
    </r>
    <r>
      <rPr>
        <sz val="16"/>
        <color theme="1"/>
        <rFont val="Aptos Narrow"/>
        <scheme val="minor"/>
      </rPr>
      <t xml:space="preserve"> mRNA expression in PVN</t>
    </r>
  </si>
  <si>
    <t>Change in body weight RC</t>
  </si>
  <si>
    <t>Change in body weight HFD</t>
  </si>
  <si>
    <t>User: ANDREAS</t>
  </si>
  <si>
    <t>Path: C:\Program Files\BMG\Omega\Andreas\Data\</t>
  </si>
  <si>
    <t>File Name: 2216.dbf</t>
  </si>
  <si>
    <t>Test Name: FURA-2</t>
  </si>
  <si>
    <t>Date: 27.01.2026</t>
  </si>
  <si>
    <t>Time: 10:44:00</t>
  </si>
  <si>
    <t>Fluorescence (FI), multichromatic</t>
  </si>
  <si>
    <t>Well
Row</t>
  </si>
  <si>
    <t>Well
Col</t>
  </si>
  <si>
    <t>Content</t>
  </si>
  <si>
    <t>Raw Data (340-10, 510-20)
1 - 0,00 s</t>
  </si>
  <si>
    <t>Raw Data (340-10, 510-20)
2 - 0,72 s</t>
  </si>
  <si>
    <t>Raw Data (340-10, 510-20)
3 - 1,44 s</t>
  </si>
  <si>
    <t>Raw Data (340-10, 510-20)
4 - 2,16 s</t>
  </si>
  <si>
    <t>Raw Data (340-10, 510-20)
5 - 2,88 s</t>
  </si>
  <si>
    <t>Raw Data (340-10, 510-20)
6 - 3,60 s</t>
  </si>
  <si>
    <t>Raw Data (340-10, 510-20)
7 - 4,32 s</t>
  </si>
  <si>
    <t>Raw Data (340-10, 510-20)
8 - 5,04 s</t>
  </si>
  <si>
    <t>Raw Data (340-10, 510-20)
9 - 5,76 s</t>
  </si>
  <si>
    <t>Raw Data (340-10, 510-20)
10 - 6,48 s</t>
  </si>
  <si>
    <t>Raw Data (340-10, 510-20)
11 - 7,20 s</t>
  </si>
  <si>
    <t>Raw Data (340-10, 510-20)
12 - 7,92 s</t>
  </si>
  <si>
    <t>Raw Data (340-10, 510-20)
13 - 8,64 s</t>
  </si>
  <si>
    <t>Raw Data (340-10, 510-20)
14 - 9,36 s</t>
  </si>
  <si>
    <t>Raw Data (340-10, 510-20)
15 - 10,08 s</t>
  </si>
  <si>
    <t>Raw Data (340-10, 510-20)
16 - 10,80 s</t>
  </si>
  <si>
    <t>Raw Data (340-10, 510-20)
17 - 11,52 s</t>
  </si>
  <si>
    <t>Raw Data (340-10, 510-20)
18 - 12,24 s</t>
  </si>
  <si>
    <t>Raw Data (340-10, 510-20)
19 - 12,96 s</t>
  </si>
  <si>
    <t>Raw Data (340-10, 510-20)
20 - 13,68 s</t>
  </si>
  <si>
    <t>Raw Data (340-10, 510-20)
21 - 14,40 s</t>
  </si>
  <si>
    <t>Raw Data (340-10, 510-20)
22 - 15,12 s</t>
  </si>
  <si>
    <t>Raw Data (340-10, 510-20)
23 - 15,84 s</t>
  </si>
  <si>
    <t>Raw Data (340-10, 510-20)
24 - 16,56 s</t>
  </si>
  <si>
    <t>Raw Data (340-10, 510-20)
25 - 17,28 s</t>
  </si>
  <si>
    <t>Raw Data (340-10, 510-20)
26 - 18,00 s</t>
  </si>
  <si>
    <t>Raw Data (340-10, 510-20)
27 - 18,72 s</t>
  </si>
  <si>
    <t>Raw Data (340-10, 510-20)
28 - 19,44 s</t>
  </si>
  <si>
    <t>Raw Data (340-10, 510-20)
29 - 20,16 s</t>
  </si>
  <si>
    <t>Raw Data (340-10, 510-20)
30 - 20,88 s</t>
  </si>
  <si>
    <t>Raw Data (340-10, 510-20)
31 - 21,60 s</t>
  </si>
  <si>
    <t>Raw Data (340-10, 510-20)
32 - 22,32 s</t>
  </si>
  <si>
    <t>Raw Data (340-10, 510-20)
33 - 23,04 s</t>
  </si>
  <si>
    <t>Raw Data (340-10, 510-20)
34 - 23,76 s</t>
  </si>
  <si>
    <t>Raw Data (340-10, 510-20)
35 - 24,48 s</t>
  </si>
  <si>
    <t>Raw Data (340-10, 510-20)
36 - 25,20 s</t>
  </si>
  <si>
    <t>Raw Data (340-10, 510-20)
37 - 25,92 s</t>
  </si>
  <si>
    <t>Raw Data (340-10, 510-20)
38 - 26,64 s</t>
  </si>
  <si>
    <t>Raw Data (340-10, 510-20)
39 - 27,36 s</t>
  </si>
  <si>
    <t>Raw Data (340-10, 510-20)
40 - 28,08 s</t>
  </si>
  <si>
    <t>Raw Data (340-10, 510-20)
41 - 28,80 s</t>
  </si>
  <si>
    <t>Raw Data (340-10, 510-20)
42 - 29,52 s</t>
  </si>
  <si>
    <t>Raw Data (340-10, 510-20)
43 - 30,24 s</t>
  </si>
  <si>
    <t>Raw Data (340-10, 510-20)
44 - 30,96 s</t>
  </si>
  <si>
    <t>Raw Data (340-10, 510-20)
45 - 31,68 s</t>
  </si>
  <si>
    <t>Raw Data (340-10, 510-20)
46 - 32,40 s</t>
  </si>
  <si>
    <t>Raw Data (340-10, 510-20)
47 - 33,12 s</t>
  </si>
  <si>
    <t>Raw Data (340-10, 510-20)
48 - 33,84 s</t>
  </si>
  <si>
    <t>Raw Data (340-10, 510-20)
49 - 34,56 s</t>
  </si>
  <si>
    <t>Raw Data (340-10, 510-20)
50 - 35,28 s</t>
  </si>
  <si>
    <t>Raw Data (340-10, 510-20)
51 - 36,00 s</t>
  </si>
  <si>
    <t>Raw Data (340-10, 510-20)
52 - 36,72 s</t>
  </si>
  <si>
    <t>Raw Data (340-10, 510-20)
53 - 37,44 s</t>
  </si>
  <si>
    <t>Raw Data (340-10, 510-20)
54 - 38,16 s</t>
  </si>
  <si>
    <t>Raw Data (340-10, 510-20)
55 - 38,88 s</t>
  </si>
  <si>
    <t>Raw Data (340-10, 510-20)
56 - 39,60 s</t>
  </si>
  <si>
    <t>Raw Data (340-10, 510-20)
57 - 40,32 s</t>
  </si>
  <si>
    <t>Raw Data (340-10, 510-20)
58 - 41,04 s</t>
  </si>
  <si>
    <t>Raw Data (340-10, 510-20)
59 - 41,76 s</t>
  </si>
  <si>
    <t>Raw Data (340-10, 510-20)
60 - 42,48 s</t>
  </si>
  <si>
    <t>Raw Data (340-10, 510-20)
61 - 43,20 s</t>
  </si>
  <si>
    <t>Raw Data (340-10, 510-20)
62 - 43,92 s</t>
  </si>
  <si>
    <t>Raw Data (340-10, 510-20)
63 - 44,64 s</t>
  </si>
  <si>
    <t>Raw Data (340-10, 510-20)
64 - 45,36 s</t>
  </si>
  <si>
    <t>Raw Data (340-10, 510-20)
65 - 46,08 s</t>
  </si>
  <si>
    <t>Raw Data (340-10, 510-20)
66 - 46,80 s</t>
  </si>
  <si>
    <t>Raw Data (340-10, 510-20)
67 - 47,52 s</t>
  </si>
  <si>
    <t>Raw Data (340-10, 510-20)
68 - 48,24 s</t>
  </si>
  <si>
    <t>Raw Data (340-10, 510-20)
69 - 48,96 s</t>
  </si>
  <si>
    <t>Raw Data (340-10, 510-20)
70 - 49,68 s</t>
  </si>
  <si>
    <t>Raw Data (340-10, 510-20)
71 - 50,40 s</t>
  </si>
  <si>
    <t>Raw Data (340-10, 510-20)
72 - 51,12 s</t>
  </si>
  <si>
    <t>Raw Data (340-10, 510-20)
73 - 51,84 s</t>
  </si>
  <si>
    <t>Raw Data (340-10, 510-20)
74 - 52,56 s</t>
  </si>
  <si>
    <t>Raw Data (340-10, 510-20)
75 - 53,28 s</t>
  </si>
  <si>
    <t>Raw Data (380-10, 510-20)
1 - 0,00 s</t>
  </si>
  <si>
    <t>Raw Data (380-10, 510-20)
2 - 0,72 s</t>
  </si>
  <si>
    <t>Raw Data (380-10, 510-20)
3 - 1,44 s</t>
  </si>
  <si>
    <t>Raw Data (380-10, 510-20)
4 - 2,16 s</t>
  </si>
  <si>
    <t>Raw Data (380-10, 510-20)
5 - 2,88 s</t>
  </si>
  <si>
    <t>Raw Data (380-10, 510-20)
6 - 3,60 s</t>
  </si>
  <si>
    <t>Raw Data (380-10, 510-20)
7 - 4,32 s</t>
  </si>
  <si>
    <t>Raw Data (380-10, 510-20)
8 - 5,04 s</t>
  </si>
  <si>
    <t>Raw Data (380-10, 510-20)
9 - 5,76 s</t>
  </si>
  <si>
    <t>Raw Data (380-10, 510-20)
10 - 6,48 s</t>
  </si>
  <si>
    <t>Raw Data (380-10, 510-20)
11 - 7,20 s</t>
  </si>
  <si>
    <t>Raw Data (380-10, 510-20)
12 - 7,92 s</t>
  </si>
  <si>
    <t>Raw Data (380-10, 510-20)
13 - 8,64 s</t>
  </si>
  <si>
    <t>Raw Data (380-10, 510-20)
14 - 9,36 s</t>
  </si>
  <si>
    <t>Raw Data (380-10, 510-20)
15 - 10,08 s</t>
  </si>
  <si>
    <t>Raw Data (380-10, 510-20)
16 - 10,80 s</t>
  </si>
  <si>
    <t>Raw Data (380-10, 510-20)
17 - 11,52 s</t>
  </si>
  <si>
    <t>Raw Data (380-10, 510-20)
18 - 12,24 s</t>
  </si>
  <si>
    <t>Raw Data (380-10, 510-20)
19 - 12,96 s</t>
  </si>
  <si>
    <t>Raw Data (380-10, 510-20)
20 - 13,68 s</t>
  </si>
  <si>
    <t>Raw Data (380-10, 510-20)
21 - 14,40 s</t>
  </si>
  <si>
    <t>Raw Data (380-10, 510-20)
22 - 15,12 s</t>
  </si>
  <si>
    <t>Raw Data (380-10, 510-20)
23 - 15,84 s</t>
  </si>
  <si>
    <t>Raw Data (380-10, 510-20)
24 - 16,56 s</t>
  </si>
  <si>
    <t>Raw Data (380-10, 510-20)
25 - 17,28 s</t>
  </si>
  <si>
    <t>Raw Data (380-10, 510-20)
26 - 18,00 s</t>
  </si>
  <si>
    <t>Raw Data (380-10, 510-20)
27 - 18,72 s</t>
  </si>
  <si>
    <t>Raw Data (380-10, 510-20)
28 - 19,44 s</t>
  </si>
  <si>
    <t>Raw Data (380-10, 510-20)
29 - 20,16 s</t>
  </si>
  <si>
    <t>Raw Data (380-10, 510-20)
30 - 20,88 s</t>
  </si>
  <si>
    <t>Raw Data (380-10, 510-20)
31 - 21,60 s</t>
  </si>
  <si>
    <t>Raw Data (380-10, 510-20)
32 - 22,32 s</t>
  </si>
  <si>
    <t>Raw Data (380-10, 510-20)
33 - 23,04 s</t>
  </si>
  <si>
    <t>Raw Data (380-10, 510-20)
34 - 23,76 s</t>
  </si>
  <si>
    <t>Raw Data (380-10, 510-20)
35 - 24,48 s</t>
  </si>
  <si>
    <t>Raw Data (380-10, 510-20)
36 - 25,20 s</t>
  </si>
  <si>
    <t>Raw Data (380-10, 510-20)
37 - 25,92 s</t>
  </si>
  <si>
    <t>Raw Data (380-10, 510-20)
38 - 26,64 s</t>
  </si>
  <si>
    <t>Raw Data (380-10, 510-20)
39 - 27,36 s</t>
  </si>
  <si>
    <t>Raw Data (380-10, 510-20)
40 - 28,08 s</t>
  </si>
  <si>
    <t>Raw Data (380-10, 510-20)
41 - 28,80 s</t>
  </si>
  <si>
    <t>Raw Data (380-10, 510-20)
42 - 29,52 s</t>
  </si>
  <si>
    <t>Raw Data (380-10, 510-20)
43 - 30,24 s</t>
  </si>
  <si>
    <t>Raw Data (380-10, 510-20)
44 - 30,96 s</t>
  </si>
  <si>
    <t>Raw Data (380-10, 510-20)
45 - 31,68 s</t>
  </si>
  <si>
    <t>Raw Data (380-10, 510-20)
46 - 32,40 s</t>
  </si>
  <si>
    <t>Raw Data (380-10, 510-20)
47 - 33,12 s</t>
  </si>
  <si>
    <t>Raw Data (380-10, 510-20)
48 - 33,84 s</t>
  </si>
  <si>
    <t>Raw Data (380-10, 510-20)
49 - 34,56 s</t>
  </si>
  <si>
    <t>Raw Data (380-10, 510-20)
50 - 35,28 s</t>
  </si>
  <si>
    <t>Raw Data (380-10, 510-20)
51 - 36,00 s</t>
  </si>
  <si>
    <t>Raw Data (380-10, 510-20)
52 - 36,72 s</t>
  </si>
  <si>
    <t>Raw Data (380-10, 510-20)
53 - 37,44 s</t>
  </si>
  <si>
    <t>Raw Data (380-10, 510-20)
54 - 38,16 s</t>
  </si>
  <si>
    <t>Raw Data (380-10, 510-20)
55 - 38,88 s</t>
  </si>
  <si>
    <t>Raw Data (380-10, 510-20)
56 - 39,60 s</t>
  </si>
  <si>
    <t>Raw Data (380-10, 510-20)
57 - 40,32 s</t>
  </si>
  <si>
    <t>Raw Data (380-10, 510-20)
58 - 41,04 s</t>
  </si>
  <si>
    <t>Raw Data (380-10, 510-20)
59 - 41,76 s</t>
  </si>
  <si>
    <t>Raw Data (380-10, 510-20)
60 - 42,48 s</t>
  </si>
  <si>
    <t>Raw Data (380-10, 510-20)
61 - 43,20 s</t>
  </si>
  <si>
    <t>Raw Data (380-10, 510-20)
62 - 43,92 s</t>
  </si>
  <si>
    <t>Raw Data (380-10, 510-20)
63 - 44,64 s</t>
  </si>
  <si>
    <t>Raw Data (380-10, 510-20)
64 - 45,36 s</t>
  </si>
  <si>
    <t>Raw Data (380-10, 510-20)
65 - 46,08 s</t>
  </si>
  <si>
    <t>Raw Data (380-10, 510-20)
66 - 46,80 s</t>
  </si>
  <si>
    <t>Raw Data (380-10, 510-20)
67 - 47,52 s</t>
  </si>
  <si>
    <t>Raw Data (380-10, 510-20)
68 - 48,24 s</t>
  </si>
  <si>
    <t>Raw Data (380-10, 510-20)
69 - 48,96 s</t>
  </si>
  <si>
    <t>Raw Data (380-10, 510-20)
70 - 49,68 s</t>
  </si>
  <si>
    <t>Raw Data (380-10, 510-20)
71 - 50,40 s</t>
  </si>
  <si>
    <t>Raw Data (380-10, 510-20)
72 - 51,12 s</t>
  </si>
  <si>
    <t>Raw Data (380-10, 510-20)
73 - 51,84 s</t>
  </si>
  <si>
    <t>Raw Data (380-10, 510-20)
74 - 52,56 s</t>
  </si>
  <si>
    <t>Raw Data (380-10, 510-20)
75 - 53,28 s</t>
  </si>
  <si>
    <t>Sample X1</t>
  </si>
  <si>
    <t>Sample X2</t>
  </si>
  <si>
    <t>Sample X3</t>
  </si>
  <si>
    <t>Sample X4</t>
  </si>
  <si>
    <t>Sample X5</t>
  </si>
  <si>
    <t>Sample X6</t>
  </si>
  <si>
    <t>Sample X7</t>
  </si>
  <si>
    <t>Sample X8</t>
  </si>
  <si>
    <t>BK</t>
  </si>
  <si>
    <t>Daily  Food Intake</t>
  </si>
  <si>
    <t>AOC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</si>
</sst>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0.00000"/>
    <numFmt numFmtId="166" formatCode="0.000000000"/>
    <numFmt numFmtId="167" formatCode="0.0000000"/>
    <numFmt numFmtId="168" formatCode="0.000000"/>
    <numFmt numFmtId="169" formatCode="0.0000"/>
    <numFmt numFmtId="170" formatCode="0.000"/>
    <numFmt numFmtId="171" formatCode="0.000E+00"/>
  </numFmts>
  <fonts count="16" x14ac:knownFonts="1">
    <font>
      <sz val="12"/>
      <color theme="1"/>
      <name val="Aptos Narrow"/>
      <family val="2"/>
      <scheme val="minor"/>
    </font>
    <font>
      <sz val="12"/>
      <name val="Arial"/>
      <family val="2"/>
    </font>
    <font>
      <sz val="12"/>
      <color rgb="FFFF0000"/>
      <name val="Aptos Narrow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2"/>
      <color rgb="FF0000FF"/>
      <name val="Arial"/>
      <family val="2"/>
    </font>
    <font>
      <vertAlign val="superscript"/>
      <sz val="12"/>
      <name val="Arial"/>
      <family val="2"/>
    </font>
    <font>
      <sz val="12"/>
      <color rgb="FF000000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name val="Arial"/>
      <family val="2"/>
    </font>
    <font>
      <sz val="16"/>
      <color theme="1"/>
      <name val="Aptos Narrow"/>
      <scheme val="minor"/>
    </font>
    <font>
      <i/>
      <sz val="16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2" xfId="0" applyFont="1" applyBorder="1"/>
    <xf numFmtId="0" fontId="1" fillId="0" borderId="13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8" fontId="3" fillId="0" borderId="0" xfId="0" applyNumberFormat="1" applyFont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7" fontId="3" fillId="0" borderId="13" xfId="0" applyNumberFormat="1" applyFont="1" applyBorder="1" applyAlignment="1">
      <alignment horizontal="center"/>
    </xf>
    <xf numFmtId="168" fontId="3" fillId="0" borderId="2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165" fontId="3" fillId="0" borderId="15" xfId="0" applyNumberFormat="1" applyFont="1" applyBorder="1" applyAlignment="1">
      <alignment horizontal="center"/>
    </xf>
    <xf numFmtId="169" fontId="1" fillId="0" borderId="10" xfId="0" applyNumberFormat="1" applyFont="1" applyBorder="1" applyAlignment="1">
      <alignment horizontal="center"/>
    </xf>
    <xf numFmtId="169" fontId="1" fillId="0" borderId="0" xfId="0" applyNumberFormat="1" applyFont="1" applyAlignment="1">
      <alignment horizontal="center"/>
    </xf>
    <xf numFmtId="169" fontId="1" fillId="0" borderId="11" xfId="0" applyNumberFormat="1" applyFont="1" applyBorder="1" applyAlignment="1">
      <alignment horizontal="center"/>
    </xf>
    <xf numFmtId="169" fontId="1" fillId="0" borderId="12" xfId="0" applyNumberFormat="1" applyFont="1" applyBorder="1" applyAlignment="1">
      <alignment horizontal="center"/>
    </xf>
    <xf numFmtId="169" fontId="1" fillId="0" borderId="2" xfId="0" applyNumberFormat="1" applyFont="1" applyBorder="1" applyAlignment="1">
      <alignment horizontal="center"/>
    </xf>
    <xf numFmtId="169" fontId="1" fillId="0" borderId="13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8" fontId="3" fillId="0" borderId="8" xfId="0" applyNumberFormat="1" applyFont="1" applyBorder="1" applyAlignment="1">
      <alignment horizontal="center"/>
    </xf>
    <xf numFmtId="168" fontId="3" fillId="0" borderId="11" xfId="0" applyNumberFormat="1" applyFont="1" applyBorder="1" applyAlignment="1">
      <alignment horizontal="center"/>
    </xf>
    <xf numFmtId="168" fontId="3" fillId="0" borderId="13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169" fontId="3" fillId="0" borderId="9" xfId="0" applyNumberFormat="1" applyFont="1" applyBorder="1" applyAlignment="1">
      <alignment horizontal="center"/>
    </xf>
    <xf numFmtId="169" fontId="3" fillId="0" borderId="14" xfId="0" applyNumberFormat="1" applyFont="1" applyBorder="1" applyAlignment="1">
      <alignment horizontal="center"/>
    </xf>
    <xf numFmtId="169" fontId="3" fillId="0" borderId="15" xfId="0" applyNumberFormat="1" applyFont="1" applyBorder="1" applyAlignment="1">
      <alignment horizontal="center"/>
    </xf>
    <xf numFmtId="170" fontId="3" fillId="0" borderId="9" xfId="0" applyNumberFormat="1" applyFont="1" applyBorder="1" applyAlignment="1">
      <alignment horizontal="center"/>
    </xf>
    <xf numFmtId="170" fontId="3" fillId="0" borderId="15" xfId="0" applyNumberFormat="1" applyFont="1" applyBorder="1" applyAlignment="1">
      <alignment horizontal="center"/>
    </xf>
    <xf numFmtId="170" fontId="3" fillId="0" borderId="1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171" fontId="3" fillId="0" borderId="1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10" xfId="0" applyBorder="1"/>
    <xf numFmtId="165" fontId="1" fillId="0" borderId="6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167" fontId="3" fillId="0" borderId="9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70" fontId="3" fillId="0" borderId="0" xfId="0" applyNumberFormat="1" applyFont="1" applyAlignment="1">
      <alignment horizontal="center"/>
    </xf>
    <xf numFmtId="170" fontId="3" fillId="0" borderId="6" xfId="0" applyNumberFormat="1" applyFont="1" applyBorder="1" applyAlignment="1">
      <alignment horizontal="center"/>
    </xf>
    <xf numFmtId="170" fontId="3" fillId="0" borderId="10" xfId="0" applyNumberFormat="1" applyFont="1" applyBorder="1" applyAlignment="1">
      <alignment horizontal="center"/>
    </xf>
    <xf numFmtId="170" fontId="3" fillId="0" borderId="1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1" fillId="0" borderId="14" xfId="0" applyFont="1" applyBorder="1"/>
    <xf numFmtId="0" fontId="1" fillId="0" borderId="3" xfId="0" applyFont="1" applyBorder="1"/>
    <xf numFmtId="0" fontId="1" fillId="0" borderId="15" xfId="0" applyFont="1" applyBorder="1"/>
    <xf numFmtId="169" fontId="1" fillId="0" borderId="10" xfId="0" applyNumberFormat="1" applyFont="1" applyBorder="1"/>
    <xf numFmtId="169" fontId="1" fillId="0" borderId="11" xfId="0" applyNumberFormat="1" applyFont="1" applyBorder="1"/>
    <xf numFmtId="169" fontId="1" fillId="0" borderId="12" xfId="0" applyNumberFormat="1" applyFont="1" applyBorder="1"/>
    <xf numFmtId="169" fontId="1" fillId="0" borderId="2" xfId="0" applyNumberFormat="1" applyFont="1" applyBorder="1"/>
    <xf numFmtId="169" fontId="1" fillId="0" borderId="13" xfId="0" applyNumberFormat="1" applyFont="1" applyBorder="1"/>
    <xf numFmtId="169" fontId="3" fillId="0" borderId="0" xfId="0" applyNumberFormat="1" applyFont="1"/>
    <xf numFmtId="168" fontId="3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9" fontId="1" fillId="0" borderId="0" xfId="0" applyNumberFormat="1" applyFont="1"/>
    <xf numFmtId="1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2" fillId="0" borderId="0" xfId="0" applyFont="1"/>
    <xf numFmtId="0" fontId="10" fillId="0" borderId="9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0" fontId="14" fillId="0" borderId="13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5" xfId="0" applyFont="1" applyBorder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6" xfId="0" applyBorder="1"/>
    <xf numFmtId="0" fontId="0" fillId="0" borderId="11" xfId="0" applyBorder="1" applyAlignment="1">
      <alignment horizontal="right"/>
    </xf>
    <xf numFmtId="0" fontId="0" fillId="0" borderId="14" xfId="0" applyBorder="1" applyAlignment="1">
      <alignment horizontal="left"/>
    </xf>
    <xf numFmtId="0" fontId="0" fillId="0" borderId="14" xfId="0" applyBorder="1"/>
    <xf numFmtId="0" fontId="15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58966-E5BE-7A47-BFB2-E75A977D67F2}">
  <dimension ref="A1:AE151"/>
  <sheetViews>
    <sheetView topLeftCell="A111" workbookViewId="0">
      <selection activeCell="T23" sqref="T23"/>
    </sheetView>
  </sheetViews>
  <sheetFormatPr baseColWidth="10" defaultRowHeight="16" x14ac:dyDescent="0.2"/>
  <cols>
    <col min="1" max="1" width="13.33203125" style="34" customWidth="1"/>
    <col min="2" max="2" width="14" style="34" customWidth="1"/>
    <col min="3" max="3" width="14.83203125" style="34" customWidth="1"/>
    <col min="4" max="4" width="11" style="34" bestFit="1" customWidth="1"/>
    <col min="5" max="5" width="12.1640625" style="34" bestFit="1" customWidth="1"/>
    <col min="6" max="7" width="11" style="34" bestFit="1" customWidth="1"/>
    <col min="8" max="8" width="12.1640625" style="34" bestFit="1" customWidth="1"/>
    <col min="9" max="9" width="17" style="34" customWidth="1"/>
    <col min="10" max="10" width="15.6640625" style="34" customWidth="1"/>
    <col min="11" max="22" width="11" style="34" bestFit="1" customWidth="1"/>
    <col min="23" max="29" width="10.83203125" style="34"/>
    <col min="30" max="30" width="15.83203125" style="34" customWidth="1"/>
    <col min="31" max="16384" width="10.83203125" style="34"/>
  </cols>
  <sheetData>
    <row r="1" spans="1:28" ht="20" x14ac:dyDescent="0.2">
      <c r="B1" s="146" t="s">
        <v>60</v>
      </c>
    </row>
    <row r="2" spans="1:28" x14ac:dyDescent="0.2">
      <c r="B2" s="177" t="s">
        <v>2</v>
      </c>
      <c r="C2" s="178"/>
    </row>
    <row r="3" spans="1:28" x14ac:dyDescent="0.2">
      <c r="B3" s="21" t="s">
        <v>0</v>
      </c>
      <c r="C3" s="36" t="s">
        <v>1</v>
      </c>
    </row>
    <row r="4" spans="1:28" x14ac:dyDescent="0.2">
      <c r="B4" s="21">
        <v>0.97205346000000004</v>
      </c>
      <c r="C4" s="36">
        <v>8.5054677999999995E-2</v>
      </c>
    </row>
    <row r="5" spans="1:28" x14ac:dyDescent="0.2">
      <c r="B5" s="16">
        <v>1.1202916199999999</v>
      </c>
      <c r="C5" s="2">
        <v>8.7484811999999995E-2</v>
      </c>
    </row>
    <row r="6" spans="1:28" x14ac:dyDescent="0.2">
      <c r="B6" s="16">
        <v>1.0789793400000001</v>
      </c>
      <c r="C6" s="2">
        <v>9.4775212999999997E-2</v>
      </c>
    </row>
    <row r="7" spans="1:28" x14ac:dyDescent="0.2">
      <c r="B7" s="16">
        <v>0.82867557999999997</v>
      </c>
      <c r="C7" s="2">
        <v>8.5054677999999995E-2</v>
      </c>
    </row>
    <row r="8" spans="1:28" x14ac:dyDescent="0.2">
      <c r="A8" s="29" t="s">
        <v>6</v>
      </c>
      <c r="B8" s="37">
        <f>AVERAGE(B4:B7)</f>
        <v>1</v>
      </c>
      <c r="C8" s="37">
        <f>AVERAGE(C4:C7)</f>
        <v>8.8092345249999995E-2</v>
      </c>
    </row>
    <row r="9" spans="1:28" x14ac:dyDescent="0.2">
      <c r="A9" s="29" t="s">
        <v>7</v>
      </c>
      <c r="B9" s="38">
        <f>B11/SQRT(B10)</f>
        <v>6.5090242468545029E-2</v>
      </c>
      <c r="C9" s="38">
        <f>C11/SQRT(C10)</f>
        <v>2.3000844668781689E-3</v>
      </c>
    </row>
    <row r="10" spans="1:28" x14ac:dyDescent="0.2">
      <c r="A10" s="35" t="s">
        <v>8</v>
      </c>
      <c r="B10" s="38">
        <f>COUNT(B4:B7)</f>
        <v>4</v>
      </c>
      <c r="C10" s="38">
        <v>4</v>
      </c>
    </row>
    <row r="11" spans="1:28" x14ac:dyDescent="0.2">
      <c r="A11" s="29" t="s">
        <v>9</v>
      </c>
      <c r="B11" s="38">
        <f>STDEV(B4:B7)</f>
        <v>0.13018048493709006</v>
      </c>
      <c r="C11" s="38">
        <f>STDEV(C4:C7)</f>
        <v>4.6001689337563378E-3</v>
      </c>
    </row>
    <row r="12" spans="1:28" x14ac:dyDescent="0.2">
      <c r="A12" s="28" t="s">
        <v>15</v>
      </c>
      <c r="B12" s="95">
        <f>TTEST(B4:B7,C4:C7,2,2)</f>
        <v>8.2782262619061898E-6</v>
      </c>
    </row>
    <row r="13" spans="1:28" x14ac:dyDescent="0.2">
      <c r="A13" s="1"/>
    </row>
    <row r="15" spans="1:28" ht="20" x14ac:dyDescent="0.2">
      <c r="A15" s="146" t="s">
        <v>61</v>
      </c>
      <c r="B15" s="34" t="s">
        <v>10</v>
      </c>
      <c r="T15" s="181" t="s">
        <v>0</v>
      </c>
      <c r="U15" s="182"/>
      <c r="V15" s="182"/>
      <c r="W15" s="183"/>
      <c r="X15" s="181" t="s">
        <v>1</v>
      </c>
      <c r="Y15" s="182"/>
      <c r="Z15" s="182"/>
      <c r="AA15" s="183"/>
      <c r="AB15" s="38" t="s">
        <v>16</v>
      </c>
    </row>
    <row r="16" spans="1:28" x14ac:dyDescent="0.2">
      <c r="A16" s="28" t="s">
        <v>12</v>
      </c>
      <c r="B16" s="184" t="s">
        <v>0</v>
      </c>
      <c r="C16" s="185"/>
      <c r="D16" s="185"/>
      <c r="E16" s="185"/>
      <c r="F16" s="185"/>
      <c r="G16" s="185"/>
      <c r="H16" s="185"/>
      <c r="I16" s="185"/>
      <c r="J16" s="186"/>
      <c r="K16" s="184" t="s">
        <v>1</v>
      </c>
      <c r="L16" s="185"/>
      <c r="M16" s="185"/>
      <c r="N16" s="185"/>
      <c r="O16" s="185"/>
      <c r="P16" s="185"/>
      <c r="Q16" s="186"/>
      <c r="S16" s="28" t="s">
        <v>12</v>
      </c>
      <c r="T16" s="28" t="s">
        <v>6</v>
      </c>
      <c r="U16" s="28" t="s">
        <v>7</v>
      </c>
      <c r="V16" s="38" t="s">
        <v>8</v>
      </c>
      <c r="W16" s="29" t="s">
        <v>9</v>
      </c>
      <c r="X16" s="28" t="s">
        <v>6</v>
      </c>
      <c r="Y16" s="28" t="s">
        <v>7</v>
      </c>
      <c r="Z16" s="38" t="s">
        <v>8</v>
      </c>
      <c r="AA16" s="28" t="s">
        <v>9</v>
      </c>
      <c r="AB16" s="38" t="s">
        <v>15</v>
      </c>
    </row>
    <row r="17" spans="1:28" x14ac:dyDescent="0.2">
      <c r="A17" s="2">
        <v>4</v>
      </c>
      <c r="B17" s="6">
        <v>18.2</v>
      </c>
      <c r="C17" s="5">
        <v>16.3</v>
      </c>
      <c r="D17" s="5">
        <v>19</v>
      </c>
      <c r="E17" s="5">
        <v>19.8</v>
      </c>
      <c r="F17" s="5">
        <v>18.7</v>
      </c>
      <c r="G17" s="5">
        <v>19.5</v>
      </c>
      <c r="H17" s="5">
        <v>15.7</v>
      </c>
      <c r="I17" s="5">
        <v>17.8</v>
      </c>
      <c r="J17" s="7">
        <v>18.5</v>
      </c>
      <c r="K17" s="6">
        <v>20.7</v>
      </c>
      <c r="L17" s="5">
        <v>18.899999999999999</v>
      </c>
      <c r="M17" s="5">
        <v>19</v>
      </c>
      <c r="N17" s="5">
        <v>19</v>
      </c>
      <c r="O17" s="5">
        <v>16.600000000000001</v>
      </c>
      <c r="P17" s="5">
        <v>15.6</v>
      </c>
      <c r="Q17" s="7">
        <v>20</v>
      </c>
      <c r="S17" s="2">
        <v>4</v>
      </c>
      <c r="T17" s="40">
        <f t="shared" ref="T17:T25" si="0">AVERAGE(B17:J17)</f>
        <v>18.166666666666668</v>
      </c>
      <c r="U17" s="34">
        <f t="shared" ref="U17:U25" si="1">W17/SQRT(V17)</f>
        <v>0.46007245806140878</v>
      </c>
      <c r="V17" s="34">
        <f t="shared" ref="V17:V25" si="2">COUNT(B17:J17)</f>
        <v>9</v>
      </c>
      <c r="W17" s="34">
        <f t="shared" ref="W17:W25" si="3">STDEV(B17:J17)</f>
        <v>1.3802173741842263</v>
      </c>
      <c r="X17" s="40">
        <f t="shared" ref="X17:X25" si="4">AVERAGE(K17:Q17)</f>
        <v>18.542857142857141</v>
      </c>
      <c r="Y17" s="34">
        <f t="shared" ref="Y17:Y25" si="5">AA17/SQRT(Z17)</f>
        <v>0.68586307909473143</v>
      </c>
      <c r="Z17" s="34">
        <f t="shared" ref="Z17:Z25" si="6">COUNT(K17:Q17)</f>
        <v>7</v>
      </c>
      <c r="AA17" s="41">
        <f t="shared" ref="AA17:AA25" si="7">STDEV(K17:Q17)</f>
        <v>1.8146231407256828</v>
      </c>
      <c r="AB17" s="86">
        <f t="shared" ref="AB17:AB25" si="8">TTEST(B17:J17,K17:Q17,2,2)</f>
        <v>0.64410549899350888</v>
      </c>
    </row>
    <row r="18" spans="1:28" x14ac:dyDescent="0.2">
      <c r="A18" s="2">
        <v>5</v>
      </c>
      <c r="B18" s="6">
        <v>19.7</v>
      </c>
      <c r="C18" s="5">
        <v>17.399999999999999</v>
      </c>
      <c r="D18" s="5">
        <v>21.9</v>
      </c>
      <c r="E18" s="5">
        <v>21.7</v>
      </c>
      <c r="F18" s="5">
        <v>20.399999999999999</v>
      </c>
      <c r="G18" s="5">
        <v>21.8</v>
      </c>
      <c r="H18" s="5">
        <v>18.100000000000001</v>
      </c>
      <c r="I18" s="5">
        <v>19.7</v>
      </c>
      <c r="J18" s="7">
        <v>19.8</v>
      </c>
      <c r="K18" s="6">
        <v>22.5</v>
      </c>
      <c r="L18" s="5">
        <v>20.8</v>
      </c>
      <c r="M18" s="5">
        <v>19.7</v>
      </c>
      <c r="N18" s="5">
        <v>21</v>
      </c>
      <c r="O18" s="5">
        <v>20.9</v>
      </c>
      <c r="P18" s="5">
        <v>19.899999999999999</v>
      </c>
      <c r="Q18" s="7">
        <v>20.8</v>
      </c>
      <c r="S18" s="2">
        <v>5</v>
      </c>
      <c r="T18" s="40">
        <f t="shared" si="0"/>
        <v>20.055555555555557</v>
      </c>
      <c r="U18" s="34">
        <f t="shared" si="1"/>
        <v>0.53310180159534015</v>
      </c>
      <c r="V18" s="34">
        <f t="shared" si="2"/>
        <v>9</v>
      </c>
      <c r="W18" s="34">
        <f t="shared" si="3"/>
        <v>1.5993054047860205</v>
      </c>
      <c r="X18" s="40">
        <f t="shared" si="4"/>
        <v>20.800000000000004</v>
      </c>
      <c r="Y18" s="34">
        <f t="shared" si="5"/>
        <v>0.34364987719368995</v>
      </c>
      <c r="Z18" s="34">
        <f t="shared" si="6"/>
        <v>7</v>
      </c>
      <c r="AA18" s="41">
        <f t="shared" si="7"/>
        <v>0.9092121131323907</v>
      </c>
      <c r="AB18" s="87">
        <f t="shared" si="8"/>
        <v>0.2914795282360953</v>
      </c>
    </row>
    <row r="19" spans="1:28" x14ac:dyDescent="0.2">
      <c r="A19" s="2">
        <v>6</v>
      </c>
      <c r="B19" s="6">
        <v>20.8</v>
      </c>
      <c r="C19" s="5">
        <v>19.7</v>
      </c>
      <c r="D19" s="5">
        <v>23.9</v>
      </c>
      <c r="E19" s="5">
        <v>22.2</v>
      </c>
      <c r="F19" s="5">
        <v>23.3</v>
      </c>
      <c r="G19" s="5">
        <v>24.5</v>
      </c>
      <c r="H19" s="5">
        <v>19.899999999999999</v>
      </c>
      <c r="I19" s="5">
        <v>21.2</v>
      </c>
      <c r="J19" s="7">
        <v>21</v>
      </c>
      <c r="K19" s="6">
        <v>24.4</v>
      </c>
      <c r="L19" s="5">
        <v>22.3</v>
      </c>
      <c r="M19" s="5">
        <v>22.7</v>
      </c>
      <c r="N19" s="5">
        <v>22.8</v>
      </c>
      <c r="O19" s="5">
        <v>22.8</v>
      </c>
      <c r="P19" s="5">
        <v>22.1</v>
      </c>
      <c r="Q19" s="7">
        <v>22.6</v>
      </c>
      <c r="S19" s="2">
        <v>6</v>
      </c>
      <c r="T19" s="40">
        <f t="shared" si="0"/>
        <v>21.833333333333332</v>
      </c>
      <c r="U19" s="34">
        <f t="shared" si="1"/>
        <v>0.57879184513951132</v>
      </c>
      <c r="V19" s="34">
        <f t="shared" si="2"/>
        <v>9</v>
      </c>
      <c r="W19" s="34">
        <f t="shared" si="3"/>
        <v>1.736375535418534</v>
      </c>
      <c r="X19" s="40">
        <f t="shared" si="4"/>
        <v>22.814285714285713</v>
      </c>
      <c r="Y19" s="34">
        <f t="shared" si="5"/>
        <v>0.28236127772140146</v>
      </c>
      <c r="Z19" s="34">
        <f t="shared" si="6"/>
        <v>7</v>
      </c>
      <c r="AA19" s="41">
        <f t="shared" si="7"/>
        <v>0.74705772072527088</v>
      </c>
      <c r="AB19" s="87">
        <f t="shared" si="8"/>
        <v>0.18634079774362336</v>
      </c>
    </row>
    <row r="20" spans="1:28" x14ac:dyDescent="0.2">
      <c r="A20" s="2">
        <v>7</v>
      </c>
      <c r="B20" s="6">
        <v>21.9</v>
      </c>
      <c r="C20" s="5">
        <v>21.4</v>
      </c>
      <c r="D20" s="5">
        <v>24.8</v>
      </c>
      <c r="E20" s="5">
        <v>23.1</v>
      </c>
      <c r="F20" s="5">
        <v>24.4</v>
      </c>
      <c r="G20" s="5">
        <v>25.5</v>
      </c>
      <c r="H20" s="5">
        <v>21</v>
      </c>
      <c r="I20" s="5">
        <v>21.7</v>
      </c>
      <c r="J20" s="7">
        <v>21.9</v>
      </c>
      <c r="K20" s="6">
        <v>22.7</v>
      </c>
      <c r="L20" s="5">
        <v>23.8</v>
      </c>
      <c r="M20" s="5">
        <v>23.9</v>
      </c>
      <c r="N20" s="5">
        <v>23.7</v>
      </c>
      <c r="O20" s="5">
        <v>24.6</v>
      </c>
      <c r="P20" s="5">
        <v>24.6</v>
      </c>
      <c r="Q20" s="7">
        <v>23.5</v>
      </c>
      <c r="S20" s="2">
        <v>7</v>
      </c>
      <c r="T20" s="40">
        <f t="shared" si="0"/>
        <v>22.855555555555554</v>
      </c>
      <c r="U20" s="34">
        <f t="shared" si="1"/>
        <v>0.55204446054620748</v>
      </c>
      <c r="V20" s="34">
        <f t="shared" si="2"/>
        <v>9</v>
      </c>
      <c r="W20" s="34">
        <f t="shared" si="3"/>
        <v>1.6561333816386223</v>
      </c>
      <c r="X20" s="40">
        <f t="shared" si="4"/>
        <v>23.828571428571429</v>
      </c>
      <c r="Y20" s="34">
        <f t="shared" si="5"/>
        <v>0.24853311144190296</v>
      </c>
      <c r="Z20" s="34">
        <f t="shared" si="6"/>
        <v>7</v>
      </c>
      <c r="AA20" s="41">
        <f t="shared" si="7"/>
        <v>0.65755680544037676</v>
      </c>
      <c r="AB20" s="87">
        <f t="shared" si="8"/>
        <v>0.16678816133242827</v>
      </c>
    </row>
    <row r="21" spans="1:28" x14ac:dyDescent="0.2">
      <c r="A21" s="2">
        <v>8</v>
      </c>
      <c r="B21" s="6">
        <v>22.6</v>
      </c>
      <c r="C21" s="5">
        <v>22.5</v>
      </c>
      <c r="D21" s="5">
        <v>25.8</v>
      </c>
      <c r="E21" s="5">
        <v>23.6</v>
      </c>
      <c r="F21" s="5">
        <v>25.7</v>
      </c>
      <c r="G21" s="5">
        <v>27</v>
      </c>
      <c r="H21" s="5">
        <v>21.4</v>
      </c>
      <c r="I21" s="5">
        <v>23.2</v>
      </c>
      <c r="J21" s="7">
        <v>22.4</v>
      </c>
      <c r="K21" s="6">
        <v>28.1</v>
      </c>
      <c r="L21" s="5">
        <v>25.1</v>
      </c>
      <c r="M21" s="5">
        <v>24.8</v>
      </c>
      <c r="N21" s="5">
        <v>24.9</v>
      </c>
      <c r="O21" s="5">
        <v>24.5</v>
      </c>
      <c r="P21" s="5">
        <v>25.5</v>
      </c>
      <c r="Q21" s="7">
        <v>24.8</v>
      </c>
      <c r="S21" s="2">
        <v>8</v>
      </c>
      <c r="T21" s="40">
        <f t="shared" si="0"/>
        <v>23.799999999999997</v>
      </c>
      <c r="U21" s="34">
        <f t="shared" si="1"/>
        <v>0.63574103742535515</v>
      </c>
      <c r="V21" s="34">
        <f t="shared" si="2"/>
        <v>9</v>
      </c>
      <c r="W21" s="34">
        <f t="shared" si="3"/>
        <v>1.9072231122760654</v>
      </c>
      <c r="X21" s="40">
        <f t="shared" si="4"/>
        <v>25.38571428571429</v>
      </c>
      <c r="Y21" s="34">
        <f t="shared" si="5"/>
        <v>0.46722512745772915</v>
      </c>
      <c r="Z21" s="34">
        <f t="shared" si="6"/>
        <v>7</v>
      </c>
      <c r="AA21" s="41">
        <f t="shared" si="7"/>
        <v>1.2361614935336074</v>
      </c>
      <c r="AB21" s="87">
        <f t="shared" si="8"/>
        <v>7.7784441502673621E-2</v>
      </c>
    </row>
    <row r="22" spans="1:28" x14ac:dyDescent="0.2">
      <c r="A22" s="2">
        <v>9</v>
      </c>
      <c r="B22" s="6">
        <v>23.2</v>
      </c>
      <c r="C22" s="5">
        <v>23.8</v>
      </c>
      <c r="D22" s="5">
        <v>25.8</v>
      </c>
      <c r="E22" s="5">
        <v>23.8</v>
      </c>
      <c r="F22" s="5">
        <v>25.6</v>
      </c>
      <c r="G22" s="5">
        <v>27.3</v>
      </c>
      <c r="H22" s="5">
        <v>21</v>
      </c>
      <c r="I22" s="5">
        <v>23.3</v>
      </c>
      <c r="J22" s="7">
        <v>22.6</v>
      </c>
      <c r="K22" s="6">
        <v>30.4</v>
      </c>
      <c r="L22" s="5">
        <v>27.6</v>
      </c>
      <c r="M22" s="5">
        <v>25.5</v>
      </c>
      <c r="N22" s="5">
        <v>25.2</v>
      </c>
      <c r="O22" s="5">
        <v>24</v>
      </c>
      <c r="P22" s="5">
        <v>25.7</v>
      </c>
      <c r="Q22" s="7">
        <v>25.6</v>
      </c>
      <c r="S22" s="2">
        <v>9</v>
      </c>
      <c r="T22" s="40">
        <f t="shared" si="0"/>
        <v>24.044444444444444</v>
      </c>
      <c r="U22" s="34">
        <f t="shared" si="1"/>
        <v>0.63291896776213497</v>
      </c>
      <c r="V22" s="34">
        <f t="shared" si="2"/>
        <v>9</v>
      </c>
      <c r="W22" s="34">
        <f t="shared" si="3"/>
        <v>1.8987569032864049</v>
      </c>
      <c r="X22" s="40">
        <f t="shared" si="4"/>
        <v>26.285714285714281</v>
      </c>
      <c r="Y22" s="34">
        <f t="shared" si="5"/>
        <v>0.79415380884866593</v>
      </c>
      <c r="Z22" s="34">
        <f t="shared" si="6"/>
        <v>7</v>
      </c>
      <c r="AA22" s="41">
        <f t="shared" si="7"/>
        <v>2.1011334809482962</v>
      </c>
      <c r="AB22" s="87">
        <f t="shared" si="8"/>
        <v>4.2064145998231446E-2</v>
      </c>
    </row>
    <row r="23" spans="1:28" x14ac:dyDescent="0.2">
      <c r="A23" s="2">
        <v>10</v>
      </c>
      <c r="B23" s="6">
        <v>22.9</v>
      </c>
      <c r="C23" s="5">
        <v>23.6</v>
      </c>
      <c r="D23" s="5">
        <v>26.2</v>
      </c>
      <c r="E23" s="5">
        <v>24.1</v>
      </c>
      <c r="F23" s="5">
        <v>25.6</v>
      </c>
      <c r="G23" s="5">
        <v>26</v>
      </c>
      <c r="H23" s="5">
        <v>23</v>
      </c>
      <c r="I23" s="5">
        <v>22.8</v>
      </c>
      <c r="J23" s="7">
        <v>22.2</v>
      </c>
      <c r="K23" s="6">
        <v>30.8</v>
      </c>
      <c r="L23" s="5">
        <v>28</v>
      </c>
      <c r="M23" s="5">
        <v>24.8</v>
      </c>
      <c r="N23" s="5">
        <v>25.3</v>
      </c>
      <c r="O23" s="5"/>
      <c r="P23" s="5"/>
      <c r="Q23" s="7">
        <v>24.8</v>
      </c>
      <c r="S23" s="2">
        <v>10</v>
      </c>
      <c r="T23" s="40">
        <f t="shared" si="0"/>
        <v>24.044444444444444</v>
      </c>
      <c r="U23" s="34">
        <f t="shared" si="1"/>
        <v>0.50610470785069961</v>
      </c>
      <c r="V23" s="34">
        <f t="shared" si="2"/>
        <v>9</v>
      </c>
      <c r="W23" s="34">
        <f t="shared" si="3"/>
        <v>1.5183141235520989</v>
      </c>
      <c r="X23" s="40">
        <f t="shared" si="4"/>
        <v>26.74</v>
      </c>
      <c r="Y23" s="34">
        <f t="shared" si="5"/>
        <v>1.1762652762026089</v>
      </c>
      <c r="Z23" s="34">
        <f t="shared" si="6"/>
        <v>5</v>
      </c>
      <c r="AA23" s="41">
        <f t="shared" si="7"/>
        <v>2.6302091171615993</v>
      </c>
      <c r="AB23" s="87">
        <f t="shared" si="8"/>
        <v>2.9750304503214121E-2</v>
      </c>
    </row>
    <row r="24" spans="1:28" x14ac:dyDescent="0.2">
      <c r="A24" s="2">
        <v>11</v>
      </c>
      <c r="B24" s="6">
        <v>23.8</v>
      </c>
      <c r="C24" s="5">
        <v>25.5</v>
      </c>
      <c r="D24" s="5">
        <v>25.4</v>
      </c>
      <c r="E24" s="5">
        <v>23.7</v>
      </c>
      <c r="F24" s="5">
        <v>26.1</v>
      </c>
      <c r="G24" s="5">
        <v>23</v>
      </c>
      <c r="H24" s="5">
        <v>24.4</v>
      </c>
      <c r="I24" s="5">
        <v>23</v>
      </c>
      <c r="J24" s="7">
        <v>23</v>
      </c>
      <c r="K24" s="6">
        <v>33.5</v>
      </c>
      <c r="L24" s="5">
        <v>31</v>
      </c>
      <c r="M24" s="5">
        <v>25.1</v>
      </c>
      <c r="N24" s="5">
        <v>25.8</v>
      </c>
      <c r="O24" s="5">
        <v>29.6</v>
      </c>
      <c r="P24" s="5">
        <v>25.8</v>
      </c>
      <c r="Q24" s="7"/>
      <c r="S24" s="2">
        <v>11</v>
      </c>
      <c r="T24" s="40">
        <f t="shared" si="0"/>
        <v>24.211111111111112</v>
      </c>
      <c r="U24" s="34">
        <f t="shared" si="1"/>
        <v>0.39980705222937934</v>
      </c>
      <c r="V24" s="34">
        <f t="shared" si="2"/>
        <v>9</v>
      </c>
      <c r="W24" s="34">
        <f t="shared" si="3"/>
        <v>1.1994211566881381</v>
      </c>
      <c r="X24" s="40">
        <f t="shared" si="4"/>
        <v>28.466666666666669</v>
      </c>
      <c r="Y24" s="34">
        <f t="shared" si="5"/>
        <v>1.3975375168885837</v>
      </c>
      <c r="Z24" s="34">
        <f t="shared" si="6"/>
        <v>6</v>
      </c>
      <c r="AA24" s="41">
        <f t="shared" si="7"/>
        <v>3.4232538127732584</v>
      </c>
      <c r="AB24" s="87">
        <f t="shared" si="8"/>
        <v>4.0900381047768953E-3</v>
      </c>
    </row>
    <row r="25" spans="1:28" x14ac:dyDescent="0.2">
      <c r="A25" s="3">
        <v>12</v>
      </c>
      <c r="B25" s="8">
        <v>24.9</v>
      </c>
      <c r="C25" s="9">
        <v>26.7</v>
      </c>
      <c r="D25" s="9">
        <v>27.4</v>
      </c>
      <c r="E25" s="9">
        <v>26.1</v>
      </c>
      <c r="F25" s="9">
        <v>28.7</v>
      </c>
      <c r="G25" s="9">
        <v>24.7</v>
      </c>
      <c r="H25" s="9">
        <v>26.5</v>
      </c>
      <c r="I25" s="9">
        <v>23.3</v>
      </c>
      <c r="J25" s="10">
        <v>24.1</v>
      </c>
      <c r="K25" s="8">
        <v>34.6</v>
      </c>
      <c r="L25" s="9">
        <v>31.9</v>
      </c>
      <c r="M25" s="9">
        <v>27.2</v>
      </c>
      <c r="N25" s="9">
        <v>27.2</v>
      </c>
      <c r="O25" s="9">
        <v>33.200000000000003</v>
      </c>
      <c r="P25" s="9">
        <v>28</v>
      </c>
      <c r="Q25" s="10">
        <v>25.2</v>
      </c>
      <c r="S25" s="3">
        <v>12</v>
      </c>
      <c r="T25" s="43">
        <f t="shared" si="0"/>
        <v>25.822222222222219</v>
      </c>
      <c r="U25" s="44">
        <f t="shared" si="1"/>
        <v>0.57149360300147256</v>
      </c>
      <c r="V25" s="44">
        <f t="shared" si="2"/>
        <v>9</v>
      </c>
      <c r="W25" s="44">
        <f t="shared" si="3"/>
        <v>1.7144808090044177</v>
      </c>
      <c r="X25" s="43">
        <f t="shared" si="4"/>
        <v>29.614285714285717</v>
      </c>
      <c r="Y25" s="44">
        <f t="shared" si="5"/>
        <v>1.3512654688649914</v>
      </c>
      <c r="Z25" s="44">
        <f t="shared" si="6"/>
        <v>7</v>
      </c>
      <c r="AA25" s="45">
        <f t="shared" si="7"/>
        <v>3.57511238584586</v>
      </c>
      <c r="AB25" s="88">
        <f t="shared" si="8"/>
        <v>1.3833041289991028E-2</v>
      </c>
    </row>
    <row r="26" spans="1:28" x14ac:dyDescent="0.2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8" spans="1:28" ht="20" x14ac:dyDescent="0.2">
      <c r="B28" s="146" t="s">
        <v>62</v>
      </c>
      <c r="C28" s="34" t="s">
        <v>13</v>
      </c>
      <c r="R28" s="1"/>
      <c r="S28" s="1"/>
      <c r="T28" s="1"/>
    </row>
    <row r="29" spans="1:28" ht="20" x14ac:dyDescent="0.2">
      <c r="B29" s="179" t="s">
        <v>0</v>
      </c>
      <c r="C29" s="179"/>
      <c r="D29" s="179" t="s">
        <v>1</v>
      </c>
      <c r="E29" s="179"/>
      <c r="H29" s="146" t="s">
        <v>63</v>
      </c>
      <c r="I29" s="34" t="s">
        <v>28</v>
      </c>
      <c r="R29" s="1"/>
      <c r="S29" s="1"/>
      <c r="T29" s="1"/>
    </row>
    <row r="30" spans="1:28" x14ac:dyDescent="0.2">
      <c r="B30" s="28" t="s">
        <v>4</v>
      </c>
      <c r="C30" s="29" t="s">
        <v>5</v>
      </c>
      <c r="D30" s="28" t="s">
        <v>4</v>
      </c>
      <c r="E30" s="28" t="s">
        <v>5</v>
      </c>
      <c r="H30" s="29" t="s">
        <v>0</v>
      </c>
      <c r="I30" s="28" t="s">
        <v>1</v>
      </c>
      <c r="R30" s="1"/>
      <c r="S30" s="1"/>
      <c r="T30" s="1"/>
    </row>
    <row r="31" spans="1:28" x14ac:dyDescent="0.2">
      <c r="B31" s="47">
        <v>4.8471599999999997</v>
      </c>
      <c r="C31" s="48">
        <v>92.076300000000003</v>
      </c>
      <c r="D31" s="47">
        <v>5</v>
      </c>
      <c r="E31" s="49">
        <v>92.826099999999997</v>
      </c>
      <c r="H31" s="21">
        <v>4.0999999999999996</v>
      </c>
      <c r="I31" s="36">
        <v>4.4000000000000004</v>
      </c>
      <c r="R31" s="1"/>
      <c r="S31" s="1"/>
      <c r="T31" s="1"/>
    </row>
    <row r="32" spans="1:28" x14ac:dyDescent="0.2">
      <c r="B32" s="6">
        <v>6.5254200000000004</v>
      </c>
      <c r="C32" s="5">
        <v>89.389300000000006</v>
      </c>
      <c r="D32" s="6">
        <v>21.168800000000001</v>
      </c>
      <c r="E32" s="7">
        <v>82</v>
      </c>
      <c r="H32" s="16">
        <v>3.9</v>
      </c>
      <c r="I32" s="2">
        <v>4.5</v>
      </c>
      <c r="R32" s="1"/>
      <c r="S32" s="1"/>
      <c r="T32" s="1"/>
    </row>
    <row r="33" spans="1:30" x14ac:dyDescent="0.2">
      <c r="B33" s="6">
        <v>8.7404600000000006</v>
      </c>
      <c r="C33" s="5">
        <v>90.495500000000007</v>
      </c>
      <c r="D33" s="6">
        <v>17.142900000000001</v>
      </c>
      <c r="E33" s="7">
        <v>90.766099999999994</v>
      </c>
      <c r="H33" s="16">
        <v>4.3</v>
      </c>
      <c r="I33" s="2">
        <v>4.5</v>
      </c>
      <c r="R33" s="1"/>
      <c r="S33" s="1"/>
      <c r="T33" s="1"/>
    </row>
    <row r="34" spans="1:30" x14ac:dyDescent="0.2">
      <c r="B34" s="6">
        <v>7.0270299999999999</v>
      </c>
      <c r="C34" s="5">
        <v>92.157700000000006</v>
      </c>
      <c r="D34" s="6">
        <v>7.0564499999999999</v>
      </c>
      <c r="E34" s="7">
        <v>91.411299999999997</v>
      </c>
      <c r="H34" s="16">
        <v>4.2</v>
      </c>
      <c r="I34" s="2">
        <v>4.4000000000000004</v>
      </c>
      <c r="R34" s="1"/>
      <c r="S34" s="1"/>
      <c r="T34" s="1"/>
    </row>
    <row r="35" spans="1:30" x14ac:dyDescent="0.2">
      <c r="B35" s="6">
        <v>5.9336099999999998</v>
      </c>
      <c r="C35" s="5">
        <v>91.842100000000002</v>
      </c>
      <c r="D35" s="6">
        <v>5.96774</v>
      </c>
      <c r="E35" s="7">
        <v>88.616600000000005</v>
      </c>
      <c r="H35" s="16">
        <v>4.3</v>
      </c>
      <c r="I35" s="2">
        <v>4.8</v>
      </c>
      <c r="R35" s="1"/>
      <c r="S35" s="1"/>
      <c r="T35" s="1"/>
    </row>
    <row r="36" spans="1:30" x14ac:dyDescent="0.2">
      <c r="B36" s="6">
        <v>6.4035099999999998</v>
      </c>
      <c r="C36" s="5">
        <v>88.268600000000006</v>
      </c>
      <c r="D36" s="6">
        <v>9.4071099999999994</v>
      </c>
      <c r="E36" s="7">
        <v>89.625</v>
      </c>
      <c r="H36" s="16">
        <v>4.4000000000000004</v>
      </c>
      <c r="I36" s="2">
        <v>4.3</v>
      </c>
      <c r="R36" s="1"/>
      <c r="S36" s="1"/>
      <c r="T36" s="1"/>
    </row>
    <row r="37" spans="1:30" x14ac:dyDescent="0.2">
      <c r="B37" s="6">
        <v>5.0869600000000004</v>
      </c>
      <c r="C37" s="5">
        <v>93.632800000000003</v>
      </c>
      <c r="D37" s="6">
        <v>7.3333300000000001</v>
      </c>
      <c r="E37" s="7">
        <v>91.050600000000003</v>
      </c>
      <c r="F37" s="50"/>
      <c r="H37" s="16"/>
      <c r="I37" s="2">
        <v>4.9000000000000004</v>
      </c>
      <c r="J37" s="50"/>
      <c r="K37" s="50"/>
      <c r="L37" s="50"/>
    </row>
    <row r="38" spans="1:30" x14ac:dyDescent="0.2">
      <c r="B38" s="6">
        <v>4.8828100000000001</v>
      </c>
      <c r="C38" s="5">
        <v>93.346199999999996</v>
      </c>
      <c r="D38" s="6">
        <v>6.1089500000000001</v>
      </c>
      <c r="E38" s="7">
        <v>93.087000000000003</v>
      </c>
      <c r="H38" s="18"/>
      <c r="I38" s="3">
        <v>4.5</v>
      </c>
    </row>
    <row r="39" spans="1:30" x14ac:dyDescent="0.2">
      <c r="B39" s="8">
        <v>4.2692300000000003</v>
      </c>
      <c r="C39" s="9">
        <v>91.714299999999994</v>
      </c>
      <c r="D39" s="8">
        <v>10.6</v>
      </c>
      <c r="E39" s="10">
        <v>86.16</v>
      </c>
      <c r="G39" s="29" t="s">
        <v>6</v>
      </c>
      <c r="H39" s="38">
        <f>AVERAGE(H31:H36)</f>
        <v>4.2</v>
      </c>
      <c r="I39" s="51">
        <f>AVERAGE(I31:I38)</f>
        <v>4.5375000000000005</v>
      </c>
    </row>
    <row r="40" spans="1:30" x14ac:dyDescent="0.2">
      <c r="A40" s="29" t="s">
        <v>6</v>
      </c>
      <c r="B40" s="52">
        <f>AVERAGE(B31:B39)</f>
        <v>5.9684655555555546</v>
      </c>
      <c r="C40" s="52">
        <f t="shared" ref="C40:E40" si="9">AVERAGE(C31:C39)</f>
        <v>91.435866666666655</v>
      </c>
      <c r="D40" s="52">
        <f t="shared" si="9"/>
        <v>9.9761422222222222</v>
      </c>
      <c r="E40" s="52">
        <f t="shared" si="9"/>
        <v>89.504744444444441</v>
      </c>
      <c r="G40" s="29" t="s">
        <v>7</v>
      </c>
      <c r="H40" s="38">
        <f>H42/SQRT(H41)</f>
        <v>7.3029674334022202E-2</v>
      </c>
      <c r="I40" s="38">
        <f>I42/SQRT(I41)</f>
        <v>7.3039861915062718E-2</v>
      </c>
    </row>
    <row r="41" spans="1:30" x14ac:dyDescent="0.2">
      <c r="A41" s="29" t="s">
        <v>7</v>
      </c>
      <c r="B41" s="53">
        <f>B43/SQRT(B42)</f>
        <v>0.46256555641429425</v>
      </c>
      <c r="C41" s="53">
        <f t="shared" ref="C41:E41" si="10">C43/SQRT(C42)</f>
        <v>0.58634864841662171</v>
      </c>
      <c r="D41" s="53">
        <f t="shared" si="10"/>
        <v>1.8583315245191325</v>
      </c>
      <c r="E41" s="53">
        <f t="shared" si="10"/>
        <v>1.1772812691525891</v>
      </c>
      <c r="G41" s="35" t="s">
        <v>8</v>
      </c>
      <c r="H41" s="38">
        <f>COUNT(H31:H36)</f>
        <v>6</v>
      </c>
      <c r="I41" s="38">
        <f>COUNT(I31:I38)</f>
        <v>8</v>
      </c>
    </row>
    <row r="42" spans="1:30" x14ac:dyDescent="0.2">
      <c r="A42" s="35" t="s">
        <v>8</v>
      </c>
      <c r="B42" s="38">
        <f>COUNT(B31:B39)</f>
        <v>9</v>
      </c>
      <c r="C42" s="38">
        <f t="shared" ref="C42:E42" si="11">COUNT(C31:C39)</f>
        <v>9</v>
      </c>
      <c r="D42" s="38">
        <f t="shared" si="11"/>
        <v>9</v>
      </c>
      <c r="E42" s="38">
        <f t="shared" si="11"/>
        <v>9</v>
      </c>
      <c r="G42" s="29" t="s">
        <v>9</v>
      </c>
      <c r="H42" s="91">
        <f>STDEV(H31:H36)</f>
        <v>0.17888543819998329</v>
      </c>
      <c r="I42" s="38">
        <f>STDEV(I31:I38)</f>
        <v>0.2065879266282796</v>
      </c>
    </row>
    <row r="43" spans="1:30" x14ac:dyDescent="0.2">
      <c r="A43" s="29" t="s">
        <v>9</v>
      </c>
      <c r="B43" s="38">
        <f>STDEV(B31:B39)</f>
        <v>1.3876966692428827</v>
      </c>
      <c r="C43" s="38">
        <f t="shared" ref="C43:E43" si="12">STDEV(C31:C39)</f>
        <v>1.7590459452498652</v>
      </c>
      <c r="D43" s="38">
        <f t="shared" si="12"/>
        <v>5.5749945735573974</v>
      </c>
      <c r="E43" s="38">
        <f t="shared" si="12"/>
        <v>3.5318438074577672</v>
      </c>
      <c r="G43" s="28" t="s">
        <v>15</v>
      </c>
      <c r="H43" s="91">
        <f>TTEST(H31:H36,I31:I38,2,2)</f>
        <v>7.6866594535535109E-3</v>
      </c>
    </row>
    <row r="44" spans="1:30" x14ac:dyDescent="0.2">
      <c r="A44" s="28" t="s">
        <v>15</v>
      </c>
      <c r="B44" s="89">
        <f>TTEST(B31:B39,D31:D39,2,2)</f>
        <v>5.2665135161013545E-2</v>
      </c>
    </row>
    <row r="45" spans="1:30" x14ac:dyDescent="0.2">
      <c r="A45" s="1"/>
      <c r="B45" s="90">
        <f>TTEST(C31:C39,E31:E39,2,2)</f>
        <v>0.16140954524863538</v>
      </c>
    </row>
    <row r="46" spans="1:30" x14ac:dyDescent="0.2">
      <c r="A46" s="1"/>
      <c r="B46" s="126"/>
    </row>
    <row r="48" spans="1:30" ht="20" x14ac:dyDescent="0.2">
      <c r="A48" s="146" t="s">
        <v>64</v>
      </c>
      <c r="B48" s="34" t="s">
        <v>11</v>
      </c>
      <c r="V48" s="181" t="s">
        <v>0</v>
      </c>
      <c r="W48" s="182"/>
      <c r="X48" s="182"/>
      <c r="Y48" s="183"/>
      <c r="Z48" s="181" t="s">
        <v>1</v>
      </c>
      <c r="AA48" s="182"/>
      <c r="AB48" s="182"/>
      <c r="AC48" s="183"/>
      <c r="AD48" s="38" t="s">
        <v>16</v>
      </c>
    </row>
    <row r="49" spans="1:30" x14ac:dyDescent="0.2">
      <c r="A49" s="38" t="s">
        <v>14</v>
      </c>
      <c r="B49" s="177" t="s">
        <v>0</v>
      </c>
      <c r="C49" s="180"/>
      <c r="D49" s="180"/>
      <c r="E49" s="180"/>
      <c r="F49" s="180"/>
      <c r="G49" s="180"/>
      <c r="H49" s="180"/>
      <c r="I49" s="178"/>
      <c r="J49" s="177" t="s">
        <v>1</v>
      </c>
      <c r="K49" s="180"/>
      <c r="L49" s="180"/>
      <c r="M49" s="180"/>
      <c r="N49" s="180"/>
      <c r="O49" s="180"/>
      <c r="P49" s="180"/>
      <c r="Q49" s="180"/>
      <c r="R49" s="180"/>
      <c r="S49" s="178"/>
      <c r="U49" s="38" t="s">
        <v>11</v>
      </c>
      <c r="V49" s="28" t="s">
        <v>6</v>
      </c>
      <c r="W49" s="28" t="s">
        <v>7</v>
      </c>
      <c r="X49" s="38" t="s">
        <v>8</v>
      </c>
      <c r="Y49" s="28" t="s">
        <v>9</v>
      </c>
      <c r="Z49" s="28" t="s">
        <v>6</v>
      </c>
      <c r="AA49" s="28" t="s">
        <v>7</v>
      </c>
      <c r="AB49" s="38" t="s">
        <v>8</v>
      </c>
      <c r="AC49" s="28" t="s">
        <v>9</v>
      </c>
      <c r="AD49" s="38" t="s">
        <v>15</v>
      </c>
    </row>
    <row r="50" spans="1:30" x14ac:dyDescent="0.2">
      <c r="A50" s="36">
        <v>0</v>
      </c>
      <c r="B50" s="22">
        <v>46</v>
      </c>
      <c r="C50" s="22">
        <v>64</v>
      </c>
      <c r="D50" s="22">
        <v>59</v>
      </c>
      <c r="E50" s="22">
        <v>56</v>
      </c>
      <c r="F50" s="22">
        <v>64</v>
      </c>
      <c r="G50" s="22">
        <v>73</v>
      </c>
      <c r="H50" s="22">
        <v>56</v>
      </c>
      <c r="I50" s="23">
        <v>74</v>
      </c>
      <c r="J50" s="21">
        <v>88</v>
      </c>
      <c r="K50" s="22">
        <v>71</v>
      </c>
      <c r="L50" s="22">
        <v>71</v>
      </c>
      <c r="M50" s="22">
        <v>66</v>
      </c>
      <c r="N50" s="22">
        <v>69</v>
      </c>
      <c r="O50" s="22">
        <v>64</v>
      </c>
      <c r="P50" s="22">
        <v>63</v>
      </c>
      <c r="Q50" s="22">
        <v>68</v>
      </c>
      <c r="R50" s="22">
        <v>71</v>
      </c>
      <c r="S50" s="23">
        <v>67</v>
      </c>
      <c r="U50" s="36">
        <v>0</v>
      </c>
      <c r="V50" s="54">
        <f t="shared" ref="V50:V55" si="13">AVERAGE(B50:I50)</f>
        <v>61.5</v>
      </c>
      <c r="W50" s="34">
        <f t="shared" ref="W50:W55" si="14">Y50/SQRT(X50)</f>
        <v>3.295017884191656</v>
      </c>
      <c r="X50" s="34">
        <f t="shared" ref="X50:X55" si="15">COUNT(B50:I50)</f>
        <v>8</v>
      </c>
      <c r="Y50" s="83">
        <f t="shared" ref="Y50:Y55" si="16">STDEV(B50:I50)</f>
        <v>9.3197179601714808</v>
      </c>
      <c r="Z50" s="56">
        <f t="shared" ref="Z50:Z55" si="17">AVERAGE(J50:S50)</f>
        <v>69.8</v>
      </c>
      <c r="AA50" s="57">
        <f t="shared" ref="AA50:AA55" si="18">AC50/SQRT(AB50)</f>
        <v>2.2150996967781533</v>
      </c>
      <c r="AB50" s="58">
        <f t="shared" ref="AB50:AB55" si="19">COUNT(J50:S50)</f>
        <v>10</v>
      </c>
      <c r="AC50" s="59">
        <f t="shared" ref="AC50:AC55" si="20">STDEV(J50:S50)</f>
        <v>7.0047602861673051</v>
      </c>
      <c r="AD50" s="65">
        <f t="shared" ref="AD50:AD55" si="21">TTEST(B50:I50,J50:S50,2,2)</f>
        <v>4.6255765631789222E-2</v>
      </c>
    </row>
    <row r="51" spans="1:30" x14ac:dyDescent="0.2">
      <c r="A51" s="2">
        <v>15</v>
      </c>
      <c r="B51" s="1">
        <v>314</v>
      </c>
      <c r="C51" s="1">
        <v>291</v>
      </c>
      <c r="D51" s="1">
        <v>263</v>
      </c>
      <c r="E51" s="1">
        <v>291</v>
      </c>
      <c r="F51" s="1">
        <v>333</v>
      </c>
      <c r="G51" s="1">
        <v>312</v>
      </c>
      <c r="H51" s="1">
        <v>394</v>
      </c>
      <c r="I51" s="17">
        <v>342</v>
      </c>
      <c r="J51" s="16">
        <v>336</v>
      </c>
      <c r="K51" s="1">
        <v>361</v>
      </c>
      <c r="L51" s="1">
        <v>427</v>
      </c>
      <c r="M51" s="1">
        <v>600</v>
      </c>
      <c r="N51" s="1">
        <v>300</v>
      </c>
      <c r="O51" s="1">
        <v>435</v>
      </c>
      <c r="P51" s="1">
        <v>304</v>
      </c>
      <c r="Q51" s="1">
        <v>388</v>
      </c>
      <c r="R51" s="1">
        <v>336</v>
      </c>
      <c r="S51" s="17">
        <v>331</v>
      </c>
      <c r="U51" s="2">
        <v>15</v>
      </c>
      <c r="V51" s="54">
        <f t="shared" si="13"/>
        <v>317.5</v>
      </c>
      <c r="W51" s="34">
        <f t="shared" si="14"/>
        <v>14.08519993265474</v>
      </c>
      <c r="X51" s="34">
        <f t="shared" si="15"/>
        <v>8</v>
      </c>
      <c r="Y51" s="83">
        <f t="shared" si="16"/>
        <v>39.838961546993879</v>
      </c>
      <c r="Z51" s="54">
        <f t="shared" si="17"/>
        <v>381.8</v>
      </c>
      <c r="AA51" s="60">
        <f t="shared" si="18"/>
        <v>28.377534150176707</v>
      </c>
      <c r="AB51" s="34">
        <f t="shared" si="19"/>
        <v>10</v>
      </c>
      <c r="AC51" s="41">
        <f t="shared" si="20"/>
        <v>89.737642293769085</v>
      </c>
      <c r="AD51" s="66">
        <f t="shared" si="21"/>
        <v>7.9094876684969645E-2</v>
      </c>
    </row>
    <row r="52" spans="1:30" x14ac:dyDescent="0.2">
      <c r="A52" s="2">
        <v>30</v>
      </c>
      <c r="B52" s="1">
        <v>130</v>
      </c>
      <c r="C52" s="1">
        <v>346</v>
      </c>
      <c r="D52" s="1">
        <v>316</v>
      </c>
      <c r="E52" s="1">
        <v>324</v>
      </c>
      <c r="F52" s="1">
        <v>275</v>
      </c>
      <c r="G52" s="1">
        <v>439</v>
      </c>
      <c r="H52" s="1">
        <v>430</v>
      </c>
      <c r="I52" s="17">
        <v>378</v>
      </c>
      <c r="J52" s="16">
        <v>421</v>
      </c>
      <c r="K52" s="1">
        <v>397</v>
      </c>
      <c r="L52" s="1">
        <v>457</v>
      </c>
      <c r="M52" s="1">
        <v>404</v>
      </c>
      <c r="N52" s="1">
        <v>386</v>
      </c>
      <c r="O52" s="1">
        <v>477</v>
      </c>
      <c r="P52" s="1">
        <v>435</v>
      </c>
      <c r="Q52" s="1">
        <v>395</v>
      </c>
      <c r="R52" s="1">
        <v>376</v>
      </c>
      <c r="S52" s="17">
        <v>415</v>
      </c>
      <c r="U52" s="2">
        <v>30</v>
      </c>
      <c r="V52" s="54">
        <f t="shared" si="13"/>
        <v>329.75</v>
      </c>
      <c r="W52" s="34">
        <f t="shared" si="14"/>
        <v>34.769008162031724</v>
      </c>
      <c r="X52" s="34">
        <f t="shared" si="15"/>
        <v>8</v>
      </c>
      <c r="Y52" s="83">
        <f t="shared" si="16"/>
        <v>98.341605786012209</v>
      </c>
      <c r="Z52" s="54">
        <f t="shared" si="17"/>
        <v>416.3</v>
      </c>
      <c r="AA52" s="60">
        <f t="shared" si="18"/>
        <v>10.129220656650299</v>
      </c>
      <c r="AB52" s="34">
        <f t="shared" si="19"/>
        <v>10</v>
      </c>
      <c r="AC52" s="41">
        <f t="shared" si="20"/>
        <v>32.031408197441323</v>
      </c>
      <c r="AD52" s="66">
        <f t="shared" si="21"/>
        <v>1.8144981860907922E-2</v>
      </c>
    </row>
    <row r="53" spans="1:30" x14ac:dyDescent="0.2">
      <c r="A53" s="2">
        <v>60</v>
      </c>
      <c r="B53" s="1">
        <v>92</v>
      </c>
      <c r="C53" s="1">
        <v>190</v>
      </c>
      <c r="D53" s="1">
        <v>265</v>
      </c>
      <c r="E53" s="1">
        <v>218</v>
      </c>
      <c r="F53" s="1">
        <v>212</v>
      </c>
      <c r="G53" s="1">
        <v>236</v>
      </c>
      <c r="H53" s="1">
        <v>210</v>
      </c>
      <c r="I53" s="17">
        <v>265</v>
      </c>
      <c r="J53" s="16">
        <v>345</v>
      </c>
      <c r="K53" s="1">
        <v>304</v>
      </c>
      <c r="L53" s="1">
        <v>329</v>
      </c>
      <c r="M53" s="1">
        <v>295</v>
      </c>
      <c r="N53" s="1">
        <v>276</v>
      </c>
      <c r="O53" s="1">
        <v>356</v>
      </c>
      <c r="P53" s="1">
        <v>420</v>
      </c>
      <c r="Q53" s="1">
        <v>245</v>
      </c>
      <c r="R53" s="1">
        <v>239</v>
      </c>
      <c r="S53" s="17">
        <v>299</v>
      </c>
      <c r="U53" s="2">
        <v>60</v>
      </c>
      <c r="V53" s="54">
        <f t="shared" si="13"/>
        <v>211</v>
      </c>
      <c r="W53" s="34">
        <f t="shared" si="14"/>
        <v>19.415568127517815</v>
      </c>
      <c r="X53" s="34">
        <f t="shared" si="15"/>
        <v>8</v>
      </c>
      <c r="Y53" s="83">
        <f t="shared" si="16"/>
        <v>54.915519534228991</v>
      </c>
      <c r="Z53" s="54">
        <f t="shared" si="17"/>
        <v>310.8</v>
      </c>
      <c r="AA53" s="60">
        <f t="shared" si="18"/>
        <v>17.191600016028492</v>
      </c>
      <c r="AB53" s="34">
        <f t="shared" si="19"/>
        <v>10</v>
      </c>
      <c r="AC53" s="41">
        <f t="shared" si="20"/>
        <v>54.364612673237254</v>
      </c>
      <c r="AD53" s="66">
        <f t="shared" si="21"/>
        <v>1.4064699398475058E-3</v>
      </c>
    </row>
    <row r="54" spans="1:30" x14ac:dyDescent="0.2">
      <c r="A54" s="2">
        <v>90</v>
      </c>
      <c r="B54" s="1">
        <v>94</v>
      </c>
      <c r="C54" s="1">
        <v>130</v>
      </c>
      <c r="D54" s="1">
        <v>132</v>
      </c>
      <c r="E54" s="1">
        <v>129</v>
      </c>
      <c r="F54" s="1">
        <v>156</v>
      </c>
      <c r="G54" s="1">
        <v>169</v>
      </c>
      <c r="H54" s="1">
        <v>139</v>
      </c>
      <c r="I54" s="17">
        <v>150</v>
      </c>
      <c r="J54" s="16">
        <v>169</v>
      </c>
      <c r="K54" s="1">
        <v>171</v>
      </c>
      <c r="L54" s="1">
        <v>177</v>
      </c>
      <c r="M54" s="1">
        <v>208</v>
      </c>
      <c r="N54" s="1">
        <v>138</v>
      </c>
      <c r="O54" s="1">
        <v>209</v>
      </c>
      <c r="P54" s="1">
        <v>352</v>
      </c>
      <c r="Q54" s="1">
        <v>134</v>
      </c>
      <c r="R54" s="1">
        <v>143</v>
      </c>
      <c r="S54" s="17">
        <v>151</v>
      </c>
      <c r="U54" s="2">
        <v>90</v>
      </c>
      <c r="V54" s="54">
        <f t="shared" si="13"/>
        <v>137.375</v>
      </c>
      <c r="W54" s="34">
        <f t="shared" si="14"/>
        <v>7.9550915860759979</v>
      </c>
      <c r="X54" s="34">
        <f t="shared" si="15"/>
        <v>8</v>
      </c>
      <c r="Y54" s="83">
        <f t="shared" si="16"/>
        <v>22.500396821897546</v>
      </c>
      <c r="Z54" s="54">
        <f t="shared" si="17"/>
        <v>185.2</v>
      </c>
      <c r="AA54" s="60">
        <f t="shared" si="18"/>
        <v>20.341419157308891</v>
      </c>
      <c r="AB54" s="34">
        <f t="shared" si="19"/>
        <v>10</v>
      </c>
      <c r="AC54" s="41">
        <f t="shared" si="20"/>
        <v>64.325215377279008</v>
      </c>
      <c r="AD54" s="66">
        <f t="shared" si="21"/>
        <v>6.3124568617410323E-2</v>
      </c>
    </row>
    <row r="55" spans="1:30" x14ac:dyDescent="0.2">
      <c r="A55" s="3">
        <v>120</v>
      </c>
      <c r="B55" s="19">
        <v>72</v>
      </c>
      <c r="C55" s="19">
        <v>99</v>
      </c>
      <c r="D55" s="19">
        <v>72</v>
      </c>
      <c r="E55" s="19">
        <v>74</v>
      </c>
      <c r="F55" s="19">
        <v>66</v>
      </c>
      <c r="G55" s="19">
        <v>122</v>
      </c>
      <c r="H55" s="19">
        <v>100</v>
      </c>
      <c r="I55" s="20">
        <v>91</v>
      </c>
      <c r="J55" s="18">
        <v>134</v>
      </c>
      <c r="K55" s="19">
        <v>111</v>
      </c>
      <c r="L55" s="19">
        <v>116</v>
      </c>
      <c r="M55" s="19">
        <v>120</v>
      </c>
      <c r="N55" s="19">
        <v>103</v>
      </c>
      <c r="O55" s="19">
        <v>112</v>
      </c>
      <c r="P55" s="19">
        <v>216</v>
      </c>
      <c r="Q55" s="19">
        <v>77</v>
      </c>
      <c r="R55" s="19">
        <v>101</v>
      </c>
      <c r="S55" s="20">
        <v>74</v>
      </c>
      <c r="U55" s="3">
        <v>120</v>
      </c>
      <c r="V55" s="61">
        <f t="shared" si="13"/>
        <v>87</v>
      </c>
      <c r="W55" s="44">
        <f t="shared" si="14"/>
        <v>6.8321717944275537</v>
      </c>
      <c r="X55" s="44">
        <f t="shared" si="15"/>
        <v>8</v>
      </c>
      <c r="Y55" s="84">
        <f t="shared" si="16"/>
        <v>19.324300024284746</v>
      </c>
      <c r="Z55" s="61">
        <f t="shared" si="17"/>
        <v>116.4</v>
      </c>
      <c r="AA55" s="63">
        <f t="shared" si="18"/>
        <v>12.498177644938655</v>
      </c>
      <c r="AB55" s="44">
        <f t="shared" si="19"/>
        <v>10</v>
      </c>
      <c r="AC55" s="45">
        <f t="shared" si="20"/>
        <v>39.522707959405359</v>
      </c>
      <c r="AD55" s="67">
        <f t="shared" si="21"/>
        <v>7.2858165252855031E-2</v>
      </c>
    </row>
    <row r="56" spans="1:3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U56" s="1"/>
      <c r="V56" s="50"/>
      <c r="Y56" s="92"/>
      <c r="Z56" s="50"/>
      <c r="AA56" s="60"/>
      <c r="AD56" s="92"/>
    </row>
    <row r="57" spans="1:3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U57" s="1"/>
      <c r="V57" s="50"/>
      <c r="Y57" s="92"/>
      <c r="Z57" s="50"/>
      <c r="AA57" s="60"/>
      <c r="AD57" s="92"/>
    </row>
    <row r="58" spans="1:30" x14ac:dyDescent="0.2">
      <c r="B58" s="99" t="s">
        <v>66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U58" s="1"/>
      <c r="V58" s="50"/>
      <c r="Y58" s="92"/>
      <c r="Z58" s="50"/>
      <c r="AA58" s="60"/>
      <c r="AD58" s="92"/>
    </row>
    <row r="59" spans="1:30" x14ac:dyDescent="0.2">
      <c r="B59" s="29" t="s">
        <v>59</v>
      </c>
      <c r="C59" s="28" t="s">
        <v>1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U59" s="1"/>
      <c r="V59" s="50"/>
      <c r="Y59" s="92"/>
      <c r="Z59" s="50"/>
      <c r="AA59" s="60"/>
      <c r="AD59" s="92"/>
    </row>
    <row r="60" spans="1:30" x14ac:dyDescent="0.2">
      <c r="B60" s="21">
        <v>9120</v>
      </c>
      <c r="C60" s="36">
        <v>22043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U60" s="1"/>
      <c r="V60" s="50"/>
      <c r="Y60" s="92"/>
      <c r="Z60" s="50"/>
      <c r="AA60" s="60"/>
      <c r="AD60" s="92"/>
    </row>
    <row r="61" spans="1:30" x14ac:dyDescent="0.2">
      <c r="B61" s="16">
        <v>16035</v>
      </c>
      <c r="C61" s="2">
        <v>22275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U61" s="1"/>
      <c r="V61" s="50"/>
      <c r="Y61" s="92"/>
      <c r="Z61" s="50"/>
      <c r="AA61" s="60"/>
      <c r="AD61" s="92"/>
    </row>
    <row r="62" spans="1:30" x14ac:dyDescent="0.2">
      <c r="B62" s="16">
        <v>17408</v>
      </c>
      <c r="C62" s="2">
        <v>25620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U62" s="1"/>
      <c r="V62" s="50"/>
      <c r="Y62" s="92"/>
      <c r="Z62" s="50"/>
      <c r="AA62" s="60"/>
      <c r="AD62" s="92"/>
    </row>
    <row r="63" spans="1:30" x14ac:dyDescent="0.2">
      <c r="B63" s="16">
        <v>16875</v>
      </c>
      <c r="C63" s="2">
        <v>27555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U63" s="1"/>
      <c r="V63" s="50"/>
      <c r="Y63" s="92"/>
      <c r="Z63" s="50"/>
      <c r="AA63" s="60"/>
      <c r="AD63" s="92"/>
    </row>
    <row r="64" spans="1:30" x14ac:dyDescent="0.2">
      <c r="B64" s="16">
        <v>16013</v>
      </c>
      <c r="C64" s="2">
        <v>19388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U64" s="1"/>
      <c r="V64" s="50"/>
      <c r="Y64" s="92"/>
      <c r="Z64" s="50"/>
      <c r="AA64" s="60"/>
      <c r="AD64" s="92"/>
    </row>
    <row r="65" spans="1:31" x14ac:dyDescent="0.2">
      <c r="B65" s="16">
        <v>20325</v>
      </c>
      <c r="C65" s="2">
        <v>28688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U65" s="1"/>
      <c r="V65" s="50"/>
      <c r="Y65" s="92"/>
      <c r="Z65" s="50"/>
      <c r="AA65" s="60"/>
      <c r="AD65" s="92"/>
    </row>
    <row r="66" spans="1:31" x14ac:dyDescent="0.2">
      <c r="B66" s="16">
        <v>21255</v>
      </c>
      <c r="C66" s="2">
        <v>33660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U66" s="1"/>
      <c r="V66" s="50"/>
      <c r="Y66" s="92"/>
      <c r="Z66" s="50"/>
      <c r="AA66" s="60"/>
      <c r="AD66" s="92"/>
    </row>
    <row r="67" spans="1:31" ht="17" customHeight="1" x14ac:dyDescent="0.2">
      <c r="B67" s="18">
        <v>19125</v>
      </c>
      <c r="C67" s="3">
        <v>19583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U67" s="1"/>
      <c r="V67" s="50"/>
      <c r="Y67" s="92"/>
      <c r="Z67" s="50"/>
      <c r="AA67" s="60"/>
      <c r="AD67" s="92"/>
    </row>
    <row r="68" spans="1:31" x14ac:dyDescent="0.2">
      <c r="A68" s="29" t="s">
        <v>6</v>
      </c>
      <c r="B68" s="144">
        <f>AVERAGE(B60:B67)</f>
        <v>17019.5</v>
      </c>
      <c r="C68" s="144">
        <f>AVERAGE(C60:C67)</f>
        <v>24851.5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U68" s="1"/>
      <c r="V68" s="50"/>
      <c r="Y68" s="92"/>
      <c r="Z68" s="50"/>
      <c r="AA68" s="60"/>
      <c r="AD68" s="92"/>
    </row>
    <row r="69" spans="1:31" x14ac:dyDescent="0.2">
      <c r="A69" s="29" t="s">
        <v>7</v>
      </c>
      <c r="B69" s="144">
        <f>B71/SQRT(B70)</f>
        <v>1321.8974187561928</v>
      </c>
      <c r="C69" s="144">
        <f>C71/SQRT(C70)</f>
        <v>1754.2848461491569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U69" s="1"/>
      <c r="V69" s="50"/>
      <c r="Y69" s="92"/>
      <c r="Z69" s="50"/>
      <c r="AA69" s="60"/>
      <c r="AD69" s="92"/>
    </row>
    <row r="70" spans="1:31" x14ac:dyDescent="0.2">
      <c r="A70" s="35" t="s">
        <v>8</v>
      </c>
      <c r="B70" s="38">
        <f>COUNT(B60:B67)</f>
        <v>8</v>
      </c>
      <c r="C70" s="38">
        <f>COUNT(C60:C67)</f>
        <v>8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U70" s="1"/>
      <c r="V70" s="50"/>
      <c r="Y70" s="92"/>
      <c r="Z70" s="50"/>
      <c r="AA70" s="60"/>
      <c r="AD70" s="92"/>
    </row>
    <row r="71" spans="1:31" x14ac:dyDescent="0.2">
      <c r="A71" s="29" t="s">
        <v>9</v>
      </c>
      <c r="B71" s="144">
        <f>STDEV(B60:B67)</f>
        <v>3738.8905153419892</v>
      </c>
      <c r="C71" s="144">
        <f>STDEV(C60:C67)</f>
        <v>4961.8668433794728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U71" s="1"/>
      <c r="V71" s="50"/>
      <c r="Y71" s="92"/>
      <c r="Z71" s="50"/>
      <c r="AA71" s="60"/>
      <c r="AD71" s="92"/>
    </row>
    <row r="72" spans="1:31" x14ac:dyDescent="0.2">
      <c r="A72" s="28" t="s">
        <v>15</v>
      </c>
      <c r="B72" s="91">
        <f>TTEST(B60:B67,C60:C67,2,2)</f>
        <v>3.103566068640355E-3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U72" s="1"/>
      <c r="V72" s="50"/>
      <c r="Y72" s="92"/>
      <c r="Z72" s="50"/>
      <c r="AA72" s="60"/>
      <c r="AD72" s="92"/>
    </row>
    <row r="73" spans="1:3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U73" s="1"/>
      <c r="V73" s="50"/>
      <c r="Y73" s="92"/>
      <c r="Z73" s="50"/>
      <c r="AA73" s="60"/>
      <c r="AD73" s="92"/>
    </row>
    <row r="74" spans="1:31" x14ac:dyDescent="0.2">
      <c r="A74" s="1"/>
      <c r="B74" s="1"/>
      <c r="C74" s="1"/>
      <c r="D74" s="1"/>
      <c r="E74" s="1"/>
      <c r="F74" s="1"/>
      <c r="G74" s="1"/>
      <c r="H74" s="1"/>
      <c r="K74" s="1"/>
      <c r="L74" s="1"/>
      <c r="M74" s="1"/>
      <c r="N74" s="1"/>
      <c r="O74" s="1"/>
      <c r="P74" s="1"/>
      <c r="Q74" s="1"/>
      <c r="R74" s="1"/>
      <c r="S74" s="1"/>
    </row>
    <row r="76" spans="1:31" ht="20" x14ac:dyDescent="0.2">
      <c r="A76" s="146" t="s">
        <v>65</v>
      </c>
      <c r="B76" s="34" t="s">
        <v>29</v>
      </c>
      <c r="W76" s="181" t="s">
        <v>0</v>
      </c>
      <c r="X76" s="182"/>
      <c r="Y76" s="182"/>
      <c r="Z76" s="183"/>
      <c r="AA76" s="181" t="s">
        <v>1</v>
      </c>
      <c r="AB76" s="182"/>
      <c r="AC76" s="182"/>
      <c r="AD76" s="183"/>
      <c r="AE76" s="38" t="s">
        <v>16</v>
      </c>
    </row>
    <row r="77" spans="1:31" x14ac:dyDescent="0.2">
      <c r="A77" s="28" t="s">
        <v>14</v>
      </c>
      <c r="B77" s="184" t="s">
        <v>3</v>
      </c>
      <c r="C77" s="185"/>
      <c r="D77" s="185"/>
      <c r="E77" s="185"/>
      <c r="F77" s="185"/>
      <c r="G77" s="185"/>
      <c r="H77" s="185"/>
      <c r="I77" s="185"/>
      <c r="J77" s="186"/>
      <c r="K77" s="184" t="s">
        <v>1</v>
      </c>
      <c r="L77" s="185"/>
      <c r="M77" s="185"/>
      <c r="N77" s="185"/>
      <c r="O77" s="185"/>
      <c r="P77" s="185"/>
      <c r="Q77" s="185"/>
      <c r="R77" s="185"/>
      <c r="S77" s="185"/>
      <c r="T77" s="186"/>
      <c r="V77" s="38" t="s">
        <v>29</v>
      </c>
      <c r="W77" s="28" t="s">
        <v>6</v>
      </c>
      <c r="X77" s="28" t="s">
        <v>7</v>
      </c>
      <c r="Y77" s="38" t="s">
        <v>8</v>
      </c>
      <c r="Z77" s="28" t="s">
        <v>9</v>
      </c>
      <c r="AA77" s="28" t="s">
        <v>6</v>
      </c>
      <c r="AB77" s="28" t="s">
        <v>7</v>
      </c>
      <c r="AC77" s="38" t="s">
        <v>8</v>
      </c>
      <c r="AD77" s="28" t="s">
        <v>9</v>
      </c>
      <c r="AE77" s="38" t="s">
        <v>15</v>
      </c>
    </row>
    <row r="78" spans="1:31" x14ac:dyDescent="0.2">
      <c r="A78" s="2">
        <v>0</v>
      </c>
      <c r="B78" s="1">
        <v>94</v>
      </c>
      <c r="C78" s="1">
        <v>104</v>
      </c>
      <c r="D78" s="1">
        <v>106</v>
      </c>
      <c r="E78" s="1">
        <v>117</v>
      </c>
      <c r="F78" s="1">
        <v>108</v>
      </c>
      <c r="G78" s="1">
        <v>122</v>
      </c>
      <c r="H78" s="1">
        <v>125</v>
      </c>
      <c r="I78" s="1">
        <v>98</v>
      </c>
      <c r="J78" s="1">
        <v>153</v>
      </c>
      <c r="K78" s="16">
        <v>136</v>
      </c>
      <c r="L78" s="1">
        <v>131</v>
      </c>
      <c r="M78" s="1">
        <v>118</v>
      </c>
      <c r="N78" s="1">
        <v>146</v>
      </c>
      <c r="O78" s="1">
        <v>133</v>
      </c>
      <c r="P78" s="1">
        <v>161</v>
      </c>
      <c r="Q78" s="1">
        <v>128</v>
      </c>
      <c r="R78" s="1">
        <v>186</v>
      </c>
      <c r="S78" s="1">
        <v>125</v>
      </c>
      <c r="T78" s="17">
        <v>145</v>
      </c>
      <c r="V78" s="36">
        <v>0</v>
      </c>
      <c r="W78" s="56">
        <f t="shared" ref="W78:W83" si="22">AVERAGE(B78:J78)</f>
        <v>114.11111111111111</v>
      </c>
      <c r="X78" s="58">
        <f>Z78/SQRT(Y78)</f>
        <v>5.9755158876415697</v>
      </c>
      <c r="Y78" s="58">
        <f t="shared" ref="Y78:Y83" si="23">COUNT(B78:J78)</f>
        <v>9</v>
      </c>
      <c r="Z78" s="79">
        <f t="shared" ref="Z78:Z83" si="24">STDEV(B78:J78)</f>
        <v>17.926547662924708</v>
      </c>
      <c r="AA78" s="56">
        <f t="shared" ref="AA78:AA83" si="25">AVERAGE(K78:T78)</f>
        <v>140.9</v>
      </c>
      <c r="AB78" s="58">
        <f>AD78/SQRT(AC78)</f>
        <v>6.3323683475370274</v>
      </c>
      <c r="AC78" s="58">
        <f t="shared" ref="AC78:AC83" si="26">COUNT(K78:T78)</f>
        <v>10</v>
      </c>
      <c r="AD78" s="64">
        <f t="shared" ref="AD78:AD83" si="27">STDEV(K78:T78)</f>
        <v>20.024706961373699</v>
      </c>
      <c r="AE78" s="65">
        <f t="shared" ref="AE78:AE83" si="28">TTEST(B78:J78,K78:T78,2,2)</f>
        <v>7.1165161887841669E-3</v>
      </c>
    </row>
    <row r="79" spans="1:31" x14ac:dyDescent="0.2">
      <c r="A79" s="2">
        <v>15</v>
      </c>
      <c r="B79" s="1">
        <v>56</v>
      </c>
      <c r="C79" s="1">
        <v>66</v>
      </c>
      <c r="D79" s="1">
        <v>101</v>
      </c>
      <c r="E79" s="1">
        <v>94</v>
      </c>
      <c r="F79" s="1">
        <v>79</v>
      </c>
      <c r="G79" s="1">
        <v>78</v>
      </c>
      <c r="H79" s="1">
        <v>69</v>
      </c>
      <c r="I79" s="1">
        <v>104</v>
      </c>
      <c r="J79" s="1">
        <v>92</v>
      </c>
      <c r="K79" s="16">
        <v>109</v>
      </c>
      <c r="L79" s="1">
        <v>128</v>
      </c>
      <c r="M79" s="1">
        <v>105</v>
      </c>
      <c r="N79" s="1">
        <v>184</v>
      </c>
      <c r="O79" s="1">
        <v>121</v>
      </c>
      <c r="P79" s="1">
        <v>130</v>
      </c>
      <c r="Q79" s="1">
        <v>101</v>
      </c>
      <c r="R79" s="1">
        <v>133</v>
      </c>
      <c r="S79" s="1">
        <v>103</v>
      </c>
      <c r="T79" s="17">
        <v>101</v>
      </c>
      <c r="V79" s="2">
        <v>15</v>
      </c>
      <c r="W79" s="54">
        <f t="shared" si="22"/>
        <v>82.111111111111114</v>
      </c>
      <c r="X79" s="34">
        <f t="shared" ref="X79:X83" si="29">Z79/SQRT(Y79)</f>
        <v>5.5463813138849707</v>
      </c>
      <c r="Y79" s="34">
        <f t="shared" si="23"/>
        <v>9</v>
      </c>
      <c r="Z79" s="80">
        <f t="shared" si="24"/>
        <v>16.639143941654911</v>
      </c>
      <c r="AA79" s="54">
        <f t="shared" si="25"/>
        <v>121.5</v>
      </c>
      <c r="AB79" s="34">
        <f t="shared" ref="AB79:AB83" si="30">AD79/SQRT(AC79)</f>
        <v>8.0031243898867395</v>
      </c>
      <c r="AC79" s="34">
        <f t="shared" si="26"/>
        <v>10</v>
      </c>
      <c r="AD79" s="55">
        <f t="shared" si="27"/>
        <v>25.308101469687529</v>
      </c>
      <c r="AE79" s="66">
        <f t="shared" si="28"/>
        <v>1.017938160859818E-3</v>
      </c>
    </row>
    <row r="80" spans="1:31" x14ac:dyDescent="0.2">
      <c r="A80" s="2">
        <v>30</v>
      </c>
      <c r="B80" s="1">
        <v>21</v>
      </c>
      <c r="C80" s="1">
        <v>53</v>
      </c>
      <c r="D80" s="1">
        <v>95</v>
      </c>
      <c r="E80" s="1">
        <v>82</v>
      </c>
      <c r="F80" s="1">
        <v>77</v>
      </c>
      <c r="G80" s="1">
        <v>64</v>
      </c>
      <c r="H80" s="1">
        <v>73</v>
      </c>
      <c r="I80" s="1">
        <v>91</v>
      </c>
      <c r="J80" s="1">
        <v>54</v>
      </c>
      <c r="K80" s="16">
        <v>99</v>
      </c>
      <c r="L80" s="1">
        <v>93</v>
      </c>
      <c r="M80" s="1">
        <v>81</v>
      </c>
      <c r="N80" s="1">
        <v>145</v>
      </c>
      <c r="O80" s="1">
        <v>90</v>
      </c>
      <c r="P80" s="1">
        <v>97</v>
      </c>
      <c r="Q80" s="1">
        <v>83</v>
      </c>
      <c r="R80" s="1">
        <v>112</v>
      </c>
      <c r="S80" s="1">
        <v>78</v>
      </c>
      <c r="T80" s="17">
        <v>75</v>
      </c>
      <c r="V80" s="2">
        <v>30</v>
      </c>
      <c r="W80" s="54">
        <f t="shared" si="22"/>
        <v>67.777777777777771</v>
      </c>
      <c r="X80" s="34">
        <f t="shared" si="29"/>
        <v>7.6426758289986685</v>
      </c>
      <c r="Y80" s="34">
        <f t="shared" si="23"/>
        <v>9</v>
      </c>
      <c r="Z80" s="80">
        <f t="shared" si="24"/>
        <v>22.928027486996005</v>
      </c>
      <c r="AA80" s="54">
        <f t="shared" si="25"/>
        <v>95.3</v>
      </c>
      <c r="AB80" s="34">
        <f t="shared" si="30"/>
        <v>6.5541335557544693</v>
      </c>
      <c r="AC80" s="34">
        <f t="shared" si="26"/>
        <v>10</v>
      </c>
      <c r="AD80" s="55">
        <f t="shared" si="27"/>
        <v>20.725990125122305</v>
      </c>
      <c r="AE80" s="66">
        <f t="shared" si="28"/>
        <v>1.3697339741325764E-2</v>
      </c>
    </row>
    <row r="81" spans="1:31" x14ac:dyDescent="0.2">
      <c r="A81" s="2">
        <v>60</v>
      </c>
      <c r="B81" s="1">
        <v>40</v>
      </c>
      <c r="C81" s="1">
        <v>50</v>
      </c>
      <c r="D81" s="1">
        <v>51</v>
      </c>
      <c r="E81" s="1">
        <v>67</v>
      </c>
      <c r="F81" s="1">
        <v>64</v>
      </c>
      <c r="G81" s="1">
        <v>51</v>
      </c>
      <c r="H81" s="1">
        <v>56</v>
      </c>
      <c r="I81" s="1">
        <v>70</v>
      </c>
      <c r="J81" s="1">
        <v>48</v>
      </c>
      <c r="K81" s="16">
        <v>95</v>
      </c>
      <c r="L81" s="1">
        <v>89</v>
      </c>
      <c r="M81" s="1">
        <v>61</v>
      </c>
      <c r="N81" s="1">
        <v>139</v>
      </c>
      <c r="O81" s="1">
        <v>92</v>
      </c>
      <c r="P81" s="1">
        <v>106</v>
      </c>
      <c r="Q81" s="1">
        <v>67</v>
      </c>
      <c r="R81" s="1">
        <v>82</v>
      </c>
      <c r="S81" s="1">
        <v>62</v>
      </c>
      <c r="T81" s="17">
        <v>62</v>
      </c>
      <c r="V81" s="2">
        <v>60</v>
      </c>
      <c r="W81" s="54">
        <f t="shared" si="22"/>
        <v>55.222222222222221</v>
      </c>
      <c r="X81" s="34">
        <f t="shared" si="29"/>
        <v>3.2946833340406063</v>
      </c>
      <c r="Y81" s="34">
        <f t="shared" si="23"/>
        <v>9</v>
      </c>
      <c r="Z81" s="80">
        <f t="shared" si="24"/>
        <v>9.8840500021218194</v>
      </c>
      <c r="AA81" s="54">
        <f t="shared" si="25"/>
        <v>85.5</v>
      </c>
      <c r="AB81" s="34">
        <f t="shared" si="30"/>
        <v>7.8077596729862986</v>
      </c>
      <c r="AC81" s="34">
        <f t="shared" si="26"/>
        <v>10</v>
      </c>
      <c r="AD81" s="55">
        <f t="shared" si="27"/>
        <v>24.690303989848143</v>
      </c>
      <c r="AE81" s="66">
        <f t="shared" si="28"/>
        <v>3.1808182769539547E-3</v>
      </c>
    </row>
    <row r="82" spans="1:31" x14ac:dyDescent="0.2">
      <c r="A82" s="2">
        <v>90</v>
      </c>
      <c r="B82" s="1">
        <v>63</v>
      </c>
      <c r="C82" s="1">
        <v>50</v>
      </c>
      <c r="D82" s="1">
        <v>68</v>
      </c>
      <c r="E82" s="1">
        <v>74</v>
      </c>
      <c r="F82" s="1">
        <v>92</v>
      </c>
      <c r="G82" s="1">
        <v>40</v>
      </c>
      <c r="H82" s="1">
        <v>55</v>
      </c>
      <c r="I82" s="1">
        <v>71</v>
      </c>
      <c r="J82" s="1">
        <v>65</v>
      </c>
      <c r="K82" s="16">
        <v>114</v>
      </c>
      <c r="L82" s="1">
        <v>101</v>
      </c>
      <c r="M82" s="1">
        <v>55</v>
      </c>
      <c r="N82" s="1">
        <v>160</v>
      </c>
      <c r="O82" s="1">
        <v>100</v>
      </c>
      <c r="P82" s="1">
        <v>126</v>
      </c>
      <c r="Q82" s="1">
        <v>63</v>
      </c>
      <c r="R82" s="1">
        <v>69</v>
      </c>
      <c r="S82" s="1">
        <v>71</v>
      </c>
      <c r="T82" s="17">
        <v>74</v>
      </c>
      <c r="V82" s="2">
        <v>90</v>
      </c>
      <c r="W82" s="54">
        <f t="shared" si="22"/>
        <v>64.222222222222229</v>
      </c>
      <c r="X82" s="34">
        <f t="shared" si="29"/>
        <v>5.0049358353578688</v>
      </c>
      <c r="Y82" s="34">
        <f t="shared" si="23"/>
        <v>9</v>
      </c>
      <c r="Z82" s="80">
        <f t="shared" si="24"/>
        <v>15.014807506073607</v>
      </c>
      <c r="AA82" s="54">
        <f t="shared" si="25"/>
        <v>93.3</v>
      </c>
      <c r="AB82" s="34">
        <f t="shared" si="30"/>
        <v>10.486022442597893</v>
      </c>
      <c r="AC82" s="34">
        <f t="shared" si="26"/>
        <v>10</v>
      </c>
      <c r="AD82" s="55">
        <f t="shared" si="27"/>
        <v>33.159714514251583</v>
      </c>
      <c r="AE82" s="66">
        <f t="shared" si="28"/>
        <v>2.7431045344551517E-2</v>
      </c>
    </row>
    <row r="83" spans="1:31" x14ac:dyDescent="0.2">
      <c r="A83" s="3">
        <v>120</v>
      </c>
      <c r="B83" s="19">
        <v>81</v>
      </c>
      <c r="C83" s="19">
        <v>66</v>
      </c>
      <c r="D83" s="19">
        <v>102</v>
      </c>
      <c r="E83" s="19">
        <v>87</v>
      </c>
      <c r="F83" s="19">
        <v>86</v>
      </c>
      <c r="G83" s="19">
        <v>60</v>
      </c>
      <c r="H83" s="19">
        <v>64</v>
      </c>
      <c r="I83" s="19">
        <v>57</v>
      </c>
      <c r="J83" s="19">
        <v>62</v>
      </c>
      <c r="K83" s="18">
        <v>125</v>
      </c>
      <c r="L83" s="19">
        <v>97</v>
      </c>
      <c r="M83" s="19">
        <v>76</v>
      </c>
      <c r="N83" s="19">
        <v>135</v>
      </c>
      <c r="O83" s="19">
        <v>84</v>
      </c>
      <c r="P83" s="19">
        <v>124</v>
      </c>
      <c r="Q83" s="19">
        <v>100</v>
      </c>
      <c r="R83" s="19">
        <v>73</v>
      </c>
      <c r="S83" s="19">
        <v>86</v>
      </c>
      <c r="T83" s="20">
        <v>70</v>
      </c>
      <c r="V83" s="3">
        <v>120</v>
      </c>
      <c r="W83" s="61">
        <f t="shared" si="22"/>
        <v>73.888888888888886</v>
      </c>
      <c r="X83" s="44">
        <f t="shared" si="29"/>
        <v>5.1893171367415034</v>
      </c>
      <c r="Y83" s="44">
        <f t="shared" si="23"/>
        <v>9</v>
      </c>
      <c r="Z83" s="81">
        <f t="shared" si="24"/>
        <v>15.567951410224509</v>
      </c>
      <c r="AA83" s="61">
        <f t="shared" si="25"/>
        <v>97</v>
      </c>
      <c r="AB83" s="44">
        <f t="shared" si="30"/>
        <v>7.4550504879429065</v>
      </c>
      <c r="AC83" s="44">
        <f t="shared" si="26"/>
        <v>10</v>
      </c>
      <c r="AD83" s="62">
        <f t="shared" si="27"/>
        <v>23.574939613449232</v>
      </c>
      <c r="AE83" s="67">
        <f t="shared" si="28"/>
        <v>2.3454226004946819E-2</v>
      </c>
    </row>
    <row r="84" spans="1:3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Z84" s="60"/>
    </row>
    <row r="85" spans="1:31" x14ac:dyDescent="0.2">
      <c r="A85" s="1"/>
      <c r="B85" s="99" t="s">
        <v>67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Z85" s="60"/>
    </row>
    <row r="86" spans="1:31" x14ac:dyDescent="0.2">
      <c r="A86" s="1"/>
      <c r="B86" s="29" t="s">
        <v>59</v>
      </c>
      <c r="C86" s="28" t="s">
        <v>1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Z86" s="60"/>
    </row>
    <row r="87" spans="1:31" x14ac:dyDescent="0.2">
      <c r="A87" s="1"/>
      <c r="B87" s="16">
        <v>-4958</v>
      </c>
      <c r="C87" s="2">
        <v>-3293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Z87" s="60"/>
    </row>
    <row r="88" spans="1:31" x14ac:dyDescent="0.2">
      <c r="A88" s="1"/>
      <c r="B88" s="16">
        <v>-5265</v>
      </c>
      <c r="C88" s="2">
        <v>-2408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Z88" s="60"/>
    </row>
    <row r="89" spans="1:31" x14ac:dyDescent="0.2">
      <c r="A89" s="1"/>
      <c r="B89" s="16">
        <v>-5333</v>
      </c>
      <c r="C89" s="2">
        <v>-2723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Z89" s="60"/>
    </row>
    <row r="90" spans="1:31" x14ac:dyDescent="0.2">
      <c r="A90" s="1"/>
      <c r="B90" s="16">
        <v>-3765</v>
      </c>
      <c r="C90" s="2">
        <v>-4433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Z90" s="60"/>
    </row>
    <row r="91" spans="1:31" x14ac:dyDescent="0.2">
      <c r="A91" s="1"/>
      <c r="B91" s="16">
        <v>-3038</v>
      </c>
      <c r="C91" s="2">
        <v>397.5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Z91" s="60"/>
    </row>
    <row r="92" spans="1:31" x14ac:dyDescent="0.2">
      <c r="A92" s="1"/>
      <c r="B92" s="16">
        <v>-6135</v>
      </c>
      <c r="C92" s="2">
        <v>-3090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Z92" s="60"/>
    </row>
    <row r="93" spans="1:31" x14ac:dyDescent="0.2">
      <c r="A93" s="1"/>
      <c r="B93" s="16">
        <v>-5685</v>
      </c>
      <c r="C93" s="2">
        <v>-3210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Z93" s="60"/>
    </row>
    <row r="94" spans="1:31" x14ac:dyDescent="0.2">
      <c r="A94" s="1"/>
      <c r="B94" s="16">
        <v>-6758</v>
      </c>
      <c r="C94" s="2">
        <v>-4403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Z94" s="60"/>
    </row>
    <row r="95" spans="1:31" x14ac:dyDescent="0.2">
      <c r="A95" s="1"/>
      <c r="B95" s="16">
        <v>-6353</v>
      </c>
      <c r="C95" s="2">
        <v>-5805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Z95" s="60"/>
    </row>
    <row r="96" spans="1:31" x14ac:dyDescent="0.2">
      <c r="A96" s="1"/>
      <c r="B96" s="16">
        <v>-4380</v>
      </c>
      <c r="C96" s="2">
        <v>-5490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Z96" s="60"/>
    </row>
    <row r="97" spans="1:26" x14ac:dyDescent="0.2">
      <c r="A97" s="1"/>
      <c r="B97" s="18"/>
      <c r="C97" s="3">
        <v>-4380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Z97" s="60"/>
    </row>
    <row r="98" spans="1:26" x14ac:dyDescent="0.2">
      <c r="A98" s="29" t="s">
        <v>6</v>
      </c>
      <c r="B98" s="144">
        <f>AVERAGE(B87:B97)</f>
        <v>-5167</v>
      </c>
      <c r="C98" s="144">
        <f>AVERAGE(C87:C97)</f>
        <v>-3530.681818181818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Z98" s="60"/>
    </row>
    <row r="99" spans="1:26" x14ac:dyDescent="0.2">
      <c r="A99" s="29" t="s">
        <v>7</v>
      </c>
      <c r="B99" s="144">
        <f>B101/SQRT(B100)</f>
        <v>370.310380326798</v>
      </c>
      <c r="C99" s="144">
        <f>C101/SQRT(C100)</f>
        <v>586.07218283267787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Z99" s="60"/>
    </row>
    <row r="100" spans="1:26" x14ac:dyDescent="0.2">
      <c r="A100" s="35" t="s">
        <v>8</v>
      </c>
      <c r="B100" s="38">
        <f>COUNT(B87:B97)</f>
        <v>10</v>
      </c>
      <c r="C100" s="38">
        <f>COUNT(C87:C97)</f>
        <v>11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Z100" s="60"/>
    </row>
    <row r="101" spans="1:26" x14ac:dyDescent="0.2">
      <c r="A101" s="29" t="s">
        <v>9</v>
      </c>
      <c r="B101" s="144">
        <f>STDEV(B87:B97)</f>
        <v>1171.0242430358894</v>
      </c>
      <c r="C101" s="144">
        <f>STDEV(C90:C97)</f>
        <v>1943.7815305205618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Z101" s="60"/>
    </row>
    <row r="102" spans="1:26" x14ac:dyDescent="0.2">
      <c r="A102" s="28" t="s">
        <v>15</v>
      </c>
      <c r="B102" s="91">
        <f>TTEST(B87:B97,C87:C97,2,2)</f>
        <v>2.0033082723129904E-2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Z102" s="60"/>
    </row>
    <row r="103" spans="1:2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Z103" s="60"/>
    </row>
    <row r="105" spans="1:26" ht="20" x14ac:dyDescent="0.2">
      <c r="B105" s="146" t="s">
        <v>68</v>
      </c>
      <c r="D105" s="34" t="s">
        <v>19</v>
      </c>
      <c r="H105" s="145" t="s">
        <v>69</v>
      </c>
      <c r="J105" s="34" t="s">
        <v>20</v>
      </c>
      <c r="N105" s="145" t="s">
        <v>70</v>
      </c>
      <c r="P105" s="34" t="s">
        <v>21</v>
      </c>
    </row>
    <row r="106" spans="1:26" x14ac:dyDescent="0.2">
      <c r="B106" s="177" t="s">
        <v>0</v>
      </c>
      <c r="C106" s="178"/>
      <c r="D106" s="177" t="s">
        <v>1</v>
      </c>
      <c r="E106" s="178"/>
      <c r="H106" s="177" t="s">
        <v>0</v>
      </c>
      <c r="I106" s="178"/>
      <c r="J106" s="177" t="s">
        <v>1</v>
      </c>
      <c r="K106" s="178"/>
      <c r="N106" s="177" t="s">
        <v>0</v>
      </c>
      <c r="O106" s="178"/>
      <c r="P106" s="177" t="s">
        <v>1</v>
      </c>
      <c r="Q106" s="178"/>
    </row>
    <row r="107" spans="1:26" x14ac:dyDescent="0.2">
      <c r="B107" s="29" t="s">
        <v>17</v>
      </c>
      <c r="C107" s="30" t="s">
        <v>18</v>
      </c>
      <c r="D107" s="29" t="s">
        <v>17</v>
      </c>
      <c r="E107" s="31" t="s">
        <v>18</v>
      </c>
      <c r="H107" s="29" t="s">
        <v>17</v>
      </c>
      <c r="I107" s="30" t="s">
        <v>18</v>
      </c>
      <c r="J107" s="29" t="s">
        <v>17</v>
      </c>
      <c r="K107" s="31" t="s">
        <v>18</v>
      </c>
      <c r="N107" s="29" t="s">
        <v>17</v>
      </c>
      <c r="O107" s="30" t="s">
        <v>18</v>
      </c>
      <c r="P107" s="29" t="s">
        <v>17</v>
      </c>
      <c r="Q107" s="31" t="s">
        <v>18</v>
      </c>
    </row>
    <row r="108" spans="1:26" x14ac:dyDescent="0.2">
      <c r="B108" s="16">
        <v>144</v>
      </c>
      <c r="C108" s="1">
        <v>46</v>
      </c>
      <c r="D108" s="16">
        <v>125</v>
      </c>
      <c r="E108" s="17">
        <v>88</v>
      </c>
      <c r="H108" s="68">
        <v>1.7600499999999999</v>
      </c>
      <c r="I108" s="69">
        <v>0.19022</v>
      </c>
      <c r="J108" s="68">
        <v>2.14886</v>
      </c>
      <c r="K108" s="70">
        <v>0.39793000000000001</v>
      </c>
      <c r="N108" s="68">
        <v>9.5908770000000008</v>
      </c>
      <c r="O108" s="69">
        <v>0.20111999999999999</v>
      </c>
      <c r="P108" s="68">
        <v>36.782420000000002</v>
      </c>
      <c r="Q108" s="70">
        <v>6.4967280000000001</v>
      </c>
    </row>
    <row r="109" spans="1:26" x14ac:dyDescent="0.2">
      <c r="B109" s="16">
        <v>130</v>
      </c>
      <c r="C109" s="1">
        <v>64</v>
      </c>
      <c r="D109" s="16">
        <v>158</v>
      </c>
      <c r="E109" s="17">
        <v>71</v>
      </c>
      <c r="H109" s="68">
        <v>1.31677</v>
      </c>
      <c r="I109" s="69">
        <v>0.1212</v>
      </c>
      <c r="J109" s="68">
        <v>2.2698100000000001</v>
      </c>
      <c r="K109" s="70">
        <v>0.38019999999999998</v>
      </c>
      <c r="N109" s="68">
        <v>6.0257500000000004</v>
      </c>
      <c r="O109" s="69">
        <v>0.511131</v>
      </c>
      <c r="P109" s="68">
        <v>39.161160000000002</v>
      </c>
      <c r="Q109" s="70">
        <v>8.1362100000000002</v>
      </c>
    </row>
    <row r="110" spans="1:26" x14ac:dyDescent="0.2">
      <c r="B110" s="16">
        <v>143</v>
      </c>
      <c r="C110" s="1">
        <v>59</v>
      </c>
      <c r="D110" s="16">
        <v>126</v>
      </c>
      <c r="E110" s="17">
        <v>71</v>
      </c>
      <c r="H110" s="68">
        <v>2.7061199999999999</v>
      </c>
      <c r="I110" s="69">
        <v>0.22314999999999999</v>
      </c>
      <c r="J110" s="68">
        <v>3.3583699999999999</v>
      </c>
      <c r="K110" s="70">
        <v>0.30231000000000002</v>
      </c>
      <c r="N110" s="68">
        <v>9.0602809999999998</v>
      </c>
      <c r="O110" s="69">
        <v>0.26669999999999999</v>
      </c>
      <c r="P110" s="68">
        <v>11.045540000000001</v>
      </c>
      <c r="Q110" s="70">
        <v>2.6633230000000001</v>
      </c>
    </row>
    <row r="111" spans="1:26" x14ac:dyDescent="0.2">
      <c r="B111" s="16">
        <v>111</v>
      </c>
      <c r="C111" s="1">
        <v>56</v>
      </c>
      <c r="D111" s="16">
        <v>137</v>
      </c>
      <c r="E111" s="17">
        <v>66</v>
      </c>
      <c r="H111" s="68">
        <v>2.3293400000000002</v>
      </c>
      <c r="I111" s="69">
        <v>0.19655</v>
      </c>
      <c r="J111" s="68">
        <v>2.26728</v>
      </c>
      <c r="K111" s="70">
        <v>0.28583999999999998</v>
      </c>
      <c r="N111" s="68">
        <v>9.3464449999999992</v>
      </c>
      <c r="O111" s="69">
        <v>6.9961999999999996E-2</v>
      </c>
      <c r="P111" s="68">
        <v>5.5488099999999996</v>
      </c>
      <c r="Q111" s="70">
        <v>1.73329</v>
      </c>
    </row>
    <row r="112" spans="1:26" x14ac:dyDescent="0.2">
      <c r="B112" s="16">
        <v>124</v>
      </c>
      <c r="C112" s="1">
        <v>64</v>
      </c>
      <c r="D112" s="16">
        <v>112</v>
      </c>
      <c r="E112" s="17">
        <v>69</v>
      </c>
      <c r="H112" s="68">
        <v>1.61503</v>
      </c>
      <c r="I112" s="69">
        <v>0.32384000000000002</v>
      </c>
      <c r="J112" s="68">
        <v>2.399</v>
      </c>
      <c r="K112" s="70">
        <v>0.16109000000000001</v>
      </c>
      <c r="N112" s="68">
        <v>8.7204610000000002</v>
      </c>
      <c r="O112" s="69">
        <v>1.095383</v>
      </c>
      <c r="P112" s="68">
        <v>10.395709999999999</v>
      </c>
      <c r="Q112" s="70">
        <v>0.52305500000000005</v>
      </c>
    </row>
    <row r="113" spans="1:23" x14ac:dyDescent="0.2">
      <c r="B113" s="16">
        <v>113</v>
      </c>
      <c r="C113" s="1">
        <v>73</v>
      </c>
      <c r="D113" s="16">
        <v>124</v>
      </c>
      <c r="E113" s="17">
        <v>64</v>
      </c>
      <c r="H113" s="68">
        <v>4.1398000000000001</v>
      </c>
      <c r="I113" s="69">
        <v>0.14399000000000001</v>
      </c>
      <c r="J113" s="68">
        <v>1.7416799999999999</v>
      </c>
      <c r="K113" s="70">
        <v>0.21872</v>
      </c>
      <c r="N113" s="68">
        <v>3.3071920000000001</v>
      </c>
      <c r="O113" s="69">
        <v>0.37120799999999998</v>
      </c>
      <c r="P113" s="68">
        <v>14.72991</v>
      </c>
      <c r="Q113" s="70">
        <v>1.97176</v>
      </c>
    </row>
    <row r="114" spans="1:23" x14ac:dyDescent="0.2">
      <c r="B114" s="16">
        <v>124</v>
      </c>
      <c r="C114" s="1">
        <v>57</v>
      </c>
      <c r="D114" s="16">
        <v>151</v>
      </c>
      <c r="E114" s="17">
        <v>63</v>
      </c>
      <c r="H114" s="68">
        <v>3.4685600000000001</v>
      </c>
      <c r="I114" s="69">
        <v>0.13766</v>
      </c>
      <c r="J114" s="68">
        <v>2.52691</v>
      </c>
      <c r="K114" s="70">
        <v>0.15919</v>
      </c>
      <c r="N114" s="68">
        <v>2.5262030000000002</v>
      </c>
      <c r="O114" s="69">
        <v>0.52621300000000004</v>
      </c>
      <c r="P114" s="68">
        <v>10.65803</v>
      </c>
      <c r="Q114" s="70">
        <v>1.2503880000000001</v>
      </c>
    </row>
    <row r="115" spans="1:23" x14ac:dyDescent="0.2">
      <c r="B115" s="16">
        <v>134</v>
      </c>
      <c r="C115" s="1">
        <v>56</v>
      </c>
      <c r="D115" s="16">
        <v>167</v>
      </c>
      <c r="E115" s="17">
        <v>68</v>
      </c>
      <c r="H115" s="68">
        <v>5.3334799999999998</v>
      </c>
      <c r="I115" s="69">
        <v>0.21174999999999999</v>
      </c>
      <c r="J115" s="68">
        <v>4.2531499999999998</v>
      </c>
      <c r="K115" s="70">
        <v>0.27571000000000001</v>
      </c>
      <c r="N115" s="68">
        <v>3.1343009999999998</v>
      </c>
      <c r="O115" s="69">
        <v>0.41293999999999997</v>
      </c>
      <c r="P115" s="68">
        <v>9.8770410000000002</v>
      </c>
      <c r="Q115" s="70">
        <v>0.20111999999999999</v>
      </c>
    </row>
    <row r="116" spans="1:23" x14ac:dyDescent="0.2">
      <c r="B116" s="16">
        <v>117</v>
      </c>
      <c r="C116" s="1">
        <v>59</v>
      </c>
      <c r="D116" s="16">
        <v>145</v>
      </c>
      <c r="E116" s="17">
        <v>71</v>
      </c>
      <c r="H116" s="71">
        <v>3.7522500000000001</v>
      </c>
      <c r="I116" s="72">
        <v>0.19402</v>
      </c>
      <c r="J116" s="68">
        <v>1.9873799999999999</v>
      </c>
      <c r="K116" s="70">
        <v>0.17629</v>
      </c>
      <c r="N116" s="68">
        <v>6.4251870000000002</v>
      </c>
      <c r="O116" s="69">
        <v>6.9961999999999996E-2</v>
      </c>
      <c r="P116" s="68">
        <v>5.9601709999999999</v>
      </c>
      <c r="Q116" s="70">
        <v>0.230929</v>
      </c>
    </row>
    <row r="117" spans="1:23" x14ac:dyDescent="0.2">
      <c r="B117" s="18">
        <v>138</v>
      </c>
      <c r="C117" s="19">
        <v>74</v>
      </c>
      <c r="D117" s="18">
        <v>137</v>
      </c>
      <c r="E117" s="20">
        <v>67</v>
      </c>
      <c r="J117" s="71">
        <v>4.5444500000000003</v>
      </c>
      <c r="K117" s="73">
        <v>0.14463000000000001</v>
      </c>
      <c r="N117" s="71"/>
      <c r="O117" s="72"/>
      <c r="P117" s="71">
        <v>12.792339999999999</v>
      </c>
      <c r="Q117" s="73">
        <v>1.864449</v>
      </c>
    </row>
    <row r="118" spans="1:23" x14ac:dyDescent="0.2">
      <c r="A118" s="29" t="s">
        <v>6</v>
      </c>
      <c r="B118" s="38">
        <f>AVERAGE(B108:B117)</f>
        <v>127.8</v>
      </c>
      <c r="C118" s="38">
        <f t="shared" ref="C118:E118" si="31">AVERAGE(C108:C117)</f>
        <v>60.8</v>
      </c>
      <c r="D118" s="38">
        <f t="shared" si="31"/>
        <v>138.19999999999999</v>
      </c>
      <c r="E118" s="38">
        <f t="shared" si="31"/>
        <v>69.8</v>
      </c>
      <c r="G118" s="29" t="s">
        <v>6</v>
      </c>
      <c r="H118" s="38">
        <f>AVERAGE(H108:H116)</f>
        <v>2.9357111111111114</v>
      </c>
      <c r="I118" s="38">
        <f>AVERAGE(I108:I116)</f>
        <v>0.19359777777777776</v>
      </c>
      <c r="J118" s="38">
        <f t="shared" ref="J118" si="32">AVERAGE(J108:J117)</f>
        <v>2.7496890000000005</v>
      </c>
      <c r="K118" s="38">
        <f t="shared" ref="K118" si="33">AVERAGE(K108:K117)</f>
        <v>0.25019099999999994</v>
      </c>
      <c r="M118" s="29" t="s">
        <v>6</v>
      </c>
      <c r="N118" s="38">
        <f>AVERAGE(N108:N117)</f>
        <v>6.4596330000000002</v>
      </c>
      <c r="O118" s="38">
        <f t="shared" ref="O118" si="34">AVERAGE(O108:O117)</f>
        <v>0.39162433333333335</v>
      </c>
      <c r="P118" s="38">
        <f t="shared" ref="P118" si="35">AVERAGE(P108:P117)</f>
        <v>15.6951132</v>
      </c>
      <c r="Q118" s="38">
        <f t="shared" ref="Q118" si="36">AVERAGE(Q108:Q117)</f>
        <v>2.5071251999999999</v>
      </c>
    </row>
    <row r="119" spans="1:23" x14ac:dyDescent="0.2">
      <c r="A119" s="29" t="s">
        <v>7</v>
      </c>
      <c r="B119" s="38">
        <f>B121/SQRT(B120)</f>
        <v>3.7824154540011419</v>
      </c>
      <c r="C119" s="38">
        <f t="shared" ref="C119:E119" si="37">C121/SQRT(C120)</f>
        <v>2.644911256650313</v>
      </c>
      <c r="D119" s="38">
        <f t="shared" si="37"/>
        <v>5.4217668296926611</v>
      </c>
      <c r="E119" s="38">
        <f t="shared" si="37"/>
        <v>2.2150996967781533</v>
      </c>
      <c r="G119" s="29" t="s">
        <v>7</v>
      </c>
      <c r="H119" s="38">
        <f>H121/SQRT(H120)</f>
        <v>0.44593122541624547</v>
      </c>
      <c r="I119" s="38">
        <f t="shared" ref="I119" si="38">I121/SQRT(I120)</f>
        <v>2.0075406995858996E-2</v>
      </c>
      <c r="J119" s="38">
        <f t="shared" ref="J119" si="39">J121/SQRT(J120)</f>
        <v>0.30633791769674468</v>
      </c>
      <c r="K119" s="38">
        <f t="shared" ref="K119" si="40">K121/SQRT(K120)</f>
        <v>2.9284559733377919E-2</v>
      </c>
      <c r="M119" s="29" t="s">
        <v>7</v>
      </c>
      <c r="N119" s="38">
        <f>N121/SQRT(N120)</f>
        <v>0.96227533809901999</v>
      </c>
      <c r="O119" s="38">
        <f t="shared" ref="O119" si="41">O121/SQRT(O120)</f>
        <v>0.10457418294910185</v>
      </c>
      <c r="P119" s="38">
        <f t="shared" ref="P119" si="42">P121/SQRT(P120)</f>
        <v>3.8171084383851204</v>
      </c>
      <c r="Q119" s="38">
        <f t="shared" ref="Q119" si="43">Q121/SQRT(Q120)</f>
        <v>0.84945110070479946</v>
      </c>
    </row>
    <row r="120" spans="1:23" x14ac:dyDescent="0.2">
      <c r="A120" s="35" t="s">
        <v>8</v>
      </c>
      <c r="B120" s="38">
        <f>COUNT(B108:B117)</f>
        <v>10</v>
      </c>
      <c r="C120" s="38">
        <f t="shared" ref="C120:E120" si="44">COUNT(C108:C117)</f>
        <v>10</v>
      </c>
      <c r="D120" s="38">
        <f t="shared" si="44"/>
        <v>10</v>
      </c>
      <c r="E120" s="38">
        <f t="shared" si="44"/>
        <v>10</v>
      </c>
      <c r="G120" s="35" t="s">
        <v>8</v>
      </c>
      <c r="H120" s="38">
        <f>COUNT(H108:H116)</f>
        <v>9</v>
      </c>
      <c r="I120" s="38">
        <f>COUNT(I108:I116)</f>
        <v>9</v>
      </c>
      <c r="J120" s="38">
        <f t="shared" ref="J120:K120" si="45">COUNT(J108:J117)</f>
        <v>10</v>
      </c>
      <c r="K120" s="38">
        <f t="shared" si="45"/>
        <v>10</v>
      </c>
      <c r="M120" s="35" t="s">
        <v>8</v>
      </c>
      <c r="N120" s="38">
        <f>COUNT(N108:N117)</f>
        <v>9</v>
      </c>
      <c r="O120" s="38">
        <f t="shared" ref="O120:Q120" si="46">COUNT(O108:O117)</f>
        <v>9</v>
      </c>
      <c r="P120" s="38">
        <f t="shared" si="46"/>
        <v>10</v>
      </c>
      <c r="Q120" s="38">
        <f t="shared" si="46"/>
        <v>10</v>
      </c>
    </row>
    <row r="121" spans="1:23" x14ac:dyDescent="0.2">
      <c r="A121" s="29" t="s">
        <v>9</v>
      </c>
      <c r="B121" s="38">
        <f>STDEV(B108:B117)</f>
        <v>11.96104789166345</v>
      </c>
      <c r="C121" s="38">
        <f t="shared" ref="C121:E121" si="47">STDEV(C108:C117)</f>
        <v>8.3639437800331606</v>
      </c>
      <c r="D121" s="38">
        <f t="shared" si="47"/>
        <v>17.145132124179042</v>
      </c>
      <c r="E121" s="38">
        <f t="shared" si="47"/>
        <v>7.0047602861673051</v>
      </c>
      <c r="G121" s="29" t="s">
        <v>9</v>
      </c>
      <c r="H121" s="38">
        <f>STDEV(H108:H116)</f>
        <v>1.3377936762487364</v>
      </c>
      <c r="I121" s="38">
        <f>STDEV(I108:I116)</f>
        <v>6.0226220987576989E-2</v>
      </c>
      <c r="J121" s="38">
        <f t="shared" ref="J121:K121" si="48">STDEV(J108:J117)</f>
        <v>0.9687255535949153</v>
      </c>
      <c r="K121" s="38">
        <f t="shared" si="48"/>
        <v>9.2605909032727474E-2</v>
      </c>
      <c r="M121" s="29" t="s">
        <v>9</v>
      </c>
      <c r="N121" s="38">
        <f>STDEV(N108:N117)</f>
        <v>2.8868260142970601</v>
      </c>
      <c r="O121" s="38">
        <f t="shared" ref="O121:Q121" si="49">STDEV(O108:O117)</f>
        <v>0.31372254884730555</v>
      </c>
      <c r="P121" s="38">
        <f t="shared" si="49"/>
        <v>12.070756741145475</v>
      </c>
      <c r="Q121" s="38">
        <f t="shared" si="49"/>
        <v>2.6862002391642279</v>
      </c>
    </row>
    <row r="122" spans="1:23" x14ac:dyDescent="0.2">
      <c r="A122" s="29" t="s">
        <v>15</v>
      </c>
      <c r="B122" s="86">
        <f>TTEST(B108:B117,D108:D117,2,2)</f>
        <v>0.13308668165604304</v>
      </c>
      <c r="C122" s="93"/>
      <c r="D122" s="93"/>
      <c r="E122" s="93"/>
      <c r="F122" s="93"/>
      <c r="G122" s="94" t="s">
        <v>15</v>
      </c>
      <c r="H122" s="86">
        <f>TTEST(H108:H116,J108:J117,2,2)</f>
        <v>0.73072836236372574</v>
      </c>
      <c r="M122" s="29" t="s">
        <v>15</v>
      </c>
      <c r="N122" s="65">
        <f>TTEST(N108:N117,P108:P117,2,2)</f>
        <v>3.9316856130995795E-2</v>
      </c>
    </row>
    <row r="123" spans="1:23" x14ac:dyDescent="0.2">
      <c r="B123" s="88">
        <f>TTEST(C108:C117,E108:E117,2,2)</f>
        <v>1.7770208466225144E-2</v>
      </c>
      <c r="C123" s="93"/>
      <c r="D123" s="93"/>
      <c r="E123" s="93"/>
      <c r="F123" s="93"/>
      <c r="G123" s="93"/>
      <c r="H123" s="88">
        <f>TTEST(I108:I116,K108:K117,2,2)</f>
        <v>0.13756638643556479</v>
      </c>
      <c r="N123" s="67">
        <f>TTEST(O108:O117,Q108:Q117,2,2)</f>
        <v>3.1641735669395668E-2</v>
      </c>
    </row>
    <row r="124" spans="1:23" x14ac:dyDescent="0.2">
      <c r="B124" s="93"/>
      <c r="C124" s="93"/>
      <c r="D124" s="93"/>
      <c r="E124" s="93"/>
      <c r="F124" s="93"/>
      <c r="G124" s="93"/>
      <c r="H124" s="93"/>
      <c r="N124" s="92"/>
    </row>
    <row r="126" spans="1:23" ht="20" x14ac:dyDescent="0.2">
      <c r="A126" s="145" t="s">
        <v>71</v>
      </c>
    </row>
    <row r="127" spans="1:23" x14ac:dyDescent="0.2">
      <c r="A127" s="38" t="s">
        <v>24</v>
      </c>
      <c r="B127" s="177" t="s">
        <v>0</v>
      </c>
      <c r="C127" s="180"/>
      <c r="D127" s="180"/>
      <c r="E127" s="180"/>
      <c r="F127" s="180"/>
      <c r="G127" s="180"/>
      <c r="H127" s="180"/>
      <c r="I127" s="180"/>
      <c r="J127" s="180"/>
      <c r="K127" s="178"/>
      <c r="L127" s="177" t="s">
        <v>1</v>
      </c>
      <c r="M127" s="180"/>
      <c r="N127" s="180"/>
      <c r="O127" s="180"/>
      <c r="P127" s="180"/>
      <c r="Q127" s="180"/>
      <c r="R127" s="180"/>
      <c r="S127" s="180"/>
      <c r="T127" s="180"/>
      <c r="U127" s="180"/>
      <c r="V127" s="178"/>
    </row>
    <row r="128" spans="1:23" x14ac:dyDescent="0.2">
      <c r="A128" s="2" t="s">
        <v>22</v>
      </c>
      <c r="B128" s="6">
        <v>1</v>
      </c>
      <c r="C128" s="5">
        <v>1.1000000000000001</v>
      </c>
      <c r="D128" s="5">
        <v>1.2</v>
      </c>
      <c r="E128" s="5">
        <v>1.2</v>
      </c>
      <c r="F128" s="5">
        <v>1</v>
      </c>
      <c r="G128" s="5">
        <v>1.5</v>
      </c>
      <c r="H128" s="5">
        <v>1.2</v>
      </c>
      <c r="I128" s="5">
        <v>1.5</v>
      </c>
      <c r="J128" s="5">
        <v>1.8</v>
      </c>
      <c r="K128" s="7">
        <v>2.2000000000000002</v>
      </c>
      <c r="L128" s="6">
        <v>1.2</v>
      </c>
      <c r="M128" s="5">
        <v>1.1000000000000001</v>
      </c>
      <c r="N128" s="5">
        <v>1.5</v>
      </c>
      <c r="O128" s="5">
        <v>0.9</v>
      </c>
      <c r="P128" s="5">
        <v>1.6</v>
      </c>
      <c r="Q128" s="5">
        <v>1.5</v>
      </c>
      <c r="R128" s="5">
        <v>1.7</v>
      </c>
      <c r="S128" s="5">
        <v>1.1000000000000001</v>
      </c>
      <c r="T128" s="5">
        <v>1.3</v>
      </c>
      <c r="U128" s="5">
        <v>1.6</v>
      </c>
      <c r="V128" s="7">
        <v>1.7</v>
      </c>
      <c r="W128" s="39"/>
    </row>
    <row r="129" spans="1:25" x14ac:dyDescent="0.2">
      <c r="A129" s="3" t="s">
        <v>23</v>
      </c>
      <c r="B129" s="8">
        <v>0.98</v>
      </c>
      <c r="C129" s="9">
        <v>0.73</v>
      </c>
      <c r="D129" s="9">
        <v>0.88</v>
      </c>
      <c r="E129" s="9">
        <v>0.8</v>
      </c>
      <c r="F129" s="9">
        <v>0.26</v>
      </c>
      <c r="G129" s="9">
        <v>0.9</v>
      </c>
      <c r="H129" s="9">
        <v>0.7</v>
      </c>
      <c r="I129" s="9">
        <v>0.7</v>
      </c>
      <c r="J129" s="9">
        <v>1.3</v>
      </c>
      <c r="K129" s="10">
        <v>1.4</v>
      </c>
      <c r="L129" s="8">
        <v>1.1200000000000001</v>
      </c>
      <c r="M129" s="9">
        <v>0.97</v>
      </c>
      <c r="N129" s="9">
        <v>1.52</v>
      </c>
      <c r="O129" s="9">
        <v>0.9</v>
      </c>
      <c r="P129" s="9">
        <v>1.47</v>
      </c>
      <c r="Q129" s="9">
        <v>1.2</v>
      </c>
      <c r="R129" s="9">
        <v>1.1000000000000001</v>
      </c>
      <c r="S129" s="9">
        <v>1.4</v>
      </c>
      <c r="T129" s="9">
        <v>1.1000000000000001</v>
      </c>
      <c r="U129" s="9">
        <v>1.7</v>
      </c>
      <c r="V129" s="10">
        <v>1.6</v>
      </c>
      <c r="W129" s="39"/>
    </row>
    <row r="131" spans="1:25" x14ac:dyDescent="0.2">
      <c r="B131" s="181" t="s">
        <v>0</v>
      </c>
      <c r="C131" s="182"/>
      <c r="D131" s="182"/>
      <c r="E131" s="183"/>
      <c r="F131" s="181" t="s">
        <v>1</v>
      </c>
      <c r="G131" s="182"/>
      <c r="H131" s="182"/>
      <c r="I131" s="183"/>
    </row>
    <row r="132" spans="1:25" x14ac:dyDescent="0.2">
      <c r="A132" s="38" t="s">
        <v>24</v>
      </c>
      <c r="B132" s="28" t="s">
        <v>6</v>
      </c>
      <c r="C132" s="28" t="s">
        <v>7</v>
      </c>
      <c r="D132" s="38" t="s">
        <v>8</v>
      </c>
      <c r="E132" s="28" t="s">
        <v>9</v>
      </c>
      <c r="F132" s="28" t="s">
        <v>6</v>
      </c>
      <c r="G132" s="28" t="s">
        <v>7</v>
      </c>
      <c r="H132" s="38" t="s">
        <v>8</v>
      </c>
      <c r="I132" s="28" t="s">
        <v>9</v>
      </c>
    </row>
    <row r="133" spans="1:25" x14ac:dyDescent="0.2">
      <c r="A133" s="2" t="s">
        <v>22</v>
      </c>
      <c r="B133" s="51">
        <f>AVERAGE(B128:K128)</f>
        <v>1.3699999999999999</v>
      </c>
      <c r="C133" s="38">
        <f>E133/SQRT(D133)</f>
        <v>0.12206555615733708</v>
      </c>
      <c r="D133" s="38">
        <f>COUNT(B128:K128)</f>
        <v>10</v>
      </c>
      <c r="E133" s="74">
        <f>STDEV(B128:K128)</f>
        <v>0.38600518131237582</v>
      </c>
      <c r="F133" s="51">
        <f>AVERAGE(L128:V128)</f>
        <v>1.3818181818181818</v>
      </c>
      <c r="G133" s="38">
        <f>I133/SQRT(H133)</f>
        <v>8.2921849098119393E-2</v>
      </c>
      <c r="H133" s="38">
        <f>COUNT(L128:V128)</f>
        <v>11</v>
      </c>
      <c r="I133" s="74">
        <f>STDEV(L128:V128)</f>
        <v>0.27502066038093231</v>
      </c>
    </row>
    <row r="134" spans="1:25" x14ac:dyDescent="0.2">
      <c r="A134" s="3" t="s">
        <v>23</v>
      </c>
      <c r="B134" s="51">
        <f>AVERAGE(B129:K129)</f>
        <v>0.86499999999999999</v>
      </c>
      <c r="C134" s="38">
        <f>E134/SQRT(D134)</f>
        <v>0.1018195571696431</v>
      </c>
      <c r="D134" s="38">
        <f>COUNT(B129:K129)</f>
        <v>10</v>
      </c>
      <c r="E134" s="74">
        <f>STDEV(B129:K129)</f>
        <v>0.32198171100579953</v>
      </c>
      <c r="F134" s="51">
        <f>AVERAGE(L129:V129)</f>
        <v>1.2799999999999998</v>
      </c>
      <c r="G134" s="38">
        <f>I134/SQRT(H134)</f>
        <v>8.1139610324652126E-2</v>
      </c>
      <c r="H134" s="38">
        <f>COUNT(L129:V129)</f>
        <v>11</v>
      </c>
      <c r="I134" s="74">
        <f>STDEV(L129:V129)</f>
        <v>0.26910964308251817</v>
      </c>
    </row>
    <row r="135" spans="1:25" x14ac:dyDescent="0.2">
      <c r="A135" s="38" t="s">
        <v>16</v>
      </c>
      <c r="B135" s="38" t="s">
        <v>15</v>
      </c>
    </row>
    <row r="136" spans="1:25" x14ac:dyDescent="0.2">
      <c r="B136" s="86">
        <f>TTEST(B128:K128,B129:K129,2,1)</f>
        <v>1.0671594812317804E-4</v>
      </c>
    </row>
    <row r="137" spans="1:25" x14ac:dyDescent="0.2">
      <c r="B137" s="88">
        <f>TTEST(L128:V128,L129:V129,2,1)</f>
        <v>0.17188005156413089</v>
      </c>
    </row>
    <row r="140" spans="1:25" ht="20" x14ac:dyDescent="0.2">
      <c r="A140" s="145" t="s">
        <v>72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</row>
    <row r="141" spans="1:25" x14ac:dyDescent="0.2">
      <c r="A141" s="35" t="s">
        <v>24</v>
      </c>
      <c r="B141" s="184" t="s">
        <v>0</v>
      </c>
      <c r="C141" s="185"/>
      <c r="D141" s="185"/>
      <c r="E141" s="185"/>
      <c r="F141" s="185"/>
      <c r="G141" s="185"/>
      <c r="H141" s="186"/>
      <c r="I141" s="184" t="s">
        <v>1</v>
      </c>
      <c r="J141" s="185"/>
      <c r="K141" s="185"/>
      <c r="L141" s="185"/>
      <c r="M141" s="185"/>
      <c r="N141" s="185"/>
      <c r="O141" s="186"/>
      <c r="P141" s="1"/>
      <c r="Q141" s="1"/>
      <c r="R141" s="1"/>
      <c r="S141" s="1"/>
      <c r="T141" s="1"/>
      <c r="U141" s="1"/>
      <c r="V141" s="1"/>
      <c r="W141" s="1"/>
      <c r="X141" s="1"/>
    </row>
    <row r="142" spans="1:25" x14ac:dyDescent="0.2">
      <c r="A142" s="36" t="s">
        <v>22</v>
      </c>
      <c r="B142" s="6">
        <v>1.5</v>
      </c>
      <c r="C142" s="5">
        <v>1.6</v>
      </c>
      <c r="D142" s="5">
        <v>2</v>
      </c>
      <c r="E142" s="5">
        <v>1.5</v>
      </c>
      <c r="F142" s="5">
        <v>1.3</v>
      </c>
      <c r="G142" s="5">
        <v>1.4</v>
      </c>
      <c r="H142" s="5">
        <v>1.8</v>
      </c>
      <c r="I142" s="6">
        <v>1.4</v>
      </c>
      <c r="J142" s="5">
        <v>1.3</v>
      </c>
      <c r="K142" s="5">
        <v>1.2</v>
      </c>
      <c r="L142" s="5">
        <v>1.2</v>
      </c>
      <c r="M142" s="5">
        <v>1.9</v>
      </c>
      <c r="N142" s="5">
        <v>2.1</v>
      </c>
      <c r="O142" s="7">
        <v>2</v>
      </c>
      <c r="P142" s="1"/>
      <c r="Q142" s="1"/>
      <c r="R142" s="1"/>
      <c r="S142" s="1"/>
      <c r="T142" s="1"/>
      <c r="U142" s="1"/>
      <c r="V142" s="1"/>
      <c r="W142" s="1"/>
      <c r="X142" s="1"/>
    </row>
    <row r="143" spans="1:25" x14ac:dyDescent="0.2">
      <c r="A143" s="3" t="s">
        <v>48</v>
      </c>
      <c r="B143" s="8">
        <v>1.1000000000000001</v>
      </c>
      <c r="C143" s="9">
        <v>0.9</v>
      </c>
      <c r="D143" s="9">
        <v>1.4</v>
      </c>
      <c r="E143" s="9">
        <v>0.9</v>
      </c>
      <c r="F143" s="9">
        <v>0.95</v>
      </c>
      <c r="G143" s="9">
        <v>0.8</v>
      </c>
      <c r="H143" s="9">
        <v>1.3</v>
      </c>
      <c r="I143" s="8">
        <v>1.8</v>
      </c>
      <c r="J143" s="9">
        <v>1.5</v>
      </c>
      <c r="K143" s="9">
        <v>1.5</v>
      </c>
      <c r="L143" s="9">
        <v>1.6</v>
      </c>
      <c r="M143" s="9">
        <v>1.7</v>
      </c>
      <c r="N143" s="9">
        <v>2</v>
      </c>
      <c r="O143" s="10">
        <v>2.1</v>
      </c>
      <c r="P143" s="1"/>
    </row>
    <row r="144" spans="1:25" x14ac:dyDescent="0.2"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">
      <c r="B145" s="181" t="s">
        <v>0</v>
      </c>
      <c r="C145" s="182"/>
      <c r="D145" s="182"/>
      <c r="E145" s="183"/>
      <c r="F145" s="181" t="s">
        <v>1</v>
      </c>
      <c r="G145" s="182"/>
      <c r="H145" s="182"/>
      <c r="I145" s="183"/>
      <c r="J145" s="1"/>
      <c r="K145" s="1"/>
      <c r="L145" s="1"/>
      <c r="M145" s="1"/>
      <c r="N145" s="1"/>
      <c r="O145" s="1"/>
      <c r="P145" s="1"/>
      <c r="Q145" s="1"/>
    </row>
    <row r="146" spans="1:17" x14ac:dyDescent="0.2">
      <c r="A146" s="38" t="s">
        <v>24</v>
      </c>
      <c r="B146" s="28" t="s">
        <v>6</v>
      </c>
      <c r="C146" s="28" t="s">
        <v>7</v>
      </c>
      <c r="D146" s="38" t="s">
        <v>8</v>
      </c>
      <c r="E146" s="28" t="s">
        <v>9</v>
      </c>
      <c r="F146" s="28" t="s">
        <v>6</v>
      </c>
      <c r="G146" s="28" t="s">
        <v>7</v>
      </c>
      <c r="H146" s="38" t="s">
        <v>8</v>
      </c>
      <c r="I146" s="28" t="s">
        <v>9</v>
      </c>
      <c r="J146" s="1"/>
      <c r="K146" s="1"/>
      <c r="L146" s="1"/>
      <c r="M146" s="1"/>
      <c r="N146" s="1"/>
      <c r="O146" s="1"/>
      <c r="P146" s="1"/>
      <c r="Q146" s="1"/>
    </row>
    <row r="147" spans="1:17" x14ac:dyDescent="0.2">
      <c r="A147" s="2" t="s">
        <v>22</v>
      </c>
      <c r="B147" s="51">
        <f>AVERAGE(B142:H142)</f>
        <v>1.5857142857142856</v>
      </c>
      <c r="C147" s="38">
        <f>E147/SQRT(D147)</f>
        <v>9.1100602236709488E-2</v>
      </c>
      <c r="D147" s="38">
        <f>COUNT(B142:H142)</f>
        <v>7</v>
      </c>
      <c r="E147" s="74">
        <f>STDEV(B142:H142)</f>
        <v>0.24102953780654793</v>
      </c>
      <c r="F147" s="51">
        <f>AVERAGE(I142:O142)</f>
        <v>1.5857142857142856</v>
      </c>
      <c r="G147" s="38">
        <f>I147/SQRT(H147)</f>
        <v>0.15028317941009031</v>
      </c>
      <c r="H147" s="38">
        <f>COUNT(I142:O142)</f>
        <v>7</v>
      </c>
      <c r="I147" s="74">
        <f>STDEV(I142:O142)</f>
        <v>0.39761191895520154</v>
      </c>
    </row>
    <row r="148" spans="1:17" x14ac:dyDescent="0.2">
      <c r="A148" s="3" t="s">
        <v>48</v>
      </c>
      <c r="B148" s="51">
        <f>AVERAGE(B143:H143)</f>
        <v>1.05</v>
      </c>
      <c r="C148" s="38">
        <f>E148/SQRT(D148)</f>
        <v>8.5216810324634878E-2</v>
      </c>
      <c r="D148" s="38">
        <f>COUNT(B143:H143)</f>
        <v>7</v>
      </c>
      <c r="E148" s="74">
        <f>STDEV(B143:H143)</f>
        <v>0.22546248764114526</v>
      </c>
      <c r="F148" s="51">
        <f>AVERAGE(I143:O143)</f>
        <v>1.7428571428571427</v>
      </c>
      <c r="G148" s="38">
        <f>I148/SQRT(H148)</f>
        <v>8.9594703439175735E-2</v>
      </c>
      <c r="H148" s="38">
        <f>COUNT(I143:O143)</f>
        <v>7</v>
      </c>
      <c r="I148" s="74">
        <f>STDEV(I143:O143)</f>
        <v>0.23704530408864238</v>
      </c>
    </row>
    <row r="149" spans="1:17" x14ac:dyDescent="0.2">
      <c r="A149" s="38" t="s">
        <v>16</v>
      </c>
      <c r="B149" s="38" t="s">
        <v>15</v>
      </c>
    </row>
    <row r="150" spans="1:17" x14ac:dyDescent="0.2">
      <c r="B150" s="141">
        <f>TTEST(B142:H142,B143:H143,2,1)</f>
        <v>2.8019246887394308E-5</v>
      </c>
    </row>
    <row r="151" spans="1:17" x14ac:dyDescent="0.2">
      <c r="B151" s="88">
        <f>TTEST(I142:O142,I143:O143,2,1)</f>
        <v>0.12998206575406376</v>
      </c>
    </row>
  </sheetData>
  <mergeCells count="30">
    <mergeCell ref="B141:H141"/>
    <mergeCell ref="I141:O141"/>
    <mergeCell ref="B145:E145"/>
    <mergeCell ref="F145:I145"/>
    <mergeCell ref="B127:K127"/>
    <mergeCell ref="L127:V127"/>
    <mergeCell ref="P140:Y140"/>
    <mergeCell ref="B131:E131"/>
    <mergeCell ref="F131:I131"/>
    <mergeCell ref="AA76:AD76"/>
    <mergeCell ref="B106:C106"/>
    <mergeCell ref="D106:E106"/>
    <mergeCell ref="K77:T77"/>
    <mergeCell ref="B77:J77"/>
    <mergeCell ref="H106:I106"/>
    <mergeCell ref="J106:K106"/>
    <mergeCell ref="N106:O106"/>
    <mergeCell ref="P106:Q106"/>
    <mergeCell ref="W76:Z76"/>
    <mergeCell ref="B2:C2"/>
    <mergeCell ref="B29:C29"/>
    <mergeCell ref="D29:E29"/>
    <mergeCell ref="B49:I49"/>
    <mergeCell ref="V48:Y48"/>
    <mergeCell ref="K16:Q16"/>
    <mergeCell ref="T15:W15"/>
    <mergeCell ref="X15:AA15"/>
    <mergeCell ref="B16:J16"/>
    <mergeCell ref="J49:S49"/>
    <mergeCell ref="Z48:AC4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65B6-E84B-624E-A280-095079335DE5}">
  <dimension ref="A1:U39"/>
  <sheetViews>
    <sheetView workbookViewId="0">
      <selection activeCell="K2" sqref="K2:Q2"/>
    </sheetView>
  </sheetViews>
  <sheetFormatPr baseColWidth="10" defaultRowHeight="16" x14ac:dyDescent="0.2"/>
  <sheetData>
    <row r="1" spans="1:21" ht="20" x14ac:dyDescent="0.2">
      <c r="A1" s="145" t="s">
        <v>60</v>
      </c>
      <c r="B1" t="s">
        <v>79</v>
      </c>
    </row>
    <row r="2" spans="1:21" x14ac:dyDescent="0.2">
      <c r="A2" s="28" t="s">
        <v>25</v>
      </c>
      <c r="B2" s="184" t="s">
        <v>59</v>
      </c>
      <c r="C2" s="185"/>
      <c r="D2" s="185"/>
      <c r="E2" s="185"/>
      <c r="F2" s="185"/>
      <c r="G2" s="185"/>
      <c r="H2" s="185"/>
      <c r="I2" s="185"/>
      <c r="J2" s="186"/>
      <c r="K2" s="184" t="s">
        <v>1</v>
      </c>
      <c r="L2" s="185"/>
      <c r="M2" s="185"/>
      <c r="N2" s="185"/>
      <c r="O2" s="185"/>
      <c r="P2" s="185"/>
      <c r="Q2" s="186"/>
    </row>
    <row r="3" spans="1:21" x14ac:dyDescent="0.2">
      <c r="A3" s="2">
        <v>4</v>
      </c>
      <c r="B3" s="6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7">
        <v>0</v>
      </c>
      <c r="K3" s="6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7">
        <v>0</v>
      </c>
      <c r="R3" s="24"/>
      <c r="S3" s="1"/>
      <c r="T3" s="1"/>
    </row>
    <row r="4" spans="1:21" x14ac:dyDescent="0.2">
      <c r="A4" s="2">
        <v>5</v>
      </c>
      <c r="B4" s="6">
        <v>1.5</v>
      </c>
      <c r="C4" s="5">
        <v>1.1000000000000001</v>
      </c>
      <c r="D4" s="5">
        <v>2.9</v>
      </c>
      <c r="E4" s="5">
        <v>1.9</v>
      </c>
      <c r="F4" s="5">
        <v>1.7</v>
      </c>
      <c r="G4" s="5">
        <v>2.2999999999999998</v>
      </c>
      <c r="H4" s="5">
        <v>2.4</v>
      </c>
      <c r="I4" s="5">
        <v>1.9</v>
      </c>
      <c r="J4" s="7">
        <v>1.3</v>
      </c>
      <c r="K4" s="6">
        <v>1.8</v>
      </c>
      <c r="L4" s="5">
        <v>1.9</v>
      </c>
      <c r="M4" s="5">
        <v>0.8</v>
      </c>
      <c r="N4" s="5">
        <v>0.7</v>
      </c>
      <c r="O4" s="5">
        <v>2</v>
      </c>
      <c r="P4" s="5">
        <v>4.3</v>
      </c>
      <c r="Q4" s="7">
        <v>4.3</v>
      </c>
      <c r="R4" s="24"/>
      <c r="S4" s="1"/>
      <c r="T4" s="1"/>
    </row>
    <row r="5" spans="1:21" x14ac:dyDescent="0.2">
      <c r="A5" s="2">
        <v>6</v>
      </c>
      <c r="B5" s="6">
        <v>2.6</v>
      </c>
      <c r="C5" s="5">
        <v>3.4</v>
      </c>
      <c r="D5" s="5">
        <v>4.9000000000000004</v>
      </c>
      <c r="E5" s="5">
        <v>2.4</v>
      </c>
      <c r="F5" s="5">
        <v>4.5999999999999996</v>
      </c>
      <c r="G5" s="5">
        <v>5</v>
      </c>
      <c r="H5" s="5">
        <v>4.2</v>
      </c>
      <c r="I5" s="5">
        <v>3.4</v>
      </c>
      <c r="J5" s="7">
        <v>2.5</v>
      </c>
      <c r="K5" s="6">
        <v>3.7</v>
      </c>
      <c r="L5" s="5">
        <v>3.4</v>
      </c>
      <c r="M5" s="5">
        <v>2.6</v>
      </c>
      <c r="N5" s="5">
        <v>3.7</v>
      </c>
      <c r="O5" s="5">
        <v>3.8</v>
      </c>
      <c r="P5" s="5">
        <v>6.2</v>
      </c>
      <c r="Q5" s="7">
        <v>6.5</v>
      </c>
      <c r="R5" s="24"/>
      <c r="S5" s="1"/>
      <c r="T5" s="1"/>
    </row>
    <row r="6" spans="1:21" x14ac:dyDescent="0.2">
      <c r="A6" s="2">
        <v>7</v>
      </c>
      <c r="B6" s="6">
        <v>3.7</v>
      </c>
      <c r="C6" s="5">
        <v>5.0999999999999996</v>
      </c>
      <c r="D6" s="5">
        <v>5.8</v>
      </c>
      <c r="E6" s="5">
        <v>3.3</v>
      </c>
      <c r="F6" s="5">
        <v>5.7</v>
      </c>
      <c r="G6" s="5">
        <v>6</v>
      </c>
      <c r="H6" s="5">
        <v>5.3</v>
      </c>
      <c r="I6" s="5">
        <v>3.9</v>
      </c>
      <c r="J6" s="7">
        <v>3.4</v>
      </c>
      <c r="K6" s="6">
        <v>2</v>
      </c>
      <c r="L6" s="5">
        <v>4.9000000000000004</v>
      </c>
      <c r="M6" s="5">
        <v>3.5</v>
      </c>
      <c r="N6" s="5">
        <v>4.9000000000000004</v>
      </c>
      <c r="O6" s="5">
        <v>4.7</v>
      </c>
      <c r="P6" s="5">
        <v>8</v>
      </c>
      <c r="Q6" s="7">
        <v>9</v>
      </c>
      <c r="R6" s="24"/>
      <c r="S6" s="1"/>
      <c r="T6" s="1"/>
    </row>
    <row r="7" spans="1:21" x14ac:dyDescent="0.2">
      <c r="A7" s="2">
        <v>8</v>
      </c>
      <c r="B7" s="6">
        <v>4.4000000000000004</v>
      </c>
      <c r="C7" s="5">
        <v>6.2</v>
      </c>
      <c r="D7" s="5">
        <v>6.8</v>
      </c>
      <c r="E7" s="5">
        <v>3.8</v>
      </c>
      <c r="F7" s="5">
        <v>7</v>
      </c>
      <c r="G7" s="5">
        <v>7.5</v>
      </c>
      <c r="H7" s="5">
        <v>5.7</v>
      </c>
      <c r="I7" s="5">
        <v>5.4</v>
      </c>
      <c r="J7" s="7">
        <v>3.9</v>
      </c>
      <c r="K7" s="6">
        <v>7.4</v>
      </c>
      <c r="L7" s="5">
        <v>6.2</v>
      </c>
      <c r="M7" s="5">
        <v>4.8</v>
      </c>
      <c r="N7" s="5">
        <v>5.8</v>
      </c>
      <c r="O7" s="5">
        <v>5.9</v>
      </c>
      <c r="P7" s="5">
        <v>7.9</v>
      </c>
      <c r="Q7" s="7">
        <v>9.9</v>
      </c>
      <c r="R7" s="24"/>
      <c r="S7" s="1"/>
      <c r="T7" s="1"/>
    </row>
    <row r="8" spans="1:21" x14ac:dyDescent="0.2">
      <c r="A8" s="2">
        <v>9</v>
      </c>
      <c r="B8" s="6">
        <v>5</v>
      </c>
      <c r="C8" s="5">
        <v>7.5</v>
      </c>
      <c r="D8" s="5">
        <v>6.8</v>
      </c>
      <c r="E8" s="5">
        <v>4</v>
      </c>
      <c r="F8" s="5">
        <v>6.9</v>
      </c>
      <c r="G8" s="5">
        <v>7.8</v>
      </c>
      <c r="H8" s="5">
        <v>5.3</v>
      </c>
      <c r="I8" s="5">
        <v>5.5</v>
      </c>
      <c r="J8" s="7">
        <v>4.0999999999999996</v>
      </c>
      <c r="K8" s="6">
        <v>9.6999999999999993</v>
      </c>
      <c r="L8" s="5">
        <v>8.6999999999999993</v>
      </c>
      <c r="M8" s="5">
        <v>5.6</v>
      </c>
      <c r="N8" s="5">
        <v>6.5</v>
      </c>
      <c r="O8" s="5">
        <v>6.2</v>
      </c>
      <c r="P8" s="5">
        <v>7.4</v>
      </c>
      <c r="Q8" s="7">
        <v>10.1</v>
      </c>
      <c r="R8" s="24"/>
      <c r="S8" s="1"/>
      <c r="T8" s="1"/>
    </row>
    <row r="9" spans="1:21" x14ac:dyDescent="0.2">
      <c r="A9" s="2">
        <v>10</v>
      </c>
      <c r="B9" s="6">
        <v>4.7</v>
      </c>
      <c r="C9" s="5">
        <v>7.3</v>
      </c>
      <c r="D9" s="5">
        <v>7.2</v>
      </c>
      <c r="E9" s="5">
        <v>4.3</v>
      </c>
      <c r="F9" s="5">
        <v>6.9</v>
      </c>
      <c r="G9" s="5">
        <v>6.5</v>
      </c>
      <c r="H9" s="5">
        <v>7.3</v>
      </c>
      <c r="I9" s="5">
        <v>5</v>
      </c>
      <c r="J9" s="7">
        <v>3.7</v>
      </c>
      <c r="K9" s="6">
        <v>10.1</v>
      </c>
      <c r="L9" s="5">
        <v>9.1</v>
      </c>
      <c r="M9" s="5">
        <v>4.8</v>
      </c>
      <c r="N9" s="5">
        <v>5.8</v>
      </c>
      <c r="O9" s="5">
        <v>6.3</v>
      </c>
      <c r="P9" s="5"/>
      <c r="Q9" s="7"/>
      <c r="R9" s="24"/>
      <c r="S9" s="1"/>
      <c r="T9" s="1"/>
    </row>
    <row r="10" spans="1:21" x14ac:dyDescent="0.2">
      <c r="A10" s="2">
        <v>11</v>
      </c>
      <c r="B10" s="6">
        <v>5.6</v>
      </c>
      <c r="C10" s="5">
        <v>9.1999999999999993</v>
      </c>
      <c r="D10" s="5">
        <v>6.4</v>
      </c>
      <c r="E10" s="5">
        <v>3.9</v>
      </c>
      <c r="F10" s="5">
        <v>7.4</v>
      </c>
      <c r="G10" s="5">
        <v>3.5</v>
      </c>
      <c r="H10" s="5">
        <v>8.6999999999999993</v>
      </c>
      <c r="I10" s="5">
        <v>5.2</v>
      </c>
      <c r="J10" s="7">
        <v>4.5</v>
      </c>
      <c r="K10" s="6">
        <v>12.8</v>
      </c>
      <c r="L10" s="5">
        <v>12.1</v>
      </c>
      <c r="M10" s="5"/>
      <c r="N10" s="5">
        <v>6.1</v>
      </c>
      <c r="O10" s="5">
        <v>6.8</v>
      </c>
      <c r="P10" s="5">
        <v>13</v>
      </c>
      <c r="Q10" s="7">
        <v>10.199999999999999</v>
      </c>
      <c r="R10" s="24"/>
      <c r="S10" s="1"/>
      <c r="T10" s="1"/>
    </row>
    <row r="11" spans="1:21" x14ac:dyDescent="0.2">
      <c r="A11" s="3">
        <v>12</v>
      </c>
      <c r="B11" s="8">
        <v>6.7</v>
      </c>
      <c r="C11" s="9">
        <v>10.4</v>
      </c>
      <c r="D11" s="9">
        <v>8.4</v>
      </c>
      <c r="E11" s="9">
        <v>6.3</v>
      </c>
      <c r="F11" s="9">
        <v>10</v>
      </c>
      <c r="G11" s="9">
        <v>5.2</v>
      </c>
      <c r="H11" s="9">
        <v>10.8</v>
      </c>
      <c r="I11" s="9">
        <v>5.5</v>
      </c>
      <c r="J11" s="10">
        <v>5.6</v>
      </c>
      <c r="K11" s="8">
        <v>13.9</v>
      </c>
      <c r="L11" s="9">
        <v>13</v>
      </c>
      <c r="M11" s="9">
        <v>5.2</v>
      </c>
      <c r="N11" s="9">
        <v>8.1999999999999993</v>
      </c>
      <c r="O11" s="9">
        <v>8.1999999999999993</v>
      </c>
      <c r="P11" s="9">
        <v>16.600000000000001</v>
      </c>
      <c r="Q11" s="10">
        <v>12.4</v>
      </c>
      <c r="R11" s="24"/>
      <c r="S11" s="1"/>
      <c r="T11" s="1"/>
    </row>
    <row r="12" spans="1:2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4" spans="1:21" ht="20" x14ac:dyDescent="0.2">
      <c r="A14" s="145" t="s">
        <v>61</v>
      </c>
      <c r="B14" t="s">
        <v>80</v>
      </c>
    </row>
    <row r="15" spans="1:21" x14ac:dyDescent="0.2">
      <c r="A15" s="28" t="s">
        <v>25</v>
      </c>
      <c r="B15" s="184" t="s">
        <v>0</v>
      </c>
      <c r="C15" s="185"/>
      <c r="D15" s="185"/>
      <c r="E15" s="185"/>
      <c r="F15" s="186"/>
      <c r="G15" s="184" t="s">
        <v>1</v>
      </c>
      <c r="H15" s="185"/>
      <c r="I15" s="185"/>
      <c r="J15" s="185"/>
      <c r="K15" s="185"/>
      <c r="L15" s="185"/>
      <c r="M15" s="186"/>
    </row>
    <row r="16" spans="1:21" x14ac:dyDescent="0.2">
      <c r="A16" s="2">
        <v>0</v>
      </c>
      <c r="B16" s="24">
        <v>0</v>
      </c>
      <c r="C16" s="24">
        <v>0</v>
      </c>
      <c r="D16" s="24">
        <v>0</v>
      </c>
      <c r="E16" s="24">
        <v>0</v>
      </c>
      <c r="F16" s="25">
        <v>0</v>
      </c>
      <c r="G16" s="32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5">
        <v>0</v>
      </c>
    </row>
    <row r="17" spans="1:17" x14ac:dyDescent="0.2">
      <c r="A17" s="2">
        <v>1</v>
      </c>
      <c r="B17" s="24">
        <v>3.9</v>
      </c>
      <c r="C17" s="24">
        <v>-0.5</v>
      </c>
      <c r="D17" s="24">
        <v>1.5</v>
      </c>
      <c r="E17" s="24">
        <v>3.2</v>
      </c>
      <c r="F17" s="25">
        <v>0.4</v>
      </c>
      <c r="G17" s="32">
        <v>5.8</v>
      </c>
      <c r="H17" s="24">
        <v>2.2999999999999998</v>
      </c>
      <c r="I17" s="24">
        <v>6.2</v>
      </c>
      <c r="J17" s="24">
        <v>8.6999999999999993</v>
      </c>
      <c r="K17" s="24">
        <v>5.0999999999999996</v>
      </c>
      <c r="L17" s="24">
        <v>7.3</v>
      </c>
      <c r="M17" s="25">
        <v>6.5</v>
      </c>
    </row>
    <row r="18" spans="1:17" x14ac:dyDescent="0.2">
      <c r="A18" s="2">
        <v>2</v>
      </c>
      <c r="B18" s="24">
        <v>11.1</v>
      </c>
      <c r="C18" s="24">
        <v>4.7</v>
      </c>
      <c r="D18" s="24">
        <v>4</v>
      </c>
      <c r="E18" s="24">
        <v>11</v>
      </c>
      <c r="F18" s="25">
        <v>5.8</v>
      </c>
      <c r="G18" s="32">
        <v>13.2</v>
      </c>
      <c r="H18" s="24">
        <v>10.1</v>
      </c>
      <c r="I18" s="24">
        <v>14.8</v>
      </c>
      <c r="J18" s="24">
        <v>15.4</v>
      </c>
      <c r="K18" s="24">
        <v>12.3</v>
      </c>
      <c r="L18" s="24">
        <v>14.5</v>
      </c>
      <c r="M18" s="25">
        <v>15.3</v>
      </c>
    </row>
    <row r="19" spans="1:17" x14ac:dyDescent="0.2">
      <c r="A19" s="2">
        <v>3</v>
      </c>
      <c r="B19" s="24">
        <v>13.9</v>
      </c>
      <c r="C19" s="24">
        <v>6.7</v>
      </c>
      <c r="D19" s="24">
        <v>6.25</v>
      </c>
      <c r="E19" s="24">
        <v>13.8</v>
      </c>
      <c r="F19" s="25">
        <v>8.4</v>
      </c>
      <c r="G19" s="32">
        <v>16.5</v>
      </c>
      <c r="H19" s="24">
        <v>12.9</v>
      </c>
      <c r="I19" s="24">
        <v>17.3</v>
      </c>
      <c r="J19" s="24">
        <v>16.7</v>
      </c>
      <c r="K19" s="24">
        <v>14.31</v>
      </c>
      <c r="L19" s="24">
        <v>16.5</v>
      </c>
      <c r="M19" s="25">
        <v>17.899999999999999</v>
      </c>
    </row>
    <row r="20" spans="1:17" x14ac:dyDescent="0.2">
      <c r="A20" s="2">
        <v>4</v>
      </c>
      <c r="B20" s="24">
        <v>16.3</v>
      </c>
      <c r="C20" s="24">
        <v>9.5</v>
      </c>
      <c r="D20" s="24">
        <v>8.3000000000000007</v>
      </c>
      <c r="E20" s="24">
        <v>17.7</v>
      </c>
      <c r="F20" s="25">
        <v>11.2</v>
      </c>
      <c r="G20" s="32">
        <v>20.100000000000001</v>
      </c>
      <c r="H20" s="24">
        <v>16.100000000000001</v>
      </c>
      <c r="I20" s="24">
        <v>19.600000000000001</v>
      </c>
      <c r="J20" s="24">
        <v>18.8</v>
      </c>
      <c r="K20" s="24">
        <v>16.5</v>
      </c>
      <c r="L20" s="24">
        <v>18.899999999999999</v>
      </c>
      <c r="M20" s="25">
        <v>20.6</v>
      </c>
    </row>
    <row r="21" spans="1:17" x14ac:dyDescent="0.2">
      <c r="A21" s="2">
        <v>5</v>
      </c>
      <c r="B21" s="24">
        <v>17.600000000000001</v>
      </c>
      <c r="C21" s="24">
        <v>11.2</v>
      </c>
      <c r="D21" s="24">
        <v>11.2</v>
      </c>
      <c r="E21" s="24">
        <v>19.3</v>
      </c>
      <c r="F21" s="25">
        <v>12.9</v>
      </c>
      <c r="G21" s="32">
        <v>20.2</v>
      </c>
      <c r="H21" s="24">
        <v>16.7</v>
      </c>
      <c r="I21" s="24">
        <v>20.3</v>
      </c>
      <c r="J21" s="24">
        <v>20.6</v>
      </c>
      <c r="K21" s="24">
        <v>17.600000000000001</v>
      </c>
      <c r="L21" s="24">
        <v>19.3</v>
      </c>
      <c r="M21" s="25">
        <v>21</v>
      </c>
    </row>
    <row r="22" spans="1:17" x14ac:dyDescent="0.2">
      <c r="A22" s="2">
        <v>6</v>
      </c>
      <c r="B22" s="24">
        <v>18.399999999999999</v>
      </c>
      <c r="C22" s="24">
        <v>12.4</v>
      </c>
      <c r="D22" s="24">
        <v>11.4</v>
      </c>
      <c r="E22" s="24">
        <v>21.1</v>
      </c>
      <c r="F22" s="25">
        <v>13.5</v>
      </c>
      <c r="G22" s="32">
        <v>21</v>
      </c>
      <c r="H22" s="24">
        <v>17.8</v>
      </c>
      <c r="I22" s="24">
        <v>21.1</v>
      </c>
      <c r="J22" s="24">
        <v>21.7</v>
      </c>
      <c r="K22" s="24">
        <v>17.100000000000001</v>
      </c>
      <c r="L22" s="24">
        <v>19</v>
      </c>
      <c r="M22" s="25">
        <v>21.65</v>
      </c>
    </row>
    <row r="23" spans="1:17" x14ac:dyDescent="0.2">
      <c r="A23" s="2">
        <v>7</v>
      </c>
      <c r="B23" s="24">
        <v>17.600000000000001</v>
      </c>
      <c r="C23" s="24">
        <v>12.3</v>
      </c>
      <c r="D23" s="24">
        <v>12.8</v>
      </c>
      <c r="E23" s="24">
        <v>21.9</v>
      </c>
      <c r="F23" s="25">
        <v>14.6</v>
      </c>
      <c r="G23" s="32">
        <v>21.7</v>
      </c>
      <c r="H23" s="24">
        <v>17.7</v>
      </c>
      <c r="I23" s="24">
        <v>20.6</v>
      </c>
      <c r="J23" s="24">
        <v>21.5</v>
      </c>
      <c r="K23" s="24">
        <v>16.3</v>
      </c>
      <c r="L23" s="24">
        <v>18.2</v>
      </c>
      <c r="M23" s="25">
        <v>21.9</v>
      </c>
    </row>
    <row r="24" spans="1:17" x14ac:dyDescent="0.2">
      <c r="A24" s="3">
        <v>8</v>
      </c>
      <c r="B24" s="26">
        <v>19.399999999999999</v>
      </c>
      <c r="C24" s="26">
        <v>14.1</v>
      </c>
      <c r="D24" s="26">
        <v>14.5</v>
      </c>
      <c r="E24" s="26">
        <v>18.46</v>
      </c>
      <c r="F24" s="27">
        <v>12.2</v>
      </c>
      <c r="G24" s="33">
        <v>23.1</v>
      </c>
      <c r="H24" s="26">
        <v>19.7</v>
      </c>
      <c r="I24" s="26">
        <v>21.6</v>
      </c>
      <c r="J24" s="26">
        <v>23</v>
      </c>
      <c r="K24" s="26">
        <v>18.100000000000001</v>
      </c>
      <c r="L24" s="26">
        <v>17</v>
      </c>
      <c r="M24" s="27">
        <v>19.7</v>
      </c>
    </row>
    <row r="25" spans="1:17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7" ht="20" x14ac:dyDescent="0.2">
      <c r="A26" s="160" t="s">
        <v>62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</row>
    <row r="27" spans="1:17" x14ac:dyDescent="0.2">
      <c r="A27" s="28" t="s">
        <v>12</v>
      </c>
      <c r="B27" s="184" t="s">
        <v>0</v>
      </c>
      <c r="C27" s="185"/>
      <c r="D27" s="185"/>
      <c r="E27" s="185"/>
      <c r="F27" s="185"/>
      <c r="G27" s="185"/>
      <c r="H27" s="185"/>
      <c r="I27" s="186"/>
      <c r="J27" s="185" t="s">
        <v>33</v>
      </c>
      <c r="K27" s="185"/>
      <c r="L27" s="185"/>
      <c r="M27" s="185"/>
      <c r="N27" s="185"/>
      <c r="O27" s="185"/>
      <c r="P27" s="186"/>
      <c r="Q27" s="4"/>
    </row>
    <row r="28" spans="1:17" x14ac:dyDescent="0.2">
      <c r="A28" s="2">
        <v>9</v>
      </c>
      <c r="B28" s="6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7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7">
        <v>0</v>
      </c>
      <c r="Q28" s="4"/>
    </row>
    <row r="29" spans="1:17" x14ac:dyDescent="0.2">
      <c r="A29" s="2">
        <v>10</v>
      </c>
      <c r="B29" s="6">
        <v>0.3</v>
      </c>
      <c r="C29" s="5">
        <v>1.7</v>
      </c>
      <c r="D29" s="5">
        <v>0.5</v>
      </c>
      <c r="E29" s="5">
        <v>-0.2</v>
      </c>
      <c r="F29" s="5">
        <v>1.9</v>
      </c>
      <c r="G29" s="5">
        <v>-0.2</v>
      </c>
      <c r="H29" s="5">
        <v>1.2</v>
      </c>
      <c r="I29" s="7">
        <v>-0.1</v>
      </c>
      <c r="J29" s="5">
        <v>-0.4</v>
      </c>
      <c r="K29" s="5">
        <v>0.9</v>
      </c>
      <c r="L29" s="5">
        <v>1.4</v>
      </c>
      <c r="M29" s="5">
        <v>1.8</v>
      </c>
      <c r="N29" s="5">
        <v>-1.6</v>
      </c>
      <c r="O29" s="5">
        <v>1.8</v>
      </c>
      <c r="P29" s="7">
        <v>1.1000000000000001</v>
      </c>
      <c r="Q29" s="4"/>
    </row>
    <row r="30" spans="1:17" x14ac:dyDescent="0.2">
      <c r="A30" s="2">
        <v>11</v>
      </c>
      <c r="B30" s="6">
        <v>2</v>
      </c>
      <c r="C30" s="5">
        <v>1.8</v>
      </c>
      <c r="D30" s="5">
        <v>2.2000000000000002</v>
      </c>
      <c r="E30" s="5">
        <v>1.1000000000000001</v>
      </c>
      <c r="F30" s="5">
        <v>3.8</v>
      </c>
      <c r="G30" s="5">
        <v>0.6</v>
      </c>
      <c r="H30" s="5">
        <v>2.1</v>
      </c>
      <c r="I30" s="7">
        <v>0.7</v>
      </c>
      <c r="J30" s="5">
        <v>2.4</v>
      </c>
      <c r="K30" s="5">
        <v>3.8</v>
      </c>
      <c r="L30" s="5">
        <v>3.3</v>
      </c>
      <c r="M30" s="5">
        <v>5.2</v>
      </c>
      <c r="N30" s="5">
        <v>4.2</v>
      </c>
      <c r="O30" s="5">
        <v>6.9</v>
      </c>
      <c r="P30" s="7">
        <v>4.3</v>
      </c>
      <c r="Q30" s="4"/>
    </row>
    <row r="31" spans="1:17" x14ac:dyDescent="0.2">
      <c r="A31" s="2">
        <v>12</v>
      </c>
      <c r="B31" s="6">
        <v>2.1</v>
      </c>
      <c r="C31" s="5">
        <v>0.8</v>
      </c>
      <c r="D31" s="5">
        <v>1.5</v>
      </c>
      <c r="E31" s="5">
        <v>-0.1</v>
      </c>
      <c r="F31" s="5">
        <v>1.7</v>
      </c>
      <c r="G31" s="5">
        <v>-0.4</v>
      </c>
      <c r="H31" s="5">
        <v>0.1</v>
      </c>
      <c r="I31" s="7">
        <v>0.7</v>
      </c>
      <c r="J31" s="5">
        <v>2.1</v>
      </c>
      <c r="K31" s="5">
        <v>3.6</v>
      </c>
      <c r="L31" s="5">
        <v>2.8</v>
      </c>
      <c r="M31" s="5">
        <v>4.0999999999999996</v>
      </c>
      <c r="N31" s="5">
        <v>4.5</v>
      </c>
      <c r="O31" s="5">
        <v>4.9000000000000004</v>
      </c>
      <c r="P31" s="7">
        <v>3.8</v>
      </c>
      <c r="Q31" s="4"/>
    </row>
    <row r="32" spans="1:17" x14ac:dyDescent="0.2">
      <c r="A32" s="2">
        <v>13</v>
      </c>
      <c r="B32" s="6">
        <v>2.4</v>
      </c>
      <c r="C32" s="5">
        <v>0.8</v>
      </c>
      <c r="D32" s="5">
        <v>1.6</v>
      </c>
      <c r="E32" s="5">
        <v>0.9</v>
      </c>
      <c r="F32" s="5">
        <v>2.4</v>
      </c>
      <c r="G32" s="5">
        <v>-0.4</v>
      </c>
      <c r="H32" s="5">
        <v>1</v>
      </c>
      <c r="I32" s="7">
        <v>1.8</v>
      </c>
      <c r="J32" s="5">
        <v>1.7</v>
      </c>
      <c r="K32" s="5">
        <v>3.9</v>
      </c>
      <c r="L32" s="5">
        <v>2.5</v>
      </c>
      <c r="M32" s="5">
        <v>3.1</v>
      </c>
      <c r="N32" s="5">
        <v>3.9</v>
      </c>
      <c r="O32" s="5">
        <v>3.8</v>
      </c>
      <c r="P32" s="7">
        <v>3.4</v>
      </c>
      <c r="Q32" s="4"/>
    </row>
    <row r="33" spans="1:17" x14ac:dyDescent="0.2">
      <c r="A33" s="2">
        <v>14</v>
      </c>
      <c r="B33" s="6">
        <v>2</v>
      </c>
      <c r="C33" s="5">
        <v>1.4</v>
      </c>
      <c r="D33" s="5">
        <v>1.9</v>
      </c>
      <c r="E33" s="5">
        <v>1.6</v>
      </c>
      <c r="F33" s="5">
        <v>3.1</v>
      </c>
      <c r="G33" s="5">
        <v>0.5</v>
      </c>
      <c r="H33" s="5">
        <v>1.7</v>
      </c>
      <c r="I33" s="7">
        <v>1</v>
      </c>
      <c r="J33" s="5">
        <v>2.8</v>
      </c>
      <c r="K33" s="5">
        <v>4.5999999999999996</v>
      </c>
      <c r="L33" s="5">
        <v>3.4</v>
      </c>
      <c r="M33" s="5">
        <v>4</v>
      </c>
      <c r="N33" s="5">
        <v>5.7</v>
      </c>
      <c r="O33" s="5">
        <v>2.4</v>
      </c>
      <c r="P33" s="7">
        <v>3.2</v>
      </c>
      <c r="Q33" s="4"/>
    </row>
    <row r="34" spans="1:17" x14ac:dyDescent="0.2">
      <c r="A34" s="2">
        <v>15</v>
      </c>
      <c r="B34" s="6">
        <v>4.2</v>
      </c>
      <c r="C34" s="5">
        <v>1.8</v>
      </c>
      <c r="D34" s="5">
        <v>3.6</v>
      </c>
      <c r="E34" s="5">
        <v>1.3</v>
      </c>
      <c r="F34" s="5">
        <v>3.4</v>
      </c>
      <c r="G34" s="5">
        <v>1.6</v>
      </c>
      <c r="H34" s="5">
        <v>1.9</v>
      </c>
      <c r="I34" s="7">
        <v>1</v>
      </c>
      <c r="J34" s="5">
        <v>3.9</v>
      </c>
      <c r="K34" s="5">
        <v>6.8</v>
      </c>
      <c r="L34" s="5">
        <v>6.4</v>
      </c>
      <c r="M34" s="5">
        <v>6</v>
      </c>
      <c r="N34" s="5">
        <v>8.9</v>
      </c>
      <c r="O34" s="5">
        <v>5.0999999999999996</v>
      </c>
      <c r="P34" s="7">
        <v>5.3</v>
      </c>
      <c r="Q34" s="4"/>
    </row>
    <row r="35" spans="1:17" x14ac:dyDescent="0.2">
      <c r="A35" s="2">
        <v>16</v>
      </c>
      <c r="B35" s="6">
        <v>11.5</v>
      </c>
      <c r="C35" s="5">
        <v>7.1</v>
      </c>
      <c r="D35" s="5">
        <v>9.1999999999999993</v>
      </c>
      <c r="E35" s="5">
        <v>6</v>
      </c>
      <c r="F35" s="5">
        <v>9.1999999999999993</v>
      </c>
      <c r="G35" s="5">
        <v>6.7</v>
      </c>
      <c r="H35" s="5">
        <v>8.1999999999999993</v>
      </c>
      <c r="I35" s="7">
        <v>5.8</v>
      </c>
      <c r="J35" s="5">
        <v>12.2</v>
      </c>
      <c r="K35" s="5">
        <v>16.2</v>
      </c>
      <c r="L35" s="5">
        <v>14.3</v>
      </c>
      <c r="M35" s="5">
        <v>13</v>
      </c>
      <c r="N35" s="5">
        <v>16.7</v>
      </c>
      <c r="O35" s="5">
        <v>15.7</v>
      </c>
      <c r="P35" s="7">
        <v>13.5</v>
      </c>
      <c r="Q35" s="4"/>
    </row>
    <row r="36" spans="1:17" x14ac:dyDescent="0.2">
      <c r="A36" s="2">
        <v>17</v>
      </c>
      <c r="B36" s="6">
        <v>15.9</v>
      </c>
      <c r="C36" s="5">
        <v>9.93</v>
      </c>
      <c r="D36" s="5">
        <v>12.06</v>
      </c>
      <c r="E36" s="5">
        <v>7.13</v>
      </c>
      <c r="F36" s="5">
        <v>12.18</v>
      </c>
      <c r="G36" s="5">
        <v>10.1</v>
      </c>
      <c r="H36" s="5">
        <v>11.7</v>
      </c>
      <c r="I36" s="7">
        <v>9.1</v>
      </c>
      <c r="J36" s="5">
        <v>16.829999999999998</v>
      </c>
      <c r="K36" s="5">
        <v>21</v>
      </c>
      <c r="L36" s="5">
        <v>17.7</v>
      </c>
      <c r="M36" s="5">
        <v>16.05</v>
      </c>
      <c r="N36" s="5">
        <v>20.11</v>
      </c>
      <c r="O36" s="5">
        <v>18.63</v>
      </c>
      <c r="P36" s="7">
        <v>16.25</v>
      </c>
      <c r="Q36" s="4"/>
    </row>
    <row r="37" spans="1:17" x14ac:dyDescent="0.2">
      <c r="A37" s="2">
        <v>18</v>
      </c>
      <c r="B37" s="6">
        <v>20.5</v>
      </c>
      <c r="C37" s="5">
        <v>12.9</v>
      </c>
      <c r="D37" s="5">
        <v>16.7</v>
      </c>
      <c r="E37" s="5">
        <v>10.9</v>
      </c>
      <c r="F37" s="5">
        <v>17.2</v>
      </c>
      <c r="G37" s="5">
        <v>13.35</v>
      </c>
      <c r="H37" s="5">
        <v>15.2</v>
      </c>
      <c r="I37" s="7">
        <v>11.8</v>
      </c>
      <c r="J37" s="5">
        <v>21</v>
      </c>
      <c r="K37" s="5">
        <v>26.3</v>
      </c>
      <c r="L37" s="5">
        <v>22.8</v>
      </c>
      <c r="M37" s="5">
        <v>19.7</v>
      </c>
      <c r="N37" s="5">
        <v>24.7</v>
      </c>
      <c r="O37" s="5">
        <v>23.7</v>
      </c>
      <c r="P37" s="7">
        <v>20.100000000000001</v>
      </c>
      <c r="Q37" s="4"/>
    </row>
    <row r="38" spans="1:17" x14ac:dyDescent="0.2">
      <c r="A38" s="2">
        <v>19</v>
      </c>
      <c r="B38" s="6">
        <v>17.5</v>
      </c>
      <c r="C38" s="5">
        <v>11.7</v>
      </c>
      <c r="D38" s="5">
        <v>14.7</v>
      </c>
      <c r="E38" s="5">
        <v>11</v>
      </c>
      <c r="F38" s="5">
        <v>17.5</v>
      </c>
      <c r="G38" s="5">
        <v>12.4</v>
      </c>
      <c r="H38" s="5">
        <v>13.7</v>
      </c>
      <c r="I38" s="7">
        <v>10</v>
      </c>
      <c r="J38" s="5">
        <v>19</v>
      </c>
      <c r="K38" s="5">
        <v>22.8</v>
      </c>
      <c r="L38" s="5">
        <v>21.4</v>
      </c>
      <c r="M38" s="5">
        <v>17.5</v>
      </c>
      <c r="N38" s="5">
        <v>23.2</v>
      </c>
      <c r="O38" s="5">
        <v>20.7</v>
      </c>
      <c r="P38" s="7">
        <v>19.2</v>
      </c>
      <c r="Q38" s="4"/>
    </row>
    <row r="39" spans="1:17" x14ac:dyDescent="0.2">
      <c r="A39" s="3">
        <v>20</v>
      </c>
      <c r="B39" s="8">
        <v>17.32</v>
      </c>
      <c r="C39" s="9">
        <v>10.96</v>
      </c>
      <c r="D39" s="9">
        <v>13.71</v>
      </c>
      <c r="E39" s="9">
        <v>11.19</v>
      </c>
      <c r="F39" s="9">
        <v>17.440000000000001</v>
      </c>
      <c r="G39" s="9">
        <v>10.69</v>
      </c>
      <c r="H39" s="9">
        <v>13.47</v>
      </c>
      <c r="I39" s="10">
        <v>8.92</v>
      </c>
      <c r="J39" s="9">
        <v>17.62</v>
      </c>
      <c r="K39" s="9">
        <v>21.14</v>
      </c>
      <c r="L39" s="9">
        <v>19.670000000000002</v>
      </c>
      <c r="M39" s="9">
        <v>17.43</v>
      </c>
      <c r="N39" s="9">
        <v>20.78</v>
      </c>
      <c r="O39" s="9">
        <v>19.96</v>
      </c>
      <c r="P39" s="10">
        <v>17.54</v>
      </c>
      <c r="Q39" s="4"/>
    </row>
  </sheetData>
  <mergeCells count="6">
    <mergeCell ref="B27:I27"/>
    <mergeCell ref="J27:P27"/>
    <mergeCell ref="G15:M15"/>
    <mergeCell ref="B2:J2"/>
    <mergeCell ref="K2:Q2"/>
    <mergeCell ref="B15:F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CA1F3-D2D5-BD4E-889C-0D404FB8FE3A}">
  <dimension ref="A2:M21"/>
  <sheetViews>
    <sheetView workbookViewId="0">
      <selection activeCell="J28" sqref="J28"/>
    </sheetView>
  </sheetViews>
  <sheetFormatPr baseColWidth="10" defaultRowHeight="16" x14ac:dyDescent="0.2"/>
  <cols>
    <col min="1" max="16384" width="10.83203125" style="104"/>
  </cols>
  <sheetData>
    <row r="2" spans="1:13" ht="20" x14ac:dyDescent="0.2">
      <c r="A2" s="145" t="s">
        <v>60</v>
      </c>
    </row>
    <row r="3" spans="1:13" x14ac:dyDescent="0.2">
      <c r="A3" s="28" t="s">
        <v>46</v>
      </c>
      <c r="B3" s="29" t="s">
        <v>0</v>
      </c>
      <c r="C3" s="30"/>
      <c r="D3" s="30"/>
      <c r="E3" s="30"/>
      <c r="F3" s="31"/>
      <c r="G3" s="184" t="s">
        <v>1</v>
      </c>
      <c r="H3" s="185"/>
      <c r="I3" s="185"/>
      <c r="J3" s="185"/>
      <c r="K3" s="185"/>
      <c r="L3" s="185"/>
      <c r="M3" s="186"/>
    </row>
    <row r="4" spans="1:13" ht="18" x14ac:dyDescent="0.2">
      <c r="A4" s="36" t="s">
        <v>50</v>
      </c>
      <c r="B4" s="16">
        <v>0.31</v>
      </c>
      <c r="C4" s="1">
        <v>0.31</v>
      </c>
      <c r="D4" s="1">
        <v>0.28999999999999998</v>
      </c>
      <c r="E4" s="1">
        <v>0.45</v>
      </c>
      <c r="F4" s="17">
        <v>0.44</v>
      </c>
      <c r="G4" s="16">
        <v>0.31</v>
      </c>
      <c r="H4" s="1">
        <v>0.31</v>
      </c>
      <c r="I4" s="1">
        <v>0.32</v>
      </c>
      <c r="J4" s="1">
        <v>0.33</v>
      </c>
      <c r="K4" s="1">
        <v>0.34</v>
      </c>
      <c r="L4" s="1">
        <v>0.46</v>
      </c>
      <c r="M4" s="17">
        <v>0.48</v>
      </c>
    </row>
    <row r="5" spans="1:13" ht="18" x14ac:dyDescent="0.2">
      <c r="A5" s="2" t="s">
        <v>51</v>
      </c>
      <c r="B5" s="16">
        <v>0.37</v>
      </c>
      <c r="C5" s="1">
        <v>0.4</v>
      </c>
      <c r="D5" s="1">
        <v>0.37</v>
      </c>
      <c r="E5" s="1">
        <v>0.53</v>
      </c>
      <c r="F5" s="17">
        <v>0.56000000000000005</v>
      </c>
      <c r="G5" s="16">
        <v>0.38</v>
      </c>
      <c r="H5" s="1">
        <v>0.38</v>
      </c>
      <c r="I5" s="1">
        <v>0.37</v>
      </c>
      <c r="J5" s="1">
        <v>0.41</v>
      </c>
      <c r="K5" s="1">
        <v>0.41</v>
      </c>
      <c r="L5" s="1">
        <v>0.53</v>
      </c>
      <c r="M5" s="17">
        <v>0.57999999999999996</v>
      </c>
    </row>
    <row r="6" spans="1:13" ht="18" x14ac:dyDescent="0.2">
      <c r="A6" s="2" t="s">
        <v>52</v>
      </c>
      <c r="B6" s="16">
        <v>0.2</v>
      </c>
      <c r="C6" s="1">
        <v>0.19</v>
      </c>
      <c r="D6" s="1">
        <v>0.17</v>
      </c>
      <c r="E6" s="1">
        <v>0.28999999999999998</v>
      </c>
      <c r="F6" s="17">
        <v>0.27</v>
      </c>
      <c r="G6" s="16">
        <v>0.2</v>
      </c>
      <c r="H6" s="1">
        <v>0.21</v>
      </c>
      <c r="I6" s="1">
        <v>0.2</v>
      </c>
      <c r="J6" s="1">
        <v>0.2</v>
      </c>
      <c r="K6" s="1">
        <v>0.21</v>
      </c>
      <c r="L6" s="1">
        <v>0.3</v>
      </c>
      <c r="M6" s="17">
        <v>0.3</v>
      </c>
    </row>
    <row r="7" spans="1:13" ht="18" x14ac:dyDescent="0.2">
      <c r="A7" s="3" t="s">
        <v>53</v>
      </c>
      <c r="B7" s="18">
        <v>0.24</v>
      </c>
      <c r="C7" s="19">
        <v>0.26</v>
      </c>
      <c r="D7" s="19">
        <v>0.26</v>
      </c>
      <c r="E7" s="19">
        <v>0.35</v>
      </c>
      <c r="F7" s="20">
        <v>0.37</v>
      </c>
      <c r="G7" s="18">
        <v>0.27</v>
      </c>
      <c r="H7" s="19">
        <v>0.28999999999999998</v>
      </c>
      <c r="I7" s="19">
        <v>0.24</v>
      </c>
      <c r="J7" s="19">
        <v>0.28000000000000003</v>
      </c>
      <c r="K7" s="19">
        <v>0.28000000000000003</v>
      </c>
      <c r="L7" s="19">
        <v>0.37</v>
      </c>
      <c r="M7" s="20">
        <v>0.39</v>
      </c>
    </row>
    <row r="8" spans="1:13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0" x14ac:dyDescent="0.2">
      <c r="A9" s="145" t="s">
        <v>61</v>
      </c>
    </row>
    <row r="10" spans="1:13" x14ac:dyDescent="0.2">
      <c r="A10" s="28" t="s">
        <v>47</v>
      </c>
      <c r="B10" s="29" t="s">
        <v>0</v>
      </c>
      <c r="C10" s="30"/>
      <c r="D10" s="30"/>
      <c r="E10" s="30"/>
      <c r="F10" s="31"/>
      <c r="G10" s="184" t="s">
        <v>1</v>
      </c>
      <c r="H10" s="185"/>
      <c r="I10" s="185"/>
      <c r="J10" s="185"/>
      <c r="K10" s="185"/>
      <c r="L10" s="185"/>
      <c r="M10" s="186"/>
    </row>
    <row r="11" spans="1:13" ht="18" x14ac:dyDescent="0.2">
      <c r="A11" s="36" t="s">
        <v>50</v>
      </c>
      <c r="B11" s="16">
        <v>0.872</v>
      </c>
      <c r="C11" s="1">
        <v>0.84099999999999997</v>
      </c>
      <c r="D11" s="1">
        <v>0.83499999999999996</v>
      </c>
      <c r="E11" s="1">
        <v>0.88100000000000001</v>
      </c>
      <c r="F11" s="17">
        <v>0.85599999999999998</v>
      </c>
      <c r="G11" s="16">
        <v>0.81</v>
      </c>
      <c r="H11" s="1">
        <v>0.86099999999999999</v>
      </c>
      <c r="I11" s="1">
        <v>0.89600000000000002</v>
      </c>
      <c r="J11" s="1">
        <v>0.92400000000000004</v>
      </c>
      <c r="K11" s="1">
        <v>0.874</v>
      </c>
      <c r="L11" s="1">
        <v>0.92100000000000004</v>
      </c>
      <c r="M11" s="17">
        <v>0.88700000000000001</v>
      </c>
    </row>
    <row r="12" spans="1:13" ht="18" x14ac:dyDescent="0.2">
      <c r="A12" s="2" t="s">
        <v>51</v>
      </c>
      <c r="B12" s="16">
        <v>0.96799999999999997</v>
      </c>
      <c r="C12" s="1">
        <v>0.98499999999999999</v>
      </c>
      <c r="D12" s="1">
        <v>0.96</v>
      </c>
      <c r="E12" s="1">
        <v>0.98499999999999999</v>
      </c>
      <c r="F12" s="17">
        <v>1.01</v>
      </c>
      <c r="G12" s="16">
        <v>0.94699999999999995</v>
      </c>
      <c r="H12" s="1">
        <v>0.99099999999999999</v>
      </c>
      <c r="I12" s="1">
        <v>0.95099999999999996</v>
      </c>
      <c r="J12" s="1">
        <v>1.0029999999999999</v>
      </c>
      <c r="K12" s="1">
        <v>0.99299999999999999</v>
      </c>
      <c r="L12" s="1">
        <v>0.97899999999999998</v>
      </c>
      <c r="M12" s="17">
        <v>1.008</v>
      </c>
    </row>
    <row r="13" spans="1:13" ht="18" x14ac:dyDescent="0.2">
      <c r="A13" s="2" t="s">
        <v>52</v>
      </c>
      <c r="B13" s="16">
        <v>0.874</v>
      </c>
      <c r="C13" s="1">
        <v>0.85199999999999998</v>
      </c>
      <c r="D13" s="1">
        <v>0.82499999999999996</v>
      </c>
      <c r="E13" s="1">
        <v>0.86699999999999999</v>
      </c>
      <c r="F13" s="17">
        <v>0.82599999999999996</v>
      </c>
      <c r="G13" s="16">
        <v>0.84799999999999998</v>
      </c>
      <c r="H13" s="1">
        <v>0.85799999999999998</v>
      </c>
      <c r="I13" s="1">
        <v>0.84199999999999997</v>
      </c>
      <c r="J13" s="1">
        <v>0.86699999999999999</v>
      </c>
      <c r="K13" s="1">
        <v>0.85099999999999998</v>
      </c>
      <c r="L13" s="1">
        <v>0.88600000000000001</v>
      </c>
      <c r="M13" s="17">
        <v>0.91200000000000003</v>
      </c>
    </row>
    <row r="14" spans="1:13" ht="18" x14ac:dyDescent="0.2">
      <c r="A14" s="3" t="s">
        <v>53</v>
      </c>
      <c r="B14" s="18">
        <v>0.90700000000000003</v>
      </c>
      <c r="C14" s="19">
        <v>0.93600000000000005</v>
      </c>
      <c r="D14" s="19">
        <v>0.94099999999999995</v>
      </c>
      <c r="E14" s="19">
        <v>0.93899999999999995</v>
      </c>
      <c r="F14" s="20">
        <v>0.96099999999999997</v>
      </c>
      <c r="G14" s="18">
        <v>0.93500000000000005</v>
      </c>
      <c r="H14" s="19">
        <v>0.94499999999999995</v>
      </c>
      <c r="I14" s="19">
        <v>0.90500000000000003</v>
      </c>
      <c r="J14" s="19">
        <v>0.96899999999999997</v>
      </c>
      <c r="K14" s="19">
        <v>0.94399999999999995</v>
      </c>
      <c r="L14" s="19">
        <v>0.98199999999999998</v>
      </c>
      <c r="M14" s="20">
        <v>0.98299999999999998</v>
      </c>
    </row>
    <row r="16" spans="1:13" ht="20" x14ac:dyDescent="0.2">
      <c r="A16" s="145" t="s">
        <v>62</v>
      </c>
    </row>
    <row r="17" spans="1:13" x14ac:dyDescent="0.2">
      <c r="A17" s="28" t="s">
        <v>54</v>
      </c>
      <c r="B17" s="29" t="s">
        <v>0</v>
      </c>
      <c r="C17" s="30"/>
      <c r="D17" s="30"/>
      <c r="E17" s="30"/>
      <c r="F17" s="31"/>
      <c r="G17" s="184" t="s">
        <v>1</v>
      </c>
      <c r="H17" s="185"/>
      <c r="I17" s="185"/>
      <c r="J17" s="185"/>
      <c r="K17" s="185"/>
      <c r="L17" s="185"/>
      <c r="M17" s="186"/>
    </row>
    <row r="18" spans="1:13" ht="18" x14ac:dyDescent="0.2">
      <c r="A18" s="36" t="s">
        <v>50</v>
      </c>
      <c r="B18" s="6">
        <v>197.709</v>
      </c>
      <c r="C18" s="5">
        <v>103.90900000000001</v>
      </c>
      <c r="D18" s="5">
        <v>109.764</v>
      </c>
      <c r="E18" s="5">
        <v>250.8</v>
      </c>
      <c r="F18" s="7">
        <v>132.49100000000001</v>
      </c>
      <c r="G18" s="6">
        <v>157.83600000000001</v>
      </c>
      <c r="H18" s="5">
        <v>180.10900000000001</v>
      </c>
      <c r="I18" s="5">
        <v>158.52699999999999</v>
      </c>
      <c r="J18" s="5">
        <v>146.38200000000001</v>
      </c>
      <c r="K18" s="5">
        <v>73.164000000000001</v>
      </c>
      <c r="L18" s="5">
        <v>192.10900000000001</v>
      </c>
      <c r="M18" s="7">
        <v>272.21800000000002</v>
      </c>
    </row>
    <row r="19" spans="1:13" ht="18" x14ac:dyDescent="0.2">
      <c r="A19" s="2" t="s">
        <v>51</v>
      </c>
      <c r="B19" s="6">
        <v>320.42899999999997</v>
      </c>
      <c r="C19" s="5">
        <v>348.089</v>
      </c>
      <c r="D19" s="5">
        <v>134.375</v>
      </c>
      <c r="E19" s="5">
        <v>479.411</v>
      </c>
      <c r="F19" s="7">
        <v>374.964</v>
      </c>
      <c r="G19" s="6">
        <v>442.214</v>
      </c>
      <c r="H19" s="5">
        <v>447.57100000000003</v>
      </c>
      <c r="I19" s="5">
        <v>446.5</v>
      </c>
      <c r="J19" s="5">
        <v>455</v>
      </c>
      <c r="K19" s="5">
        <v>152.179</v>
      </c>
      <c r="L19" s="5">
        <v>411.92899999999997</v>
      </c>
      <c r="M19" s="7">
        <v>716.25</v>
      </c>
    </row>
    <row r="20" spans="1:13" ht="18" x14ac:dyDescent="0.2">
      <c r="A20" s="2" t="s">
        <v>52</v>
      </c>
      <c r="B20" s="6">
        <v>156.709</v>
      </c>
      <c r="C20" s="5">
        <v>113.58199999999999</v>
      </c>
      <c r="D20" s="5">
        <v>50.8</v>
      </c>
      <c r="E20" s="5">
        <v>209.982</v>
      </c>
      <c r="F20" s="7">
        <v>167.964</v>
      </c>
      <c r="G20" s="6">
        <v>128.745</v>
      </c>
      <c r="H20" s="5">
        <v>157.56399999999999</v>
      </c>
      <c r="I20" s="5">
        <v>205.85499999999999</v>
      </c>
      <c r="J20" s="5">
        <v>159.80000000000001</v>
      </c>
      <c r="K20" s="5">
        <v>131.345</v>
      </c>
      <c r="L20" s="5">
        <v>185.673</v>
      </c>
      <c r="M20" s="7">
        <v>251.50899999999999</v>
      </c>
    </row>
    <row r="21" spans="1:13" ht="18" x14ac:dyDescent="0.2">
      <c r="A21" s="3" t="s">
        <v>53</v>
      </c>
      <c r="B21" s="8">
        <v>335.839</v>
      </c>
      <c r="C21" s="9">
        <v>274.42899999999997</v>
      </c>
      <c r="D21" s="9">
        <v>124.929</v>
      </c>
      <c r="E21" s="9">
        <v>388.339</v>
      </c>
      <c r="F21" s="10">
        <v>391.35700000000003</v>
      </c>
      <c r="G21" s="8">
        <v>386.01799999999997</v>
      </c>
      <c r="H21" s="9">
        <v>515.69600000000003</v>
      </c>
      <c r="I21" s="9">
        <v>341.286</v>
      </c>
      <c r="J21" s="9">
        <v>378.07100000000003</v>
      </c>
      <c r="K21" s="9">
        <v>170.143</v>
      </c>
      <c r="L21" s="9">
        <v>386.839</v>
      </c>
      <c r="M21" s="10">
        <v>609.98199999999997</v>
      </c>
    </row>
  </sheetData>
  <mergeCells count="3">
    <mergeCell ref="G3:M3"/>
    <mergeCell ref="G10:M10"/>
    <mergeCell ref="G17:M1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F7EC1-EADE-DB42-BA17-EE57BF011709}">
  <dimension ref="A3:N25"/>
  <sheetViews>
    <sheetView workbookViewId="0">
      <selection activeCell="A3" sqref="A3"/>
    </sheetView>
  </sheetViews>
  <sheetFormatPr baseColWidth="10" defaultRowHeight="16" x14ac:dyDescent="0.2"/>
  <cols>
    <col min="1" max="16384" width="10.83203125" style="131"/>
  </cols>
  <sheetData>
    <row r="3" spans="1:14" ht="20" x14ac:dyDescent="0.2">
      <c r="A3" s="145" t="s">
        <v>60</v>
      </c>
      <c r="E3" s="195"/>
      <c r="F3" s="195"/>
      <c r="G3" s="195"/>
      <c r="H3" s="195"/>
    </row>
    <row r="4" spans="1:14" x14ac:dyDescent="0.2">
      <c r="A4" s="133" t="s">
        <v>55</v>
      </c>
      <c r="B4" s="184" t="s">
        <v>0</v>
      </c>
      <c r="C4" s="185"/>
      <c r="D4" s="185"/>
      <c r="E4" s="185"/>
      <c r="F4" s="185"/>
      <c r="G4" s="185"/>
      <c r="H4" s="184" t="s">
        <v>1</v>
      </c>
      <c r="I4" s="185"/>
      <c r="J4" s="185"/>
      <c r="K4" s="185"/>
      <c r="L4" s="185"/>
      <c r="M4" s="186"/>
      <c r="N4" s="4"/>
    </row>
    <row r="5" spans="1:14" x14ac:dyDescent="0.2">
      <c r="A5" s="132" t="s">
        <v>22</v>
      </c>
      <c r="B5" s="68">
        <v>0.21029</v>
      </c>
      <c r="C5" s="69">
        <v>0.222968</v>
      </c>
      <c r="D5" s="69">
        <v>0.23454800000000001</v>
      </c>
      <c r="E5" s="69">
        <v>0.19948399999999999</v>
      </c>
      <c r="F5" s="69">
        <v>0.23696800000000001</v>
      </c>
      <c r="G5" s="69">
        <v>0.238839</v>
      </c>
      <c r="H5" s="68">
        <v>0.199516</v>
      </c>
      <c r="I5" s="69">
        <v>0.26393499999999998</v>
      </c>
      <c r="J5" s="69">
        <v>0.230548</v>
      </c>
      <c r="K5" s="69">
        <v>0.22745199999999999</v>
      </c>
      <c r="L5" s="69">
        <v>0.208645</v>
      </c>
      <c r="M5" s="70">
        <v>0.27474199999999999</v>
      </c>
      <c r="N5" s="4"/>
    </row>
    <row r="6" spans="1:14" x14ac:dyDescent="0.2">
      <c r="A6" s="134" t="s">
        <v>23</v>
      </c>
      <c r="B6" s="71">
        <v>0.239064516</v>
      </c>
      <c r="C6" s="72">
        <v>0.28332299999999999</v>
      </c>
      <c r="D6" s="72">
        <v>0.26145200000000002</v>
      </c>
      <c r="E6" s="72">
        <v>0.28006500000000001</v>
      </c>
      <c r="F6" s="72">
        <v>0.23183899999999999</v>
      </c>
      <c r="G6" s="72">
        <v>0.307419</v>
      </c>
      <c r="H6" s="71">
        <v>0.29358099999999998</v>
      </c>
      <c r="I6" s="72">
        <v>0.30738700000000002</v>
      </c>
      <c r="J6" s="72">
        <v>0.36454799999999998</v>
      </c>
      <c r="K6" s="72">
        <v>0.26132300000000003</v>
      </c>
      <c r="L6" s="72">
        <v>0.29761300000000002</v>
      </c>
      <c r="M6" s="73">
        <v>0.26332299999999997</v>
      </c>
      <c r="N6" s="4"/>
    </row>
    <row r="7" spans="1:14" x14ac:dyDescent="0.2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4" x14ac:dyDescent="0.2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4" ht="20" x14ac:dyDescent="0.2">
      <c r="A9" s="145" t="s">
        <v>61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4" x14ac:dyDescent="0.2">
      <c r="A10" s="133" t="s">
        <v>56</v>
      </c>
      <c r="B10" s="184" t="s">
        <v>0</v>
      </c>
      <c r="C10" s="185"/>
      <c r="D10" s="185"/>
      <c r="E10" s="185"/>
      <c r="F10" s="185"/>
      <c r="G10" s="185"/>
      <c r="H10" s="184" t="s">
        <v>1</v>
      </c>
      <c r="I10" s="185"/>
      <c r="J10" s="185"/>
      <c r="K10" s="185"/>
      <c r="L10" s="185"/>
      <c r="M10" s="186"/>
    </row>
    <row r="11" spans="1:14" x14ac:dyDescent="0.2">
      <c r="A11" s="132" t="s">
        <v>22</v>
      </c>
      <c r="B11" s="135">
        <v>0.88439500000000004</v>
      </c>
      <c r="C11" s="143">
        <v>0.815276</v>
      </c>
      <c r="D11" s="143">
        <v>0.899671</v>
      </c>
      <c r="E11" s="143">
        <v>0.82548699999999997</v>
      </c>
      <c r="F11" s="143">
        <v>0.80764499999999995</v>
      </c>
      <c r="G11" s="143">
        <v>0.86901300000000004</v>
      </c>
      <c r="H11" s="135">
        <v>0.83769700000000002</v>
      </c>
      <c r="I11" s="143">
        <v>0.88838200000000001</v>
      </c>
      <c r="J11" s="143">
        <v>0.87936800000000004</v>
      </c>
      <c r="K11" s="143">
        <v>0.80757900000000005</v>
      </c>
      <c r="L11" s="143">
        <v>0.78117099999999995</v>
      </c>
      <c r="M11" s="136">
        <v>0.79939499999999997</v>
      </c>
      <c r="N11" s="140"/>
    </row>
    <row r="12" spans="1:14" x14ac:dyDescent="0.2">
      <c r="A12" s="134" t="s">
        <v>23</v>
      </c>
      <c r="B12" s="137">
        <v>0.74103947400000003</v>
      </c>
      <c r="C12" s="138">
        <v>0.76667099999999999</v>
      </c>
      <c r="D12" s="138">
        <v>0.77976299999999998</v>
      </c>
      <c r="E12" s="138">
        <v>0.82053900000000002</v>
      </c>
      <c r="F12" s="138">
        <v>0.83089500000000005</v>
      </c>
      <c r="G12" s="138">
        <v>0.74685500000000005</v>
      </c>
      <c r="H12" s="137">
        <v>0.75686799999999999</v>
      </c>
      <c r="I12" s="138">
        <v>0.83374999999999999</v>
      </c>
      <c r="J12" s="138">
        <v>0.79596100000000003</v>
      </c>
      <c r="K12" s="138">
        <v>0.78796100000000002</v>
      </c>
      <c r="L12" s="138">
        <v>0.76432900000000004</v>
      </c>
      <c r="M12" s="139">
        <v>0.76648700000000003</v>
      </c>
      <c r="N12" s="140"/>
    </row>
    <row r="13" spans="1:14" x14ac:dyDescent="0.2"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</row>
    <row r="15" spans="1:14" ht="20" x14ac:dyDescent="0.2">
      <c r="A15" s="145" t="s">
        <v>62</v>
      </c>
    </row>
    <row r="16" spans="1:14" x14ac:dyDescent="0.2">
      <c r="A16" s="133" t="s">
        <v>57</v>
      </c>
      <c r="B16" s="184" t="s">
        <v>0</v>
      </c>
      <c r="C16" s="185"/>
      <c r="D16" s="185"/>
      <c r="E16" s="185"/>
      <c r="F16" s="186"/>
      <c r="G16" s="184" t="s">
        <v>1</v>
      </c>
      <c r="H16" s="185"/>
      <c r="I16" s="185"/>
      <c r="J16" s="185"/>
      <c r="K16" s="185"/>
      <c r="L16" s="185"/>
      <c r="M16" s="186"/>
    </row>
    <row r="17" spans="1:13" x14ac:dyDescent="0.2">
      <c r="A17" s="132" t="s">
        <v>22</v>
      </c>
      <c r="B17" s="135">
        <v>0.31900000000000001</v>
      </c>
      <c r="C17" s="143">
        <v>0.24399999999999999</v>
      </c>
      <c r="D17" s="143">
        <v>0.29799999999999999</v>
      </c>
      <c r="E17" s="143">
        <v>0.34499999999999997</v>
      </c>
      <c r="F17" s="136">
        <v>0.28599999999999998</v>
      </c>
      <c r="G17" s="135">
        <v>0.32100000000000001</v>
      </c>
      <c r="H17" s="143">
        <v>0.33200000000000002</v>
      </c>
      <c r="I17" s="143">
        <v>0.36499999999999999</v>
      </c>
      <c r="J17" s="143">
        <v>0.27</v>
      </c>
      <c r="K17" s="143">
        <v>0.29399999999999998</v>
      </c>
      <c r="L17" s="143">
        <v>0.30099999999999999</v>
      </c>
      <c r="M17" s="136">
        <v>0.315</v>
      </c>
    </row>
    <row r="18" spans="1:13" x14ac:dyDescent="0.2">
      <c r="A18" s="134" t="s">
        <v>23</v>
      </c>
      <c r="B18" s="137">
        <v>0.316</v>
      </c>
      <c r="C18" s="138">
        <v>0.34200000000000003</v>
      </c>
      <c r="D18" s="138">
        <v>0.36499999999999999</v>
      </c>
      <c r="E18" s="138">
        <v>0.38600000000000001</v>
      </c>
      <c r="F18" s="139">
        <v>0.32100000000000001</v>
      </c>
      <c r="G18" s="137">
        <v>0.39900000000000002</v>
      </c>
      <c r="H18" s="138">
        <v>0.374</v>
      </c>
      <c r="I18" s="138">
        <v>0.36</v>
      </c>
      <c r="J18" s="138">
        <v>0.311</v>
      </c>
      <c r="K18" s="138">
        <v>0.376</v>
      </c>
      <c r="L18" s="138">
        <v>0.35199999999999998</v>
      </c>
      <c r="M18" s="139">
        <v>0.35</v>
      </c>
    </row>
    <row r="21" spans="1:13" ht="20" x14ac:dyDescent="0.2">
      <c r="A21" s="145" t="s">
        <v>63</v>
      </c>
    </row>
    <row r="22" spans="1:13" x14ac:dyDescent="0.2">
      <c r="A22" s="133" t="s">
        <v>58</v>
      </c>
      <c r="B22" s="184" t="s">
        <v>0</v>
      </c>
      <c r="C22" s="185"/>
      <c r="D22" s="185"/>
      <c r="E22" s="185"/>
      <c r="F22" s="186"/>
      <c r="G22" s="184" t="s">
        <v>1</v>
      </c>
      <c r="H22" s="185"/>
      <c r="I22" s="185"/>
      <c r="J22" s="185"/>
      <c r="K22" s="185"/>
      <c r="L22" s="185"/>
      <c r="M22" s="186"/>
    </row>
    <row r="23" spans="1:13" x14ac:dyDescent="0.2">
      <c r="A23" s="132" t="s">
        <v>22</v>
      </c>
      <c r="B23" s="135">
        <v>0.81899999999999995</v>
      </c>
      <c r="C23" s="143">
        <v>0.80600000000000005</v>
      </c>
      <c r="D23" s="143">
        <v>0.80500000000000005</v>
      </c>
      <c r="E23" s="143">
        <v>0.81100000000000005</v>
      </c>
      <c r="F23" s="136">
        <v>0.82899999999999996</v>
      </c>
      <c r="G23" s="135">
        <v>0.84599999999999997</v>
      </c>
      <c r="H23" s="143">
        <v>0.78700000000000003</v>
      </c>
      <c r="I23" s="143">
        <v>0.86799999999999999</v>
      </c>
      <c r="J23" s="143">
        <v>0.77800000000000002</v>
      </c>
      <c r="K23" s="143">
        <v>0.7</v>
      </c>
      <c r="L23" s="143">
        <v>0.78900000000000003</v>
      </c>
      <c r="M23" s="136">
        <v>0.74399999999999999</v>
      </c>
    </row>
    <row r="24" spans="1:13" x14ac:dyDescent="0.2">
      <c r="A24" s="134" t="s">
        <v>23</v>
      </c>
      <c r="B24" s="137">
        <v>0.77600000000000002</v>
      </c>
      <c r="C24" s="138">
        <v>0.76200000000000001</v>
      </c>
      <c r="D24" s="138">
        <v>0.75600000000000001</v>
      </c>
      <c r="E24" s="138">
        <v>0.81</v>
      </c>
      <c r="F24" s="139">
        <v>0.79200000000000004</v>
      </c>
      <c r="G24" s="137">
        <v>0.77700000000000002</v>
      </c>
      <c r="H24" s="138">
        <v>0.73699999999999999</v>
      </c>
      <c r="I24" s="138">
        <v>0.751</v>
      </c>
      <c r="J24" s="138">
        <v>0.752</v>
      </c>
      <c r="K24" s="138">
        <v>0.79900000000000004</v>
      </c>
      <c r="L24" s="138">
        <v>0.78500000000000003</v>
      </c>
      <c r="M24" s="139">
        <v>0.76</v>
      </c>
    </row>
    <row r="25" spans="1:13" x14ac:dyDescent="0.2"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</row>
  </sheetData>
  <mergeCells count="9">
    <mergeCell ref="B22:F22"/>
    <mergeCell ref="G22:M22"/>
    <mergeCell ref="E3:H3"/>
    <mergeCell ref="B10:G10"/>
    <mergeCell ref="B4:G4"/>
    <mergeCell ref="H4:M4"/>
    <mergeCell ref="H10:M10"/>
    <mergeCell ref="G16:M16"/>
    <mergeCell ref="B16:F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3E985-B8BF-624C-A02F-5FD6FF71C974}">
  <dimension ref="A2:M22"/>
  <sheetViews>
    <sheetView workbookViewId="0">
      <selection activeCell="A17" sqref="A17"/>
    </sheetView>
  </sheetViews>
  <sheetFormatPr baseColWidth="10" defaultRowHeight="16" x14ac:dyDescent="0.2"/>
  <cols>
    <col min="1" max="16384" width="10.83203125" style="104"/>
  </cols>
  <sheetData>
    <row r="2" spans="1:13" ht="20" x14ac:dyDescent="0.2">
      <c r="A2" s="145" t="s">
        <v>60</v>
      </c>
      <c r="B2" s="34"/>
      <c r="C2" s="34"/>
      <c r="D2" s="34"/>
      <c r="E2" s="196"/>
      <c r="F2" s="196"/>
      <c r="G2" s="196"/>
      <c r="H2" s="196"/>
      <c r="I2" s="196"/>
      <c r="J2" s="34"/>
      <c r="K2" s="34"/>
      <c r="L2" s="34"/>
      <c r="M2" s="34"/>
    </row>
    <row r="3" spans="1:13" x14ac:dyDescent="0.2">
      <c r="A3" s="28" t="s">
        <v>46</v>
      </c>
      <c r="B3" s="184" t="s">
        <v>0</v>
      </c>
      <c r="C3" s="185"/>
      <c r="D3" s="185"/>
      <c r="E3" s="185"/>
      <c r="F3" s="186"/>
      <c r="G3" s="184" t="s">
        <v>1</v>
      </c>
      <c r="H3" s="185"/>
      <c r="I3" s="185"/>
      <c r="J3" s="185"/>
      <c r="K3" s="185"/>
      <c r="L3" s="185"/>
      <c r="M3" s="186"/>
    </row>
    <row r="4" spans="1:13" ht="18" x14ac:dyDescent="0.2">
      <c r="A4" s="2" t="s">
        <v>50</v>
      </c>
      <c r="B4" s="16">
        <v>0.47</v>
      </c>
      <c r="C4" s="1">
        <v>0.5</v>
      </c>
      <c r="D4" s="1">
        <v>0.47</v>
      </c>
      <c r="E4" s="1">
        <v>0.48</v>
      </c>
      <c r="F4" s="17">
        <v>0.49</v>
      </c>
      <c r="G4" s="16">
        <v>0.54</v>
      </c>
      <c r="H4" s="1">
        <v>0.52</v>
      </c>
      <c r="I4" s="1">
        <v>0.5</v>
      </c>
      <c r="J4" s="1">
        <v>0.53</v>
      </c>
      <c r="K4" s="1">
        <v>0.51</v>
      </c>
      <c r="L4" s="1">
        <v>0.52</v>
      </c>
      <c r="M4" s="17">
        <v>0.56999999999999995</v>
      </c>
    </row>
    <row r="5" spans="1:13" ht="18" x14ac:dyDescent="0.2">
      <c r="A5" s="2" t="s">
        <v>51</v>
      </c>
      <c r="B5" s="16">
        <v>0.54</v>
      </c>
      <c r="C5" s="1">
        <v>0.59</v>
      </c>
      <c r="D5" s="1">
        <v>0.56000000000000005</v>
      </c>
      <c r="E5" s="1">
        <v>0.55000000000000004</v>
      </c>
      <c r="F5" s="17">
        <v>0.57999999999999996</v>
      </c>
      <c r="G5" s="16">
        <v>0.63</v>
      </c>
      <c r="H5" s="1">
        <v>0.64</v>
      </c>
      <c r="I5" s="1">
        <v>0.56999999999999995</v>
      </c>
      <c r="J5" s="1">
        <v>0.64</v>
      </c>
      <c r="K5" s="1">
        <v>0.61</v>
      </c>
      <c r="L5" s="1">
        <v>0.6</v>
      </c>
      <c r="M5" s="17">
        <v>0.66</v>
      </c>
    </row>
    <row r="6" spans="1:13" ht="18" x14ac:dyDescent="0.2">
      <c r="A6" s="2" t="s">
        <v>52</v>
      </c>
      <c r="B6" s="16">
        <v>0.25</v>
      </c>
      <c r="C6" s="1">
        <v>0.26</v>
      </c>
      <c r="D6" s="1">
        <v>0.26</v>
      </c>
      <c r="E6" s="1">
        <v>0.28999999999999998</v>
      </c>
      <c r="F6" s="17">
        <v>0.28999999999999998</v>
      </c>
      <c r="G6" s="16">
        <v>0.33</v>
      </c>
      <c r="H6" s="1">
        <v>0.33</v>
      </c>
      <c r="I6" s="1">
        <v>0.31</v>
      </c>
      <c r="J6" s="1">
        <v>0.31</v>
      </c>
      <c r="K6" s="1">
        <v>0.34</v>
      </c>
      <c r="L6" s="1">
        <v>0.31</v>
      </c>
      <c r="M6" s="17">
        <v>0.32</v>
      </c>
    </row>
    <row r="7" spans="1:13" ht="18" x14ac:dyDescent="0.2">
      <c r="A7" s="3" t="s">
        <v>53</v>
      </c>
      <c r="B7" s="18">
        <v>0.36</v>
      </c>
      <c r="C7" s="19">
        <v>0.36</v>
      </c>
      <c r="D7" s="19">
        <v>0.37</v>
      </c>
      <c r="E7" s="19">
        <v>0.36</v>
      </c>
      <c r="F7" s="20">
        <v>0.37</v>
      </c>
      <c r="G7" s="18">
        <v>0.42</v>
      </c>
      <c r="H7" s="19">
        <v>0.43</v>
      </c>
      <c r="I7" s="19">
        <v>0.37</v>
      </c>
      <c r="J7" s="19">
        <v>0.44</v>
      </c>
      <c r="K7" s="19">
        <v>0.43</v>
      </c>
      <c r="L7" s="19">
        <v>0.39</v>
      </c>
      <c r="M7" s="20">
        <v>0.43</v>
      </c>
    </row>
    <row r="9" spans="1:13" ht="20" x14ac:dyDescent="0.2">
      <c r="A9" s="145" t="s">
        <v>61</v>
      </c>
    </row>
    <row r="10" spans="1:13" x14ac:dyDescent="0.2">
      <c r="A10" s="28" t="s">
        <v>47</v>
      </c>
      <c r="B10" s="184" t="s">
        <v>0</v>
      </c>
      <c r="C10" s="185"/>
      <c r="D10" s="185"/>
      <c r="E10" s="185"/>
      <c r="F10" s="186"/>
      <c r="G10" s="184" t="s">
        <v>1</v>
      </c>
      <c r="H10" s="185"/>
      <c r="I10" s="185"/>
      <c r="J10" s="185"/>
      <c r="K10" s="185"/>
      <c r="L10" s="185"/>
      <c r="M10" s="186"/>
    </row>
    <row r="11" spans="1:13" ht="18" x14ac:dyDescent="0.2">
      <c r="A11" s="2" t="s">
        <v>50</v>
      </c>
      <c r="B11" s="16">
        <v>0.81</v>
      </c>
      <c r="C11" s="1">
        <v>0.83</v>
      </c>
      <c r="D11" s="1">
        <v>0.8</v>
      </c>
      <c r="E11" s="1">
        <v>0.81</v>
      </c>
      <c r="F11" s="17">
        <v>0.79</v>
      </c>
      <c r="G11" s="16">
        <v>0.81</v>
      </c>
      <c r="H11" s="1">
        <v>0.79</v>
      </c>
      <c r="I11" s="1">
        <v>0.84</v>
      </c>
      <c r="J11" s="1">
        <v>0.79</v>
      </c>
      <c r="K11" s="1">
        <v>0.82</v>
      </c>
      <c r="L11" s="1">
        <v>0.78</v>
      </c>
      <c r="M11" s="17">
        <v>0.85</v>
      </c>
    </row>
    <row r="12" spans="1:13" ht="18" x14ac:dyDescent="0.2">
      <c r="A12" s="2" t="s">
        <v>51</v>
      </c>
      <c r="B12" s="16">
        <v>0.86</v>
      </c>
      <c r="C12" s="1">
        <v>0.82</v>
      </c>
      <c r="D12" s="1">
        <v>0.83</v>
      </c>
      <c r="E12" s="1">
        <v>0.86</v>
      </c>
      <c r="F12" s="17">
        <v>0.85</v>
      </c>
      <c r="G12" s="16">
        <v>0.87</v>
      </c>
      <c r="H12" s="1">
        <v>0.82</v>
      </c>
      <c r="I12" s="1">
        <v>0.86</v>
      </c>
      <c r="J12" s="1">
        <v>0.86</v>
      </c>
      <c r="K12" s="1">
        <v>0.87</v>
      </c>
      <c r="L12" s="1">
        <v>0.83</v>
      </c>
      <c r="M12" s="17">
        <v>0.86</v>
      </c>
    </row>
    <row r="13" spans="1:13" ht="18" x14ac:dyDescent="0.2">
      <c r="A13" s="2" t="s">
        <v>52</v>
      </c>
      <c r="B13" s="16">
        <v>0.77</v>
      </c>
      <c r="C13" s="1">
        <v>0.78</v>
      </c>
      <c r="D13" s="1">
        <v>0.79</v>
      </c>
      <c r="E13" s="1">
        <v>0.83</v>
      </c>
      <c r="F13" s="17">
        <v>0.78</v>
      </c>
      <c r="G13" s="16">
        <v>0.83</v>
      </c>
      <c r="H13" s="1">
        <v>0.82</v>
      </c>
      <c r="I13" s="1">
        <v>0.85</v>
      </c>
      <c r="J13" s="1">
        <v>0.83</v>
      </c>
      <c r="K13" s="1">
        <v>0.85</v>
      </c>
      <c r="L13" s="1">
        <v>0.82</v>
      </c>
      <c r="M13" s="17">
        <v>0.83</v>
      </c>
    </row>
    <row r="14" spans="1:13" ht="18" x14ac:dyDescent="0.2">
      <c r="A14" s="3" t="s">
        <v>53</v>
      </c>
      <c r="B14" s="18">
        <v>0.82</v>
      </c>
      <c r="C14" s="19">
        <v>0.8</v>
      </c>
      <c r="D14" s="19">
        <v>0.82</v>
      </c>
      <c r="E14" s="19">
        <v>0.84</v>
      </c>
      <c r="F14" s="20">
        <v>0.83</v>
      </c>
      <c r="G14" s="18">
        <v>0.88</v>
      </c>
      <c r="H14" s="19">
        <v>0.85</v>
      </c>
      <c r="I14" s="19">
        <v>0.87</v>
      </c>
      <c r="J14" s="19">
        <v>0.88</v>
      </c>
      <c r="K14" s="19">
        <v>0.87</v>
      </c>
      <c r="L14" s="19">
        <v>0.86</v>
      </c>
      <c r="M14" s="20">
        <v>0.85</v>
      </c>
    </row>
    <row r="17" spans="1:13" ht="20" x14ac:dyDescent="0.2">
      <c r="A17" s="145" t="s">
        <v>62</v>
      </c>
    </row>
    <row r="18" spans="1:13" x14ac:dyDescent="0.2">
      <c r="A18" s="28" t="s">
        <v>54</v>
      </c>
      <c r="B18" s="184" t="s">
        <v>0</v>
      </c>
      <c r="C18" s="185"/>
      <c r="D18" s="185"/>
      <c r="E18" s="185"/>
      <c r="F18" s="186"/>
      <c r="G18" s="184" t="s">
        <v>1</v>
      </c>
      <c r="H18" s="185"/>
      <c r="I18" s="185"/>
      <c r="J18" s="185"/>
      <c r="K18" s="185"/>
      <c r="L18" s="185"/>
      <c r="M18" s="186"/>
    </row>
    <row r="19" spans="1:13" ht="18" x14ac:dyDescent="0.2">
      <c r="A19" s="2" t="s">
        <v>50</v>
      </c>
      <c r="B19" s="152">
        <v>195.2</v>
      </c>
      <c r="C19" s="158">
        <v>142.63</v>
      </c>
      <c r="D19" s="158">
        <v>143.5</v>
      </c>
      <c r="E19" s="158">
        <v>250.96</v>
      </c>
      <c r="F19" s="161">
        <v>212.88</v>
      </c>
      <c r="G19" s="152">
        <v>143.41</v>
      </c>
      <c r="H19" s="158">
        <v>209.13</v>
      </c>
      <c r="I19" s="158">
        <v>168.38</v>
      </c>
      <c r="J19" s="158">
        <v>149.32</v>
      </c>
      <c r="K19" s="158">
        <v>31.93</v>
      </c>
      <c r="L19" s="158">
        <v>152.38999999999999</v>
      </c>
      <c r="M19" s="161">
        <v>290.29000000000002</v>
      </c>
    </row>
    <row r="20" spans="1:13" ht="18" x14ac:dyDescent="0.2">
      <c r="A20" s="2" t="s">
        <v>51</v>
      </c>
      <c r="B20" s="152">
        <v>351.45</v>
      </c>
      <c r="C20" s="158">
        <v>323.77999999999997</v>
      </c>
      <c r="D20" s="158">
        <v>110.82</v>
      </c>
      <c r="E20" s="158">
        <v>506.29</v>
      </c>
      <c r="F20" s="161">
        <v>381.6</v>
      </c>
      <c r="G20" s="152">
        <v>443.58</v>
      </c>
      <c r="H20" s="158">
        <v>604.15</v>
      </c>
      <c r="I20" s="158">
        <v>303.56</v>
      </c>
      <c r="J20" s="158">
        <v>361.62</v>
      </c>
      <c r="K20" s="158">
        <v>126.73</v>
      </c>
      <c r="L20" s="158">
        <v>338.16</v>
      </c>
      <c r="M20" s="161">
        <v>527.71</v>
      </c>
    </row>
    <row r="21" spans="1:13" ht="18" x14ac:dyDescent="0.2">
      <c r="A21" s="2" t="s">
        <v>52</v>
      </c>
      <c r="B21" s="152">
        <v>144.11000000000001</v>
      </c>
      <c r="C21" s="158">
        <v>105.36</v>
      </c>
      <c r="D21" s="158">
        <v>57.41</v>
      </c>
      <c r="E21" s="158">
        <v>202.57</v>
      </c>
      <c r="F21" s="161">
        <v>137.25</v>
      </c>
      <c r="G21" s="152">
        <v>174.71</v>
      </c>
      <c r="H21" s="158">
        <v>155.18</v>
      </c>
      <c r="I21" s="158">
        <v>138.82</v>
      </c>
      <c r="J21" s="158">
        <v>126.77</v>
      </c>
      <c r="K21" s="158">
        <v>27.84</v>
      </c>
      <c r="L21" s="158">
        <v>140.68</v>
      </c>
      <c r="M21" s="161">
        <v>171.61</v>
      </c>
    </row>
    <row r="22" spans="1:13" ht="18" x14ac:dyDescent="0.2">
      <c r="A22" s="3" t="s">
        <v>53</v>
      </c>
      <c r="B22" s="154">
        <v>491.04</v>
      </c>
      <c r="C22" s="162">
        <v>219.66</v>
      </c>
      <c r="D22" s="162">
        <v>140.05000000000001</v>
      </c>
      <c r="E22" s="162">
        <v>474.8</v>
      </c>
      <c r="F22" s="163">
        <v>416.41</v>
      </c>
      <c r="G22" s="154">
        <v>356.68</v>
      </c>
      <c r="H22" s="162">
        <v>436.36</v>
      </c>
      <c r="I22" s="162">
        <v>264.13</v>
      </c>
      <c r="J22" s="162">
        <v>398.13</v>
      </c>
      <c r="K22" s="162">
        <v>137.96</v>
      </c>
      <c r="L22" s="162">
        <v>346.13</v>
      </c>
      <c r="M22" s="163">
        <v>404.55</v>
      </c>
    </row>
  </sheetData>
  <mergeCells count="7">
    <mergeCell ref="B18:F18"/>
    <mergeCell ref="G18:M18"/>
    <mergeCell ref="E2:I2"/>
    <mergeCell ref="B3:F3"/>
    <mergeCell ref="G3:M3"/>
    <mergeCell ref="B10:F10"/>
    <mergeCell ref="G10:M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42DFA-A2CA-7341-88FD-442529F1A922}">
  <dimension ref="A3:EW27"/>
  <sheetViews>
    <sheetView topLeftCell="CB1" workbookViewId="0">
      <selection activeCell="CZ14" sqref="CZ14:FQ14"/>
    </sheetView>
  </sheetViews>
  <sheetFormatPr baseColWidth="10" defaultRowHeight="16" x14ac:dyDescent="0.2"/>
  <cols>
    <col min="4" max="4" width="12" bestFit="1" customWidth="1"/>
  </cols>
  <sheetData>
    <row r="3" spans="1:153" x14ac:dyDescent="0.2">
      <c r="A3" t="s">
        <v>81</v>
      </c>
      <c r="D3" t="s">
        <v>82</v>
      </c>
      <c r="K3" t="s">
        <v>83</v>
      </c>
    </row>
    <row r="4" spans="1:153" x14ac:dyDescent="0.2">
      <c r="A4" t="s">
        <v>84</v>
      </c>
      <c r="I4" t="s">
        <v>85</v>
      </c>
      <c r="K4" t="s">
        <v>86</v>
      </c>
    </row>
    <row r="5" spans="1:153" x14ac:dyDescent="0.2">
      <c r="A5" t="s">
        <v>87</v>
      </c>
    </row>
    <row r="8" spans="1:153" ht="64" x14ac:dyDescent="0.2">
      <c r="A8" s="164" t="s">
        <v>88</v>
      </c>
      <c r="B8" s="165" t="s">
        <v>89</v>
      </c>
      <c r="C8" s="166" t="s">
        <v>90</v>
      </c>
      <c r="D8" s="165" t="s">
        <v>91</v>
      </c>
      <c r="E8" s="165" t="s">
        <v>92</v>
      </c>
      <c r="F8" s="165" t="s">
        <v>93</v>
      </c>
      <c r="G8" s="165" t="s">
        <v>94</v>
      </c>
      <c r="H8" s="165" t="s">
        <v>95</v>
      </c>
      <c r="I8" s="165" t="s">
        <v>96</v>
      </c>
      <c r="J8" s="165" t="s">
        <v>97</v>
      </c>
      <c r="K8" s="165" t="s">
        <v>98</v>
      </c>
      <c r="L8" s="165" t="s">
        <v>99</v>
      </c>
      <c r="M8" s="165" t="s">
        <v>100</v>
      </c>
      <c r="N8" s="165" t="s">
        <v>101</v>
      </c>
      <c r="O8" s="165" t="s">
        <v>102</v>
      </c>
      <c r="P8" s="165" t="s">
        <v>103</v>
      </c>
      <c r="Q8" s="165" t="s">
        <v>104</v>
      </c>
      <c r="R8" s="165" t="s">
        <v>105</v>
      </c>
      <c r="S8" s="165" t="s">
        <v>106</v>
      </c>
      <c r="T8" s="165" t="s">
        <v>107</v>
      </c>
      <c r="U8" s="165" t="s">
        <v>108</v>
      </c>
      <c r="V8" s="165" t="s">
        <v>109</v>
      </c>
      <c r="W8" s="165" t="s">
        <v>110</v>
      </c>
      <c r="X8" s="165" t="s">
        <v>111</v>
      </c>
      <c r="Y8" s="165" t="s">
        <v>112</v>
      </c>
      <c r="Z8" s="165" t="s">
        <v>113</v>
      </c>
      <c r="AA8" s="165" t="s">
        <v>114</v>
      </c>
      <c r="AB8" s="165" t="s">
        <v>115</v>
      </c>
      <c r="AC8" s="165" t="s">
        <v>116</v>
      </c>
      <c r="AD8" s="165" t="s">
        <v>117</v>
      </c>
      <c r="AE8" s="165" t="s">
        <v>118</v>
      </c>
      <c r="AF8" s="165" t="s">
        <v>119</v>
      </c>
      <c r="AG8" s="165" t="s">
        <v>120</v>
      </c>
      <c r="AH8" s="165" t="s">
        <v>121</v>
      </c>
      <c r="AI8" s="165" t="s">
        <v>122</v>
      </c>
      <c r="AJ8" s="165" t="s">
        <v>123</v>
      </c>
      <c r="AK8" s="165" t="s">
        <v>124</v>
      </c>
      <c r="AL8" s="165" t="s">
        <v>125</v>
      </c>
      <c r="AM8" s="165" t="s">
        <v>126</v>
      </c>
      <c r="AN8" s="165" t="s">
        <v>127</v>
      </c>
      <c r="AO8" s="165" t="s">
        <v>128</v>
      </c>
      <c r="AP8" s="165" t="s">
        <v>129</v>
      </c>
      <c r="AQ8" s="165" t="s">
        <v>130</v>
      </c>
      <c r="AR8" s="165" t="s">
        <v>131</v>
      </c>
      <c r="AS8" s="165" t="s">
        <v>132</v>
      </c>
      <c r="AT8" s="165" t="s">
        <v>133</v>
      </c>
      <c r="AU8" s="165" t="s">
        <v>134</v>
      </c>
      <c r="AV8" s="165" t="s">
        <v>135</v>
      </c>
      <c r="AW8" s="165" t="s">
        <v>136</v>
      </c>
      <c r="AX8" s="165" t="s">
        <v>137</v>
      </c>
      <c r="AY8" s="165" t="s">
        <v>138</v>
      </c>
      <c r="AZ8" s="165" t="s">
        <v>139</v>
      </c>
      <c r="BA8" s="165" t="s">
        <v>140</v>
      </c>
      <c r="BB8" s="165" t="s">
        <v>141</v>
      </c>
      <c r="BC8" s="165" t="s">
        <v>142</v>
      </c>
      <c r="BD8" s="165" t="s">
        <v>143</v>
      </c>
      <c r="BE8" s="165" t="s">
        <v>144</v>
      </c>
      <c r="BF8" s="165" t="s">
        <v>145</v>
      </c>
      <c r="BG8" s="165" t="s">
        <v>146</v>
      </c>
      <c r="BH8" s="165" t="s">
        <v>147</v>
      </c>
      <c r="BI8" s="165" t="s">
        <v>148</v>
      </c>
      <c r="BJ8" s="165" t="s">
        <v>149</v>
      </c>
      <c r="BK8" s="165" t="s">
        <v>150</v>
      </c>
      <c r="BL8" s="165" t="s">
        <v>151</v>
      </c>
      <c r="BM8" s="165" t="s">
        <v>152</v>
      </c>
      <c r="BN8" s="165" t="s">
        <v>153</v>
      </c>
      <c r="BO8" s="165" t="s">
        <v>154</v>
      </c>
      <c r="BP8" s="165" t="s">
        <v>155</v>
      </c>
      <c r="BQ8" s="165" t="s">
        <v>156</v>
      </c>
      <c r="BR8" s="165" t="s">
        <v>157</v>
      </c>
      <c r="BS8" s="165" t="s">
        <v>158</v>
      </c>
      <c r="BT8" s="165" t="s">
        <v>159</v>
      </c>
      <c r="BU8" s="165" t="s">
        <v>160</v>
      </c>
      <c r="BV8" s="165" t="s">
        <v>161</v>
      </c>
      <c r="BW8" s="165" t="s">
        <v>162</v>
      </c>
      <c r="BX8" s="165" t="s">
        <v>163</v>
      </c>
      <c r="BY8" s="165" t="s">
        <v>164</v>
      </c>
      <c r="BZ8" s="165" t="s">
        <v>165</v>
      </c>
      <c r="CA8" s="165" t="s">
        <v>166</v>
      </c>
      <c r="CB8" s="165" t="s">
        <v>167</v>
      </c>
      <c r="CC8" s="165" t="s">
        <v>168</v>
      </c>
      <c r="CD8" s="165" t="s">
        <v>169</v>
      </c>
      <c r="CE8" s="165" t="s">
        <v>170</v>
      </c>
      <c r="CF8" s="165" t="s">
        <v>171</v>
      </c>
      <c r="CG8" s="165" t="s">
        <v>172</v>
      </c>
      <c r="CH8" s="165" t="s">
        <v>173</v>
      </c>
      <c r="CI8" s="165" t="s">
        <v>174</v>
      </c>
      <c r="CJ8" s="165" t="s">
        <v>175</v>
      </c>
      <c r="CK8" s="165" t="s">
        <v>176</v>
      </c>
      <c r="CL8" s="165" t="s">
        <v>177</v>
      </c>
      <c r="CM8" s="165" t="s">
        <v>178</v>
      </c>
      <c r="CN8" s="165" t="s">
        <v>179</v>
      </c>
      <c r="CO8" s="165" t="s">
        <v>180</v>
      </c>
      <c r="CP8" s="165" t="s">
        <v>181</v>
      </c>
      <c r="CQ8" s="165" t="s">
        <v>182</v>
      </c>
      <c r="CR8" s="165" t="s">
        <v>183</v>
      </c>
      <c r="CS8" s="165" t="s">
        <v>184</v>
      </c>
      <c r="CT8" s="165" t="s">
        <v>185</v>
      </c>
      <c r="CU8" s="165" t="s">
        <v>186</v>
      </c>
      <c r="CV8" s="165" t="s">
        <v>187</v>
      </c>
      <c r="CW8" s="165" t="s">
        <v>188</v>
      </c>
      <c r="CX8" s="165" t="s">
        <v>189</v>
      </c>
      <c r="CY8" s="165" t="s">
        <v>190</v>
      </c>
      <c r="CZ8" s="165" t="s">
        <v>191</v>
      </c>
      <c r="DA8" s="165" t="s">
        <v>192</v>
      </c>
      <c r="DB8" s="165" t="s">
        <v>193</v>
      </c>
      <c r="DC8" s="165" t="s">
        <v>194</v>
      </c>
      <c r="DD8" s="165" t="s">
        <v>195</v>
      </c>
      <c r="DE8" s="165" t="s">
        <v>196</v>
      </c>
      <c r="DF8" s="165" t="s">
        <v>197</v>
      </c>
      <c r="DG8" s="165" t="s">
        <v>198</v>
      </c>
      <c r="DH8" s="165" t="s">
        <v>199</v>
      </c>
      <c r="DI8" s="165" t="s">
        <v>200</v>
      </c>
      <c r="DJ8" s="165" t="s">
        <v>201</v>
      </c>
      <c r="DK8" s="165" t="s">
        <v>202</v>
      </c>
      <c r="DL8" s="165" t="s">
        <v>203</v>
      </c>
      <c r="DM8" s="165" t="s">
        <v>204</v>
      </c>
      <c r="DN8" s="165" t="s">
        <v>205</v>
      </c>
      <c r="DO8" s="165" t="s">
        <v>206</v>
      </c>
      <c r="DP8" s="165" t="s">
        <v>207</v>
      </c>
      <c r="DQ8" s="165" t="s">
        <v>208</v>
      </c>
      <c r="DR8" s="165" t="s">
        <v>209</v>
      </c>
      <c r="DS8" s="165" t="s">
        <v>210</v>
      </c>
      <c r="DT8" s="165" t="s">
        <v>211</v>
      </c>
      <c r="DU8" s="165" t="s">
        <v>212</v>
      </c>
      <c r="DV8" s="165" t="s">
        <v>213</v>
      </c>
      <c r="DW8" s="165" t="s">
        <v>214</v>
      </c>
      <c r="DX8" s="165" t="s">
        <v>215</v>
      </c>
      <c r="DY8" s="165" t="s">
        <v>216</v>
      </c>
      <c r="DZ8" s="165" t="s">
        <v>217</v>
      </c>
      <c r="EA8" s="165" t="s">
        <v>218</v>
      </c>
      <c r="EB8" s="165" t="s">
        <v>219</v>
      </c>
      <c r="EC8" s="165" t="s">
        <v>220</v>
      </c>
      <c r="ED8" s="165" t="s">
        <v>221</v>
      </c>
      <c r="EE8" s="165" t="s">
        <v>222</v>
      </c>
      <c r="EF8" s="165" t="s">
        <v>223</v>
      </c>
      <c r="EG8" s="165" t="s">
        <v>224</v>
      </c>
      <c r="EH8" s="165" t="s">
        <v>225</v>
      </c>
      <c r="EI8" s="165" t="s">
        <v>226</v>
      </c>
      <c r="EJ8" s="165" t="s">
        <v>227</v>
      </c>
      <c r="EK8" s="165" t="s">
        <v>228</v>
      </c>
      <c r="EL8" s="165" t="s">
        <v>229</v>
      </c>
      <c r="EM8" s="165" t="s">
        <v>230</v>
      </c>
      <c r="EN8" s="165" t="s">
        <v>231</v>
      </c>
      <c r="EO8" s="165" t="s">
        <v>232</v>
      </c>
      <c r="EP8" s="165" t="s">
        <v>233</v>
      </c>
      <c r="EQ8" s="165" t="s">
        <v>234</v>
      </c>
      <c r="ER8" s="165" t="s">
        <v>235</v>
      </c>
      <c r="ES8" s="165" t="s">
        <v>236</v>
      </c>
      <c r="ET8" s="165" t="s">
        <v>237</v>
      </c>
      <c r="EU8" s="165" t="s">
        <v>238</v>
      </c>
      <c r="EV8" s="165" t="s">
        <v>239</v>
      </c>
      <c r="EW8" s="167" t="s">
        <v>240</v>
      </c>
    </row>
    <row r="9" spans="1:153" x14ac:dyDescent="0.2">
      <c r="A9" s="168" t="s">
        <v>60</v>
      </c>
      <c r="B9" s="169">
        <v>1</v>
      </c>
      <c r="C9" s="170" t="s">
        <v>241</v>
      </c>
      <c r="D9" s="170">
        <v>117074</v>
      </c>
      <c r="E9" s="170">
        <v>117101</v>
      </c>
      <c r="F9" s="170">
        <v>116630</v>
      </c>
      <c r="G9" s="170">
        <v>116657</v>
      </c>
      <c r="H9" s="170">
        <v>116556</v>
      </c>
      <c r="I9" s="170">
        <v>117149</v>
      </c>
      <c r="J9" s="170">
        <v>116946</v>
      </c>
      <c r="K9" s="170">
        <v>121205</v>
      </c>
      <c r="L9" s="170">
        <v>121333</v>
      </c>
      <c r="M9" s="170">
        <v>121980</v>
      </c>
      <c r="N9" s="170">
        <v>122717</v>
      </c>
      <c r="O9" s="170">
        <v>122421</v>
      </c>
      <c r="P9" s="170">
        <v>123117</v>
      </c>
      <c r="Q9" s="170">
        <v>123093</v>
      </c>
      <c r="R9" s="170">
        <v>121482</v>
      </c>
      <c r="S9" s="170">
        <v>122512</v>
      </c>
      <c r="T9" s="170">
        <v>122348</v>
      </c>
      <c r="U9" s="170">
        <v>123105</v>
      </c>
      <c r="V9" s="170">
        <v>121672</v>
      </c>
      <c r="W9" s="170">
        <v>122345</v>
      </c>
      <c r="X9" s="170">
        <v>122953</v>
      </c>
      <c r="Y9" s="170">
        <v>121869</v>
      </c>
      <c r="Z9" s="170">
        <v>121202</v>
      </c>
      <c r="AA9" s="170">
        <v>121570</v>
      </c>
      <c r="AB9" s="170">
        <v>122272</v>
      </c>
      <c r="AC9" s="170">
        <v>122148</v>
      </c>
      <c r="AD9" s="170">
        <v>121482</v>
      </c>
      <c r="AE9" s="170">
        <v>121518</v>
      </c>
      <c r="AF9" s="170">
        <v>121814</v>
      </c>
      <c r="AG9" s="170">
        <v>121084</v>
      </c>
      <c r="AH9" s="170">
        <v>121728</v>
      </c>
      <c r="AI9" s="170">
        <v>121088</v>
      </c>
      <c r="AJ9" s="170">
        <v>121197</v>
      </c>
      <c r="AK9" s="170">
        <v>121641</v>
      </c>
      <c r="AL9" s="170">
        <v>121044</v>
      </c>
      <c r="AM9" s="170">
        <v>121976</v>
      </c>
      <c r="AN9" s="170">
        <v>121294</v>
      </c>
      <c r="AO9" s="170">
        <v>120782</v>
      </c>
      <c r="AP9" s="170">
        <v>120821</v>
      </c>
      <c r="AQ9" s="170">
        <v>121149</v>
      </c>
      <c r="AR9" s="170">
        <v>120888</v>
      </c>
      <c r="AS9" s="170">
        <v>121518</v>
      </c>
      <c r="AT9" s="170">
        <v>120606</v>
      </c>
      <c r="AU9" s="170">
        <v>121154</v>
      </c>
      <c r="AV9" s="170">
        <v>120397</v>
      </c>
      <c r="AW9" s="170">
        <v>120793</v>
      </c>
      <c r="AX9" s="170">
        <v>120909</v>
      </c>
      <c r="AY9" s="170">
        <v>120492</v>
      </c>
      <c r="AZ9" s="170">
        <v>120534</v>
      </c>
      <c r="BA9" s="170">
        <v>119988</v>
      </c>
      <c r="BB9" s="170">
        <v>120868</v>
      </c>
      <c r="BC9" s="170">
        <v>120230</v>
      </c>
      <c r="BD9" s="170">
        <v>120516</v>
      </c>
      <c r="BE9" s="170">
        <v>121228</v>
      </c>
      <c r="BF9" s="170">
        <v>120353</v>
      </c>
      <c r="BG9" s="170">
        <v>120252</v>
      </c>
      <c r="BH9" s="170">
        <v>120573</v>
      </c>
      <c r="BI9" s="170">
        <v>119860</v>
      </c>
      <c r="BJ9" s="170">
        <v>120237</v>
      </c>
      <c r="BK9" s="170">
        <v>119864</v>
      </c>
      <c r="BL9" s="170">
        <v>120568</v>
      </c>
      <c r="BM9" s="170">
        <v>120804</v>
      </c>
      <c r="BN9" s="170">
        <v>119692</v>
      </c>
      <c r="BO9" s="170">
        <v>119976</v>
      </c>
      <c r="BP9" s="170">
        <v>119384</v>
      </c>
      <c r="BQ9" s="170">
        <v>119666</v>
      </c>
      <c r="BR9" s="170">
        <v>119572</v>
      </c>
      <c r="BS9" s="170">
        <v>119809</v>
      </c>
      <c r="BT9" s="170">
        <v>119269</v>
      </c>
      <c r="BU9" s="170">
        <v>120445</v>
      </c>
      <c r="BV9" s="170">
        <v>120242</v>
      </c>
      <c r="BW9" s="170">
        <v>120882</v>
      </c>
      <c r="BX9" s="170">
        <v>119804</v>
      </c>
      <c r="BY9" s="170">
        <v>119432</v>
      </c>
      <c r="BZ9" s="170">
        <v>119673</v>
      </c>
      <c r="CA9" s="170">
        <v>116830</v>
      </c>
      <c r="CB9" s="170">
        <v>116380</v>
      </c>
      <c r="CC9" s="170">
        <v>116854</v>
      </c>
      <c r="CD9" s="170">
        <v>116610</v>
      </c>
      <c r="CE9" s="170">
        <v>116734</v>
      </c>
      <c r="CF9" s="170">
        <v>116426</v>
      </c>
      <c r="CG9" s="170">
        <v>117090</v>
      </c>
      <c r="CH9" s="170">
        <v>120384</v>
      </c>
      <c r="CI9" s="170">
        <v>120028</v>
      </c>
      <c r="CJ9" s="170">
        <v>120448</v>
      </c>
      <c r="CK9" s="170">
        <v>119952</v>
      </c>
      <c r="CL9" s="170">
        <v>119173</v>
      </c>
      <c r="CM9" s="170">
        <v>119241</v>
      </c>
      <c r="CN9" s="170">
        <v>119436</v>
      </c>
      <c r="CO9" s="170">
        <v>118246</v>
      </c>
      <c r="CP9" s="170">
        <v>117809</v>
      </c>
      <c r="CQ9" s="170">
        <v>118817</v>
      </c>
      <c r="CR9" s="170">
        <v>118517</v>
      </c>
      <c r="CS9" s="170">
        <v>118957</v>
      </c>
      <c r="CT9" s="170">
        <v>119252</v>
      </c>
      <c r="CU9" s="170">
        <v>118345</v>
      </c>
      <c r="CV9" s="170">
        <v>118188</v>
      </c>
      <c r="CW9" s="170">
        <v>117472</v>
      </c>
      <c r="CX9" s="170">
        <v>117693</v>
      </c>
      <c r="CY9" s="170">
        <v>118385</v>
      </c>
      <c r="CZ9" s="170">
        <v>118086</v>
      </c>
      <c r="DA9" s="170">
        <v>118322</v>
      </c>
      <c r="DB9" s="170">
        <v>118166</v>
      </c>
      <c r="DC9" s="170">
        <v>117628</v>
      </c>
      <c r="DD9" s="170">
        <v>118216</v>
      </c>
      <c r="DE9" s="170">
        <v>118253</v>
      </c>
      <c r="DF9" s="170">
        <v>118061</v>
      </c>
      <c r="DG9" s="170">
        <v>118950</v>
      </c>
      <c r="DH9" s="170">
        <v>118556</v>
      </c>
      <c r="DI9" s="170">
        <v>118216</v>
      </c>
      <c r="DJ9" s="170">
        <v>118394</v>
      </c>
      <c r="DK9" s="170">
        <v>118046</v>
      </c>
      <c r="DL9" s="170">
        <v>117889</v>
      </c>
      <c r="DM9" s="170">
        <v>117994</v>
      </c>
      <c r="DN9" s="170">
        <v>118374</v>
      </c>
      <c r="DO9" s="170">
        <v>118664</v>
      </c>
      <c r="DP9" s="170">
        <v>118380</v>
      </c>
      <c r="DQ9" s="170">
        <v>118861</v>
      </c>
      <c r="DR9" s="170">
        <v>118692</v>
      </c>
      <c r="DS9" s="170">
        <v>118226</v>
      </c>
      <c r="DT9" s="170">
        <v>118465</v>
      </c>
      <c r="DU9" s="170">
        <v>118964</v>
      </c>
      <c r="DV9" s="170">
        <v>118125</v>
      </c>
      <c r="DW9" s="170">
        <v>118328</v>
      </c>
      <c r="DX9" s="170">
        <v>118653</v>
      </c>
      <c r="DY9" s="170">
        <v>118709</v>
      </c>
      <c r="DZ9" s="170">
        <v>118513</v>
      </c>
      <c r="EA9" s="170">
        <v>119258</v>
      </c>
      <c r="EB9" s="170">
        <v>119182</v>
      </c>
      <c r="EC9" s="170">
        <v>119233</v>
      </c>
      <c r="ED9" s="170">
        <v>118912</v>
      </c>
      <c r="EE9" s="170">
        <v>118510</v>
      </c>
      <c r="EF9" s="170">
        <v>118524</v>
      </c>
      <c r="EG9" s="170">
        <v>118957</v>
      </c>
      <c r="EH9" s="170">
        <v>118898</v>
      </c>
      <c r="EI9" s="170">
        <v>119346</v>
      </c>
      <c r="EJ9" s="170">
        <v>118720</v>
      </c>
      <c r="EK9" s="170">
        <v>118461</v>
      </c>
      <c r="EL9" s="170">
        <v>118822</v>
      </c>
      <c r="EM9" s="170">
        <v>118773</v>
      </c>
      <c r="EN9" s="170">
        <v>118886</v>
      </c>
      <c r="EO9" s="170">
        <v>118958</v>
      </c>
      <c r="EP9" s="170">
        <v>119141</v>
      </c>
      <c r="EQ9" s="170">
        <v>118164</v>
      </c>
      <c r="ER9" s="170">
        <v>119152</v>
      </c>
      <c r="ES9" s="170">
        <v>119309</v>
      </c>
      <c r="ET9" s="170">
        <v>118944</v>
      </c>
      <c r="EU9" s="170">
        <v>119205</v>
      </c>
      <c r="EV9" s="170">
        <v>119125</v>
      </c>
      <c r="EW9" s="171">
        <v>119277</v>
      </c>
    </row>
    <row r="10" spans="1:153" x14ac:dyDescent="0.2">
      <c r="A10" s="172" t="s">
        <v>60</v>
      </c>
      <c r="B10" s="173">
        <v>2</v>
      </c>
      <c r="C10" s="174" t="s">
        <v>242</v>
      </c>
      <c r="D10" s="174">
        <v>120056</v>
      </c>
      <c r="E10" s="174">
        <v>120073</v>
      </c>
      <c r="F10" s="174">
        <v>120890</v>
      </c>
      <c r="G10" s="174">
        <v>120629</v>
      </c>
      <c r="H10" s="174">
        <v>120821</v>
      </c>
      <c r="I10" s="174">
        <v>120900</v>
      </c>
      <c r="J10" s="174">
        <v>119870</v>
      </c>
      <c r="K10" s="174">
        <v>122764</v>
      </c>
      <c r="L10" s="174">
        <v>123168</v>
      </c>
      <c r="M10" s="174">
        <v>122877</v>
      </c>
      <c r="N10" s="174">
        <v>122972</v>
      </c>
      <c r="O10" s="174">
        <v>123762</v>
      </c>
      <c r="P10" s="174">
        <v>122668</v>
      </c>
      <c r="Q10" s="174">
        <v>122453</v>
      </c>
      <c r="R10" s="174">
        <v>123161</v>
      </c>
      <c r="S10" s="174">
        <v>122121</v>
      </c>
      <c r="T10" s="174">
        <v>123268</v>
      </c>
      <c r="U10" s="174">
        <v>122544</v>
      </c>
      <c r="V10" s="174">
        <v>122164</v>
      </c>
      <c r="W10" s="174">
        <v>122950</v>
      </c>
      <c r="X10" s="174">
        <v>122665</v>
      </c>
      <c r="Y10" s="174">
        <v>123386</v>
      </c>
      <c r="Z10" s="174">
        <v>122692</v>
      </c>
      <c r="AA10" s="174">
        <v>122217</v>
      </c>
      <c r="AB10" s="174">
        <v>122454</v>
      </c>
      <c r="AC10" s="174">
        <v>122602</v>
      </c>
      <c r="AD10" s="174">
        <v>122501</v>
      </c>
      <c r="AE10" s="174">
        <v>122648</v>
      </c>
      <c r="AF10" s="174">
        <v>122389</v>
      </c>
      <c r="AG10" s="174">
        <v>122532</v>
      </c>
      <c r="AH10" s="174">
        <v>122654</v>
      </c>
      <c r="AI10" s="174">
        <v>121504</v>
      </c>
      <c r="AJ10" s="174">
        <v>122825</v>
      </c>
      <c r="AK10" s="174">
        <v>122473</v>
      </c>
      <c r="AL10" s="174">
        <v>122221</v>
      </c>
      <c r="AM10" s="174">
        <v>122850</v>
      </c>
      <c r="AN10" s="174">
        <v>122512</v>
      </c>
      <c r="AO10" s="174">
        <v>121701</v>
      </c>
      <c r="AP10" s="174">
        <v>122118</v>
      </c>
      <c r="AQ10" s="174">
        <v>122152</v>
      </c>
      <c r="AR10" s="174">
        <v>122541</v>
      </c>
      <c r="AS10" s="174">
        <v>122672</v>
      </c>
      <c r="AT10" s="174">
        <v>122677</v>
      </c>
      <c r="AU10" s="174">
        <v>122697</v>
      </c>
      <c r="AV10" s="174">
        <v>122689</v>
      </c>
      <c r="AW10" s="174">
        <v>123077</v>
      </c>
      <c r="AX10" s="174">
        <v>123061</v>
      </c>
      <c r="AY10" s="174">
        <v>122448</v>
      </c>
      <c r="AZ10" s="174">
        <v>122084</v>
      </c>
      <c r="BA10" s="174">
        <v>122766</v>
      </c>
      <c r="BB10" s="174">
        <v>123084</v>
      </c>
      <c r="BC10" s="174">
        <v>122428</v>
      </c>
      <c r="BD10" s="174">
        <v>123770</v>
      </c>
      <c r="BE10" s="174">
        <v>122002</v>
      </c>
      <c r="BF10" s="174">
        <v>122573</v>
      </c>
      <c r="BG10" s="174">
        <v>122385</v>
      </c>
      <c r="BH10" s="174">
        <v>122386</v>
      </c>
      <c r="BI10" s="174">
        <v>122553</v>
      </c>
      <c r="BJ10" s="174">
        <v>122045</v>
      </c>
      <c r="BK10" s="174">
        <v>122321</v>
      </c>
      <c r="BL10" s="174">
        <v>122004</v>
      </c>
      <c r="BM10" s="174">
        <v>122573</v>
      </c>
      <c r="BN10" s="174">
        <v>122614</v>
      </c>
      <c r="BO10" s="174">
        <v>122258</v>
      </c>
      <c r="BP10" s="174">
        <v>122142</v>
      </c>
      <c r="BQ10" s="174">
        <v>122429</v>
      </c>
      <c r="BR10" s="174">
        <v>122630</v>
      </c>
      <c r="BS10" s="174">
        <v>123098</v>
      </c>
      <c r="BT10" s="174">
        <v>122790</v>
      </c>
      <c r="BU10" s="174">
        <v>122865</v>
      </c>
      <c r="BV10" s="174">
        <v>122620</v>
      </c>
      <c r="BW10" s="174">
        <v>122784</v>
      </c>
      <c r="BX10" s="174">
        <v>122662</v>
      </c>
      <c r="BY10" s="174">
        <v>122400</v>
      </c>
      <c r="BZ10" s="174">
        <v>122986</v>
      </c>
      <c r="CA10" s="174">
        <v>123073</v>
      </c>
      <c r="CB10" s="174">
        <v>123678</v>
      </c>
      <c r="CC10" s="174">
        <v>122792</v>
      </c>
      <c r="CD10" s="174">
        <v>122729</v>
      </c>
      <c r="CE10" s="174">
        <v>122561</v>
      </c>
      <c r="CF10" s="174">
        <v>123393</v>
      </c>
      <c r="CG10" s="174">
        <v>122837</v>
      </c>
      <c r="CH10" s="174">
        <v>124177</v>
      </c>
      <c r="CI10" s="174">
        <v>124436</v>
      </c>
      <c r="CJ10" s="174">
        <v>124525</v>
      </c>
      <c r="CK10" s="174">
        <v>124740</v>
      </c>
      <c r="CL10" s="174">
        <v>125036</v>
      </c>
      <c r="CM10" s="174">
        <v>124701</v>
      </c>
      <c r="CN10" s="174">
        <v>125953</v>
      </c>
      <c r="CO10" s="174">
        <v>124621</v>
      </c>
      <c r="CP10" s="174">
        <v>125277</v>
      </c>
      <c r="CQ10" s="174">
        <v>124722</v>
      </c>
      <c r="CR10" s="174">
        <v>124429</v>
      </c>
      <c r="CS10" s="174">
        <v>125000</v>
      </c>
      <c r="CT10" s="174">
        <v>124325</v>
      </c>
      <c r="CU10" s="174">
        <v>124114</v>
      </c>
      <c r="CV10" s="174">
        <v>124969</v>
      </c>
      <c r="CW10" s="174">
        <v>124213</v>
      </c>
      <c r="CX10" s="174">
        <v>124665</v>
      </c>
      <c r="CY10" s="174">
        <v>125297</v>
      </c>
      <c r="CZ10" s="174">
        <v>124785</v>
      </c>
      <c r="DA10" s="174">
        <v>125114</v>
      </c>
      <c r="DB10" s="174">
        <v>124540</v>
      </c>
      <c r="DC10" s="174">
        <v>125664</v>
      </c>
      <c r="DD10" s="174">
        <v>125604</v>
      </c>
      <c r="DE10" s="174">
        <v>124217</v>
      </c>
      <c r="DF10" s="174">
        <v>125441</v>
      </c>
      <c r="DG10" s="174">
        <v>125248</v>
      </c>
      <c r="DH10" s="174">
        <v>124690</v>
      </c>
      <c r="DI10" s="174">
        <v>125814</v>
      </c>
      <c r="DJ10" s="174">
        <v>124952</v>
      </c>
      <c r="DK10" s="174">
        <v>125214</v>
      </c>
      <c r="DL10" s="174">
        <v>125309</v>
      </c>
      <c r="DM10" s="174">
        <v>124729</v>
      </c>
      <c r="DN10" s="174">
        <v>123957</v>
      </c>
      <c r="DO10" s="174">
        <v>125310</v>
      </c>
      <c r="DP10" s="174">
        <v>124569</v>
      </c>
      <c r="DQ10" s="174">
        <v>125417</v>
      </c>
      <c r="DR10" s="174">
        <v>125014</v>
      </c>
      <c r="DS10" s="174">
        <v>124577</v>
      </c>
      <c r="DT10" s="174">
        <v>124796</v>
      </c>
      <c r="DU10" s="174">
        <v>125198</v>
      </c>
      <c r="DV10" s="174">
        <v>124058</v>
      </c>
      <c r="DW10" s="174">
        <v>124773</v>
      </c>
      <c r="DX10" s="174">
        <v>125134</v>
      </c>
      <c r="DY10" s="174">
        <v>124101</v>
      </c>
      <c r="DZ10" s="174">
        <v>124398</v>
      </c>
      <c r="EA10" s="174">
        <v>124572</v>
      </c>
      <c r="EB10" s="174">
        <v>125230</v>
      </c>
      <c r="EC10" s="174">
        <v>124957</v>
      </c>
      <c r="ED10" s="174">
        <v>125081</v>
      </c>
      <c r="EE10" s="174">
        <v>124829</v>
      </c>
      <c r="EF10" s="174">
        <v>125389</v>
      </c>
      <c r="EG10" s="174">
        <v>124880</v>
      </c>
      <c r="EH10" s="174">
        <v>125232</v>
      </c>
      <c r="EI10" s="174">
        <v>125200</v>
      </c>
      <c r="EJ10" s="174">
        <v>124634</v>
      </c>
      <c r="EK10" s="174">
        <v>124448</v>
      </c>
      <c r="EL10" s="174">
        <v>125512</v>
      </c>
      <c r="EM10" s="174">
        <v>125188</v>
      </c>
      <c r="EN10" s="174">
        <v>124888</v>
      </c>
      <c r="EO10" s="174">
        <v>124814</v>
      </c>
      <c r="EP10" s="174">
        <v>124934</v>
      </c>
      <c r="EQ10" s="174">
        <v>124733</v>
      </c>
      <c r="ER10" s="174">
        <v>124770</v>
      </c>
      <c r="ES10" s="174">
        <v>125004</v>
      </c>
      <c r="ET10" s="174">
        <v>125368</v>
      </c>
      <c r="EU10" s="174">
        <v>125389</v>
      </c>
      <c r="EV10" s="174">
        <v>125008</v>
      </c>
      <c r="EW10" s="113">
        <v>124352</v>
      </c>
    </row>
    <row r="11" spans="1:153" x14ac:dyDescent="0.2">
      <c r="A11" s="172" t="s">
        <v>60</v>
      </c>
      <c r="B11" s="173">
        <v>3</v>
      </c>
      <c r="C11" s="174" t="s">
        <v>243</v>
      </c>
      <c r="D11" s="174">
        <v>119292</v>
      </c>
      <c r="E11" s="174">
        <v>119461</v>
      </c>
      <c r="F11" s="174">
        <v>118997</v>
      </c>
      <c r="G11" s="174">
        <v>119858</v>
      </c>
      <c r="H11" s="174">
        <v>119849</v>
      </c>
      <c r="I11" s="174">
        <v>119277</v>
      </c>
      <c r="J11" s="174">
        <v>119705</v>
      </c>
      <c r="K11" s="174">
        <v>123032</v>
      </c>
      <c r="L11" s="174">
        <v>122908</v>
      </c>
      <c r="M11" s="174">
        <v>123286</v>
      </c>
      <c r="N11" s="174">
        <v>123290</v>
      </c>
      <c r="O11" s="174">
        <v>123996</v>
      </c>
      <c r="P11" s="174">
        <v>124474</v>
      </c>
      <c r="Q11" s="174">
        <v>125289</v>
      </c>
      <c r="R11" s="174">
        <v>125200</v>
      </c>
      <c r="S11" s="174">
        <v>124290</v>
      </c>
      <c r="T11" s="174">
        <v>125397</v>
      </c>
      <c r="U11" s="174">
        <v>125310</v>
      </c>
      <c r="V11" s="174">
        <v>125548</v>
      </c>
      <c r="W11" s="174">
        <v>124965</v>
      </c>
      <c r="X11" s="174">
        <v>125266</v>
      </c>
      <c r="Y11" s="174">
        <v>125008</v>
      </c>
      <c r="Z11" s="174">
        <v>124676</v>
      </c>
      <c r="AA11" s="174">
        <v>124956</v>
      </c>
      <c r="AB11" s="174">
        <v>125720</v>
      </c>
      <c r="AC11" s="174">
        <v>125652</v>
      </c>
      <c r="AD11" s="174">
        <v>125730</v>
      </c>
      <c r="AE11" s="174">
        <v>125413</v>
      </c>
      <c r="AF11" s="174">
        <v>125568</v>
      </c>
      <c r="AG11" s="174">
        <v>125162</v>
      </c>
      <c r="AH11" s="174">
        <v>124718</v>
      </c>
      <c r="AI11" s="174">
        <v>125517</v>
      </c>
      <c r="AJ11" s="174">
        <v>124921</v>
      </c>
      <c r="AK11" s="174">
        <v>124848</v>
      </c>
      <c r="AL11" s="174">
        <v>125125</v>
      </c>
      <c r="AM11" s="174">
        <v>124473</v>
      </c>
      <c r="AN11" s="174">
        <v>125162</v>
      </c>
      <c r="AO11" s="174">
        <v>124492</v>
      </c>
      <c r="AP11" s="174">
        <v>125378</v>
      </c>
      <c r="AQ11" s="174">
        <v>125392</v>
      </c>
      <c r="AR11" s="174">
        <v>125386</v>
      </c>
      <c r="AS11" s="174">
        <v>124504</v>
      </c>
      <c r="AT11" s="174">
        <v>124152</v>
      </c>
      <c r="AU11" s="174">
        <v>124805</v>
      </c>
      <c r="AV11" s="174">
        <v>125134</v>
      </c>
      <c r="AW11" s="174">
        <v>124878</v>
      </c>
      <c r="AX11" s="174">
        <v>124306</v>
      </c>
      <c r="AY11" s="174">
        <v>123850</v>
      </c>
      <c r="AZ11" s="174">
        <v>124540</v>
      </c>
      <c r="BA11" s="174">
        <v>124997</v>
      </c>
      <c r="BB11" s="174">
        <v>124118</v>
      </c>
      <c r="BC11" s="174">
        <v>124110</v>
      </c>
      <c r="BD11" s="174">
        <v>124676</v>
      </c>
      <c r="BE11" s="174">
        <v>124428</v>
      </c>
      <c r="BF11" s="174">
        <v>124529</v>
      </c>
      <c r="BG11" s="174">
        <v>123900</v>
      </c>
      <c r="BH11" s="174">
        <v>123685</v>
      </c>
      <c r="BI11" s="174">
        <v>124710</v>
      </c>
      <c r="BJ11" s="174">
        <v>123946</v>
      </c>
      <c r="BK11" s="174">
        <v>124272</v>
      </c>
      <c r="BL11" s="174">
        <v>124028</v>
      </c>
      <c r="BM11" s="174">
        <v>123890</v>
      </c>
      <c r="BN11" s="174">
        <v>124128</v>
      </c>
      <c r="BO11" s="174">
        <v>125118</v>
      </c>
      <c r="BP11" s="174">
        <v>123286</v>
      </c>
      <c r="BQ11" s="174">
        <v>124202</v>
      </c>
      <c r="BR11" s="174">
        <v>124652</v>
      </c>
      <c r="BS11" s="174">
        <v>122729</v>
      </c>
      <c r="BT11" s="174">
        <v>123493</v>
      </c>
      <c r="BU11" s="174">
        <v>123265</v>
      </c>
      <c r="BV11" s="174">
        <v>123029</v>
      </c>
      <c r="BW11" s="174">
        <v>123353</v>
      </c>
      <c r="BX11" s="174">
        <v>123600</v>
      </c>
      <c r="BY11" s="174">
        <v>123322</v>
      </c>
      <c r="BZ11" s="174">
        <v>123632</v>
      </c>
      <c r="CA11" s="174">
        <v>122408</v>
      </c>
      <c r="CB11" s="174">
        <v>122764</v>
      </c>
      <c r="CC11" s="174">
        <v>122602</v>
      </c>
      <c r="CD11" s="174">
        <v>122122</v>
      </c>
      <c r="CE11" s="174">
        <v>122794</v>
      </c>
      <c r="CF11" s="174">
        <v>122869</v>
      </c>
      <c r="CG11" s="174">
        <v>122450</v>
      </c>
      <c r="CH11" s="174">
        <v>124848</v>
      </c>
      <c r="CI11" s="174">
        <v>125689</v>
      </c>
      <c r="CJ11" s="174">
        <v>124986</v>
      </c>
      <c r="CK11" s="174">
        <v>124486</v>
      </c>
      <c r="CL11" s="174">
        <v>124122</v>
      </c>
      <c r="CM11" s="174">
        <v>123378</v>
      </c>
      <c r="CN11" s="174">
        <v>123052</v>
      </c>
      <c r="CO11" s="174">
        <v>123365</v>
      </c>
      <c r="CP11" s="174">
        <v>123817</v>
      </c>
      <c r="CQ11" s="174">
        <v>123742</v>
      </c>
      <c r="CR11" s="174">
        <v>124034</v>
      </c>
      <c r="CS11" s="174">
        <v>123302</v>
      </c>
      <c r="CT11" s="174">
        <v>123108</v>
      </c>
      <c r="CU11" s="174">
        <v>123116</v>
      </c>
      <c r="CV11" s="174">
        <v>123762</v>
      </c>
      <c r="CW11" s="174">
        <v>123417</v>
      </c>
      <c r="CX11" s="174">
        <v>123368</v>
      </c>
      <c r="CY11" s="174">
        <v>123274</v>
      </c>
      <c r="CZ11" s="174">
        <v>123678</v>
      </c>
      <c r="DA11" s="174">
        <v>122769</v>
      </c>
      <c r="DB11" s="174">
        <v>122992</v>
      </c>
      <c r="DC11" s="174">
        <v>123394</v>
      </c>
      <c r="DD11" s="174">
        <v>123234</v>
      </c>
      <c r="DE11" s="174">
        <v>124124</v>
      </c>
      <c r="DF11" s="174">
        <v>124016</v>
      </c>
      <c r="DG11" s="174">
        <v>123249</v>
      </c>
      <c r="DH11" s="174">
        <v>123500</v>
      </c>
      <c r="DI11" s="174">
        <v>123313</v>
      </c>
      <c r="DJ11" s="174">
        <v>123637</v>
      </c>
      <c r="DK11" s="174">
        <v>123102</v>
      </c>
      <c r="DL11" s="174">
        <v>123337</v>
      </c>
      <c r="DM11" s="174">
        <v>123196</v>
      </c>
      <c r="DN11" s="174">
        <v>123570</v>
      </c>
      <c r="DO11" s="174">
        <v>123492</v>
      </c>
      <c r="DP11" s="174">
        <v>124208</v>
      </c>
      <c r="DQ11" s="174">
        <v>124252</v>
      </c>
      <c r="DR11" s="174">
        <v>124236</v>
      </c>
      <c r="DS11" s="174">
        <v>123017</v>
      </c>
      <c r="DT11" s="174">
        <v>123696</v>
      </c>
      <c r="DU11" s="174">
        <v>123521</v>
      </c>
      <c r="DV11" s="174">
        <v>123149</v>
      </c>
      <c r="DW11" s="174">
        <v>123725</v>
      </c>
      <c r="DX11" s="174">
        <v>124486</v>
      </c>
      <c r="DY11" s="174">
        <v>123442</v>
      </c>
      <c r="DZ11" s="174">
        <v>123946</v>
      </c>
      <c r="EA11" s="174">
        <v>123641</v>
      </c>
      <c r="EB11" s="174">
        <v>123693</v>
      </c>
      <c r="EC11" s="174">
        <v>122992</v>
      </c>
      <c r="ED11" s="174">
        <v>123598</v>
      </c>
      <c r="EE11" s="174">
        <v>123572</v>
      </c>
      <c r="EF11" s="174">
        <v>124150</v>
      </c>
      <c r="EG11" s="174">
        <v>123992</v>
      </c>
      <c r="EH11" s="174">
        <v>123529</v>
      </c>
      <c r="EI11" s="174">
        <v>124273</v>
      </c>
      <c r="EJ11" s="174">
        <v>124420</v>
      </c>
      <c r="EK11" s="174">
        <v>123890</v>
      </c>
      <c r="EL11" s="174">
        <v>123726</v>
      </c>
      <c r="EM11" s="174">
        <v>124034</v>
      </c>
      <c r="EN11" s="174">
        <v>124789</v>
      </c>
      <c r="EO11" s="174">
        <v>123666</v>
      </c>
      <c r="EP11" s="174">
        <v>124386</v>
      </c>
      <c r="EQ11" s="174">
        <v>124121</v>
      </c>
      <c r="ER11" s="174">
        <v>124354</v>
      </c>
      <c r="ES11" s="174">
        <v>124661</v>
      </c>
      <c r="ET11" s="174">
        <v>123978</v>
      </c>
      <c r="EU11" s="174">
        <v>124566</v>
      </c>
      <c r="EV11" s="174">
        <v>124524</v>
      </c>
      <c r="EW11" s="113">
        <v>124922</v>
      </c>
    </row>
    <row r="12" spans="1:153" x14ac:dyDescent="0.2">
      <c r="A12" s="172" t="s">
        <v>60</v>
      </c>
      <c r="B12" s="173">
        <v>4</v>
      </c>
      <c r="C12" s="174" t="s">
        <v>244</v>
      </c>
      <c r="D12" s="174">
        <v>119142</v>
      </c>
      <c r="E12" s="174">
        <v>119492</v>
      </c>
      <c r="F12" s="174">
        <v>118904</v>
      </c>
      <c r="G12" s="174">
        <v>119161</v>
      </c>
      <c r="H12" s="174">
        <v>119606</v>
      </c>
      <c r="I12" s="174">
        <v>118706</v>
      </c>
      <c r="J12" s="174">
        <v>119102</v>
      </c>
      <c r="K12" s="174">
        <v>120882</v>
      </c>
      <c r="L12" s="174">
        <v>120777</v>
      </c>
      <c r="M12" s="174">
        <v>120786</v>
      </c>
      <c r="N12" s="174">
        <v>120126</v>
      </c>
      <c r="O12" s="174">
        <v>121514</v>
      </c>
      <c r="P12" s="174">
        <v>121480</v>
      </c>
      <c r="Q12" s="174">
        <v>120956</v>
      </c>
      <c r="R12" s="174">
        <v>120565</v>
      </c>
      <c r="S12" s="174">
        <v>120992</v>
      </c>
      <c r="T12" s="174">
        <v>120780</v>
      </c>
      <c r="U12" s="174">
        <v>121480</v>
      </c>
      <c r="V12" s="174">
        <v>120996</v>
      </c>
      <c r="W12" s="174">
        <v>120280</v>
      </c>
      <c r="X12" s="174">
        <v>121060</v>
      </c>
      <c r="Y12" s="174">
        <v>121478</v>
      </c>
      <c r="Z12" s="174">
        <v>121308</v>
      </c>
      <c r="AA12" s="174">
        <v>120678</v>
      </c>
      <c r="AB12" s="174">
        <v>121146</v>
      </c>
      <c r="AC12" s="174">
        <v>121236</v>
      </c>
      <c r="AD12" s="174">
        <v>120965</v>
      </c>
      <c r="AE12" s="174">
        <v>120973</v>
      </c>
      <c r="AF12" s="174">
        <v>120961</v>
      </c>
      <c r="AG12" s="174">
        <v>121637</v>
      </c>
      <c r="AH12" s="174">
        <v>121108</v>
      </c>
      <c r="AI12" s="174">
        <v>120482</v>
      </c>
      <c r="AJ12" s="174">
        <v>120572</v>
      </c>
      <c r="AK12" s="174">
        <v>120597</v>
      </c>
      <c r="AL12" s="174">
        <v>120881</v>
      </c>
      <c r="AM12" s="174">
        <v>121258</v>
      </c>
      <c r="AN12" s="174">
        <v>121104</v>
      </c>
      <c r="AO12" s="174">
        <v>121106</v>
      </c>
      <c r="AP12" s="174">
        <v>121118</v>
      </c>
      <c r="AQ12" s="174">
        <v>120352</v>
      </c>
      <c r="AR12" s="174">
        <v>121185</v>
      </c>
      <c r="AS12" s="174">
        <v>121073</v>
      </c>
      <c r="AT12" s="174">
        <v>120749</v>
      </c>
      <c r="AU12" s="174">
        <v>120958</v>
      </c>
      <c r="AV12" s="174">
        <v>121278</v>
      </c>
      <c r="AW12" s="174">
        <v>120873</v>
      </c>
      <c r="AX12" s="174">
        <v>120758</v>
      </c>
      <c r="AY12" s="174">
        <v>120262</v>
      </c>
      <c r="AZ12" s="174">
        <v>120830</v>
      </c>
      <c r="BA12" s="174">
        <v>120584</v>
      </c>
      <c r="BB12" s="174">
        <v>120738</v>
      </c>
      <c r="BC12" s="174">
        <v>121082</v>
      </c>
      <c r="BD12" s="174">
        <v>120537</v>
      </c>
      <c r="BE12" s="174">
        <v>121244</v>
      </c>
      <c r="BF12" s="174">
        <v>120534</v>
      </c>
      <c r="BG12" s="174">
        <v>120478</v>
      </c>
      <c r="BH12" s="174">
        <v>121048</v>
      </c>
      <c r="BI12" s="174">
        <v>120772</v>
      </c>
      <c r="BJ12" s="174">
        <v>120693</v>
      </c>
      <c r="BK12" s="174">
        <v>120728</v>
      </c>
      <c r="BL12" s="174">
        <v>120409</v>
      </c>
      <c r="BM12" s="174">
        <v>120806</v>
      </c>
      <c r="BN12" s="174">
        <v>121610</v>
      </c>
      <c r="BO12" s="174">
        <v>120997</v>
      </c>
      <c r="BP12" s="174">
        <v>120681</v>
      </c>
      <c r="BQ12" s="174">
        <v>120746</v>
      </c>
      <c r="BR12" s="174">
        <v>120604</v>
      </c>
      <c r="BS12" s="174">
        <v>120542</v>
      </c>
      <c r="BT12" s="174">
        <v>120438</v>
      </c>
      <c r="BU12" s="174">
        <v>120558</v>
      </c>
      <c r="BV12" s="174">
        <v>120421</v>
      </c>
      <c r="BW12" s="174">
        <v>121101</v>
      </c>
      <c r="BX12" s="174">
        <v>121121</v>
      </c>
      <c r="BY12" s="174">
        <v>121097</v>
      </c>
      <c r="BZ12" s="174">
        <v>120981</v>
      </c>
      <c r="CA12" s="174">
        <v>122472</v>
      </c>
      <c r="CB12" s="174">
        <v>122933</v>
      </c>
      <c r="CC12" s="174">
        <v>122658</v>
      </c>
      <c r="CD12" s="174">
        <v>122041</v>
      </c>
      <c r="CE12" s="174">
        <v>122976</v>
      </c>
      <c r="CF12" s="174">
        <v>122330</v>
      </c>
      <c r="CG12" s="174">
        <v>122882</v>
      </c>
      <c r="CH12" s="174">
        <v>123998</v>
      </c>
      <c r="CI12" s="174">
        <v>123338</v>
      </c>
      <c r="CJ12" s="174">
        <v>123385</v>
      </c>
      <c r="CK12" s="174">
        <v>124281</v>
      </c>
      <c r="CL12" s="174">
        <v>124656</v>
      </c>
      <c r="CM12" s="174">
        <v>123918</v>
      </c>
      <c r="CN12" s="174">
        <v>124246</v>
      </c>
      <c r="CO12" s="174">
        <v>123769</v>
      </c>
      <c r="CP12" s="174">
        <v>125082</v>
      </c>
      <c r="CQ12" s="174">
        <v>123966</v>
      </c>
      <c r="CR12" s="174">
        <v>123760</v>
      </c>
      <c r="CS12" s="174">
        <v>123640</v>
      </c>
      <c r="CT12" s="174">
        <v>123610</v>
      </c>
      <c r="CU12" s="174">
        <v>123898</v>
      </c>
      <c r="CV12" s="174">
        <v>123916</v>
      </c>
      <c r="CW12" s="174">
        <v>123904</v>
      </c>
      <c r="CX12" s="174">
        <v>123193</v>
      </c>
      <c r="CY12" s="174">
        <v>123778</v>
      </c>
      <c r="CZ12" s="174">
        <v>123226</v>
      </c>
      <c r="DA12" s="174">
        <v>123606</v>
      </c>
      <c r="DB12" s="174">
        <v>122989</v>
      </c>
      <c r="DC12" s="174">
        <v>124034</v>
      </c>
      <c r="DD12" s="174">
        <v>122814</v>
      </c>
      <c r="DE12" s="174">
        <v>123866</v>
      </c>
      <c r="DF12" s="174">
        <v>123849</v>
      </c>
      <c r="DG12" s="174">
        <v>123868</v>
      </c>
      <c r="DH12" s="174">
        <v>122845</v>
      </c>
      <c r="DI12" s="174">
        <v>123360</v>
      </c>
      <c r="DJ12" s="174">
        <v>123801</v>
      </c>
      <c r="DK12" s="174">
        <v>123702</v>
      </c>
      <c r="DL12" s="174">
        <v>123937</v>
      </c>
      <c r="DM12" s="174">
        <v>124029</v>
      </c>
      <c r="DN12" s="174">
        <v>123965</v>
      </c>
      <c r="DO12" s="174">
        <v>124249</v>
      </c>
      <c r="DP12" s="174">
        <v>124122</v>
      </c>
      <c r="DQ12" s="174">
        <v>123789</v>
      </c>
      <c r="DR12" s="174">
        <v>123960</v>
      </c>
      <c r="DS12" s="174">
        <v>122790</v>
      </c>
      <c r="DT12" s="174">
        <v>123606</v>
      </c>
      <c r="DU12" s="174">
        <v>124048</v>
      </c>
      <c r="DV12" s="174">
        <v>123000</v>
      </c>
      <c r="DW12" s="174">
        <v>123314</v>
      </c>
      <c r="DX12" s="174">
        <v>122833</v>
      </c>
      <c r="DY12" s="174">
        <v>123180</v>
      </c>
      <c r="DZ12" s="174">
        <v>123376</v>
      </c>
      <c r="EA12" s="174">
        <v>123413</v>
      </c>
      <c r="EB12" s="174">
        <v>123698</v>
      </c>
      <c r="EC12" s="174">
        <v>123458</v>
      </c>
      <c r="ED12" s="174">
        <v>124389</v>
      </c>
      <c r="EE12" s="174">
        <v>123204</v>
      </c>
      <c r="EF12" s="174">
        <v>123826</v>
      </c>
      <c r="EG12" s="174">
        <v>124048</v>
      </c>
      <c r="EH12" s="174">
        <v>124028</v>
      </c>
      <c r="EI12" s="174">
        <v>123110</v>
      </c>
      <c r="EJ12" s="174">
        <v>123902</v>
      </c>
      <c r="EK12" s="174">
        <v>123640</v>
      </c>
      <c r="EL12" s="174">
        <v>123502</v>
      </c>
      <c r="EM12" s="174">
        <v>123128</v>
      </c>
      <c r="EN12" s="174">
        <v>123728</v>
      </c>
      <c r="EO12" s="174">
        <v>124097</v>
      </c>
      <c r="EP12" s="174">
        <v>123310</v>
      </c>
      <c r="EQ12" s="174">
        <v>123917</v>
      </c>
      <c r="ER12" s="174">
        <v>124314</v>
      </c>
      <c r="ES12" s="174">
        <v>123138</v>
      </c>
      <c r="ET12" s="174">
        <v>123480</v>
      </c>
      <c r="EU12" s="174">
        <v>124348</v>
      </c>
      <c r="EV12" s="174">
        <v>123886</v>
      </c>
      <c r="EW12" s="113">
        <v>123493</v>
      </c>
    </row>
    <row r="13" spans="1:153" x14ac:dyDescent="0.2">
      <c r="A13" s="172" t="s">
        <v>60</v>
      </c>
      <c r="B13" s="173">
        <v>5</v>
      </c>
      <c r="C13" s="174" t="s">
        <v>245</v>
      </c>
      <c r="D13" s="174">
        <v>119749</v>
      </c>
      <c r="E13" s="174">
        <v>120741</v>
      </c>
      <c r="F13" s="174">
        <v>119573</v>
      </c>
      <c r="G13" s="174">
        <v>119929</v>
      </c>
      <c r="H13" s="174">
        <v>119865</v>
      </c>
      <c r="I13" s="174">
        <v>119776</v>
      </c>
      <c r="J13" s="174">
        <v>119881</v>
      </c>
      <c r="K13" s="174">
        <v>122264</v>
      </c>
      <c r="L13" s="174">
        <v>123293</v>
      </c>
      <c r="M13" s="174">
        <v>123564</v>
      </c>
      <c r="N13" s="174">
        <v>124392</v>
      </c>
      <c r="O13" s="174">
        <v>123728</v>
      </c>
      <c r="P13" s="174">
        <v>124176</v>
      </c>
      <c r="Q13" s="174">
        <v>125077</v>
      </c>
      <c r="R13" s="174">
        <v>125088</v>
      </c>
      <c r="S13" s="174">
        <v>125521</v>
      </c>
      <c r="T13" s="174">
        <v>125422</v>
      </c>
      <c r="U13" s="174">
        <v>126245</v>
      </c>
      <c r="V13" s="174">
        <v>125644</v>
      </c>
      <c r="W13" s="174">
        <v>125373</v>
      </c>
      <c r="X13" s="174">
        <v>126301</v>
      </c>
      <c r="Y13" s="174">
        <v>125314</v>
      </c>
      <c r="Z13" s="174">
        <v>125724</v>
      </c>
      <c r="AA13" s="174">
        <v>125164</v>
      </c>
      <c r="AB13" s="174">
        <v>126102</v>
      </c>
      <c r="AC13" s="174">
        <v>125754</v>
      </c>
      <c r="AD13" s="174">
        <v>125821</v>
      </c>
      <c r="AE13" s="174">
        <v>125870</v>
      </c>
      <c r="AF13" s="174">
        <v>125934</v>
      </c>
      <c r="AG13" s="174">
        <v>126025</v>
      </c>
      <c r="AH13" s="174">
        <v>125365</v>
      </c>
      <c r="AI13" s="174">
        <v>125644</v>
      </c>
      <c r="AJ13" s="174">
        <v>126318</v>
      </c>
      <c r="AK13" s="174">
        <v>125584</v>
      </c>
      <c r="AL13" s="174">
        <v>124584</v>
      </c>
      <c r="AM13" s="174">
        <v>126481</v>
      </c>
      <c r="AN13" s="174">
        <v>125810</v>
      </c>
      <c r="AO13" s="174">
        <v>125446</v>
      </c>
      <c r="AP13" s="174">
        <v>125637</v>
      </c>
      <c r="AQ13" s="174">
        <v>125894</v>
      </c>
      <c r="AR13" s="174">
        <v>125776</v>
      </c>
      <c r="AS13" s="174">
        <v>125721</v>
      </c>
      <c r="AT13" s="174">
        <v>125906</v>
      </c>
      <c r="AU13" s="174">
        <v>125493</v>
      </c>
      <c r="AV13" s="174">
        <v>124918</v>
      </c>
      <c r="AW13" s="174">
        <v>126081</v>
      </c>
      <c r="AX13" s="174">
        <v>125129</v>
      </c>
      <c r="AY13" s="174">
        <v>124836</v>
      </c>
      <c r="AZ13" s="174">
        <v>125081</v>
      </c>
      <c r="BA13" s="174">
        <v>125358</v>
      </c>
      <c r="BB13" s="174">
        <v>124870</v>
      </c>
      <c r="BC13" s="174">
        <v>125442</v>
      </c>
      <c r="BD13" s="174">
        <v>124950</v>
      </c>
      <c r="BE13" s="174">
        <v>124988</v>
      </c>
      <c r="BF13" s="174">
        <v>125213</v>
      </c>
      <c r="BG13" s="174">
        <v>124646</v>
      </c>
      <c r="BH13" s="174">
        <v>125494</v>
      </c>
      <c r="BI13" s="174">
        <v>124572</v>
      </c>
      <c r="BJ13" s="174">
        <v>124289</v>
      </c>
      <c r="BK13" s="174">
        <v>125230</v>
      </c>
      <c r="BL13" s="174">
        <v>124637</v>
      </c>
      <c r="BM13" s="174">
        <v>124217</v>
      </c>
      <c r="BN13" s="174">
        <v>124444</v>
      </c>
      <c r="BO13" s="174">
        <v>124776</v>
      </c>
      <c r="BP13" s="174">
        <v>124938</v>
      </c>
      <c r="BQ13" s="174">
        <v>124536</v>
      </c>
      <c r="BR13" s="174">
        <v>124306</v>
      </c>
      <c r="BS13" s="174">
        <v>124596</v>
      </c>
      <c r="BT13" s="174">
        <v>125236</v>
      </c>
      <c r="BU13" s="174">
        <v>125232</v>
      </c>
      <c r="BV13" s="174">
        <v>124390</v>
      </c>
      <c r="BW13" s="174">
        <v>123909</v>
      </c>
      <c r="BX13" s="174">
        <v>124705</v>
      </c>
      <c r="BY13" s="174">
        <v>124209</v>
      </c>
      <c r="BZ13" s="174">
        <v>124081</v>
      </c>
      <c r="CA13" s="174">
        <v>121962</v>
      </c>
      <c r="CB13" s="174">
        <v>121828</v>
      </c>
      <c r="CC13" s="174">
        <v>122953</v>
      </c>
      <c r="CD13" s="174">
        <v>122636</v>
      </c>
      <c r="CE13" s="174">
        <v>122006</v>
      </c>
      <c r="CF13" s="174">
        <v>122789</v>
      </c>
      <c r="CG13" s="174">
        <v>122078</v>
      </c>
      <c r="CH13" s="174">
        <v>125129</v>
      </c>
      <c r="CI13" s="174">
        <v>125125</v>
      </c>
      <c r="CJ13" s="174">
        <v>125052</v>
      </c>
      <c r="CK13" s="174">
        <v>124941</v>
      </c>
      <c r="CL13" s="174">
        <v>124710</v>
      </c>
      <c r="CM13" s="174">
        <v>123749</v>
      </c>
      <c r="CN13" s="174">
        <v>123596</v>
      </c>
      <c r="CO13" s="174">
        <v>123786</v>
      </c>
      <c r="CP13" s="174">
        <v>124086</v>
      </c>
      <c r="CQ13" s="174">
        <v>123498</v>
      </c>
      <c r="CR13" s="174">
        <v>122874</v>
      </c>
      <c r="CS13" s="174">
        <v>123038</v>
      </c>
      <c r="CT13" s="174">
        <v>123390</v>
      </c>
      <c r="CU13" s="174">
        <v>123294</v>
      </c>
      <c r="CV13" s="174">
        <v>123386</v>
      </c>
      <c r="CW13" s="174">
        <v>122678</v>
      </c>
      <c r="CX13" s="174">
        <v>123233</v>
      </c>
      <c r="CY13" s="174">
        <v>123450</v>
      </c>
      <c r="CZ13" s="174">
        <v>123709</v>
      </c>
      <c r="DA13" s="174">
        <v>122893</v>
      </c>
      <c r="DB13" s="174">
        <v>122960</v>
      </c>
      <c r="DC13" s="174">
        <v>122965</v>
      </c>
      <c r="DD13" s="174">
        <v>122742</v>
      </c>
      <c r="DE13" s="174">
        <v>123040</v>
      </c>
      <c r="DF13" s="174">
        <v>123018</v>
      </c>
      <c r="DG13" s="174">
        <v>123084</v>
      </c>
      <c r="DH13" s="174">
        <v>123009</v>
      </c>
      <c r="DI13" s="174">
        <v>123333</v>
      </c>
      <c r="DJ13" s="174">
        <v>122689</v>
      </c>
      <c r="DK13" s="174">
        <v>122789</v>
      </c>
      <c r="DL13" s="174">
        <v>123036</v>
      </c>
      <c r="DM13" s="174">
        <v>123301</v>
      </c>
      <c r="DN13" s="174">
        <v>123238</v>
      </c>
      <c r="DO13" s="174">
        <v>123285</v>
      </c>
      <c r="DP13" s="174">
        <v>123140</v>
      </c>
      <c r="DQ13" s="174">
        <v>124078</v>
      </c>
      <c r="DR13" s="174">
        <v>123277</v>
      </c>
      <c r="DS13" s="174">
        <v>123073</v>
      </c>
      <c r="DT13" s="174">
        <v>123268</v>
      </c>
      <c r="DU13" s="174">
        <v>123480</v>
      </c>
      <c r="DV13" s="174">
        <v>123572</v>
      </c>
      <c r="DW13" s="174">
        <v>122838</v>
      </c>
      <c r="DX13" s="174">
        <v>122822</v>
      </c>
      <c r="DY13" s="174">
        <v>123984</v>
      </c>
      <c r="DZ13" s="174">
        <v>123300</v>
      </c>
      <c r="EA13" s="174">
        <v>123730</v>
      </c>
      <c r="EB13" s="174">
        <v>123604</v>
      </c>
      <c r="EC13" s="174">
        <v>124109</v>
      </c>
      <c r="ED13" s="174">
        <v>124264</v>
      </c>
      <c r="EE13" s="174">
        <v>124030</v>
      </c>
      <c r="EF13" s="174">
        <v>123808</v>
      </c>
      <c r="EG13" s="174">
        <v>123849</v>
      </c>
      <c r="EH13" s="174">
        <v>123165</v>
      </c>
      <c r="EI13" s="174">
        <v>123904</v>
      </c>
      <c r="EJ13" s="174">
        <v>123452</v>
      </c>
      <c r="EK13" s="174">
        <v>123922</v>
      </c>
      <c r="EL13" s="174">
        <v>124580</v>
      </c>
      <c r="EM13" s="174">
        <v>123477</v>
      </c>
      <c r="EN13" s="174">
        <v>124722</v>
      </c>
      <c r="EO13" s="174">
        <v>123405</v>
      </c>
      <c r="EP13" s="174">
        <v>123244</v>
      </c>
      <c r="EQ13" s="174">
        <v>124350</v>
      </c>
      <c r="ER13" s="174">
        <v>123982</v>
      </c>
      <c r="ES13" s="174">
        <v>123790</v>
      </c>
      <c r="ET13" s="174">
        <v>124201</v>
      </c>
      <c r="EU13" s="174">
        <v>124058</v>
      </c>
      <c r="EV13" s="174">
        <v>124594</v>
      </c>
      <c r="EW13" s="113">
        <v>124302</v>
      </c>
    </row>
    <row r="14" spans="1:153" x14ac:dyDescent="0.2">
      <c r="A14" s="172" t="s">
        <v>60</v>
      </c>
      <c r="B14" s="173">
        <v>6</v>
      </c>
      <c r="C14" s="174" t="s">
        <v>246</v>
      </c>
      <c r="D14" s="174">
        <v>118008</v>
      </c>
      <c r="E14" s="174">
        <v>118472</v>
      </c>
      <c r="F14" s="174">
        <v>118318</v>
      </c>
      <c r="G14" s="174">
        <v>118582</v>
      </c>
      <c r="H14" s="174">
        <v>118761</v>
      </c>
      <c r="I14" s="174">
        <v>118650</v>
      </c>
      <c r="J14" s="174">
        <v>118584</v>
      </c>
      <c r="K14" s="174">
        <v>120757</v>
      </c>
      <c r="L14" s="174">
        <v>119716</v>
      </c>
      <c r="M14" s="174">
        <v>120693</v>
      </c>
      <c r="N14" s="174">
        <v>120890</v>
      </c>
      <c r="O14" s="174">
        <v>120633</v>
      </c>
      <c r="P14" s="174">
        <v>121341</v>
      </c>
      <c r="Q14" s="174">
        <v>120328</v>
      </c>
      <c r="R14" s="174">
        <v>120790</v>
      </c>
      <c r="S14" s="174">
        <v>121493</v>
      </c>
      <c r="T14" s="174">
        <v>120529</v>
      </c>
      <c r="U14" s="174">
        <v>121141</v>
      </c>
      <c r="V14" s="174">
        <v>120232</v>
      </c>
      <c r="W14" s="174">
        <v>121034</v>
      </c>
      <c r="X14" s="174">
        <v>119497</v>
      </c>
      <c r="Y14" s="174">
        <v>120330</v>
      </c>
      <c r="Z14" s="174">
        <v>121208</v>
      </c>
      <c r="AA14" s="174">
        <v>120634</v>
      </c>
      <c r="AB14" s="174">
        <v>120392</v>
      </c>
      <c r="AC14" s="174">
        <v>120233</v>
      </c>
      <c r="AD14" s="174">
        <v>120504</v>
      </c>
      <c r="AE14" s="174">
        <v>120584</v>
      </c>
      <c r="AF14" s="174">
        <v>120706</v>
      </c>
      <c r="AG14" s="174">
        <v>120540</v>
      </c>
      <c r="AH14" s="174">
        <v>120974</v>
      </c>
      <c r="AI14" s="174">
        <v>120249</v>
      </c>
      <c r="AJ14" s="174">
        <v>121264</v>
      </c>
      <c r="AK14" s="174">
        <v>120185</v>
      </c>
      <c r="AL14" s="174">
        <v>119930</v>
      </c>
      <c r="AM14" s="174">
        <v>120612</v>
      </c>
      <c r="AN14" s="174">
        <v>120394</v>
      </c>
      <c r="AO14" s="174">
        <v>120502</v>
      </c>
      <c r="AP14" s="174">
        <v>120305</v>
      </c>
      <c r="AQ14" s="174">
        <v>120558</v>
      </c>
      <c r="AR14" s="174">
        <v>120073</v>
      </c>
      <c r="AS14" s="174">
        <v>120116</v>
      </c>
      <c r="AT14" s="174">
        <v>120341</v>
      </c>
      <c r="AU14" s="174">
        <v>120469</v>
      </c>
      <c r="AV14" s="174">
        <v>120346</v>
      </c>
      <c r="AW14" s="174">
        <v>120786</v>
      </c>
      <c r="AX14" s="174">
        <v>120816</v>
      </c>
      <c r="AY14" s="174">
        <v>119828</v>
      </c>
      <c r="AZ14" s="174">
        <v>119577</v>
      </c>
      <c r="BA14" s="174">
        <v>119962</v>
      </c>
      <c r="BB14" s="174">
        <v>119990</v>
      </c>
      <c r="BC14" s="174">
        <v>120682</v>
      </c>
      <c r="BD14" s="174">
        <v>120114</v>
      </c>
      <c r="BE14" s="174">
        <v>120586</v>
      </c>
      <c r="BF14" s="174">
        <v>120424</v>
      </c>
      <c r="BG14" s="174">
        <v>120169</v>
      </c>
      <c r="BH14" s="174">
        <v>120628</v>
      </c>
      <c r="BI14" s="174">
        <v>120821</v>
      </c>
      <c r="BJ14" s="174">
        <v>119665</v>
      </c>
      <c r="BK14" s="174">
        <v>120813</v>
      </c>
      <c r="BL14" s="174">
        <v>120233</v>
      </c>
      <c r="BM14" s="174">
        <v>121034</v>
      </c>
      <c r="BN14" s="174">
        <v>120478</v>
      </c>
      <c r="BO14" s="174">
        <v>120529</v>
      </c>
      <c r="BP14" s="174">
        <v>119946</v>
      </c>
      <c r="BQ14" s="174">
        <v>121197</v>
      </c>
      <c r="BR14" s="174">
        <v>120064</v>
      </c>
      <c r="BS14" s="174">
        <v>120366</v>
      </c>
      <c r="BT14" s="174">
        <v>121100</v>
      </c>
      <c r="BU14" s="174">
        <v>120797</v>
      </c>
      <c r="BV14" s="174">
        <v>120208</v>
      </c>
      <c r="BW14" s="174">
        <v>121225</v>
      </c>
      <c r="BX14" s="174">
        <v>120674</v>
      </c>
      <c r="BY14" s="174">
        <v>120508</v>
      </c>
      <c r="BZ14" s="174">
        <v>120721</v>
      </c>
      <c r="CA14" s="174">
        <v>122512</v>
      </c>
      <c r="CB14" s="174">
        <v>122324</v>
      </c>
      <c r="CC14" s="174">
        <v>121917</v>
      </c>
      <c r="CD14" s="174">
        <v>122180</v>
      </c>
      <c r="CE14" s="174">
        <v>122104</v>
      </c>
      <c r="CF14" s="174">
        <v>122846</v>
      </c>
      <c r="CG14" s="174">
        <v>122450</v>
      </c>
      <c r="CH14" s="174">
        <v>124320</v>
      </c>
      <c r="CI14" s="174">
        <v>124884</v>
      </c>
      <c r="CJ14" s="174">
        <v>123721</v>
      </c>
      <c r="CK14" s="174">
        <v>124482</v>
      </c>
      <c r="CL14" s="174">
        <v>123916</v>
      </c>
      <c r="CM14" s="174">
        <v>123849</v>
      </c>
      <c r="CN14" s="174">
        <v>123718</v>
      </c>
      <c r="CO14" s="174">
        <v>124112</v>
      </c>
      <c r="CP14" s="174">
        <v>124088</v>
      </c>
      <c r="CQ14" s="174">
        <v>123994</v>
      </c>
      <c r="CR14" s="174">
        <v>123964</v>
      </c>
      <c r="CS14" s="174">
        <v>123821</v>
      </c>
      <c r="CT14" s="174">
        <v>124209</v>
      </c>
      <c r="CU14" s="174">
        <v>123390</v>
      </c>
      <c r="CV14" s="174">
        <v>124253</v>
      </c>
      <c r="CW14" s="174">
        <v>123817</v>
      </c>
      <c r="CX14" s="174">
        <v>123450</v>
      </c>
      <c r="CY14" s="174">
        <v>124198</v>
      </c>
      <c r="CZ14" s="174">
        <v>123485</v>
      </c>
      <c r="DA14" s="174">
        <v>124032</v>
      </c>
      <c r="DB14" s="174">
        <v>123681</v>
      </c>
      <c r="DC14" s="174">
        <v>123984</v>
      </c>
      <c r="DD14" s="174">
        <v>123844</v>
      </c>
      <c r="DE14" s="174">
        <v>123444</v>
      </c>
      <c r="DF14" s="174">
        <v>124357</v>
      </c>
      <c r="DG14" s="174">
        <v>124149</v>
      </c>
      <c r="DH14" s="174">
        <v>124016</v>
      </c>
      <c r="DI14" s="174">
        <v>123820</v>
      </c>
      <c r="DJ14" s="174">
        <v>123826</v>
      </c>
      <c r="DK14" s="174">
        <v>123602</v>
      </c>
      <c r="DL14" s="174">
        <v>124180</v>
      </c>
      <c r="DM14" s="174">
        <v>124430</v>
      </c>
      <c r="DN14" s="174">
        <v>124002</v>
      </c>
      <c r="DO14" s="174">
        <v>123962</v>
      </c>
      <c r="DP14" s="174">
        <v>124100</v>
      </c>
      <c r="DQ14" s="174">
        <v>123448</v>
      </c>
      <c r="DR14" s="174">
        <v>124126</v>
      </c>
      <c r="DS14" s="174">
        <v>123513</v>
      </c>
      <c r="DT14" s="174">
        <v>124041</v>
      </c>
      <c r="DU14" s="174">
        <v>124148</v>
      </c>
      <c r="DV14" s="174">
        <v>123802</v>
      </c>
      <c r="DW14" s="174">
        <v>124018</v>
      </c>
      <c r="DX14" s="174">
        <v>123912</v>
      </c>
      <c r="DY14" s="174">
        <v>124057</v>
      </c>
      <c r="DZ14" s="174">
        <v>124010</v>
      </c>
      <c r="EA14" s="174">
        <v>123501</v>
      </c>
      <c r="EB14" s="174">
        <v>124158</v>
      </c>
      <c r="EC14" s="174">
        <v>124153</v>
      </c>
      <c r="ED14" s="174">
        <v>123422</v>
      </c>
      <c r="EE14" s="174">
        <v>123644</v>
      </c>
      <c r="EF14" s="174">
        <v>123560</v>
      </c>
      <c r="EG14" s="174">
        <v>124098</v>
      </c>
      <c r="EH14" s="174">
        <v>124009</v>
      </c>
      <c r="EI14" s="174">
        <v>124262</v>
      </c>
      <c r="EJ14" s="174">
        <v>123828</v>
      </c>
      <c r="EK14" s="174">
        <v>123817</v>
      </c>
      <c r="EL14" s="174">
        <v>124010</v>
      </c>
      <c r="EM14" s="174">
        <v>123998</v>
      </c>
      <c r="EN14" s="174">
        <v>123726</v>
      </c>
      <c r="EO14" s="174">
        <v>123818</v>
      </c>
      <c r="EP14" s="174">
        <v>124046</v>
      </c>
      <c r="EQ14" s="174">
        <v>124073</v>
      </c>
      <c r="ER14" s="174">
        <v>124329</v>
      </c>
      <c r="ES14" s="174">
        <v>123652</v>
      </c>
      <c r="ET14" s="174">
        <v>123788</v>
      </c>
      <c r="EU14" s="174">
        <v>124061</v>
      </c>
      <c r="EV14" s="174">
        <v>123649</v>
      </c>
      <c r="EW14" s="113">
        <v>123340</v>
      </c>
    </row>
    <row r="15" spans="1:153" x14ac:dyDescent="0.2">
      <c r="A15" s="172" t="s">
        <v>60</v>
      </c>
      <c r="B15" s="173">
        <v>7</v>
      </c>
      <c r="C15" s="174" t="s">
        <v>247</v>
      </c>
      <c r="D15" s="174">
        <v>115032</v>
      </c>
      <c r="E15" s="174">
        <v>115309</v>
      </c>
      <c r="F15" s="174">
        <v>115317</v>
      </c>
      <c r="G15" s="174">
        <v>115262</v>
      </c>
      <c r="H15" s="174">
        <v>115332</v>
      </c>
      <c r="I15" s="174">
        <v>115062</v>
      </c>
      <c r="J15" s="174">
        <v>115501</v>
      </c>
      <c r="K15" s="174">
        <v>118973</v>
      </c>
      <c r="L15" s="174">
        <v>118281</v>
      </c>
      <c r="M15" s="174">
        <v>119145</v>
      </c>
      <c r="N15" s="174">
        <v>119544</v>
      </c>
      <c r="O15" s="174">
        <v>119773</v>
      </c>
      <c r="P15" s="174">
        <v>120193</v>
      </c>
      <c r="Q15" s="174">
        <v>121234</v>
      </c>
      <c r="R15" s="174">
        <v>120381</v>
      </c>
      <c r="S15" s="174">
        <v>120514</v>
      </c>
      <c r="T15" s="174">
        <v>120516</v>
      </c>
      <c r="U15" s="174">
        <v>121118</v>
      </c>
      <c r="V15" s="174">
        <v>121150</v>
      </c>
      <c r="W15" s="174">
        <v>121200</v>
      </c>
      <c r="X15" s="174">
        <v>121560</v>
      </c>
      <c r="Y15" s="174">
        <v>120958</v>
      </c>
      <c r="Z15" s="174">
        <v>122030</v>
      </c>
      <c r="AA15" s="174">
        <v>121773</v>
      </c>
      <c r="AB15" s="174">
        <v>121609</v>
      </c>
      <c r="AC15" s="174">
        <v>120448</v>
      </c>
      <c r="AD15" s="174">
        <v>121497</v>
      </c>
      <c r="AE15" s="174">
        <v>121973</v>
      </c>
      <c r="AF15" s="174">
        <v>121906</v>
      </c>
      <c r="AG15" s="174">
        <v>121568</v>
      </c>
      <c r="AH15" s="174">
        <v>121205</v>
      </c>
      <c r="AI15" s="174">
        <v>121542</v>
      </c>
      <c r="AJ15" s="174">
        <v>120812</v>
      </c>
      <c r="AK15" s="174">
        <v>121309</v>
      </c>
      <c r="AL15" s="174">
        <v>121366</v>
      </c>
      <c r="AM15" s="174">
        <v>121408</v>
      </c>
      <c r="AN15" s="174">
        <v>120885</v>
      </c>
      <c r="AO15" s="174">
        <v>121416</v>
      </c>
      <c r="AP15" s="174">
        <v>121792</v>
      </c>
      <c r="AQ15" s="174">
        <v>120965</v>
      </c>
      <c r="AR15" s="174">
        <v>120886</v>
      </c>
      <c r="AS15" s="174">
        <v>120980</v>
      </c>
      <c r="AT15" s="174">
        <v>120776</v>
      </c>
      <c r="AU15" s="174">
        <v>121604</v>
      </c>
      <c r="AV15" s="174">
        <v>121294</v>
      </c>
      <c r="AW15" s="174">
        <v>121029</v>
      </c>
      <c r="AX15" s="174">
        <v>121248</v>
      </c>
      <c r="AY15" s="174">
        <v>121460</v>
      </c>
      <c r="AZ15" s="174">
        <v>120920</v>
      </c>
      <c r="BA15" s="174">
        <v>121168</v>
      </c>
      <c r="BB15" s="174">
        <v>120762</v>
      </c>
      <c r="BC15" s="174">
        <v>121582</v>
      </c>
      <c r="BD15" s="174">
        <v>121193</v>
      </c>
      <c r="BE15" s="174">
        <v>120530</v>
      </c>
      <c r="BF15" s="174">
        <v>121325</v>
      </c>
      <c r="BG15" s="174">
        <v>120309</v>
      </c>
      <c r="BH15" s="174">
        <v>120865</v>
      </c>
      <c r="BI15" s="174">
        <v>120540</v>
      </c>
      <c r="BJ15" s="174">
        <v>120757</v>
      </c>
      <c r="BK15" s="174">
        <v>120752</v>
      </c>
      <c r="BL15" s="174">
        <v>121210</v>
      </c>
      <c r="BM15" s="174">
        <v>120540</v>
      </c>
      <c r="BN15" s="174">
        <v>120264</v>
      </c>
      <c r="BO15" s="174">
        <v>120732</v>
      </c>
      <c r="BP15" s="174">
        <v>120798</v>
      </c>
      <c r="BQ15" s="174">
        <v>121077</v>
      </c>
      <c r="BR15" s="174">
        <v>120266</v>
      </c>
      <c r="BS15" s="174">
        <v>119981</v>
      </c>
      <c r="BT15" s="174">
        <v>120370</v>
      </c>
      <c r="BU15" s="174">
        <v>120360</v>
      </c>
      <c r="BV15" s="174">
        <v>120237</v>
      </c>
      <c r="BW15" s="174">
        <v>120692</v>
      </c>
      <c r="BX15" s="174">
        <v>120170</v>
      </c>
      <c r="BY15" s="174">
        <v>120129</v>
      </c>
      <c r="BZ15" s="174">
        <v>120164</v>
      </c>
      <c r="CA15" s="174">
        <v>120416</v>
      </c>
      <c r="CB15" s="174">
        <v>120618</v>
      </c>
      <c r="CC15" s="174">
        <v>119724</v>
      </c>
      <c r="CD15" s="174">
        <v>121048</v>
      </c>
      <c r="CE15" s="174">
        <v>120058</v>
      </c>
      <c r="CF15" s="174">
        <v>120724</v>
      </c>
      <c r="CG15" s="174">
        <v>120098</v>
      </c>
      <c r="CH15" s="174">
        <v>124045</v>
      </c>
      <c r="CI15" s="174">
        <v>123921</v>
      </c>
      <c r="CJ15" s="174">
        <v>123793</v>
      </c>
      <c r="CK15" s="174">
        <v>122766</v>
      </c>
      <c r="CL15" s="174">
        <v>122554</v>
      </c>
      <c r="CM15" s="174">
        <v>122958</v>
      </c>
      <c r="CN15" s="174">
        <v>121701</v>
      </c>
      <c r="CO15" s="174">
        <v>122277</v>
      </c>
      <c r="CP15" s="174">
        <v>122010</v>
      </c>
      <c r="CQ15" s="174">
        <v>121601</v>
      </c>
      <c r="CR15" s="174">
        <v>121693</v>
      </c>
      <c r="CS15" s="174">
        <v>121742</v>
      </c>
      <c r="CT15" s="174">
        <v>121086</v>
      </c>
      <c r="CU15" s="174">
        <v>121262</v>
      </c>
      <c r="CV15" s="174">
        <v>121441</v>
      </c>
      <c r="CW15" s="174">
        <v>121068</v>
      </c>
      <c r="CX15" s="174">
        <v>121672</v>
      </c>
      <c r="CY15" s="174">
        <v>121089</v>
      </c>
      <c r="CZ15" s="174">
        <v>121496</v>
      </c>
      <c r="DA15" s="174">
        <v>121558</v>
      </c>
      <c r="DB15" s="174">
        <v>121416</v>
      </c>
      <c r="DC15" s="174">
        <v>121458</v>
      </c>
      <c r="DD15" s="174">
        <v>121078</v>
      </c>
      <c r="DE15" s="174">
        <v>121074</v>
      </c>
      <c r="DF15" s="174">
        <v>121498</v>
      </c>
      <c r="DG15" s="174">
        <v>121592</v>
      </c>
      <c r="DH15" s="174">
        <v>121428</v>
      </c>
      <c r="DI15" s="174">
        <v>121632</v>
      </c>
      <c r="DJ15" s="174">
        <v>120921</v>
      </c>
      <c r="DK15" s="174">
        <v>121993</v>
      </c>
      <c r="DL15" s="174">
        <v>120949</v>
      </c>
      <c r="DM15" s="174">
        <v>121278</v>
      </c>
      <c r="DN15" s="174">
        <v>121122</v>
      </c>
      <c r="DO15" s="174">
        <v>121449</v>
      </c>
      <c r="DP15" s="174">
        <v>120740</v>
      </c>
      <c r="DQ15" s="174">
        <v>121224</v>
      </c>
      <c r="DR15" s="174">
        <v>121510</v>
      </c>
      <c r="DS15" s="174">
        <v>121424</v>
      </c>
      <c r="DT15" s="174">
        <v>121273</v>
      </c>
      <c r="DU15" s="174">
        <v>120766</v>
      </c>
      <c r="DV15" s="174">
        <v>121717</v>
      </c>
      <c r="DW15" s="174">
        <v>121048</v>
      </c>
      <c r="DX15" s="174">
        <v>121650</v>
      </c>
      <c r="DY15" s="174">
        <v>122173</v>
      </c>
      <c r="DZ15" s="174">
        <v>121645</v>
      </c>
      <c r="EA15" s="174">
        <v>121826</v>
      </c>
      <c r="EB15" s="174">
        <v>121802</v>
      </c>
      <c r="EC15" s="174">
        <v>121777</v>
      </c>
      <c r="ED15" s="174">
        <v>121740</v>
      </c>
      <c r="EE15" s="174">
        <v>121553</v>
      </c>
      <c r="EF15" s="174">
        <v>122362</v>
      </c>
      <c r="EG15" s="174">
        <v>121469</v>
      </c>
      <c r="EH15" s="174">
        <v>121924</v>
      </c>
      <c r="EI15" s="174">
        <v>122200</v>
      </c>
      <c r="EJ15" s="174">
        <v>121328</v>
      </c>
      <c r="EK15" s="174">
        <v>121869</v>
      </c>
      <c r="EL15" s="174">
        <v>121633</v>
      </c>
      <c r="EM15" s="174">
        <v>121502</v>
      </c>
      <c r="EN15" s="174">
        <v>121166</v>
      </c>
      <c r="EO15" s="174">
        <v>121526</v>
      </c>
      <c r="EP15" s="174">
        <v>122161</v>
      </c>
      <c r="EQ15" s="174">
        <v>121642</v>
      </c>
      <c r="ER15" s="174">
        <v>122018</v>
      </c>
      <c r="ES15" s="174">
        <v>122514</v>
      </c>
      <c r="ET15" s="174">
        <v>122486</v>
      </c>
      <c r="EU15" s="174">
        <v>122442</v>
      </c>
      <c r="EV15" s="174">
        <v>121936</v>
      </c>
      <c r="EW15" s="113">
        <v>122169</v>
      </c>
    </row>
    <row r="16" spans="1:153" x14ac:dyDescent="0.2">
      <c r="A16" s="172" t="s">
        <v>60</v>
      </c>
      <c r="B16" s="173">
        <v>8</v>
      </c>
      <c r="C16" s="174" t="s">
        <v>248</v>
      </c>
      <c r="D16" s="174">
        <v>115289</v>
      </c>
      <c r="E16" s="174">
        <v>115428</v>
      </c>
      <c r="F16" s="174">
        <v>114944</v>
      </c>
      <c r="G16" s="174">
        <v>114548</v>
      </c>
      <c r="H16" s="174">
        <v>114937</v>
      </c>
      <c r="I16" s="174">
        <v>114933</v>
      </c>
      <c r="J16" s="174">
        <v>114657</v>
      </c>
      <c r="K16" s="174">
        <v>117952</v>
      </c>
      <c r="L16" s="174">
        <v>118114</v>
      </c>
      <c r="M16" s="174">
        <v>117149</v>
      </c>
      <c r="N16" s="174">
        <v>117461</v>
      </c>
      <c r="O16" s="174">
        <v>117236</v>
      </c>
      <c r="P16" s="174">
        <v>117742</v>
      </c>
      <c r="Q16" s="174">
        <v>117854</v>
      </c>
      <c r="R16" s="174">
        <v>118244</v>
      </c>
      <c r="S16" s="174">
        <v>117993</v>
      </c>
      <c r="T16" s="174">
        <v>117726</v>
      </c>
      <c r="U16" s="174">
        <v>117944</v>
      </c>
      <c r="V16" s="174">
        <v>117448</v>
      </c>
      <c r="W16" s="174">
        <v>117637</v>
      </c>
      <c r="X16" s="174">
        <v>118064</v>
      </c>
      <c r="Y16" s="174">
        <v>118401</v>
      </c>
      <c r="Z16" s="174">
        <v>117166</v>
      </c>
      <c r="AA16" s="174">
        <v>117365</v>
      </c>
      <c r="AB16" s="174">
        <v>117812</v>
      </c>
      <c r="AC16" s="174">
        <v>117517</v>
      </c>
      <c r="AD16" s="174">
        <v>117380</v>
      </c>
      <c r="AE16" s="174">
        <v>118317</v>
      </c>
      <c r="AF16" s="174">
        <v>118125</v>
      </c>
      <c r="AG16" s="174">
        <v>117476</v>
      </c>
      <c r="AH16" s="174">
        <v>117254</v>
      </c>
      <c r="AI16" s="174">
        <v>117728</v>
      </c>
      <c r="AJ16" s="174">
        <v>117445</v>
      </c>
      <c r="AK16" s="174">
        <v>117574</v>
      </c>
      <c r="AL16" s="174">
        <v>117302</v>
      </c>
      <c r="AM16" s="174">
        <v>116946</v>
      </c>
      <c r="AN16" s="174">
        <v>117328</v>
      </c>
      <c r="AO16" s="174">
        <v>117050</v>
      </c>
      <c r="AP16" s="174">
        <v>117430</v>
      </c>
      <c r="AQ16" s="174">
        <v>118085</v>
      </c>
      <c r="AR16" s="174">
        <v>117357</v>
      </c>
      <c r="AS16" s="174">
        <v>118116</v>
      </c>
      <c r="AT16" s="174">
        <v>118118</v>
      </c>
      <c r="AU16" s="174">
        <v>117440</v>
      </c>
      <c r="AV16" s="174">
        <v>116678</v>
      </c>
      <c r="AW16" s="174">
        <v>117944</v>
      </c>
      <c r="AX16" s="174">
        <v>117938</v>
      </c>
      <c r="AY16" s="174">
        <v>117606</v>
      </c>
      <c r="AZ16" s="174">
        <v>117604</v>
      </c>
      <c r="BA16" s="174">
        <v>117380</v>
      </c>
      <c r="BB16" s="174">
        <v>117777</v>
      </c>
      <c r="BC16" s="174">
        <v>117442</v>
      </c>
      <c r="BD16" s="174">
        <v>117553</v>
      </c>
      <c r="BE16" s="174">
        <v>117485</v>
      </c>
      <c r="BF16" s="174">
        <v>117524</v>
      </c>
      <c r="BG16" s="174">
        <v>117648</v>
      </c>
      <c r="BH16" s="174">
        <v>117408</v>
      </c>
      <c r="BI16" s="174">
        <v>117236</v>
      </c>
      <c r="BJ16" s="174">
        <v>117401</v>
      </c>
      <c r="BK16" s="174">
        <v>116937</v>
      </c>
      <c r="BL16" s="174">
        <v>117962</v>
      </c>
      <c r="BM16" s="174">
        <v>117768</v>
      </c>
      <c r="BN16" s="174">
        <v>117645</v>
      </c>
      <c r="BO16" s="174">
        <v>117156</v>
      </c>
      <c r="BP16" s="174">
        <v>116689</v>
      </c>
      <c r="BQ16" s="174">
        <v>117754</v>
      </c>
      <c r="BR16" s="174">
        <v>117918</v>
      </c>
      <c r="BS16" s="174">
        <v>118126</v>
      </c>
      <c r="BT16" s="174">
        <v>118162</v>
      </c>
      <c r="BU16" s="174">
        <v>117385</v>
      </c>
      <c r="BV16" s="174">
        <v>117296</v>
      </c>
      <c r="BW16" s="174">
        <v>117504</v>
      </c>
      <c r="BX16" s="174">
        <v>117616</v>
      </c>
      <c r="BY16" s="174">
        <v>117929</v>
      </c>
      <c r="BZ16" s="174">
        <v>117968</v>
      </c>
      <c r="CA16" s="174">
        <v>122398</v>
      </c>
      <c r="CB16" s="174">
        <v>122153</v>
      </c>
      <c r="CC16" s="174">
        <v>121904</v>
      </c>
      <c r="CD16" s="174">
        <v>122772</v>
      </c>
      <c r="CE16" s="174">
        <v>122762</v>
      </c>
      <c r="CF16" s="174">
        <v>122337</v>
      </c>
      <c r="CG16" s="174">
        <v>122306</v>
      </c>
      <c r="CH16" s="174">
        <v>124930</v>
      </c>
      <c r="CI16" s="174">
        <v>124765</v>
      </c>
      <c r="CJ16" s="174">
        <v>124420</v>
      </c>
      <c r="CK16" s="174">
        <v>124632</v>
      </c>
      <c r="CL16" s="174">
        <v>124801</v>
      </c>
      <c r="CM16" s="174">
        <v>124086</v>
      </c>
      <c r="CN16" s="174">
        <v>124634</v>
      </c>
      <c r="CO16" s="174">
        <v>124694</v>
      </c>
      <c r="CP16" s="174">
        <v>124996</v>
      </c>
      <c r="CQ16" s="174">
        <v>125016</v>
      </c>
      <c r="CR16" s="174">
        <v>124373</v>
      </c>
      <c r="CS16" s="174">
        <v>124508</v>
      </c>
      <c r="CT16" s="174">
        <v>124842</v>
      </c>
      <c r="CU16" s="174">
        <v>124408</v>
      </c>
      <c r="CV16" s="174">
        <v>124252</v>
      </c>
      <c r="CW16" s="174">
        <v>124672</v>
      </c>
      <c r="CX16" s="174">
        <v>124426</v>
      </c>
      <c r="CY16" s="174">
        <v>125312</v>
      </c>
      <c r="CZ16" s="174">
        <v>125357</v>
      </c>
      <c r="DA16" s="174">
        <v>125005</v>
      </c>
      <c r="DB16" s="174">
        <v>124345</v>
      </c>
      <c r="DC16" s="174">
        <v>125040</v>
      </c>
      <c r="DD16" s="174">
        <v>124600</v>
      </c>
      <c r="DE16" s="174">
        <v>124358</v>
      </c>
      <c r="DF16" s="174">
        <v>125206</v>
      </c>
      <c r="DG16" s="174">
        <v>124534</v>
      </c>
      <c r="DH16" s="174">
        <v>124620</v>
      </c>
      <c r="DI16" s="174">
        <v>124153</v>
      </c>
      <c r="DJ16" s="174">
        <v>124044</v>
      </c>
      <c r="DK16" s="174">
        <v>124720</v>
      </c>
      <c r="DL16" s="174">
        <v>124616</v>
      </c>
      <c r="DM16" s="174">
        <v>124714</v>
      </c>
      <c r="DN16" s="174">
        <v>124856</v>
      </c>
      <c r="DO16" s="174">
        <v>125281</v>
      </c>
      <c r="DP16" s="174">
        <v>125073</v>
      </c>
      <c r="DQ16" s="174">
        <v>124384</v>
      </c>
      <c r="DR16" s="174">
        <v>124964</v>
      </c>
      <c r="DS16" s="174">
        <v>125197</v>
      </c>
      <c r="DT16" s="174">
        <v>124648</v>
      </c>
      <c r="DU16" s="174">
        <v>124586</v>
      </c>
      <c r="DV16" s="174">
        <v>123930</v>
      </c>
      <c r="DW16" s="174">
        <v>124800</v>
      </c>
      <c r="DX16" s="174">
        <v>124340</v>
      </c>
      <c r="DY16" s="174">
        <v>124238</v>
      </c>
      <c r="DZ16" s="174">
        <v>124737</v>
      </c>
      <c r="EA16" s="174">
        <v>124673</v>
      </c>
      <c r="EB16" s="174">
        <v>124802</v>
      </c>
      <c r="EC16" s="174">
        <v>124981</v>
      </c>
      <c r="ED16" s="174">
        <v>124486</v>
      </c>
      <c r="EE16" s="174">
        <v>124096</v>
      </c>
      <c r="EF16" s="174">
        <v>124282</v>
      </c>
      <c r="EG16" s="174">
        <v>124452</v>
      </c>
      <c r="EH16" s="174">
        <v>124622</v>
      </c>
      <c r="EI16" s="174">
        <v>124834</v>
      </c>
      <c r="EJ16" s="174">
        <v>125357</v>
      </c>
      <c r="EK16" s="174">
        <v>124909</v>
      </c>
      <c r="EL16" s="174">
        <v>124829</v>
      </c>
      <c r="EM16" s="174">
        <v>124249</v>
      </c>
      <c r="EN16" s="174">
        <v>124929</v>
      </c>
      <c r="EO16" s="174">
        <v>124141</v>
      </c>
      <c r="EP16" s="174">
        <v>125074</v>
      </c>
      <c r="EQ16" s="174">
        <v>124714</v>
      </c>
      <c r="ER16" s="174">
        <v>124557</v>
      </c>
      <c r="ES16" s="174">
        <v>124780</v>
      </c>
      <c r="ET16" s="174">
        <v>125448</v>
      </c>
      <c r="EU16" s="174">
        <v>125053</v>
      </c>
      <c r="EV16" s="174">
        <v>124672</v>
      </c>
      <c r="EW16" s="113">
        <v>125113</v>
      </c>
    </row>
    <row r="20" spans="3:77" x14ac:dyDescent="0.2">
      <c r="C20" t="s">
        <v>249</v>
      </c>
      <c r="D20">
        <f>D9/CA9</f>
        <v>1.0020885046648977</v>
      </c>
      <c r="E20">
        <f t="shared" ref="E20:BP23" si="0">E9/CB9</f>
        <v>1.0061952225468294</v>
      </c>
      <c r="F20">
        <f t="shared" si="0"/>
        <v>0.99808307802899343</v>
      </c>
      <c r="G20">
        <f t="shared" si="0"/>
        <v>1.0004030529114141</v>
      </c>
      <c r="H20">
        <f t="shared" si="0"/>
        <v>0.99847516576147477</v>
      </c>
      <c r="I20">
        <f t="shared" si="0"/>
        <v>1.0062099531032587</v>
      </c>
      <c r="J20">
        <f t="shared" si="0"/>
        <v>0.99877017678708691</v>
      </c>
      <c r="K20">
        <f t="shared" si="0"/>
        <v>1.0068198431685274</v>
      </c>
      <c r="L20">
        <f t="shared" si="0"/>
        <v>1.0108724630919452</v>
      </c>
      <c r="M20">
        <f t="shared" si="0"/>
        <v>1.0127191817215728</v>
      </c>
      <c r="N20">
        <f t="shared" si="0"/>
        <v>1.0230508870214752</v>
      </c>
      <c r="O20">
        <f t="shared" si="0"/>
        <v>1.0272544955652707</v>
      </c>
      <c r="P20">
        <f t="shared" si="0"/>
        <v>1.0325055979067603</v>
      </c>
      <c r="Q20">
        <f t="shared" si="0"/>
        <v>1.030618908871697</v>
      </c>
      <c r="R20">
        <f t="shared" si="0"/>
        <v>1.027366676251205</v>
      </c>
      <c r="S20">
        <f t="shared" si="0"/>
        <v>1.0399205493638006</v>
      </c>
      <c r="T20">
        <f t="shared" si="0"/>
        <v>1.0297179696508076</v>
      </c>
      <c r="U20">
        <f t="shared" si="0"/>
        <v>1.0387117459942456</v>
      </c>
      <c r="V20">
        <f t="shared" si="0"/>
        <v>1.022823373151643</v>
      </c>
      <c r="W20">
        <f t="shared" si="0"/>
        <v>1.0259366719216449</v>
      </c>
      <c r="X20">
        <f t="shared" si="0"/>
        <v>1.0389370062106553</v>
      </c>
      <c r="Y20">
        <f t="shared" si="0"/>
        <v>1.0311452939384709</v>
      </c>
      <c r="Z20">
        <f t="shared" si="0"/>
        <v>1.0317522473440479</v>
      </c>
      <c r="AA20">
        <f t="shared" si="0"/>
        <v>1.0329416362910284</v>
      </c>
      <c r="AB20">
        <f t="shared" si="0"/>
        <v>1.0328335515479157</v>
      </c>
      <c r="AC20">
        <f t="shared" si="0"/>
        <v>1.0343986586047458</v>
      </c>
      <c r="AD20">
        <f t="shared" si="0"/>
        <v>1.0267067831848684</v>
      </c>
      <c r="AE20">
        <f t="shared" si="0"/>
        <v>1.0283668737200209</v>
      </c>
      <c r="AF20">
        <f t="shared" si="0"/>
        <v>1.0355867650559392</v>
      </c>
      <c r="AG20">
        <f t="shared" si="0"/>
        <v>1.0242606753738919</v>
      </c>
      <c r="AH20">
        <f t="shared" si="0"/>
        <v>1.0293861466516705</v>
      </c>
      <c r="AI20">
        <f t="shared" si="0"/>
        <v>1.0256392881645928</v>
      </c>
      <c r="AJ20">
        <f t="shared" si="0"/>
        <v>1.0188902900378309</v>
      </c>
      <c r="AK20">
        <f t="shared" si="0"/>
        <v>1.0260214582138398</v>
      </c>
      <c r="AL20">
        <f t="shared" si="0"/>
        <v>1.0239223117006158</v>
      </c>
      <c r="AM20">
        <f t="shared" si="0"/>
        <v>1.0302549115664645</v>
      </c>
      <c r="AN20">
        <f t="shared" si="0"/>
        <v>1.0275146976602341</v>
      </c>
      <c r="AO20">
        <f t="shared" si="0"/>
        <v>1.0245400334212691</v>
      </c>
      <c r="AP20">
        <f t="shared" si="0"/>
        <v>1.0239588453650186</v>
      </c>
      <c r="AQ20">
        <f t="shared" si="0"/>
        <v>1.0234426478787571</v>
      </c>
      <c r="AR20">
        <f t="shared" si="0"/>
        <v>1.018741994202117</v>
      </c>
      <c r="AS20">
        <f t="shared" si="0"/>
        <v>1.0265078560567664</v>
      </c>
      <c r="AT20">
        <f t="shared" si="0"/>
        <v>1.0146810139574798</v>
      </c>
      <c r="AU20">
        <f t="shared" si="0"/>
        <v>1.0207427627809793</v>
      </c>
      <c r="AV20">
        <f t="shared" si="0"/>
        <v>1.018363135012603</v>
      </c>
      <c r="AW20">
        <f t="shared" si="0"/>
        <v>1.0196513738234922</v>
      </c>
      <c r="AX20">
        <f t="shared" si="0"/>
        <v>1.0163494838774756</v>
      </c>
      <c r="AY20">
        <f t="shared" si="0"/>
        <v>1.0200380952380952</v>
      </c>
      <c r="AZ20">
        <f t="shared" si="0"/>
        <v>1.0186430937732405</v>
      </c>
      <c r="BA20">
        <f t="shared" si="0"/>
        <v>1.0112512957953024</v>
      </c>
      <c r="BB20">
        <f t="shared" si="0"/>
        <v>1.0181873320472752</v>
      </c>
      <c r="BC20">
        <f t="shared" si="0"/>
        <v>1.0144878620910787</v>
      </c>
      <c r="BD20">
        <f t="shared" si="0"/>
        <v>1.0105485585872647</v>
      </c>
      <c r="BE20">
        <f t="shared" si="0"/>
        <v>1.0171670218657181</v>
      </c>
      <c r="BF20">
        <f t="shared" si="0"/>
        <v>1.0093933726401247</v>
      </c>
      <c r="BG20">
        <f t="shared" si="0"/>
        <v>1.0112688374596339</v>
      </c>
      <c r="BH20">
        <f t="shared" si="0"/>
        <v>1.0174078136866087</v>
      </c>
      <c r="BI20">
        <f t="shared" si="0"/>
        <v>1.0112719786709865</v>
      </c>
      <c r="BJ20">
        <f t="shared" si="0"/>
        <v>1.0107601906571282</v>
      </c>
      <c r="BK20">
        <f t="shared" si="0"/>
        <v>1.0081246110111188</v>
      </c>
      <c r="BL20">
        <f t="shared" si="0"/>
        <v>1.0102391366279557</v>
      </c>
      <c r="BM20">
        <f t="shared" si="0"/>
        <v>1.0175539083557952</v>
      </c>
      <c r="BN20">
        <f t="shared" si="0"/>
        <v>1.0103916056761297</v>
      </c>
      <c r="BO20">
        <f t="shared" si="0"/>
        <v>1.0097120061941391</v>
      </c>
      <c r="BP20">
        <f t="shared" si="0"/>
        <v>1.005144266794642</v>
      </c>
      <c r="BQ20">
        <f t="shared" ref="BQ20:BY27" si="1">BQ9/EN9</f>
        <v>1.0065609070874619</v>
      </c>
      <c r="BR20">
        <f t="shared" si="1"/>
        <v>1.0051614855663344</v>
      </c>
      <c r="BS20">
        <f t="shared" si="1"/>
        <v>1.0056068020244919</v>
      </c>
      <c r="BT20">
        <f t="shared" si="1"/>
        <v>1.0093514099048779</v>
      </c>
      <c r="BU20">
        <f t="shared" si="1"/>
        <v>1.0108516852423794</v>
      </c>
      <c r="BV20">
        <f t="shared" si="1"/>
        <v>1.0078200303413825</v>
      </c>
      <c r="BW20">
        <f t="shared" si="1"/>
        <v>1.0162933817594835</v>
      </c>
      <c r="BX20">
        <f t="shared" si="1"/>
        <v>1.005024957006837</v>
      </c>
      <c r="BY20">
        <f t="shared" si="1"/>
        <v>1.0025771248688353</v>
      </c>
    </row>
    <row r="21" spans="3:77" x14ac:dyDescent="0.2">
      <c r="C21" t="s">
        <v>23</v>
      </c>
      <c r="D21">
        <f t="shared" ref="D21:S27" si="2">D10/CA10</f>
        <v>0.97548609361923411</v>
      </c>
      <c r="E21">
        <f t="shared" si="0"/>
        <v>0.97085172787399543</v>
      </c>
      <c r="F21">
        <f t="shared" si="0"/>
        <v>0.98451039155645315</v>
      </c>
      <c r="G21">
        <f t="shared" si="0"/>
        <v>0.98288912970854481</v>
      </c>
      <c r="H21">
        <f t="shared" si="0"/>
        <v>0.98580298789990295</v>
      </c>
      <c r="I21">
        <f t="shared" si="0"/>
        <v>0.97979626072791814</v>
      </c>
      <c r="J21">
        <f t="shared" si="0"/>
        <v>0.97584603987397933</v>
      </c>
      <c r="K21">
        <f t="shared" si="0"/>
        <v>0.9886210811986117</v>
      </c>
      <c r="L21">
        <f t="shared" si="0"/>
        <v>0.98981002282297725</v>
      </c>
      <c r="M21">
        <f t="shared" si="0"/>
        <v>0.98676570969684807</v>
      </c>
      <c r="N21">
        <f t="shared" si="0"/>
        <v>0.98582651915985253</v>
      </c>
      <c r="O21">
        <f t="shared" si="0"/>
        <v>0.9898109344508782</v>
      </c>
      <c r="P21">
        <f t="shared" si="0"/>
        <v>0.98369700323173026</v>
      </c>
      <c r="Q21">
        <f t="shared" si="0"/>
        <v>0.97221185680372835</v>
      </c>
      <c r="R21">
        <f t="shared" si="0"/>
        <v>0.98828447853893009</v>
      </c>
      <c r="S21">
        <f t="shared" si="0"/>
        <v>0.97480782585789894</v>
      </c>
      <c r="T21">
        <f t="shared" si="0"/>
        <v>0.9883420727698401</v>
      </c>
      <c r="U21">
        <f t="shared" si="0"/>
        <v>0.98485079844730727</v>
      </c>
      <c r="V21">
        <f t="shared" si="0"/>
        <v>0.97731199999999996</v>
      </c>
      <c r="W21">
        <f t="shared" si="0"/>
        <v>0.98894027749849189</v>
      </c>
      <c r="X21">
        <f t="shared" si="0"/>
        <v>0.98832524936751698</v>
      </c>
      <c r="Y21">
        <f t="shared" si="0"/>
        <v>0.98733285854892017</v>
      </c>
      <c r="Z21">
        <f t="shared" si="0"/>
        <v>0.9877549048811316</v>
      </c>
      <c r="AA21">
        <f t="shared" si="0"/>
        <v>0.98036337384189631</v>
      </c>
      <c r="AB21">
        <f t="shared" si="0"/>
        <v>0.97730991164991976</v>
      </c>
      <c r="AC21">
        <f t="shared" si="0"/>
        <v>0.98250591016548461</v>
      </c>
      <c r="AD21">
        <f t="shared" si="0"/>
        <v>0.97911504707706576</v>
      </c>
      <c r="AE21">
        <f t="shared" si="0"/>
        <v>0.98480809378512923</v>
      </c>
      <c r="AF21">
        <f t="shared" si="0"/>
        <v>0.97393843901196842</v>
      </c>
      <c r="AG21">
        <f t="shared" si="0"/>
        <v>0.97554218018534444</v>
      </c>
      <c r="AH21">
        <f t="shared" si="0"/>
        <v>0.98741718122318201</v>
      </c>
      <c r="AI21">
        <f t="shared" si="0"/>
        <v>0.96861472724228925</v>
      </c>
      <c r="AJ21">
        <f t="shared" si="0"/>
        <v>0.98065438170669395</v>
      </c>
      <c r="AK21">
        <f t="shared" si="0"/>
        <v>0.98221990536530601</v>
      </c>
      <c r="AL21">
        <f t="shared" si="0"/>
        <v>0.97144196989206288</v>
      </c>
      <c r="AM21">
        <f t="shared" si="0"/>
        <v>0.98317754017542736</v>
      </c>
      <c r="AN21">
        <f t="shared" si="0"/>
        <v>0.97842094334499341</v>
      </c>
      <c r="AO21">
        <f t="shared" si="0"/>
        <v>0.97120717586127092</v>
      </c>
      <c r="AP21">
        <f t="shared" si="0"/>
        <v>0.97906661642440806</v>
      </c>
      <c r="AQ21">
        <f t="shared" si="0"/>
        <v>0.98543849883427315</v>
      </c>
      <c r="AR21">
        <f t="shared" si="0"/>
        <v>0.97790280105338756</v>
      </c>
      <c r="AS21">
        <f t="shared" si="0"/>
        <v>0.98477149210477732</v>
      </c>
      <c r="AT21">
        <f t="shared" si="0"/>
        <v>0.97815288198569572</v>
      </c>
      <c r="AU21">
        <f t="shared" si="0"/>
        <v>0.98146607579951051</v>
      </c>
      <c r="AV21">
        <f t="shared" si="0"/>
        <v>0.98484471451391509</v>
      </c>
      <c r="AW21">
        <f t="shared" si="0"/>
        <v>0.98622552004871955</v>
      </c>
      <c r="AX21">
        <f t="shared" si="0"/>
        <v>0.98293103723701658</v>
      </c>
      <c r="AY21">
        <f t="shared" si="0"/>
        <v>0.98702219929387869</v>
      </c>
      <c r="AZ21">
        <f t="shared" si="0"/>
        <v>0.97844886313545398</v>
      </c>
      <c r="BA21">
        <f t="shared" si="0"/>
        <v>0.98107628622117093</v>
      </c>
      <c r="BB21">
        <f t="shared" si="0"/>
        <v>0.99180506200594676</v>
      </c>
      <c r="BC21">
        <f t="shared" si="0"/>
        <v>0.98416373253589284</v>
      </c>
      <c r="BD21">
        <f t="shared" si="0"/>
        <v>0.99356195613781584</v>
      </c>
      <c r="BE21">
        <f t="shared" si="0"/>
        <v>0.9742234288908409</v>
      </c>
      <c r="BF21">
        <f t="shared" si="0"/>
        <v>0.98092143697431922</v>
      </c>
      <c r="BG21">
        <f t="shared" si="0"/>
        <v>0.97844596701337538</v>
      </c>
      <c r="BH21">
        <f t="shared" si="0"/>
        <v>0.98042922718278602</v>
      </c>
      <c r="BI21">
        <f t="shared" si="0"/>
        <v>0.97738238601472216</v>
      </c>
      <c r="BJ21">
        <f t="shared" si="0"/>
        <v>0.97729820627802688</v>
      </c>
      <c r="BK21">
        <f t="shared" si="0"/>
        <v>0.97675514245560235</v>
      </c>
      <c r="BL21">
        <f t="shared" si="0"/>
        <v>0.97447284345047924</v>
      </c>
      <c r="BM21">
        <f t="shared" si="0"/>
        <v>0.98346358136624035</v>
      </c>
      <c r="BN21">
        <f t="shared" si="0"/>
        <v>0.98526292105939828</v>
      </c>
      <c r="BO21">
        <f t="shared" si="0"/>
        <v>0.97407419210912105</v>
      </c>
      <c r="BP21">
        <f t="shared" si="0"/>
        <v>0.97566859443397136</v>
      </c>
      <c r="BQ21">
        <f t="shared" si="1"/>
        <v>0.98031035808084044</v>
      </c>
      <c r="BR21">
        <f t="shared" si="1"/>
        <v>0.98250196292082614</v>
      </c>
      <c r="BS21">
        <f t="shared" si="1"/>
        <v>0.98530424063905742</v>
      </c>
      <c r="BT21">
        <f t="shared" si="1"/>
        <v>0.98442272694475397</v>
      </c>
      <c r="BU21">
        <f t="shared" si="1"/>
        <v>0.98473190670834332</v>
      </c>
      <c r="BV21">
        <f t="shared" si="1"/>
        <v>0.98092861028447087</v>
      </c>
      <c r="BW21">
        <f t="shared" si="1"/>
        <v>0.97938867972688404</v>
      </c>
      <c r="BX21">
        <f t="shared" si="1"/>
        <v>0.97825168076944546</v>
      </c>
      <c r="BY21">
        <f t="shared" si="1"/>
        <v>0.97913733521054658</v>
      </c>
    </row>
    <row r="22" spans="3:77" x14ac:dyDescent="0.2">
      <c r="C22" t="s">
        <v>249</v>
      </c>
      <c r="D22">
        <f t="shared" si="2"/>
        <v>0.97454414744134366</v>
      </c>
      <c r="E22">
        <f t="shared" si="0"/>
        <v>0.97309471832133199</v>
      </c>
      <c r="F22">
        <f t="shared" si="0"/>
        <v>0.97059591197533479</v>
      </c>
      <c r="G22">
        <f t="shared" si="0"/>
        <v>0.98146116178903064</v>
      </c>
      <c r="H22">
        <f t="shared" si="0"/>
        <v>0.97601674348909551</v>
      </c>
      <c r="I22">
        <f t="shared" si="0"/>
        <v>0.97076561215603607</v>
      </c>
      <c r="J22">
        <f t="shared" si="0"/>
        <v>0.97758268681094329</v>
      </c>
      <c r="K22">
        <f t="shared" si="0"/>
        <v>0.98545431244393178</v>
      </c>
      <c r="L22">
        <f t="shared" si="0"/>
        <v>0.97787395873942828</v>
      </c>
      <c r="M22">
        <f t="shared" si="0"/>
        <v>0.98639847662938251</v>
      </c>
      <c r="N22">
        <f t="shared" si="0"/>
        <v>0.99039249393506101</v>
      </c>
      <c r="O22">
        <f t="shared" si="0"/>
        <v>0.99898486972494804</v>
      </c>
      <c r="P22">
        <f t="shared" si="0"/>
        <v>1.0088832693024687</v>
      </c>
      <c r="Q22">
        <f t="shared" si="0"/>
        <v>1.0181793063095277</v>
      </c>
      <c r="R22">
        <f t="shared" si="0"/>
        <v>1.014874559234791</v>
      </c>
      <c r="S22">
        <f t="shared" si="0"/>
        <v>1.0038201539368585</v>
      </c>
      <c r="T22">
        <f t="shared" si="0"/>
        <v>1.0133746019944723</v>
      </c>
      <c r="U22">
        <f t="shared" si="0"/>
        <v>1.0102875018140187</v>
      </c>
      <c r="V22">
        <f t="shared" si="0"/>
        <v>1.0182154385168123</v>
      </c>
      <c r="W22">
        <f t="shared" si="0"/>
        <v>1.015084316210157</v>
      </c>
      <c r="X22">
        <f t="shared" si="0"/>
        <v>1.0174632054322752</v>
      </c>
      <c r="Y22">
        <f t="shared" si="0"/>
        <v>1.0100677106058402</v>
      </c>
      <c r="Z22">
        <f t="shared" si="0"/>
        <v>1.0102011878428419</v>
      </c>
      <c r="AA22">
        <f t="shared" si="0"/>
        <v>1.0128720575838144</v>
      </c>
      <c r="AB22">
        <f t="shared" si="0"/>
        <v>1.0198419780326753</v>
      </c>
      <c r="AC22">
        <f t="shared" si="0"/>
        <v>1.0159608014359871</v>
      </c>
      <c r="AD22">
        <f t="shared" si="0"/>
        <v>1.0241184663880947</v>
      </c>
      <c r="AE22">
        <f t="shared" si="0"/>
        <v>1.0196842071029011</v>
      </c>
      <c r="AF22">
        <f t="shared" si="0"/>
        <v>1.0176183606982512</v>
      </c>
      <c r="AG22">
        <f t="shared" si="0"/>
        <v>1.0156450330265998</v>
      </c>
      <c r="AH22">
        <f t="shared" si="0"/>
        <v>1.0047855370436016</v>
      </c>
      <c r="AI22">
        <f t="shared" si="0"/>
        <v>1.0121032769965166</v>
      </c>
      <c r="AJ22">
        <f t="shared" si="0"/>
        <v>1.0135660329901257</v>
      </c>
      <c r="AK22">
        <f t="shared" si="0"/>
        <v>1.0109149797570851</v>
      </c>
      <c r="AL22">
        <f t="shared" si="0"/>
        <v>1.0146943144680609</v>
      </c>
      <c r="AM22">
        <f t="shared" si="0"/>
        <v>1.0067617299028608</v>
      </c>
      <c r="AN22">
        <f t="shared" si="0"/>
        <v>1.0167340904290751</v>
      </c>
      <c r="AO22">
        <f t="shared" si="0"/>
        <v>1.0093645864582403</v>
      </c>
      <c r="AP22">
        <f t="shared" si="0"/>
        <v>1.0177116140134419</v>
      </c>
      <c r="AQ22">
        <f t="shared" si="0"/>
        <v>1.0147446791292385</v>
      </c>
      <c r="AR22">
        <f t="shared" si="0"/>
        <v>1.015337025880219</v>
      </c>
      <c r="AS22">
        <f t="shared" si="0"/>
        <v>1.0023830993172742</v>
      </c>
      <c r="AT22">
        <f t="shared" si="0"/>
        <v>0.99919518398094198</v>
      </c>
      <c r="AU22">
        <f t="shared" si="0"/>
        <v>1.004579992916707</v>
      </c>
      <c r="AV22">
        <f t="shared" si="0"/>
        <v>1.0172090036336441</v>
      </c>
      <c r="AW22">
        <f t="shared" si="0"/>
        <v>1.0095556849049283</v>
      </c>
      <c r="AX22">
        <f t="shared" si="0"/>
        <v>1.0063551946632556</v>
      </c>
      <c r="AY22">
        <f t="shared" si="0"/>
        <v>1.0056922914518185</v>
      </c>
      <c r="AZ22">
        <f t="shared" si="0"/>
        <v>1.006587189331178</v>
      </c>
      <c r="BA22">
        <f t="shared" si="0"/>
        <v>1.0041048792635316</v>
      </c>
      <c r="BB22">
        <f t="shared" si="0"/>
        <v>1.0054762560554755</v>
      </c>
      <c r="BC22">
        <f t="shared" si="0"/>
        <v>1.001323156858632</v>
      </c>
      <c r="BD22">
        <f t="shared" si="0"/>
        <v>1.0083710096165512</v>
      </c>
      <c r="BE22">
        <f t="shared" si="0"/>
        <v>1.0059421309209091</v>
      </c>
      <c r="BF22">
        <f t="shared" si="0"/>
        <v>1.0124967477559517</v>
      </c>
      <c r="BG22">
        <f t="shared" si="0"/>
        <v>1.0024434052330944</v>
      </c>
      <c r="BH22">
        <f t="shared" si="0"/>
        <v>1.000914446638397</v>
      </c>
      <c r="BI22">
        <f t="shared" si="0"/>
        <v>1.0045106725734998</v>
      </c>
      <c r="BJ22">
        <f t="shared" si="0"/>
        <v>0.99962900832311763</v>
      </c>
      <c r="BK22">
        <f t="shared" si="0"/>
        <v>1.006014781954035</v>
      </c>
      <c r="BL22">
        <f t="shared" si="0"/>
        <v>0.99802853395347335</v>
      </c>
      <c r="BM22">
        <f t="shared" si="0"/>
        <v>0.99574023468895678</v>
      </c>
      <c r="BN22">
        <f t="shared" si="0"/>
        <v>1.0019210590039551</v>
      </c>
      <c r="BO22">
        <f t="shared" si="0"/>
        <v>1.0112506667959846</v>
      </c>
      <c r="BP22">
        <f t="shared" si="0"/>
        <v>0.99396939548833385</v>
      </c>
      <c r="BQ22">
        <f t="shared" si="1"/>
        <v>0.99529605974885604</v>
      </c>
      <c r="BR22">
        <f t="shared" si="1"/>
        <v>1.0079730888037133</v>
      </c>
      <c r="BS22">
        <f t="shared" si="1"/>
        <v>0.98667856511182928</v>
      </c>
      <c r="BT22">
        <f t="shared" si="1"/>
        <v>0.99494042104075864</v>
      </c>
      <c r="BU22">
        <f t="shared" si="1"/>
        <v>0.99124274249320488</v>
      </c>
      <c r="BV22">
        <f t="shared" si="1"/>
        <v>0.98690849584072005</v>
      </c>
      <c r="BW22">
        <f t="shared" si="1"/>
        <v>0.99495878300988883</v>
      </c>
      <c r="BX22">
        <f t="shared" si="1"/>
        <v>0.99224507490005298</v>
      </c>
      <c r="BY22">
        <f t="shared" si="1"/>
        <v>0.99034724229867332</v>
      </c>
    </row>
    <row r="23" spans="3:77" x14ac:dyDescent="0.2">
      <c r="C23" t="s">
        <v>23</v>
      </c>
      <c r="D23">
        <f t="shared" si="2"/>
        <v>0.97281011169900056</v>
      </c>
      <c r="E23">
        <f t="shared" si="0"/>
        <v>0.97200914319181997</v>
      </c>
      <c r="F23">
        <f t="shared" si="0"/>
        <v>0.96939457679075147</v>
      </c>
      <c r="G23">
        <f t="shared" si="0"/>
        <v>0.97640137330896992</v>
      </c>
      <c r="H23">
        <f t="shared" si="0"/>
        <v>0.97259627894873801</v>
      </c>
      <c r="I23">
        <f t="shared" si="0"/>
        <v>0.97037521458350362</v>
      </c>
      <c r="J23">
        <f t="shared" si="0"/>
        <v>0.96923878192086721</v>
      </c>
      <c r="K23">
        <f t="shared" si="0"/>
        <v>0.97487056242842629</v>
      </c>
      <c r="L23">
        <f t="shared" si="0"/>
        <v>0.9792359208029966</v>
      </c>
      <c r="M23">
        <f t="shared" si="0"/>
        <v>0.97893585119747129</v>
      </c>
      <c r="N23">
        <f t="shared" si="0"/>
        <v>0.96656769739541848</v>
      </c>
      <c r="O23">
        <f t="shared" si="0"/>
        <v>0.97479463483506612</v>
      </c>
      <c r="P23">
        <f t="shared" si="0"/>
        <v>0.98032569925273161</v>
      </c>
      <c r="Q23">
        <f t="shared" si="0"/>
        <v>0.97352027429454469</v>
      </c>
      <c r="R23">
        <f t="shared" si="0"/>
        <v>0.97411306546873611</v>
      </c>
      <c r="S23">
        <f t="shared" si="0"/>
        <v>0.9673014502486369</v>
      </c>
      <c r="T23">
        <f t="shared" si="0"/>
        <v>0.97429940467547549</v>
      </c>
      <c r="U23">
        <f t="shared" si="0"/>
        <v>0.98157724628312859</v>
      </c>
      <c r="V23">
        <f t="shared" si="0"/>
        <v>0.97861533484309282</v>
      </c>
      <c r="W23">
        <f t="shared" si="0"/>
        <v>0.97306043200388315</v>
      </c>
      <c r="X23">
        <f t="shared" si="0"/>
        <v>0.9770940612439265</v>
      </c>
      <c r="Y23">
        <f t="shared" si="0"/>
        <v>0.98032538171019079</v>
      </c>
      <c r="Z23">
        <f t="shared" si="0"/>
        <v>0.97904829545454541</v>
      </c>
      <c r="AA23">
        <f t="shared" si="0"/>
        <v>0.97958487901098279</v>
      </c>
      <c r="AB23">
        <f t="shared" si="0"/>
        <v>0.9787361243516618</v>
      </c>
      <c r="AC23">
        <f t="shared" si="0"/>
        <v>0.98385081070553293</v>
      </c>
      <c r="AD23">
        <f t="shared" si="0"/>
        <v>0.97863372328204135</v>
      </c>
      <c r="AE23">
        <f t="shared" si="0"/>
        <v>0.98360829017229179</v>
      </c>
      <c r="AF23">
        <f t="shared" si="0"/>
        <v>0.97522453520808805</v>
      </c>
      <c r="AG23">
        <f t="shared" si="0"/>
        <v>0.9904164020388555</v>
      </c>
      <c r="AH23">
        <f t="shared" si="0"/>
        <v>0.97773400287407364</v>
      </c>
      <c r="AI23">
        <f t="shared" si="0"/>
        <v>0.9728136682573133</v>
      </c>
      <c r="AJ23">
        <f t="shared" si="0"/>
        <v>0.97339102916007358</v>
      </c>
      <c r="AK23">
        <f t="shared" si="0"/>
        <v>0.98170051691155524</v>
      </c>
      <c r="AL23">
        <f t="shared" si="0"/>
        <v>0.97990434500648504</v>
      </c>
      <c r="AM23">
        <f t="shared" si="0"/>
        <v>0.9794589704445037</v>
      </c>
      <c r="AN23">
        <f t="shared" si="0"/>
        <v>0.97899791434253292</v>
      </c>
      <c r="AO23">
        <f t="shared" si="0"/>
        <v>0.97715774950176304</v>
      </c>
      <c r="AP23">
        <f t="shared" si="0"/>
        <v>0.97652968257423667</v>
      </c>
      <c r="AQ23">
        <f t="shared" si="0"/>
        <v>0.97085467672326864</v>
      </c>
      <c r="AR23">
        <f t="shared" si="0"/>
        <v>0.97533984176935029</v>
      </c>
      <c r="AS23">
        <f t="shared" si="0"/>
        <v>0.97543545866163939</v>
      </c>
      <c r="AT23">
        <f t="shared" si="0"/>
        <v>0.97544208289912671</v>
      </c>
      <c r="AU23">
        <f t="shared" si="0"/>
        <v>0.97578251048725395</v>
      </c>
      <c r="AV23">
        <f t="shared" si="0"/>
        <v>0.98768629367212313</v>
      </c>
      <c r="AW23">
        <f t="shared" si="0"/>
        <v>0.97788942284355129</v>
      </c>
      <c r="AX23">
        <f t="shared" si="0"/>
        <v>0.97347800851283373</v>
      </c>
      <c r="AY23">
        <f t="shared" si="0"/>
        <v>0.977739837398374</v>
      </c>
      <c r="AZ23">
        <f t="shared" si="0"/>
        <v>0.97985630179866035</v>
      </c>
      <c r="BA23">
        <f t="shared" si="0"/>
        <v>0.98169058803416021</v>
      </c>
      <c r="BB23">
        <f t="shared" si="0"/>
        <v>0.98017535314174375</v>
      </c>
      <c r="BC23">
        <f t="shared" si="0"/>
        <v>0.98140643236934255</v>
      </c>
      <c r="BD23">
        <f t="shared" si="0"/>
        <v>0.97669613411877187</v>
      </c>
      <c r="BE23">
        <f t="shared" si="0"/>
        <v>0.9801613607333991</v>
      </c>
      <c r="BF23">
        <f t="shared" si="0"/>
        <v>0.9763158321048454</v>
      </c>
      <c r="BG23">
        <f t="shared" si="0"/>
        <v>0.96855831303411077</v>
      </c>
      <c r="BH23">
        <f t="shared" si="0"/>
        <v>0.98250056816337128</v>
      </c>
      <c r="BI23">
        <f t="shared" si="0"/>
        <v>0.97533635908452188</v>
      </c>
      <c r="BJ23">
        <f t="shared" si="0"/>
        <v>0.97295401779956148</v>
      </c>
      <c r="BK23">
        <f t="shared" si="0"/>
        <v>0.97339310478279095</v>
      </c>
      <c r="BL23">
        <f t="shared" si="0"/>
        <v>0.97806027130208761</v>
      </c>
      <c r="BM23">
        <f t="shared" si="0"/>
        <v>0.97501250988684607</v>
      </c>
      <c r="BN23">
        <f t="shared" si="0"/>
        <v>0.98358136525396311</v>
      </c>
      <c r="BO23">
        <f t="shared" si="0"/>
        <v>0.97971692766109053</v>
      </c>
      <c r="BP23">
        <f t="shared" ref="BP23:BP27" si="3">BP12/EM12</f>
        <v>0.98012637255538948</v>
      </c>
      <c r="BQ23">
        <f t="shared" si="1"/>
        <v>0.97589874563558776</v>
      </c>
      <c r="BR23">
        <f t="shared" si="1"/>
        <v>0.97185266364215095</v>
      </c>
      <c r="BS23">
        <f t="shared" si="1"/>
        <v>0.97755250993431186</v>
      </c>
      <c r="BT23">
        <f t="shared" si="1"/>
        <v>0.97192475608673545</v>
      </c>
      <c r="BU23">
        <f t="shared" si="1"/>
        <v>0.96978618659201699</v>
      </c>
      <c r="BV23">
        <f t="shared" si="1"/>
        <v>0.97793532459516963</v>
      </c>
      <c r="BW23">
        <f t="shared" si="1"/>
        <v>0.98073372206025267</v>
      </c>
      <c r="BX23">
        <f t="shared" si="1"/>
        <v>0.97404863769421302</v>
      </c>
      <c r="BY23">
        <f t="shared" si="1"/>
        <v>0.97748736741843312</v>
      </c>
    </row>
    <row r="24" spans="3:77" x14ac:dyDescent="0.2">
      <c r="C24" t="s">
        <v>249</v>
      </c>
      <c r="D24">
        <f t="shared" si="2"/>
        <v>0.98185500401764481</v>
      </c>
      <c r="E24">
        <f t="shared" si="2"/>
        <v>0.99107758479167352</v>
      </c>
      <c r="F24">
        <f t="shared" si="2"/>
        <v>0.97250982082584403</v>
      </c>
      <c r="G24">
        <f t="shared" si="2"/>
        <v>0.97792654685410485</v>
      </c>
      <c r="H24">
        <f t="shared" si="2"/>
        <v>0.9824516827041293</v>
      </c>
      <c r="I24">
        <f t="shared" si="2"/>
        <v>0.97546197134922508</v>
      </c>
      <c r="J24">
        <f t="shared" si="2"/>
        <v>0.98200330935958979</v>
      </c>
      <c r="K24">
        <f t="shared" si="2"/>
        <v>0.9771036290548154</v>
      </c>
      <c r="L24">
        <f t="shared" si="2"/>
        <v>0.98535864135864137</v>
      </c>
      <c r="M24">
        <f t="shared" si="2"/>
        <v>0.98810095000479803</v>
      </c>
      <c r="N24">
        <f t="shared" si="2"/>
        <v>0.99560592599707065</v>
      </c>
      <c r="O24">
        <f t="shared" si="2"/>
        <v>0.99212573169753826</v>
      </c>
      <c r="P24">
        <f t="shared" si="2"/>
        <v>1.0034505329335994</v>
      </c>
      <c r="Q24">
        <f t="shared" si="2"/>
        <v>1.0119825884332827</v>
      </c>
      <c r="R24">
        <f t="shared" si="2"/>
        <v>1.0105181522950899</v>
      </c>
      <c r="S24">
        <f t="shared" si="2"/>
        <v>1.011564560063182</v>
      </c>
      <c r="T24">
        <f t="shared" ref="T24:BO27" si="4">T13/CQ13</f>
        <v>1.0155791996631525</v>
      </c>
      <c r="U24">
        <f t="shared" si="4"/>
        <v>1.0274346078096261</v>
      </c>
      <c r="V24">
        <f t="shared" si="4"/>
        <v>1.0211804483167801</v>
      </c>
      <c r="W24">
        <f t="shared" si="4"/>
        <v>1.0160709944079747</v>
      </c>
      <c r="X24">
        <f t="shared" si="4"/>
        <v>1.0243888591496748</v>
      </c>
      <c r="Y24">
        <f t="shared" si="4"/>
        <v>1.0156257598106755</v>
      </c>
      <c r="Z24">
        <f t="shared" si="4"/>
        <v>1.024829227734394</v>
      </c>
      <c r="AA24">
        <f t="shared" si="4"/>
        <v>1.0156695041101005</v>
      </c>
      <c r="AB24">
        <f t="shared" si="4"/>
        <v>1.0214823815309841</v>
      </c>
      <c r="AC24">
        <f t="shared" si="4"/>
        <v>1.016530729372964</v>
      </c>
      <c r="AD24">
        <f t="shared" si="4"/>
        <v>1.0238256043875567</v>
      </c>
      <c r="AE24">
        <f t="shared" si="4"/>
        <v>1.0236662329212751</v>
      </c>
      <c r="AF24">
        <f t="shared" si="4"/>
        <v>1.0241450819338835</v>
      </c>
      <c r="AG24">
        <f t="shared" si="4"/>
        <v>1.026747160711085</v>
      </c>
      <c r="AH24">
        <f t="shared" si="4"/>
        <v>1.0188962938881665</v>
      </c>
      <c r="AI24">
        <f t="shared" si="4"/>
        <v>1.0213464696223318</v>
      </c>
      <c r="AJ24">
        <f t="shared" si="4"/>
        <v>1.0262747392024958</v>
      </c>
      <c r="AK24">
        <f t="shared" si="4"/>
        <v>1.0209334276353763</v>
      </c>
      <c r="AL24">
        <f t="shared" si="4"/>
        <v>1.0101432706574882</v>
      </c>
      <c r="AM24">
        <f t="shared" si="4"/>
        <v>1.0309074163127909</v>
      </c>
      <c r="AN24">
        <f t="shared" si="4"/>
        <v>1.024603181066708</v>
      </c>
      <c r="AO24">
        <f t="shared" si="4"/>
        <v>1.0195877629311747</v>
      </c>
      <c r="AP24">
        <f t="shared" si="4"/>
        <v>1.018945507335707</v>
      </c>
      <c r="AQ24">
        <f t="shared" si="4"/>
        <v>1.0215517940894854</v>
      </c>
      <c r="AR24">
        <f t="shared" si="4"/>
        <v>1.0202052155574481</v>
      </c>
      <c r="AS24">
        <f t="shared" si="4"/>
        <v>1.0209598830599318</v>
      </c>
      <c r="AT24">
        <f t="shared" si="4"/>
        <v>1.0147326681603508</v>
      </c>
      <c r="AU24">
        <f t="shared" si="4"/>
        <v>1.0179757781256844</v>
      </c>
      <c r="AV24">
        <f t="shared" si="4"/>
        <v>1.0149911028414031</v>
      </c>
      <c r="AW24">
        <f t="shared" si="4"/>
        <v>1.022820196644709</v>
      </c>
      <c r="AX24">
        <f t="shared" si="4"/>
        <v>1.0133543893747976</v>
      </c>
      <c r="AY24">
        <f t="shared" si="4"/>
        <v>1.0102288544330431</v>
      </c>
      <c r="AZ24">
        <f t="shared" si="4"/>
        <v>1.0182598218792231</v>
      </c>
      <c r="BA24">
        <f t="shared" si="4"/>
        <v>1.0206477666867499</v>
      </c>
      <c r="BB24">
        <f t="shared" si="4"/>
        <v>1.0071460833655956</v>
      </c>
      <c r="BC24">
        <f t="shared" si="4"/>
        <v>1.0173722627737227</v>
      </c>
      <c r="BD24">
        <f t="shared" si="4"/>
        <v>1.0098601794229369</v>
      </c>
      <c r="BE24">
        <f t="shared" si="4"/>
        <v>1.0111970486392026</v>
      </c>
      <c r="BF24">
        <f t="shared" si="4"/>
        <v>1.0088954064572271</v>
      </c>
      <c r="BG24">
        <f t="shared" si="4"/>
        <v>1.0030741003025816</v>
      </c>
      <c r="BH24">
        <f t="shared" si="4"/>
        <v>1.0118035959042166</v>
      </c>
      <c r="BI24">
        <f t="shared" si="4"/>
        <v>1.006170845179633</v>
      </c>
      <c r="BJ24">
        <f t="shared" si="4"/>
        <v>1.0035527133848476</v>
      </c>
      <c r="BK24">
        <f t="shared" si="4"/>
        <v>1.0167661267405512</v>
      </c>
      <c r="BL24">
        <f t="shared" si="4"/>
        <v>1.0059158703512396</v>
      </c>
      <c r="BM24">
        <f t="shared" si="4"/>
        <v>1.0061967404335288</v>
      </c>
      <c r="BN24">
        <f t="shared" si="4"/>
        <v>1.004212327108988</v>
      </c>
      <c r="BO24">
        <f t="shared" si="4"/>
        <v>1.0015732862417723</v>
      </c>
      <c r="BP24">
        <f t="shared" si="3"/>
        <v>1.0118321630749045</v>
      </c>
      <c r="BQ24">
        <f t="shared" si="1"/>
        <v>0.99850868331168519</v>
      </c>
      <c r="BR24">
        <f t="shared" si="1"/>
        <v>1.0073011628378106</v>
      </c>
      <c r="BS24">
        <f t="shared" si="1"/>
        <v>1.0109701080782838</v>
      </c>
      <c r="BT24">
        <f t="shared" si="1"/>
        <v>1.0071250502613591</v>
      </c>
      <c r="BU24">
        <f t="shared" si="1"/>
        <v>1.0100821086931975</v>
      </c>
      <c r="BV24">
        <f t="shared" si="1"/>
        <v>1.004846918167865</v>
      </c>
      <c r="BW24">
        <f t="shared" si="1"/>
        <v>0.99764897223049731</v>
      </c>
      <c r="BX24">
        <f t="shared" si="1"/>
        <v>1.0052153025197892</v>
      </c>
      <c r="BY24">
        <f t="shared" si="1"/>
        <v>0.99690996356164818</v>
      </c>
    </row>
    <row r="25" spans="3:77" x14ac:dyDescent="0.2">
      <c r="C25" t="s">
        <v>23</v>
      </c>
      <c r="D25">
        <f t="shared" si="2"/>
        <v>0.96323625440773153</v>
      </c>
      <c r="E25">
        <f t="shared" si="2"/>
        <v>0.96850985906281684</v>
      </c>
      <c r="F25">
        <f t="shared" si="2"/>
        <v>0.97047991666461608</v>
      </c>
      <c r="G25">
        <f t="shared" si="2"/>
        <v>0.97055164511376657</v>
      </c>
      <c r="H25">
        <f t="shared" si="2"/>
        <v>0.9726216995348228</v>
      </c>
      <c r="I25">
        <f t="shared" si="2"/>
        <v>0.96584341370496396</v>
      </c>
      <c r="J25">
        <f t="shared" si="2"/>
        <v>0.96842792976725189</v>
      </c>
      <c r="K25">
        <f t="shared" si="2"/>
        <v>0.97134009009009004</v>
      </c>
      <c r="L25">
        <f t="shared" si="2"/>
        <v>0.95861759713013672</v>
      </c>
      <c r="M25">
        <f t="shared" si="2"/>
        <v>0.97552557771114035</v>
      </c>
      <c r="N25">
        <f t="shared" si="2"/>
        <v>0.97114442248678523</v>
      </c>
      <c r="O25">
        <f t="shared" si="2"/>
        <v>0.97350624616675807</v>
      </c>
      <c r="P25">
        <f t="shared" si="2"/>
        <v>0.97974953370636819</v>
      </c>
      <c r="Q25">
        <f t="shared" si="2"/>
        <v>0.97259897508850779</v>
      </c>
      <c r="R25">
        <f t="shared" si="2"/>
        <v>0.97323385329379919</v>
      </c>
      <c r="S25">
        <f t="shared" si="2"/>
        <v>0.97908742182966924</v>
      </c>
      <c r="T25">
        <f t="shared" si="4"/>
        <v>0.97205509944029544</v>
      </c>
      <c r="U25">
        <f t="shared" si="4"/>
        <v>0.97722725952695944</v>
      </c>
      <c r="V25">
        <f t="shared" si="4"/>
        <v>0.97101460979963006</v>
      </c>
      <c r="W25">
        <f t="shared" si="4"/>
        <v>0.97443824521572509</v>
      </c>
      <c r="X25">
        <f t="shared" si="4"/>
        <v>0.96844963125050654</v>
      </c>
      <c r="Y25">
        <f t="shared" si="4"/>
        <v>0.96842732167432577</v>
      </c>
      <c r="Z25">
        <f t="shared" si="4"/>
        <v>0.97892858008189509</v>
      </c>
      <c r="AA25">
        <f t="shared" si="4"/>
        <v>0.97718914540299717</v>
      </c>
      <c r="AB25">
        <f t="shared" si="4"/>
        <v>0.96935538414467226</v>
      </c>
      <c r="AC25">
        <f t="shared" si="4"/>
        <v>0.97366481758918089</v>
      </c>
      <c r="AD25">
        <f t="shared" si="4"/>
        <v>0.97155572755417952</v>
      </c>
      <c r="AE25">
        <f t="shared" si="4"/>
        <v>0.97495977555162072</v>
      </c>
      <c r="AF25">
        <f t="shared" si="4"/>
        <v>0.97356110465866563</v>
      </c>
      <c r="AG25">
        <f t="shared" si="4"/>
        <v>0.97332127515261135</v>
      </c>
      <c r="AH25">
        <f t="shared" si="4"/>
        <v>0.97999092706004343</v>
      </c>
      <c r="AI25">
        <f t="shared" si="4"/>
        <v>0.96696607348199137</v>
      </c>
      <c r="AJ25">
        <f t="shared" si="4"/>
        <v>0.9767617942955642</v>
      </c>
      <c r="AK25">
        <f t="shared" si="4"/>
        <v>0.96910882466778481</v>
      </c>
      <c r="AL25">
        <f t="shared" si="4"/>
        <v>0.96858342755612992</v>
      </c>
      <c r="AM25">
        <f t="shared" si="4"/>
        <v>0.97404422334566243</v>
      </c>
      <c r="AN25">
        <f t="shared" si="4"/>
        <v>0.97404572741541395</v>
      </c>
      <c r="AO25">
        <f t="shared" si="4"/>
        <v>0.97038170397809631</v>
      </c>
      <c r="AP25">
        <f t="shared" si="4"/>
        <v>0.96684883066784533</v>
      </c>
      <c r="AQ25">
        <f t="shared" si="4"/>
        <v>0.97222625441525135</v>
      </c>
      <c r="AR25">
        <f t="shared" si="4"/>
        <v>0.96862748261564025</v>
      </c>
      <c r="AS25">
        <f t="shared" si="4"/>
        <v>0.96789685737308617</v>
      </c>
      <c r="AT25">
        <f t="shared" si="4"/>
        <v>0.97483150800336982</v>
      </c>
      <c r="AU25">
        <f t="shared" si="4"/>
        <v>0.97053800170794191</v>
      </c>
      <c r="AV25">
        <f t="shared" si="4"/>
        <v>0.97435897435897434</v>
      </c>
      <c r="AW25">
        <f t="shared" si="4"/>
        <v>0.97375867656661907</v>
      </c>
      <c r="AX25">
        <f t="shared" si="4"/>
        <v>0.97316106582466089</v>
      </c>
      <c r="AY25">
        <f t="shared" si="4"/>
        <v>0.96790035702169597</v>
      </c>
      <c r="AZ25">
        <f t="shared" si="4"/>
        <v>0.96419068199777447</v>
      </c>
      <c r="BA25">
        <f t="shared" si="4"/>
        <v>0.96812253857576347</v>
      </c>
      <c r="BB25">
        <f t="shared" si="4"/>
        <v>0.96721668265394134</v>
      </c>
      <c r="BC25">
        <f t="shared" si="4"/>
        <v>0.9731634545601161</v>
      </c>
      <c r="BD25">
        <f t="shared" si="4"/>
        <v>0.97257512084922393</v>
      </c>
      <c r="BE25">
        <f t="shared" si="4"/>
        <v>0.97123020667214355</v>
      </c>
      <c r="BF25">
        <f t="shared" si="4"/>
        <v>0.96996447931181684</v>
      </c>
      <c r="BG25">
        <f t="shared" si="4"/>
        <v>0.97364327267423956</v>
      </c>
      <c r="BH25">
        <f t="shared" si="4"/>
        <v>0.97560738895538801</v>
      </c>
      <c r="BI25">
        <f t="shared" si="4"/>
        <v>0.97783263191971515</v>
      </c>
      <c r="BJ25">
        <f t="shared" si="4"/>
        <v>0.96427823172009219</v>
      </c>
      <c r="BK25">
        <f t="shared" si="4"/>
        <v>0.97422767702344182</v>
      </c>
      <c r="BL25">
        <f t="shared" si="4"/>
        <v>0.96757657208156955</v>
      </c>
      <c r="BM25">
        <f t="shared" si="4"/>
        <v>0.97743644409988051</v>
      </c>
      <c r="BN25">
        <f t="shared" si="4"/>
        <v>0.97303278225122558</v>
      </c>
      <c r="BO25">
        <f t="shared" si="4"/>
        <v>0.97192968309007333</v>
      </c>
      <c r="BP25">
        <f t="shared" si="3"/>
        <v>0.96732205358150936</v>
      </c>
      <c r="BQ25">
        <f t="shared" si="1"/>
        <v>0.97955967217884676</v>
      </c>
      <c r="BR25">
        <f t="shared" si="1"/>
        <v>0.96968130643363648</v>
      </c>
      <c r="BS25">
        <f t="shared" si="1"/>
        <v>0.97033358592780095</v>
      </c>
      <c r="BT25">
        <f t="shared" si="1"/>
        <v>0.97603830003304504</v>
      </c>
      <c r="BU25">
        <f t="shared" si="1"/>
        <v>0.97159150318911924</v>
      </c>
      <c r="BV25">
        <f t="shared" si="1"/>
        <v>0.97214764015139266</v>
      </c>
      <c r="BW25">
        <f t="shared" si="1"/>
        <v>0.97929524671212076</v>
      </c>
      <c r="BX25">
        <f t="shared" si="1"/>
        <v>0.9726989142437994</v>
      </c>
      <c r="BY25">
        <f t="shared" si="1"/>
        <v>0.97459744923129177</v>
      </c>
    </row>
    <row r="26" spans="3:77" x14ac:dyDescent="0.2">
      <c r="C26" t="s">
        <v>249</v>
      </c>
      <c r="D26">
        <f t="shared" si="2"/>
        <v>0.95528833377624234</v>
      </c>
      <c r="E26">
        <f t="shared" si="2"/>
        <v>0.95598501052910845</v>
      </c>
      <c r="F26">
        <f t="shared" si="2"/>
        <v>0.96319033777688678</v>
      </c>
      <c r="G26">
        <f t="shared" si="2"/>
        <v>0.95220077985592488</v>
      </c>
      <c r="H26">
        <f t="shared" si="2"/>
        <v>0.96063569274850491</v>
      </c>
      <c r="I26">
        <f t="shared" si="2"/>
        <v>0.95309963221894567</v>
      </c>
      <c r="J26">
        <f t="shared" si="2"/>
        <v>0.96172292627687384</v>
      </c>
      <c r="K26">
        <f t="shared" si="2"/>
        <v>0.95911161272118994</v>
      </c>
      <c r="L26">
        <f t="shared" si="2"/>
        <v>0.95448713293146437</v>
      </c>
      <c r="M26">
        <f t="shared" si="2"/>
        <v>0.96245345051820375</v>
      </c>
      <c r="N26">
        <f t="shared" si="2"/>
        <v>0.97375494843849275</v>
      </c>
      <c r="O26">
        <f t="shared" si="2"/>
        <v>0.97730796220441596</v>
      </c>
      <c r="P26">
        <f t="shared" si="2"/>
        <v>0.97751264659477222</v>
      </c>
      <c r="Q26">
        <f t="shared" si="2"/>
        <v>0.99616272668260741</v>
      </c>
      <c r="R26">
        <f t="shared" si="2"/>
        <v>0.98449422213498861</v>
      </c>
      <c r="S26">
        <f t="shared" si="2"/>
        <v>0.98773870994180801</v>
      </c>
      <c r="T26">
        <f t="shared" si="4"/>
        <v>0.99107737600842094</v>
      </c>
      <c r="U26">
        <f t="shared" si="4"/>
        <v>0.9952749952749953</v>
      </c>
      <c r="V26">
        <f t="shared" si="4"/>
        <v>0.99513725747893089</v>
      </c>
      <c r="W26">
        <f t="shared" si="4"/>
        <v>1.0009414796095337</v>
      </c>
      <c r="X26">
        <f t="shared" si="4"/>
        <v>1.0024574887433821</v>
      </c>
      <c r="Y26">
        <f t="shared" si="4"/>
        <v>0.99602276002338586</v>
      </c>
      <c r="Z26">
        <f t="shared" si="4"/>
        <v>1.0079459477318531</v>
      </c>
      <c r="AA26">
        <f t="shared" si="4"/>
        <v>1.00083010059833</v>
      </c>
      <c r="AB26">
        <f t="shared" si="4"/>
        <v>1.0042943619981997</v>
      </c>
      <c r="AC26">
        <f t="shared" si="4"/>
        <v>0.99137420161980638</v>
      </c>
      <c r="AD26">
        <f t="shared" si="4"/>
        <v>0.99949818193784035</v>
      </c>
      <c r="AE26">
        <f t="shared" si="4"/>
        <v>1.004587533768202</v>
      </c>
      <c r="AF26">
        <f t="shared" si="4"/>
        <v>1.0036885178415584</v>
      </c>
      <c r="AG26">
        <f t="shared" si="4"/>
        <v>1.0040469779811361</v>
      </c>
      <c r="AH26">
        <f t="shared" si="4"/>
        <v>1.0010819829195368</v>
      </c>
      <c r="AI26">
        <f t="shared" si="4"/>
        <v>1.0003621458789445</v>
      </c>
      <c r="AJ26">
        <f t="shared" si="4"/>
        <v>0.99358510428317648</v>
      </c>
      <c r="AK26">
        <f t="shared" si="4"/>
        <v>0.99901999538821362</v>
      </c>
      <c r="AL26">
        <f t="shared" si="4"/>
        <v>0.99781307550644571</v>
      </c>
      <c r="AM26">
        <f t="shared" si="4"/>
        <v>1.004027422862861</v>
      </c>
      <c r="AN26">
        <f t="shared" si="4"/>
        <v>0.99091751166050512</v>
      </c>
      <c r="AO26">
        <f t="shared" si="4"/>
        <v>1.0038611315513151</v>
      </c>
      <c r="AP26">
        <f t="shared" si="4"/>
        <v>1.0042381965401803</v>
      </c>
      <c r="AQ26">
        <f t="shared" si="4"/>
        <v>0.99870378626508804</v>
      </c>
      <c r="AR26">
        <f t="shared" si="4"/>
        <v>0.99536430929855335</v>
      </c>
      <c r="AS26">
        <f t="shared" si="4"/>
        <v>1.0019877422560874</v>
      </c>
      <c r="AT26">
        <f t="shared" si="4"/>
        <v>0.99630436217250706</v>
      </c>
      <c r="AU26">
        <f t="shared" si="4"/>
        <v>1.0007735988807505</v>
      </c>
      <c r="AV26">
        <f t="shared" si="4"/>
        <v>0.99892937145869021</v>
      </c>
      <c r="AW26">
        <f t="shared" si="4"/>
        <v>0.99798801052171549</v>
      </c>
      <c r="AX26">
        <f t="shared" si="4"/>
        <v>1.0039911895732243</v>
      </c>
      <c r="AY26">
        <f t="shared" si="4"/>
        <v>0.99788854473902577</v>
      </c>
      <c r="AZ26">
        <f t="shared" si="4"/>
        <v>0.99894256823739347</v>
      </c>
      <c r="BA26">
        <f t="shared" si="4"/>
        <v>0.99603781339909581</v>
      </c>
      <c r="BB26">
        <f t="shared" si="4"/>
        <v>0.98845080336899316</v>
      </c>
      <c r="BC26">
        <f t="shared" si="4"/>
        <v>0.99948209955197498</v>
      </c>
      <c r="BD26">
        <f t="shared" si="4"/>
        <v>0.99480406481375072</v>
      </c>
      <c r="BE26">
        <f t="shared" si="4"/>
        <v>0.98955682172706527</v>
      </c>
      <c r="BF26">
        <f t="shared" si="4"/>
        <v>0.99628829746175385</v>
      </c>
      <c r="BG26">
        <f t="shared" si="4"/>
        <v>0.98824544110399215</v>
      </c>
      <c r="BH26">
        <f t="shared" si="4"/>
        <v>0.99433991756682272</v>
      </c>
      <c r="BI26">
        <f t="shared" si="4"/>
        <v>0.98510975629688957</v>
      </c>
      <c r="BJ26">
        <f t="shared" si="4"/>
        <v>0.99413842214886106</v>
      </c>
      <c r="BK26">
        <f t="shared" si="4"/>
        <v>0.99038745447983989</v>
      </c>
      <c r="BL26">
        <f t="shared" si="4"/>
        <v>0.99189852700490999</v>
      </c>
      <c r="BM26">
        <f t="shared" si="4"/>
        <v>0.99350520902017669</v>
      </c>
      <c r="BN26">
        <f t="shared" si="4"/>
        <v>0.98683012086748889</v>
      </c>
      <c r="BO26">
        <f t="shared" si="4"/>
        <v>0.99259247079328805</v>
      </c>
      <c r="BP26">
        <f t="shared" si="3"/>
        <v>0.99420585669371697</v>
      </c>
      <c r="BQ26">
        <f t="shared" si="1"/>
        <v>0.99926547051152959</v>
      </c>
      <c r="BR26">
        <f t="shared" si="1"/>
        <v>0.98963184832875273</v>
      </c>
      <c r="BS26">
        <f t="shared" si="1"/>
        <v>0.98215469748937878</v>
      </c>
      <c r="BT26">
        <f t="shared" si="1"/>
        <v>0.98954308544746061</v>
      </c>
      <c r="BU26">
        <f t="shared" si="1"/>
        <v>0.98641184087593636</v>
      </c>
      <c r="BV26">
        <f t="shared" si="1"/>
        <v>0.98141436897007694</v>
      </c>
      <c r="BW26">
        <f t="shared" si="1"/>
        <v>0.98535342814689031</v>
      </c>
      <c r="BX26">
        <f t="shared" si="1"/>
        <v>0.98144427565704584</v>
      </c>
      <c r="BY26">
        <f t="shared" si="1"/>
        <v>0.98518075055766963</v>
      </c>
    </row>
    <row r="27" spans="3:77" x14ac:dyDescent="0.2">
      <c r="C27" t="s">
        <v>23</v>
      </c>
      <c r="D27">
        <f t="shared" si="2"/>
        <v>0.94191898560433995</v>
      </c>
      <c r="E27">
        <f t="shared" si="2"/>
        <v>0.94494609219585279</v>
      </c>
      <c r="F27">
        <f t="shared" si="2"/>
        <v>0.94290589316183226</v>
      </c>
      <c r="G27">
        <f t="shared" si="2"/>
        <v>0.93301404228977292</v>
      </c>
      <c r="H27">
        <f t="shared" si="2"/>
        <v>0.93625877714602235</v>
      </c>
      <c r="I27">
        <f t="shared" si="2"/>
        <v>0.93947865322837731</v>
      </c>
      <c r="J27">
        <f t="shared" si="2"/>
        <v>0.93746014095792518</v>
      </c>
      <c r="K27">
        <f t="shared" si="2"/>
        <v>0.94414472104378455</v>
      </c>
      <c r="L27">
        <f t="shared" si="2"/>
        <v>0.9466917805474292</v>
      </c>
      <c r="M27">
        <f t="shared" si="2"/>
        <v>0.94156084230831061</v>
      </c>
      <c r="N27">
        <f t="shared" si="2"/>
        <v>0.94246260992361508</v>
      </c>
      <c r="O27">
        <f t="shared" si="2"/>
        <v>0.93938349852965919</v>
      </c>
      <c r="P27">
        <f t="shared" si="2"/>
        <v>0.94887416791580037</v>
      </c>
      <c r="Q27">
        <f t="shared" si="2"/>
        <v>0.94560071890495367</v>
      </c>
      <c r="R27">
        <f t="shared" si="2"/>
        <v>0.94827337321763683</v>
      </c>
      <c r="S27">
        <f t="shared" si="2"/>
        <v>0.94397420717462954</v>
      </c>
      <c r="T27">
        <f t="shared" si="4"/>
        <v>0.94168746400460746</v>
      </c>
      <c r="U27">
        <f t="shared" si="4"/>
        <v>0.94830871652207471</v>
      </c>
      <c r="V27">
        <f t="shared" si="4"/>
        <v>0.9432968162688341</v>
      </c>
      <c r="W27">
        <f t="shared" si="4"/>
        <v>0.94228705083225195</v>
      </c>
      <c r="X27">
        <f t="shared" si="4"/>
        <v>0.94900649475917942</v>
      </c>
      <c r="Y27">
        <f t="shared" si="4"/>
        <v>0.95291021472491388</v>
      </c>
      <c r="Z27">
        <f t="shared" si="4"/>
        <v>0.93979401950718688</v>
      </c>
      <c r="AA27">
        <f t="shared" si="4"/>
        <v>0.94325141047690997</v>
      </c>
      <c r="AB27">
        <f t="shared" si="4"/>
        <v>0.94014938712972418</v>
      </c>
      <c r="AC27">
        <f t="shared" si="4"/>
        <v>0.93745861818645948</v>
      </c>
      <c r="AD27">
        <f t="shared" si="4"/>
        <v>0.93900243990240395</v>
      </c>
      <c r="AE27">
        <f t="shared" si="4"/>
        <v>0.95152197514978487</v>
      </c>
      <c r="AF27">
        <f t="shared" si="4"/>
        <v>0.94469769673704418</v>
      </c>
      <c r="AG27">
        <f t="shared" si="4"/>
        <v>0.94282504012841095</v>
      </c>
      <c r="AH27">
        <f t="shared" si="4"/>
        <v>0.94287460396596923</v>
      </c>
      <c r="AI27">
        <f t="shared" si="4"/>
        <v>0.94027442774307946</v>
      </c>
      <c r="AJ27">
        <f t="shared" si="4"/>
        <v>0.94307578653219204</v>
      </c>
      <c r="AK27">
        <f t="shared" si="4"/>
        <v>0.94346011876103353</v>
      </c>
      <c r="AL27">
        <f t="shared" si="4"/>
        <v>0.94481808735995099</v>
      </c>
      <c r="AM27">
        <f t="shared" si="4"/>
        <v>0.94277836896585088</v>
      </c>
      <c r="AN27">
        <f t="shared" si="4"/>
        <v>0.94073123797305969</v>
      </c>
      <c r="AO27">
        <f t="shared" si="4"/>
        <v>0.93928548500995057</v>
      </c>
      <c r="AP27">
        <f t="shared" si="4"/>
        <v>0.9415943679137867</v>
      </c>
      <c r="AQ27">
        <f t="shared" si="4"/>
        <v>0.94576952649452173</v>
      </c>
      <c r="AR27">
        <f t="shared" si="4"/>
        <v>0.93675018558280987</v>
      </c>
      <c r="AS27">
        <f t="shared" si="4"/>
        <v>0.94437648413326614</v>
      </c>
      <c r="AT27">
        <f t="shared" si="4"/>
        <v>0.94962374581939801</v>
      </c>
      <c r="AU27">
        <f t="shared" si="4"/>
        <v>0.93979065970999653</v>
      </c>
      <c r="AV27">
        <f t="shared" si="4"/>
        <v>0.9319552385440546</v>
      </c>
      <c r="AW27">
        <f t="shared" si="4"/>
        <v>0.946216545792953</v>
      </c>
      <c r="AX27">
        <f t="shared" si="4"/>
        <v>0.94663926925978847</v>
      </c>
      <c r="AY27">
        <f t="shared" si="4"/>
        <v>0.94897119341563785</v>
      </c>
      <c r="AZ27">
        <f t="shared" si="4"/>
        <v>0.94233974358974359</v>
      </c>
      <c r="BA27">
        <f t="shared" si="4"/>
        <v>0.94402444909120153</v>
      </c>
      <c r="BB27">
        <f t="shared" si="4"/>
        <v>0.94799497738212146</v>
      </c>
      <c r="BC27">
        <f t="shared" si="4"/>
        <v>0.94151695166630589</v>
      </c>
      <c r="BD27">
        <f t="shared" si="4"/>
        <v>0.94289060181434636</v>
      </c>
      <c r="BE27">
        <f t="shared" si="4"/>
        <v>0.94137113187288668</v>
      </c>
      <c r="BF27">
        <f t="shared" si="4"/>
        <v>0.94033493090949827</v>
      </c>
      <c r="BG27">
        <f t="shared" si="4"/>
        <v>0.94507012836784854</v>
      </c>
      <c r="BH27">
        <f t="shared" si="4"/>
        <v>0.94610624033006707</v>
      </c>
      <c r="BI27">
        <f t="shared" si="4"/>
        <v>0.94330635168407329</v>
      </c>
      <c r="BJ27">
        <f t="shared" si="4"/>
        <v>0.94334361842316716</v>
      </c>
      <c r="BK27">
        <f t="shared" si="4"/>
        <v>0.93833352056619213</v>
      </c>
      <c r="BL27">
        <f t="shared" si="4"/>
        <v>0.94495089478827887</v>
      </c>
      <c r="BM27">
        <f t="shared" si="4"/>
        <v>0.93946089967054092</v>
      </c>
      <c r="BN27">
        <f t="shared" si="4"/>
        <v>0.94184566364313216</v>
      </c>
      <c r="BO27">
        <f t="shared" si="4"/>
        <v>0.93853191165514427</v>
      </c>
      <c r="BP27">
        <f t="shared" si="3"/>
        <v>0.93915443987476765</v>
      </c>
      <c r="BQ27">
        <f t="shared" si="1"/>
        <v>0.94256737827085779</v>
      </c>
      <c r="BR27">
        <f t="shared" si="1"/>
        <v>0.94987151706527251</v>
      </c>
      <c r="BS27">
        <f t="shared" si="1"/>
        <v>0.94444888625933443</v>
      </c>
      <c r="BT27">
        <f t="shared" si="1"/>
        <v>0.94746379716792017</v>
      </c>
      <c r="BU27">
        <f t="shared" si="1"/>
        <v>0.94241993625408449</v>
      </c>
      <c r="BV27">
        <f t="shared" si="1"/>
        <v>0.94002243949350861</v>
      </c>
      <c r="BW27">
        <f t="shared" si="1"/>
        <v>0.93667495695427583</v>
      </c>
      <c r="BX27">
        <f t="shared" si="1"/>
        <v>0.94052921561258029</v>
      </c>
      <c r="BY27">
        <f t="shared" si="1"/>
        <v>0.94591407854209442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58A14-196F-2348-96D8-DD2F942715DF}">
  <dimension ref="B3:AG53"/>
  <sheetViews>
    <sheetView tabSelected="1" workbookViewId="0">
      <selection activeCell="M5" sqref="M5:U5"/>
    </sheetView>
  </sheetViews>
  <sheetFormatPr baseColWidth="10" defaultRowHeight="16" x14ac:dyDescent="0.2"/>
  <cols>
    <col min="1" max="2" width="10.83203125" style="104"/>
    <col min="3" max="3" width="16.1640625" style="104" customWidth="1"/>
    <col min="4" max="23" width="10.83203125" style="104"/>
    <col min="24" max="24" width="15.6640625" style="104" customWidth="1"/>
    <col min="25" max="16384" width="10.83203125" style="104"/>
  </cols>
  <sheetData>
    <row r="3" spans="2:33" ht="20" x14ac:dyDescent="0.2">
      <c r="W3" s="104" t="s">
        <v>251</v>
      </c>
      <c r="Z3" s="145" t="s">
        <v>63</v>
      </c>
      <c r="AB3" s="34" t="s">
        <v>19</v>
      </c>
      <c r="AC3" s="34"/>
    </row>
    <row r="4" spans="2:33" ht="20" x14ac:dyDescent="0.2">
      <c r="B4" s="145" t="s">
        <v>61</v>
      </c>
      <c r="C4" s="104" t="s">
        <v>250</v>
      </c>
      <c r="E4" s="145" t="s">
        <v>62</v>
      </c>
      <c r="F4" s="104" t="s">
        <v>11</v>
      </c>
      <c r="W4" s="29" t="s">
        <v>0</v>
      </c>
      <c r="X4" s="28" t="s">
        <v>1</v>
      </c>
      <c r="Z4" s="179" t="s">
        <v>0</v>
      </c>
      <c r="AA4" s="177"/>
      <c r="AB4" s="179" t="s">
        <v>1</v>
      </c>
      <c r="AC4" s="179"/>
    </row>
    <row r="5" spans="2:33" x14ac:dyDescent="0.2">
      <c r="B5" s="29" t="s">
        <v>0</v>
      </c>
      <c r="C5" s="28" t="s">
        <v>1</v>
      </c>
      <c r="E5" s="28" t="s">
        <v>14</v>
      </c>
      <c r="F5" s="185" t="s">
        <v>0</v>
      </c>
      <c r="G5" s="185"/>
      <c r="H5" s="185"/>
      <c r="I5" s="185"/>
      <c r="J5" s="185"/>
      <c r="K5" s="185"/>
      <c r="L5" s="186"/>
      <c r="M5" s="184" t="s">
        <v>1</v>
      </c>
      <c r="N5" s="185"/>
      <c r="O5" s="185"/>
      <c r="P5" s="185"/>
      <c r="Q5" s="185"/>
      <c r="R5" s="185"/>
      <c r="S5" s="185"/>
      <c r="T5" s="185"/>
      <c r="U5" s="186"/>
      <c r="W5" s="16">
        <v>6000</v>
      </c>
      <c r="X5" s="2">
        <v>13125</v>
      </c>
      <c r="Z5" s="21" t="s">
        <v>17</v>
      </c>
      <c r="AA5" s="22" t="s">
        <v>18</v>
      </c>
      <c r="AB5" s="21" t="s">
        <v>17</v>
      </c>
      <c r="AC5" s="23" t="s">
        <v>18</v>
      </c>
    </row>
    <row r="6" spans="2:33" x14ac:dyDescent="0.2">
      <c r="B6" s="16">
        <v>2.34</v>
      </c>
      <c r="C6" s="2">
        <v>2.31</v>
      </c>
      <c r="E6" s="2">
        <v>0</v>
      </c>
      <c r="F6" s="21">
        <v>183</v>
      </c>
      <c r="G6" s="22">
        <v>169</v>
      </c>
      <c r="H6" s="22">
        <v>147</v>
      </c>
      <c r="I6" s="22">
        <v>171</v>
      </c>
      <c r="J6" s="22">
        <v>132</v>
      </c>
      <c r="K6" s="22">
        <v>140</v>
      </c>
      <c r="L6" s="23">
        <v>145</v>
      </c>
      <c r="M6" s="16">
        <v>155</v>
      </c>
      <c r="N6" s="1">
        <v>184</v>
      </c>
      <c r="O6" s="1">
        <v>175</v>
      </c>
      <c r="P6" s="1">
        <v>233</v>
      </c>
      <c r="Q6" s="1">
        <v>207</v>
      </c>
      <c r="R6" s="1">
        <v>153</v>
      </c>
      <c r="S6" s="1">
        <v>184</v>
      </c>
      <c r="T6" s="1">
        <v>235</v>
      </c>
      <c r="U6" s="17">
        <v>215</v>
      </c>
      <c r="W6" s="16">
        <v>4493</v>
      </c>
      <c r="X6" s="2">
        <v>5935</v>
      </c>
      <c r="Z6" s="21">
        <v>120</v>
      </c>
      <c r="AA6" s="22">
        <v>131</v>
      </c>
      <c r="AB6" s="21">
        <v>162</v>
      </c>
      <c r="AC6" s="23">
        <v>155</v>
      </c>
    </row>
    <row r="7" spans="2:33" x14ac:dyDescent="0.2">
      <c r="B7" s="16">
        <v>2.68</v>
      </c>
      <c r="C7" s="2">
        <v>2.7</v>
      </c>
      <c r="E7" s="2">
        <v>15</v>
      </c>
      <c r="F7" s="16">
        <v>348</v>
      </c>
      <c r="G7" s="1">
        <v>333</v>
      </c>
      <c r="H7" s="1">
        <v>292</v>
      </c>
      <c r="I7" s="1">
        <v>379</v>
      </c>
      <c r="J7" s="1">
        <v>340</v>
      </c>
      <c r="K7" s="1">
        <v>313</v>
      </c>
      <c r="L7" s="17">
        <v>345</v>
      </c>
      <c r="M7" s="16">
        <v>344</v>
      </c>
      <c r="N7" s="1">
        <v>425</v>
      </c>
      <c r="O7" s="1">
        <v>353</v>
      </c>
      <c r="P7" s="1">
        <v>393</v>
      </c>
      <c r="Q7" s="1">
        <v>363</v>
      </c>
      <c r="R7" s="1">
        <v>323</v>
      </c>
      <c r="S7" s="1">
        <v>427</v>
      </c>
      <c r="T7" s="1">
        <v>466</v>
      </c>
      <c r="U7" s="17">
        <v>405</v>
      </c>
      <c r="W7" s="16">
        <v>7476</v>
      </c>
      <c r="X7" s="2">
        <v>13445</v>
      </c>
      <c r="Z7" s="16">
        <v>169</v>
      </c>
      <c r="AA7" s="1">
        <v>121</v>
      </c>
      <c r="AB7" s="16">
        <v>178</v>
      </c>
      <c r="AC7" s="17">
        <v>184</v>
      </c>
    </row>
    <row r="8" spans="2:33" x14ac:dyDescent="0.2">
      <c r="B8" s="16">
        <v>2.2599999999999998</v>
      </c>
      <c r="C8" s="2">
        <v>2.85</v>
      </c>
      <c r="E8" s="2">
        <v>30</v>
      </c>
      <c r="F8" s="16">
        <v>279</v>
      </c>
      <c r="G8" s="1">
        <v>268</v>
      </c>
      <c r="H8" s="1">
        <v>277</v>
      </c>
      <c r="I8" s="1">
        <v>361</v>
      </c>
      <c r="J8" s="1">
        <v>313</v>
      </c>
      <c r="K8" s="1">
        <v>300</v>
      </c>
      <c r="L8" s="17">
        <v>314</v>
      </c>
      <c r="M8" s="16">
        <v>272</v>
      </c>
      <c r="N8" s="1">
        <v>402</v>
      </c>
      <c r="O8" s="1">
        <v>268</v>
      </c>
      <c r="P8" s="1">
        <v>334</v>
      </c>
      <c r="Q8" s="1">
        <v>407</v>
      </c>
      <c r="R8" s="1">
        <v>358</v>
      </c>
      <c r="S8" s="1">
        <v>466</v>
      </c>
      <c r="T8" s="1">
        <v>529</v>
      </c>
      <c r="U8" s="17">
        <v>407</v>
      </c>
      <c r="W8" s="16">
        <v>10245</v>
      </c>
      <c r="X8" s="2">
        <v>13523</v>
      </c>
      <c r="Z8" s="16">
        <v>143</v>
      </c>
      <c r="AA8" s="1">
        <v>104</v>
      </c>
      <c r="AB8" s="16">
        <v>155</v>
      </c>
      <c r="AC8" s="17">
        <v>175</v>
      </c>
    </row>
    <row r="9" spans="2:33" x14ac:dyDescent="0.2">
      <c r="B9" s="16">
        <v>2.61</v>
      </c>
      <c r="C9" s="2">
        <v>3.51</v>
      </c>
      <c r="E9" s="2">
        <v>60</v>
      </c>
      <c r="F9" s="16">
        <v>210</v>
      </c>
      <c r="G9" s="1">
        <v>177</v>
      </c>
      <c r="H9" s="1">
        <v>222</v>
      </c>
      <c r="I9" s="1">
        <v>231</v>
      </c>
      <c r="J9" s="1">
        <v>216</v>
      </c>
      <c r="K9" s="1">
        <v>228</v>
      </c>
      <c r="L9" s="17">
        <v>250</v>
      </c>
      <c r="M9" s="16">
        <v>187</v>
      </c>
      <c r="N9" s="1">
        <v>296</v>
      </c>
      <c r="O9" s="1">
        <v>220</v>
      </c>
      <c r="P9" s="1">
        <v>214</v>
      </c>
      <c r="Q9" s="1">
        <v>333</v>
      </c>
      <c r="R9" s="1">
        <v>263</v>
      </c>
      <c r="S9" s="1">
        <v>356</v>
      </c>
      <c r="T9" s="1">
        <v>443</v>
      </c>
      <c r="U9" s="17">
        <v>356</v>
      </c>
      <c r="W9" s="16">
        <v>11228</v>
      </c>
      <c r="X9" s="2">
        <v>19890</v>
      </c>
      <c r="Z9" s="16">
        <v>204</v>
      </c>
      <c r="AA9" s="1">
        <v>145</v>
      </c>
      <c r="AB9" s="16">
        <v>168</v>
      </c>
      <c r="AC9" s="17">
        <v>233</v>
      </c>
    </row>
    <row r="10" spans="2:33" x14ac:dyDescent="0.2">
      <c r="B10" s="16">
        <v>2.87</v>
      </c>
      <c r="C10" s="2">
        <v>3.45</v>
      </c>
      <c r="E10" s="2">
        <v>90</v>
      </c>
      <c r="F10" s="16">
        <v>223</v>
      </c>
      <c r="G10" s="1">
        <v>164</v>
      </c>
      <c r="H10" s="1">
        <v>153</v>
      </c>
      <c r="I10" s="1">
        <v>189</v>
      </c>
      <c r="J10" s="1">
        <v>176</v>
      </c>
      <c r="K10" s="1">
        <v>175</v>
      </c>
      <c r="L10" s="17">
        <v>197</v>
      </c>
      <c r="M10" s="16">
        <v>161</v>
      </c>
      <c r="N10" s="1">
        <v>222</v>
      </c>
      <c r="O10" s="1">
        <v>159</v>
      </c>
      <c r="P10" s="1">
        <v>167</v>
      </c>
      <c r="Q10" s="1">
        <v>304</v>
      </c>
      <c r="R10" s="1">
        <v>236</v>
      </c>
      <c r="S10" s="1">
        <v>299</v>
      </c>
      <c r="T10" s="1">
        <v>388</v>
      </c>
      <c r="U10" s="17">
        <v>296</v>
      </c>
      <c r="W10" s="16">
        <v>10260</v>
      </c>
      <c r="X10" s="2">
        <v>22920</v>
      </c>
      <c r="Z10" s="16">
        <v>170</v>
      </c>
      <c r="AA10" s="1">
        <v>133</v>
      </c>
      <c r="AB10" s="16">
        <v>170</v>
      </c>
      <c r="AC10" s="17">
        <v>207</v>
      </c>
    </row>
    <row r="11" spans="2:33" x14ac:dyDescent="0.2">
      <c r="B11" s="16">
        <v>2.83</v>
      </c>
      <c r="C11" s="2">
        <v>3.23</v>
      </c>
      <c r="E11" s="3">
        <v>120</v>
      </c>
      <c r="F11" s="18">
        <v>140</v>
      </c>
      <c r="G11" s="19">
        <v>150</v>
      </c>
      <c r="H11" s="19">
        <v>138</v>
      </c>
      <c r="I11" s="19">
        <v>205</v>
      </c>
      <c r="J11" s="19">
        <v>145</v>
      </c>
      <c r="K11" s="19">
        <v>165</v>
      </c>
      <c r="L11" s="20">
        <v>182</v>
      </c>
      <c r="M11" s="18">
        <v>139</v>
      </c>
      <c r="N11" s="19">
        <v>191</v>
      </c>
      <c r="O11" s="19">
        <v>168</v>
      </c>
      <c r="P11" s="19">
        <v>151</v>
      </c>
      <c r="Q11" s="19">
        <v>201</v>
      </c>
      <c r="R11" s="19">
        <v>191</v>
      </c>
      <c r="S11" s="19">
        <v>270</v>
      </c>
      <c r="T11" s="19">
        <v>369</v>
      </c>
      <c r="U11" s="20">
        <v>262</v>
      </c>
      <c r="W11" s="18">
        <v>12068</v>
      </c>
      <c r="X11" s="3">
        <v>14535</v>
      </c>
      <c r="Z11" s="16">
        <v>194</v>
      </c>
      <c r="AA11" s="1">
        <v>120</v>
      </c>
      <c r="AB11" s="16">
        <v>152</v>
      </c>
      <c r="AC11" s="17">
        <v>153</v>
      </c>
    </row>
    <row r="12" spans="2:33" x14ac:dyDescent="0.2">
      <c r="B12" s="16">
        <v>3.04</v>
      </c>
      <c r="C12" s="2">
        <v>3.2</v>
      </c>
      <c r="W12" s="1"/>
      <c r="Z12" s="16">
        <v>206</v>
      </c>
      <c r="AA12" s="1">
        <v>131</v>
      </c>
      <c r="AB12" s="16">
        <v>178</v>
      </c>
      <c r="AC12" s="17">
        <v>184</v>
      </c>
    </row>
    <row r="13" spans="2:33" x14ac:dyDescent="0.2">
      <c r="B13" s="16"/>
      <c r="C13" s="2">
        <v>3.78</v>
      </c>
      <c r="E13" s="1"/>
      <c r="W13" s="1"/>
      <c r="Z13" s="16"/>
      <c r="AA13" s="1"/>
      <c r="AB13" s="16">
        <v>209</v>
      </c>
      <c r="AC13" s="17">
        <v>235</v>
      </c>
    </row>
    <row r="14" spans="2:33" x14ac:dyDescent="0.2">
      <c r="B14" s="16"/>
      <c r="C14" s="2">
        <v>3.38</v>
      </c>
      <c r="W14" s="1"/>
      <c r="X14" s="1"/>
      <c r="Y14" s="1"/>
      <c r="Z14" s="149"/>
      <c r="AB14" s="16">
        <v>140</v>
      </c>
      <c r="AC14" s="17">
        <v>215</v>
      </c>
      <c r="AD14" s="1"/>
      <c r="AE14" s="1"/>
      <c r="AF14" s="1"/>
      <c r="AG14" s="1"/>
    </row>
    <row r="15" spans="2:33" x14ac:dyDescent="0.2">
      <c r="B15" s="18"/>
      <c r="C15" s="3">
        <v>2.96</v>
      </c>
      <c r="X15" s="1"/>
      <c r="Y15" s="1"/>
      <c r="Z15" s="111"/>
      <c r="AA15" s="148"/>
      <c r="AB15" s="18">
        <v>162</v>
      </c>
      <c r="AC15" s="20">
        <v>189</v>
      </c>
      <c r="AD15" s="1"/>
      <c r="AE15" s="1"/>
      <c r="AF15" s="1"/>
      <c r="AG15" s="1"/>
    </row>
    <row r="16" spans="2:33" x14ac:dyDescent="0.2">
      <c r="B16" s="1"/>
      <c r="C16" s="1"/>
    </row>
    <row r="22" spans="2:29" ht="20" x14ac:dyDescent="0.2">
      <c r="B22" s="145" t="s">
        <v>65</v>
      </c>
      <c r="C22" s="175" t="s">
        <v>250</v>
      </c>
      <c r="E22" s="145" t="s">
        <v>68</v>
      </c>
      <c r="F22" s="104" t="s">
        <v>11</v>
      </c>
      <c r="W22" s="104" t="s">
        <v>251</v>
      </c>
      <c r="Z22" s="145" t="s">
        <v>69</v>
      </c>
      <c r="AB22" s="34" t="s">
        <v>19</v>
      </c>
      <c r="AC22" s="34"/>
    </row>
    <row r="23" spans="2:29" x14ac:dyDescent="0.2">
      <c r="B23" s="29" t="s">
        <v>0</v>
      </c>
      <c r="C23" s="28" t="s">
        <v>1</v>
      </c>
      <c r="E23" s="28" t="s">
        <v>14</v>
      </c>
      <c r="F23" s="185" t="s">
        <v>0</v>
      </c>
      <c r="G23" s="185"/>
      <c r="H23" s="185"/>
      <c r="I23" s="185"/>
      <c r="J23" s="185"/>
      <c r="K23" s="185"/>
      <c r="L23" s="186"/>
      <c r="M23" s="184" t="s">
        <v>1</v>
      </c>
      <c r="N23" s="185"/>
      <c r="O23" s="185"/>
      <c r="P23" s="185"/>
      <c r="Q23" s="185"/>
      <c r="R23" s="185"/>
      <c r="S23" s="185"/>
      <c r="T23" s="185"/>
      <c r="U23" s="186"/>
      <c r="W23" s="29" t="s">
        <v>0</v>
      </c>
      <c r="X23" s="28" t="s">
        <v>1</v>
      </c>
      <c r="Z23" s="179" t="s">
        <v>0</v>
      </c>
      <c r="AA23" s="177"/>
      <c r="AB23" s="179" t="s">
        <v>1</v>
      </c>
      <c r="AC23" s="179"/>
    </row>
    <row r="24" spans="2:29" x14ac:dyDescent="0.2">
      <c r="B24" s="16">
        <v>2.67</v>
      </c>
      <c r="C24" s="2">
        <v>2.59</v>
      </c>
      <c r="E24" s="2">
        <v>0</v>
      </c>
      <c r="F24" s="21">
        <v>133</v>
      </c>
      <c r="G24" s="22">
        <v>149</v>
      </c>
      <c r="H24" s="22">
        <v>181</v>
      </c>
      <c r="I24" s="22">
        <v>170</v>
      </c>
      <c r="J24" s="22">
        <v>167</v>
      </c>
      <c r="K24" s="22">
        <v>130</v>
      </c>
      <c r="L24" s="23">
        <v>148</v>
      </c>
      <c r="M24" s="16">
        <v>150</v>
      </c>
      <c r="N24" s="1">
        <v>159</v>
      </c>
      <c r="O24" s="1">
        <v>155</v>
      </c>
      <c r="P24" s="1">
        <v>164</v>
      </c>
      <c r="Q24" s="1">
        <v>207</v>
      </c>
      <c r="R24" s="1">
        <v>140</v>
      </c>
      <c r="S24" s="1">
        <v>183</v>
      </c>
      <c r="T24" s="1">
        <v>131</v>
      </c>
      <c r="U24" s="17">
        <v>176</v>
      </c>
      <c r="W24" s="16">
        <v>8783</v>
      </c>
      <c r="X24" s="2">
        <v>19065</v>
      </c>
      <c r="Z24" s="21" t="s">
        <v>17</v>
      </c>
      <c r="AA24" s="22" t="s">
        <v>18</v>
      </c>
      <c r="AB24" s="21" t="s">
        <v>17</v>
      </c>
      <c r="AC24" s="23" t="s">
        <v>18</v>
      </c>
    </row>
    <row r="25" spans="2:29" x14ac:dyDescent="0.2">
      <c r="B25" s="16">
        <v>2.97</v>
      </c>
      <c r="C25" s="2">
        <v>3.03</v>
      </c>
      <c r="E25" s="2">
        <v>15</v>
      </c>
      <c r="F25" s="16">
        <v>334</v>
      </c>
      <c r="G25" s="1">
        <v>366</v>
      </c>
      <c r="H25" s="1">
        <v>398</v>
      </c>
      <c r="I25" s="1">
        <v>281</v>
      </c>
      <c r="J25" s="1">
        <v>328</v>
      </c>
      <c r="K25" s="1">
        <v>341</v>
      </c>
      <c r="L25" s="17">
        <v>257</v>
      </c>
      <c r="M25" s="16">
        <v>410</v>
      </c>
      <c r="N25" s="1">
        <v>385</v>
      </c>
      <c r="O25" s="1">
        <v>320</v>
      </c>
      <c r="P25" s="1">
        <v>385</v>
      </c>
      <c r="Q25" s="1">
        <v>220</v>
      </c>
      <c r="R25" s="1">
        <v>390</v>
      </c>
      <c r="S25" s="1">
        <v>446</v>
      </c>
      <c r="T25" s="1">
        <v>296</v>
      </c>
      <c r="U25" s="17">
        <v>385</v>
      </c>
      <c r="W25" s="16">
        <v>14888</v>
      </c>
      <c r="X25" s="2">
        <v>12698</v>
      </c>
      <c r="Z25" s="16">
        <v>217</v>
      </c>
      <c r="AA25" s="1">
        <v>147</v>
      </c>
      <c r="AB25" s="16">
        <v>204</v>
      </c>
      <c r="AC25" s="17">
        <v>179</v>
      </c>
    </row>
    <row r="26" spans="2:29" x14ac:dyDescent="0.2">
      <c r="B26" s="16">
        <v>2.79</v>
      </c>
      <c r="C26" s="2">
        <v>3.15</v>
      </c>
      <c r="E26" s="2">
        <v>30</v>
      </c>
      <c r="F26" s="16">
        <v>268</v>
      </c>
      <c r="G26" s="1">
        <v>340</v>
      </c>
      <c r="H26" s="1">
        <v>397</v>
      </c>
      <c r="I26" s="1">
        <v>308</v>
      </c>
      <c r="J26" s="1">
        <v>326</v>
      </c>
      <c r="K26" s="1">
        <v>517</v>
      </c>
      <c r="L26" s="17">
        <v>300</v>
      </c>
      <c r="M26" s="16">
        <v>380</v>
      </c>
      <c r="N26" s="1">
        <v>304</v>
      </c>
      <c r="O26" s="1">
        <v>321</v>
      </c>
      <c r="P26" s="1">
        <v>414</v>
      </c>
      <c r="Q26" s="1">
        <v>249</v>
      </c>
      <c r="R26" s="1">
        <v>370</v>
      </c>
      <c r="S26" s="1">
        <v>489</v>
      </c>
      <c r="T26" s="1">
        <v>290</v>
      </c>
      <c r="U26" s="17">
        <v>436</v>
      </c>
      <c r="W26" s="16">
        <v>11535</v>
      </c>
      <c r="X26" s="2">
        <v>12150</v>
      </c>
      <c r="Z26" s="16">
        <v>205</v>
      </c>
      <c r="AA26" s="1">
        <v>143</v>
      </c>
      <c r="AB26" s="16">
        <v>344</v>
      </c>
      <c r="AC26" s="17">
        <v>156</v>
      </c>
    </row>
    <row r="27" spans="2:29" x14ac:dyDescent="0.2">
      <c r="B27" s="16">
        <v>2.86</v>
      </c>
      <c r="C27" s="2">
        <v>3.21</v>
      </c>
      <c r="E27" s="2">
        <v>60</v>
      </c>
      <c r="F27" s="16">
        <v>195</v>
      </c>
      <c r="G27" s="1">
        <v>286</v>
      </c>
      <c r="H27" s="1">
        <v>264</v>
      </c>
      <c r="I27" s="1">
        <v>266</v>
      </c>
      <c r="J27" s="1">
        <v>263</v>
      </c>
      <c r="K27" s="1">
        <v>457</v>
      </c>
      <c r="L27" s="17">
        <v>212</v>
      </c>
      <c r="M27" s="16">
        <v>361</v>
      </c>
      <c r="N27" s="1">
        <v>302</v>
      </c>
      <c r="O27" s="1">
        <v>282</v>
      </c>
      <c r="P27" s="1">
        <v>304</v>
      </c>
      <c r="Q27" s="1">
        <v>299</v>
      </c>
      <c r="R27" s="1">
        <v>306</v>
      </c>
      <c r="S27" s="1">
        <v>485</v>
      </c>
      <c r="T27" s="1">
        <v>213</v>
      </c>
      <c r="U27" s="17">
        <v>190</v>
      </c>
      <c r="W27" s="16">
        <v>10215</v>
      </c>
      <c r="X27" s="2">
        <v>17835</v>
      </c>
      <c r="Z27" s="16">
        <v>183</v>
      </c>
      <c r="AA27" s="1">
        <v>194</v>
      </c>
      <c r="AB27" s="16">
        <v>265</v>
      </c>
      <c r="AC27" s="17">
        <v>96</v>
      </c>
    </row>
    <row r="28" spans="2:29" x14ac:dyDescent="0.2">
      <c r="B28" s="16">
        <v>3.21</v>
      </c>
      <c r="C28" s="2">
        <v>3.13</v>
      </c>
      <c r="E28" s="2">
        <v>90</v>
      </c>
      <c r="F28" s="16">
        <v>157</v>
      </c>
      <c r="G28" s="1">
        <v>218</v>
      </c>
      <c r="H28" s="1">
        <v>212</v>
      </c>
      <c r="I28" s="1">
        <v>247</v>
      </c>
      <c r="J28" s="1">
        <v>210</v>
      </c>
      <c r="K28" s="1">
        <v>346</v>
      </c>
      <c r="L28" s="17">
        <v>169</v>
      </c>
      <c r="M28" s="16">
        <v>245</v>
      </c>
      <c r="N28" s="1">
        <v>198</v>
      </c>
      <c r="O28" s="1">
        <v>205</v>
      </c>
      <c r="P28" s="1">
        <v>277</v>
      </c>
      <c r="Q28" s="1">
        <v>190</v>
      </c>
      <c r="R28" s="1">
        <v>248</v>
      </c>
      <c r="S28" s="1">
        <v>317</v>
      </c>
      <c r="T28" s="1">
        <v>181</v>
      </c>
      <c r="U28" s="17">
        <v>162</v>
      </c>
      <c r="W28" s="16">
        <v>10328</v>
      </c>
      <c r="X28" s="2">
        <v>3660</v>
      </c>
      <c r="Z28" s="16">
        <v>176</v>
      </c>
      <c r="AA28" s="1">
        <v>193</v>
      </c>
      <c r="AB28" s="16">
        <v>205</v>
      </c>
      <c r="AC28" s="17">
        <v>148</v>
      </c>
    </row>
    <row r="29" spans="2:29" x14ac:dyDescent="0.2">
      <c r="B29" s="16">
        <v>3.3</v>
      </c>
      <c r="C29" s="2">
        <v>3.22</v>
      </c>
      <c r="E29" s="3">
        <v>120</v>
      </c>
      <c r="F29" s="18">
        <v>143</v>
      </c>
      <c r="G29" s="19">
        <v>226</v>
      </c>
      <c r="H29" s="19">
        <v>181</v>
      </c>
      <c r="I29" s="19">
        <v>187</v>
      </c>
      <c r="J29" s="19">
        <v>178</v>
      </c>
      <c r="K29" s="19">
        <v>227</v>
      </c>
      <c r="L29" s="20">
        <v>175</v>
      </c>
      <c r="M29" s="18">
        <v>204</v>
      </c>
      <c r="N29" s="19">
        <v>198</v>
      </c>
      <c r="O29" s="19">
        <v>197</v>
      </c>
      <c r="P29" s="19">
        <v>251</v>
      </c>
      <c r="Q29" s="19">
        <v>225</v>
      </c>
      <c r="R29" s="19">
        <v>239</v>
      </c>
      <c r="S29" s="19">
        <v>309</v>
      </c>
      <c r="T29" s="19">
        <v>149</v>
      </c>
      <c r="U29" s="20">
        <v>155</v>
      </c>
      <c r="W29" s="16">
        <v>29618</v>
      </c>
      <c r="X29" s="2">
        <v>18630</v>
      </c>
      <c r="Z29" s="16">
        <v>283</v>
      </c>
      <c r="AA29" s="1">
        <v>187</v>
      </c>
      <c r="AB29" s="16">
        <v>228</v>
      </c>
      <c r="AC29" s="17">
        <v>128</v>
      </c>
    </row>
    <row r="30" spans="2:29" x14ac:dyDescent="0.2">
      <c r="B30" s="18">
        <v>2.82</v>
      </c>
      <c r="C30" s="3">
        <v>3.23</v>
      </c>
      <c r="W30" s="16">
        <v>8010</v>
      </c>
      <c r="X30" s="2">
        <v>25800</v>
      </c>
      <c r="Z30" s="16">
        <v>296</v>
      </c>
      <c r="AA30" s="1">
        <v>147</v>
      </c>
      <c r="AB30" s="16">
        <v>193</v>
      </c>
      <c r="AC30" s="17">
        <v>113</v>
      </c>
    </row>
    <row r="31" spans="2:29" x14ac:dyDescent="0.2">
      <c r="W31" s="16"/>
      <c r="X31" s="2">
        <v>10283</v>
      </c>
      <c r="Z31" s="16">
        <v>198</v>
      </c>
      <c r="AA31" s="1">
        <v>149</v>
      </c>
      <c r="AB31" s="16">
        <v>193</v>
      </c>
      <c r="AC31" s="17">
        <v>146</v>
      </c>
    </row>
    <row r="32" spans="2:29" x14ac:dyDescent="0.2">
      <c r="W32" s="18"/>
      <c r="X32" s="3">
        <v>9300</v>
      </c>
      <c r="Z32" s="18"/>
      <c r="AA32" s="19"/>
      <c r="AB32" s="18">
        <v>173</v>
      </c>
      <c r="AC32" s="20">
        <v>168</v>
      </c>
    </row>
    <row r="41" spans="12:31" x14ac:dyDescent="0.2">
      <c r="L41" s="1"/>
      <c r="M41" s="1"/>
      <c r="N41" s="1"/>
      <c r="O41" s="1"/>
      <c r="P41" s="1"/>
      <c r="Q41" s="1"/>
      <c r="R41" s="1"/>
      <c r="U41" s="1"/>
      <c r="X41" s="1"/>
      <c r="Y41" s="1"/>
      <c r="Z41" s="1"/>
      <c r="AA41" s="1"/>
      <c r="AB41" s="1"/>
      <c r="AC41" s="1"/>
      <c r="AD41" s="1"/>
      <c r="AE41" s="1"/>
    </row>
    <row r="42" spans="12:31" x14ac:dyDescent="0.2">
      <c r="L42" s="1"/>
      <c r="M42" s="1"/>
      <c r="N42" s="1"/>
      <c r="O42" s="1"/>
      <c r="P42" s="1"/>
      <c r="Q42" s="1"/>
      <c r="R42" s="1"/>
      <c r="U42" s="1"/>
      <c r="X42" s="1"/>
      <c r="Y42" s="1"/>
      <c r="Z42" s="1"/>
      <c r="AA42" s="1"/>
      <c r="AB42" s="1"/>
      <c r="AC42" s="1"/>
      <c r="AD42" s="1"/>
      <c r="AE42" s="1"/>
    </row>
    <row r="43" spans="12:31" x14ac:dyDescent="0.2">
      <c r="L43" s="1"/>
      <c r="M43" s="1"/>
      <c r="N43" s="1"/>
      <c r="O43" s="1"/>
      <c r="P43" s="1"/>
      <c r="Q43" s="1"/>
      <c r="R43" s="1"/>
      <c r="U43" s="1"/>
      <c r="X43" s="1"/>
      <c r="Y43" s="1"/>
      <c r="Z43" s="1"/>
      <c r="AA43" s="1"/>
      <c r="AB43" s="1"/>
      <c r="AC43" s="1"/>
      <c r="AD43" s="1"/>
      <c r="AE43" s="1"/>
    </row>
    <row r="46" spans="12:31" x14ac:dyDescent="0.2">
      <c r="X46" s="1"/>
    </row>
    <row r="47" spans="12:31" x14ac:dyDescent="0.2">
      <c r="X47" s="1"/>
    </row>
    <row r="48" spans="12:31" x14ac:dyDescent="0.2">
      <c r="X48" s="1"/>
    </row>
    <row r="49" spans="24:24" x14ac:dyDescent="0.2">
      <c r="X49" s="1"/>
    </row>
    <row r="50" spans="24:24" x14ac:dyDescent="0.2">
      <c r="X50" s="1"/>
    </row>
    <row r="51" spans="24:24" x14ac:dyDescent="0.2">
      <c r="X51" s="1"/>
    </row>
    <row r="52" spans="24:24" x14ac:dyDescent="0.2">
      <c r="X52" s="1"/>
    </row>
    <row r="53" spans="24:24" x14ac:dyDescent="0.2">
      <c r="X53" s="1"/>
    </row>
  </sheetData>
  <mergeCells count="8">
    <mergeCell ref="F5:L5"/>
    <mergeCell ref="F23:L23"/>
    <mergeCell ref="M23:U23"/>
    <mergeCell ref="Z4:AA4"/>
    <mergeCell ref="AB4:AC4"/>
    <mergeCell ref="Z23:AA23"/>
    <mergeCell ref="AB23:AC23"/>
    <mergeCell ref="M5:U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16D4F-F66E-8244-BAF0-DD45812E4B1D}">
  <dimension ref="A2:S12"/>
  <sheetViews>
    <sheetView workbookViewId="0">
      <selection activeCell="A9" sqref="A9"/>
    </sheetView>
  </sheetViews>
  <sheetFormatPr baseColWidth="10" defaultRowHeight="16" x14ac:dyDescent="0.2"/>
  <cols>
    <col min="1" max="16384" width="10.83203125" style="104"/>
  </cols>
  <sheetData>
    <row r="2" spans="1:19" ht="20" x14ac:dyDescent="0.2">
      <c r="A2" s="145" t="s">
        <v>60</v>
      </c>
    </row>
    <row r="3" spans="1:19" x14ac:dyDescent="0.2">
      <c r="A3" s="1" t="s">
        <v>24</v>
      </c>
      <c r="B3" s="184" t="s">
        <v>0</v>
      </c>
      <c r="C3" s="185"/>
      <c r="D3" s="185"/>
      <c r="E3" s="185"/>
      <c r="F3" s="185"/>
      <c r="G3" s="185"/>
      <c r="H3" s="186"/>
      <c r="I3" s="185" t="s">
        <v>1</v>
      </c>
      <c r="J3" s="185"/>
      <c r="K3" s="185"/>
      <c r="L3" s="185"/>
      <c r="M3" s="185"/>
      <c r="N3" s="185"/>
      <c r="O3" s="185"/>
      <c r="P3" s="186"/>
      <c r="Q3" s="1"/>
      <c r="R3" s="1"/>
    </row>
    <row r="4" spans="1:19" x14ac:dyDescent="0.2">
      <c r="A4" s="36" t="s">
        <v>22</v>
      </c>
      <c r="B4" s="6">
        <v>1.1599999999999999</v>
      </c>
      <c r="C4" s="5">
        <v>1.1200000000000001</v>
      </c>
      <c r="D4" s="5">
        <v>0.73</v>
      </c>
      <c r="E4" s="5">
        <v>0.85</v>
      </c>
      <c r="F4" s="5">
        <v>1.03</v>
      </c>
      <c r="G4" s="5">
        <v>1.1200000000000001</v>
      </c>
      <c r="H4" s="7">
        <v>0.95</v>
      </c>
      <c r="I4" s="5">
        <v>1.2</v>
      </c>
      <c r="J4" s="5">
        <v>1.04</v>
      </c>
      <c r="K4" s="5">
        <v>0.89</v>
      </c>
      <c r="L4" s="5">
        <v>1.33</v>
      </c>
      <c r="M4" s="5">
        <v>1.19</v>
      </c>
      <c r="N4" s="5">
        <v>0.92</v>
      </c>
      <c r="O4" s="5">
        <v>0.78</v>
      </c>
      <c r="P4" s="7">
        <v>0.87</v>
      </c>
      <c r="Q4" s="1"/>
      <c r="R4" s="1"/>
    </row>
    <row r="5" spans="1:19" x14ac:dyDescent="0.2">
      <c r="A5" s="3" t="s">
        <v>23</v>
      </c>
      <c r="B5" s="8">
        <v>0.5</v>
      </c>
      <c r="C5" s="9">
        <v>0.62</v>
      </c>
      <c r="D5" s="9">
        <v>0.42</v>
      </c>
      <c r="E5" s="9">
        <v>0.52</v>
      </c>
      <c r="F5" s="9">
        <v>0.81</v>
      </c>
      <c r="G5" s="9">
        <v>0.64</v>
      </c>
      <c r="H5" s="10">
        <v>0.84</v>
      </c>
      <c r="I5" s="9">
        <v>1</v>
      </c>
      <c r="J5" s="9">
        <v>0.7</v>
      </c>
      <c r="K5" s="9">
        <v>0.97</v>
      </c>
      <c r="L5" s="9">
        <v>0.98</v>
      </c>
      <c r="M5" s="9">
        <v>1</v>
      </c>
      <c r="N5" s="9">
        <v>0.75</v>
      </c>
      <c r="O5" s="9">
        <v>0.85</v>
      </c>
      <c r="P5" s="10">
        <v>0.94</v>
      </c>
      <c r="Q5" s="1"/>
      <c r="R5" s="1"/>
    </row>
    <row r="6" spans="1:19" x14ac:dyDescent="0.2"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</row>
    <row r="7" spans="1:19" x14ac:dyDescent="0.2"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</row>
    <row r="8" spans="1:19" x14ac:dyDescent="0.2"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</row>
    <row r="9" spans="1:19" ht="20" x14ac:dyDescent="0.2">
      <c r="A9" s="145" t="s">
        <v>61</v>
      </c>
    </row>
    <row r="10" spans="1:19" x14ac:dyDescent="0.2">
      <c r="A10" s="1" t="s">
        <v>24</v>
      </c>
      <c r="B10" s="184" t="s">
        <v>0</v>
      </c>
      <c r="C10" s="185"/>
      <c r="D10" s="185"/>
      <c r="E10" s="185"/>
      <c r="F10" s="185"/>
      <c r="G10" s="186"/>
      <c r="H10" s="184" t="s">
        <v>1</v>
      </c>
      <c r="I10" s="185"/>
      <c r="J10" s="185"/>
      <c r="K10" s="185"/>
      <c r="L10" s="185"/>
      <c r="M10" s="185"/>
      <c r="N10" s="185"/>
      <c r="O10" s="186"/>
      <c r="R10" s="1"/>
      <c r="S10" s="1"/>
    </row>
    <row r="11" spans="1:19" x14ac:dyDescent="0.2">
      <c r="A11" s="36" t="s">
        <v>22</v>
      </c>
      <c r="B11" s="6">
        <v>0.7</v>
      </c>
      <c r="C11" s="5">
        <v>1.1599999999999999</v>
      </c>
      <c r="D11" s="5">
        <v>0.9</v>
      </c>
      <c r="E11" s="5">
        <v>0.85</v>
      </c>
      <c r="F11" s="5">
        <v>0.97</v>
      </c>
      <c r="G11" s="7">
        <v>0.8</v>
      </c>
      <c r="H11" s="6">
        <v>0.91</v>
      </c>
      <c r="I11" s="5">
        <v>1.1000000000000001</v>
      </c>
      <c r="J11" s="5">
        <v>0.75</v>
      </c>
      <c r="K11" s="5">
        <v>0.81</v>
      </c>
      <c r="L11" s="5">
        <v>0.67</v>
      </c>
      <c r="M11" s="5">
        <v>1.22</v>
      </c>
      <c r="N11" s="5">
        <v>0.8</v>
      </c>
      <c r="O11" s="7">
        <v>1</v>
      </c>
      <c r="R11" s="1"/>
      <c r="S11" s="1"/>
    </row>
    <row r="12" spans="1:19" x14ac:dyDescent="0.2">
      <c r="A12" s="3" t="s">
        <v>23</v>
      </c>
      <c r="B12" s="8">
        <v>0.6</v>
      </c>
      <c r="C12" s="9">
        <v>0.5</v>
      </c>
      <c r="D12" s="9">
        <v>0.3</v>
      </c>
      <c r="E12" s="9">
        <v>0.45</v>
      </c>
      <c r="F12" s="9">
        <v>0.68</v>
      </c>
      <c r="G12" s="10">
        <v>0.6</v>
      </c>
      <c r="H12" s="8">
        <v>0.7</v>
      </c>
      <c r="I12" s="9">
        <v>0.5</v>
      </c>
      <c r="J12" s="9">
        <v>0.4</v>
      </c>
      <c r="K12" s="9">
        <v>0.6</v>
      </c>
      <c r="L12" s="9">
        <v>0.45</v>
      </c>
      <c r="M12" s="9">
        <v>1</v>
      </c>
      <c r="N12" s="9">
        <v>0.5</v>
      </c>
      <c r="O12" s="10">
        <v>0.75</v>
      </c>
      <c r="R12" s="1"/>
      <c r="S12" s="1"/>
    </row>
  </sheetData>
  <mergeCells count="4">
    <mergeCell ref="I3:P3"/>
    <mergeCell ref="B3:H3"/>
    <mergeCell ref="H10:O10"/>
    <mergeCell ref="B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E12DF-9AB7-CA48-BF74-61C846C58E47}">
  <dimension ref="A1:AF116"/>
  <sheetViews>
    <sheetView topLeftCell="A90" workbookViewId="0">
      <selection activeCell="J97" sqref="J97"/>
    </sheetView>
  </sheetViews>
  <sheetFormatPr baseColWidth="10" defaultRowHeight="16" x14ac:dyDescent="0.2"/>
  <cols>
    <col min="1" max="1" width="14.33203125" style="34" customWidth="1"/>
    <col min="2" max="2" width="10.83203125" style="34"/>
    <col min="3" max="3" width="13.5" style="34" customWidth="1"/>
    <col min="4" max="8" width="10.83203125" style="34"/>
    <col min="9" max="9" width="16.83203125" style="34" customWidth="1"/>
    <col min="10" max="10" width="15.1640625" style="34" customWidth="1"/>
    <col min="11" max="16384" width="10.83203125" style="34"/>
  </cols>
  <sheetData>
    <row r="1" spans="1:28" ht="20" x14ac:dyDescent="0.2">
      <c r="A1" s="146" t="s">
        <v>60</v>
      </c>
      <c r="B1" s="85" t="s">
        <v>10</v>
      </c>
      <c r="T1" s="181" t="s">
        <v>0</v>
      </c>
      <c r="U1" s="182"/>
      <c r="V1" s="182"/>
      <c r="W1" s="183"/>
      <c r="X1" s="181" t="s">
        <v>1</v>
      </c>
      <c r="Y1" s="182"/>
      <c r="Z1" s="182"/>
      <c r="AA1" s="183"/>
      <c r="AB1" s="100" t="s">
        <v>16</v>
      </c>
    </row>
    <row r="2" spans="1:28" x14ac:dyDescent="0.2">
      <c r="A2" s="28" t="s">
        <v>25</v>
      </c>
      <c r="B2" s="184" t="s">
        <v>3</v>
      </c>
      <c r="C2" s="185"/>
      <c r="D2" s="185"/>
      <c r="E2" s="185"/>
      <c r="F2" s="185"/>
      <c r="G2" s="185"/>
      <c r="H2" s="185"/>
      <c r="I2" s="185"/>
      <c r="J2" s="184" t="s">
        <v>26</v>
      </c>
      <c r="K2" s="185"/>
      <c r="L2" s="185"/>
      <c r="M2" s="185"/>
      <c r="N2" s="185"/>
      <c r="O2" s="185"/>
      <c r="P2" s="185"/>
      <c r="Q2" s="186"/>
      <c r="S2" s="28" t="s">
        <v>25</v>
      </c>
      <c r="T2" s="36" t="s">
        <v>6</v>
      </c>
      <c r="U2" s="36" t="s">
        <v>7</v>
      </c>
      <c r="V2" s="42" t="s">
        <v>8</v>
      </c>
      <c r="W2" s="21" t="s">
        <v>9</v>
      </c>
      <c r="X2" s="36" t="s">
        <v>6</v>
      </c>
      <c r="Y2" s="36" t="s">
        <v>7</v>
      </c>
      <c r="Z2" s="42" t="s">
        <v>8</v>
      </c>
      <c r="AA2" s="21" t="s">
        <v>9</v>
      </c>
      <c r="AB2" s="42" t="s">
        <v>15</v>
      </c>
    </row>
    <row r="3" spans="1:28" x14ac:dyDescent="0.2">
      <c r="A3" s="2">
        <v>0</v>
      </c>
      <c r="B3" s="76">
        <v>27</v>
      </c>
      <c r="C3" s="77">
        <v>26.3</v>
      </c>
      <c r="D3" s="77">
        <v>24.2</v>
      </c>
      <c r="E3" s="77">
        <v>23.4</v>
      </c>
      <c r="F3" s="77">
        <v>23.4</v>
      </c>
      <c r="G3" s="77">
        <v>28.5</v>
      </c>
      <c r="H3" s="77">
        <v>29.2</v>
      </c>
      <c r="I3" s="77">
        <v>25.1</v>
      </c>
      <c r="J3" s="76">
        <v>26.1</v>
      </c>
      <c r="K3" s="77">
        <v>28.3</v>
      </c>
      <c r="L3" s="77">
        <v>28.2</v>
      </c>
      <c r="M3" s="77">
        <v>28.8</v>
      </c>
      <c r="N3" s="77">
        <v>26.9</v>
      </c>
      <c r="O3" s="77">
        <v>29.3</v>
      </c>
      <c r="P3" s="77">
        <v>25.2</v>
      </c>
      <c r="Q3" s="78">
        <v>28.2</v>
      </c>
      <c r="S3" s="16">
        <v>0</v>
      </c>
      <c r="T3" s="75">
        <f t="shared" ref="T3:T11" si="0">AVERAGE(B3:I3)</f>
        <v>25.887499999999999</v>
      </c>
      <c r="U3" s="58">
        <f>W3/SQRT(V3)</f>
        <v>0.79111979858570447</v>
      </c>
      <c r="V3" s="58">
        <f t="shared" ref="V3:V11" si="1">COUNT(B3:I3)</f>
        <v>8</v>
      </c>
      <c r="W3" s="58">
        <f t="shared" ref="W3:W11" si="2">STDEV(B3:I3)</f>
        <v>2.2376246972435494</v>
      </c>
      <c r="X3" s="75">
        <f t="shared" ref="X3:X11" si="3">AVERAGE(J3:Q3)</f>
        <v>27.625</v>
      </c>
      <c r="Y3" s="58">
        <f>AA3/SQRT(Z3)</f>
        <v>0.50062460986251966</v>
      </c>
      <c r="Z3" s="58">
        <f t="shared" ref="Z3:Z11" si="4">COUNT(J3:Q3)</f>
        <v>8</v>
      </c>
      <c r="AA3" s="58">
        <f t="shared" ref="AA3:AA11" si="5">STDEV(J3:Q3)</f>
        <v>1.4159802258506298</v>
      </c>
      <c r="AB3" s="82">
        <f t="shared" ref="AB3:AB11" si="6">TTEST(B3:I3,J3:Q3,2,2)</f>
        <v>8.4642049588515497E-2</v>
      </c>
    </row>
    <row r="4" spans="1:28" x14ac:dyDescent="0.2">
      <c r="A4" s="2">
        <v>1</v>
      </c>
      <c r="B4" s="32">
        <v>30.9</v>
      </c>
      <c r="C4" s="24">
        <v>25.8</v>
      </c>
      <c r="D4" s="24">
        <v>25.7</v>
      </c>
      <c r="E4" s="24">
        <v>26.6</v>
      </c>
      <c r="F4" s="24">
        <v>23.8</v>
      </c>
      <c r="G4" s="24">
        <v>28.2</v>
      </c>
      <c r="H4" s="24">
        <v>29.2</v>
      </c>
      <c r="I4" s="24">
        <v>29.5</v>
      </c>
      <c r="J4" s="32">
        <v>31.9</v>
      </c>
      <c r="K4" s="24">
        <v>30.6</v>
      </c>
      <c r="L4" s="24">
        <v>34.4</v>
      </c>
      <c r="M4" s="24">
        <v>37.5</v>
      </c>
      <c r="N4" s="24">
        <v>32</v>
      </c>
      <c r="O4" s="24">
        <v>36.6</v>
      </c>
      <c r="P4" s="24">
        <v>31.7</v>
      </c>
      <c r="Q4" s="25">
        <v>31.4</v>
      </c>
      <c r="S4" s="16">
        <v>1</v>
      </c>
      <c r="T4" s="40">
        <f t="shared" si="0"/>
        <v>27.462499999999999</v>
      </c>
      <c r="U4" s="34">
        <f t="shared" ref="U4:U11" si="7">W4/SQRT(V4)</f>
        <v>0.8404797737007117</v>
      </c>
      <c r="V4" s="34">
        <f t="shared" si="1"/>
        <v>8</v>
      </c>
      <c r="W4" s="34">
        <f t="shared" si="2"/>
        <v>2.3772357897356327</v>
      </c>
      <c r="X4" s="40">
        <f t="shared" si="3"/>
        <v>33.262499999999996</v>
      </c>
      <c r="Y4" s="34">
        <f t="shared" ref="Y4:Y11" si="8">AA4/SQRT(Z4)</f>
        <v>0.91455248619201734</v>
      </c>
      <c r="Z4" s="34">
        <f t="shared" si="4"/>
        <v>8</v>
      </c>
      <c r="AA4" s="34">
        <f t="shared" si="5"/>
        <v>2.5867450589495675</v>
      </c>
      <c r="AB4" s="83">
        <f t="shared" si="6"/>
        <v>3.6146209343721679E-4</v>
      </c>
    </row>
    <row r="5" spans="1:28" x14ac:dyDescent="0.2">
      <c r="A5" s="2">
        <v>2</v>
      </c>
      <c r="B5" s="32">
        <v>38.1</v>
      </c>
      <c r="C5" s="24">
        <v>31</v>
      </c>
      <c r="D5" s="24">
        <v>28.2</v>
      </c>
      <c r="E5" s="24">
        <v>34.4</v>
      </c>
      <c r="F5" s="24">
        <v>29.2</v>
      </c>
      <c r="G5" s="24">
        <v>29.2</v>
      </c>
      <c r="H5" s="24">
        <v>29.9</v>
      </c>
      <c r="I5" s="24">
        <v>31.3</v>
      </c>
      <c r="J5" s="32">
        <v>39.299999999999997</v>
      </c>
      <c r="K5" s="24">
        <v>38.4</v>
      </c>
      <c r="L5" s="24">
        <v>43</v>
      </c>
      <c r="M5" s="24">
        <v>44.2</v>
      </c>
      <c r="N5" s="24">
        <v>39.200000000000003</v>
      </c>
      <c r="O5" s="24">
        <v>43.8</v>
      </c>
      <c r="P5" s="24">
        <v>40.5</v>
      </c>
      <c r="Q5" s="25">
        <v>32.299999999999997</v>
      </c>
      <c r="S5" s="16">
        <v>2</v>
      </c>
      <c r="T5" s="40">
        <f t="shared" si="0"/>
        <v>31.412499999999998</v>
      </c>
      <c r="U5" s="34">
        <f t="shared" si="7"/>
        <v>1.1667166230800987</v>
      </c>
      <c r="V5" s="34">
        <f t="shared" si="1"/>
        <v>8</v>
      </c>
      <c r="W5" s="34">
        <f t="shared" si="2"/>
        <v>3.2999729436120284</v>
      </c>
      <c r="X5" s="40">
        <f t="shared" si="3"/>
        <v>40.087499999999999</v>
      </c>
      <c r="Y5" s="34">
        <f t="shared" si="8"/>
        <v>1.3643990697111208</v>
      </c>
      <c r="Z5" s="34">
        <f t="shared" si="4"/>
        <v>8</v>
      </c>
      <c r="AA5" s="34">
        <f t="shared" si="5"/>
        <v>3.8591033377494024</v>
      </c>
      <c r="AB5" s="83">
        <f t="shared" si="6"/>
        <v>2.6595015575710983E-4</v>
      </c>
    </row>
    <row r="6" spans="1:28" x14ac:dyDescent="0.2">
      <c r="A6" s="2">
        <v>3</v>
      </c>
      <c r="B6" s="32">
        <v>40.9</v>
      </c>
      <c r="C6" s="24">
        <v>33</v>
      </c>
      <c r="D6" s="24">
        <v>30.45</v>
      </c>
      <c r="E6" s="24">
        <v>37.200000000000003</v>
      </c>
      <c r="F6" s="24">
        <v>31.8</v>
      </c>
      <c r="G6" s="24">
        <v>30.6</v>
      </c>
      <c r="H6" s="24">
        <v>30.9</v>
      </c>
      <c r="I6" s="24">
        <v>32.299999999999997</v>
      </c>
      <c r="J6" s="32">
        <v>42.6</v>
      </c>
      <c r="K6" s="24">
        <v>41.2</v>
      </c>
      <c r="L6" s="24">
        <v>45.5</v>
      </c>
      <c r="M6" s="24">
        <v>45.5</v>
      </c>
      <c r="N6" s="24">
        <v>41.21</v>
      </c>
      <c r="O6" s="24">
        <v>45.8</v>
      </c>
      <c r="P6" s="24">
        <v>43.1</v>
      </c>
      <c r="Q6" s="25">
        <v>34.4</v>
      </c>
      <c r="S6" s="16">
        <v>3</v>
      </c>
      <c r="T6" s="40">
        <f t="shared" si="0"/>
        <v>33.393750000000004</v>
      </c>
      <c r="U6" s="34">
        <f t="shared" si="7"/>
        <v>1.3189023270182754</v>
      </c>
      <c r="V6" s="34">
        <f t="shared" si="1"/>
        <v>8</v>
      </c>
      <c r="W6" s="34">
        <f t="shared" si="2"/>
        <v>3.7304191166293603</v>
      </c>
      <c r="X6" s="40">
        <f t="shared" si="3"/>
        <v>42.41375</v>
      </c>
      <c r="Y6" s="34">
        <f t="shared" si="8"/>
        <v>1.3239860507195684</v>
      </c>
      <c r="Z6" s="34">
        <f t="shared" si="4"/>
        <v>8</v>
      </c>
      <c r="AA6" s="34">
        <f t="shared" si="5"/>
        <v>3.7447980586408125</v>
      </c>
      <c r="AB6" s="83">
        <f t="shared" si="6"/>
        <v>2.6879469969530646E-4</v>
      </c>
    </row>
    <row r="7" spans="1:28" x14ac:dyDescent="0.2">
      <c r="A7" s="2">
        <v>4</v>
      </c>
      <c r="B7" s="32">
        <v>43.3</v>
      </c>
      <c r="C7" s="24">
        <v>35.799999999999997</v>
      </c>
      <c r="D7" s="24">
        <v>32.5</v>
      </c>
      <c r="E7" s="24">
        <v>41.1</v>
      </c>
      <c r="F7" s="24">
        <v>34.6</v>
      </c>
      <c r="G7" s="24">
        <v>33.4</v>
      </c>
      <c r="H7" s="24">
        <v>33</v>
      </c>
      <c r="I7" s="24">
        <v>33.6</v>
      </c>
      <c r="J7" s="32">
        <v>46.2</v>
      </c>
      <c r="K7" s="24">
        <v>44.4</v>
      </c>
      <c r="L7" s="24">
        <v>47.8</v>
      </c>
      <c r="M7" s="24">
        <v>47.6</v>
      </c>
      <c r="N7" s="24">
        <v>43.4</v>
      </c>
      <c r="O7" s="24">
        <v>48.2</v>
      </c>
      <c r="P7" s="24">
        <v>45.8</v>
      </c>
      <c r="Q7" s="25">
        <v>38.299999999999997</v>
      </c>
      <c r="S7" s="16">
        <v>4</v>
      </c>
      <c r="T7" s="40">
        <f t="shared" si="0"/>
        <v>35.912500000000001</v>
      </c>
      <c r="U7" s="34">
        <f t="shared" si="7"/>
        <v>1.4330832769142827</v>
      </c>
      <c r="V7" s="34">
        <f t="shared" si="1"/>
        <v>8</v>
      </c>
      <c r="W7" s="34">
        <f t="shared" si="2"/>
        <v>4.0533716124445132</v>
      </c>
      <c r="X7" s="40">
        <f t="shared" si="3"/>
        <v>45.212499999999999</v>
      </c>
      <c r="Y7" s="34">
        <f t="shared" si="8"/>
        <v>1.1523946341671085</v>
      </c>
      <c r="Z7" s="34">
        <f t="shared" si="4"/>
        <v>8</v>
      </c>
      <c r="AA7" s="34">
        <f t="shared" si="5"/>
        <v>3.2594642416902126</v>
      </c>
      <c r="AB7" s="83">
        <f t="shared" si="6"/>
        <v>1.7496552014085526E-4</v>
      </c>
    </row>
    <row r="8" spans="1:28" x14ac:dyDescent="0.2">
      <c r="A8" s="2">
        <v>5</v>
      </c>
      <c r="B8" s="32">
        <v>44.6</v>
      </c>
      <c r="C8" s="24">
        <v>37.5</v>
      </c>
      <c r="D8" s="24">
        <v>35.4</v>
      </c>
      <c r="E8" s="24">
        <v>42.7</v>
      </c>
      <c r="F8" s="24">
        <v>36.299999999999997</v>
      </c>
      <c r="G8" s="24">
        <v>35.5</v>
      </c>
      <c r="H8" s="24">
        <v>35.1</v>
      </c>
      <c r="I8" s="24">
        <v>36.700000000000003</v>
      </c>
      <c r="J8" s="32">
        <v>46.3</v>
      </c>
      <c r="K8" s="24">
        <v>45</v>
      </c>
      <c r="L8" s="24">
        <v>48.5</v>
      </c>
      <c r="M8" s="24">
        <v>49.4</v>
      </c>
      <c r="N8" s="24">
        <v>44.5</v>
      </c>
      <c r="O8" s="24">
        <v>48.6</v>
      </c>
      <c r="P8" s="24">
        <v>46.2</v>
      </c>
      <c r="Q8" s="25">
        <v>41.2</v>
      </c>
      <c r="S8" s="16">
        <v>5</v>
      </c>
      <c r="T8" s="40">
        <f t="shared" si="0"/>
        <v>37.975000000000001</v>
      </c>
      <c r="U8" s="34">
        <f t="shared" si="7"/>
        <v>1.2810082524547388</v>
      </c>
      <c r="V8" s="34">
        <f t="shared" si="1"/>
        <v>8</v>
      </c>
      <c r="W8" s="34">
        <f t="shared" si="2"/>
        <v>3.6232384882666988</v>
      </c>
      <c r="X8" s="40">
        <f t="shared" si="3"/>
        <v>46.212499999999999</v>
      </c>
      <c r="Y8" s="34">
        <f t="shared" si="8"/>
        <v>0.9508337506780935</v>
      </c>
      <c r="Z8" s="34">
        <f t="shared" si="4"/>
        <v>8</v>
      </c>
      <c r="AA8" s="34">
        <f t="shared" si="5"/>
        <v>2.6893639715420758</v>
      </c>
      <c r="AB8" s="83">
        <f t="shared" si="6"/>
        <v>1.4388192391793036E-4</v>
      </c>
    </row>
    <row r="9" spans="1:28" x14ac:dyDescent="0.2">
      <c r="A9" s="2">
        <v>6</v>
      </c>
      <c r="B9" s="32">
        <v>45.4</v>
      </c>
      <c r="C9" s="24">
        <v>38.700000000000003</v>
      </c>
      <c r="D9" s="24">
        <v>35.6</v>
      </c>
      <c r="E9" s="24">
        <v>44.5</v>
      </c>
      <c r="F9" s="24">
        <v>36.9</v>
      </c>
      <c r="G9" s="24">
        <v>38</v>
      </c>
      <c r="H9" s="24">
        <v>37.700000000000003</v>
      </c>
      <c r="I9" s="24">
        <v>38</v>
      </c>
      <c r="J9" s="32">
        <v>47.1</v>
      </c>
      <c r="K9" s="24">
        <v>46.1</v>
      </c>
      <c r="L9" s="24">
        <v>49.3</v>
      </c>
      <c r="M9" s="24">
        <v>50.5</v>
      </c>
      <c r="N9" s="24">
        <v>44</v>
      </c>
      <c r="O9" s="24">
        <v>48.3</v>
      </c>
      <c r="P9" s="24">
        <v>46.85</v>
      </c>
      <c r="Q9" s="25">
        <v>44.4</v>
      </c>
      <c r="S9" s="16">
        <v>6</v>
      </c>
      <c r="T9" s="40">
        <f t="shared" si="0"/>
        <v>39.35</v>
      </c>
      <c r="U9" s="34">
        <f t="shared" si="7"/>
        <v>1.2675905152239477</v>
      </c>
      <c r="V9" s="34">
        <f t="shared" si="1"/>
        <v>8</v>
      </c>
      <c r="W9" s="34">
        <f t="shared" si="2"/>
        <v>3.5852873963304126</v>
      </c>
      <c r="X9" s="40">
        <f t="shared" si="3"/>
        <v>47.068750000000001</v>
      </c>
      <c r="Y9" s="34">
        <f t="shared" si="8"/>
        <v>0.79949412018743793</v>
      </c>
      <c r="Z9" s="34">
        <f t="shared" si="4"/>
        <v>8</v>
      </c>
      <c r="AA9" s="34">
        <f t="shared" si="5"/>
        <v>2.2613108556132402</v>
      </c>
      <c r="AB9" s="83">
        <f t="shared" si="6"/>
        <v>1.4737527193468451E-4</v>
      </c>
    </row>
    <row r="10" spans="1:28" x14ac:dyDescent="0.2">
      <c r="A10" s="2">
        <v>7</v>
      </c>
      <c r="B10" s="32">
        <v>44.6</v>
      </c>
      <c r="C10" s="24">
        <v>38.6</v>
      </c>
      <c r="D10" s="24">
        <v>37</v>
      </c>
      <c r="E10" s="24">
        <v>45.3</v>
      </c>
      <c r="F10" s="24">
        <v>38</v>
      </c>
      <c r="G10" s="24">
        <v>39.6</v>
      </c>
      <c r="H10" s="24">
        <v>39.4</v>
      </c>
      <c r="I10" s="24">
        <v>38</v>
      </c>
      <c r="J10" s="32">
        <v>47.8</v>
      </c>
      <c r="K10" s="24">
        <v>46</v>
      </c>
      <c r="L10" s="24">
        <v>48.8</v>
      </c>
      <c r="M10" s="24">
        <v>50.3</v>
      </c>
      <c r="N10" s="24">
        <v>43.2</v>
      </c>
      <c r="O10" s="24">
        <v>47.5</v>
      </c>
      <c r="P10" s="24">
        <v>47.1</v>
      </c>
      <c r="Q10" s="25">
        <v>45.8</v>
      </c>
      <c r="S10" s="16">
        <v>7</v>
      </c>
      <c r="T10" s="40">
        <f t="shared" si="0"/>
        <v>40.0625</v>
      </c>
      <c r="U10" s="34">
        <f t="shared" si="7"/>
        <v>1.107593514271884</v>
      </c>
      <c r="V10" s="34">
        <f t="shared" si="1"/>
        <v>8</v>
      </c>
      <c r="W10" s="34">
        <f t="shared" si="2"/>
        <v>3.1327475389595536</v>
      </c>
      <c r="X10" s="40">
        <f t="shared" si="3"/>
        <v>47.0625</v>
      </c>
      <c r="Y10" s="34">
        <f t="shared" si="8"/>
        <v>0.75449545582272526</v>
      </c>
      <c r="Z10" s="34">
        <f t="shared" si="4"/>
        <v>8</v>
      </c>
      <c r="AA10" s="34">
        <f t="shared" si="5"/>
        <v>2.1340354127467371</v>
      </c>
      <c r="AB10" s="83">
        <f t="shared" si="6"/>
        <v>1.2898615657121139E-4</v>
      </c>
    </row>
    <row r="11" spans="1:28" x14ac:dyDescent="0.2">
      <c r="A11" s="3">
        <v>8</v>
      </c>
      <c r="B11" s="33">
        <v>46.4</v>
      </c>
      <c r="C11" s="26">
        <v>40.4</v>
      </c>
      <c r="D11" s="26">
        <v>38.700000000000003</v>
      </c>
      <c r="E11" s="26">
        <v>41.86</v>
      </c>
      <c r="F11" s="26">
        <v>35.6</v>
      </c>
      <c r="G11" s="26">
        <v>41.7</v>
      </c>
      <c r="H11" s="26">
        <v>40.9</v>
      </c>
      <c r="I11" s="26">
        <v>38</v>
      </c>
      <c r="J11" s="33">
        <v>49.2</v>
      </c>
      <c r="K11" s="26">
        <v>48</v>
      </c>
      <c r="L11" s="26">
        <v>49.8</v>
      </c>
      <c r="M11" s="26">
        <v>51.8</v>
      </c>
      <c r="N11" s="26">
        <v>45</v>
      </c>
      <c r="O11" s="26">
        <v>46.3</v>
      </c>
      <c r="P11" s="26">
        <v>44.9</v>
      </c>
      <c r="Q11" s="27">
        <v>47.4</v>
      </c>
      <c r="S11" s="18">
        <v>8</v>
      </c>
      <c r="T11" s="43">
        <f t="shared" si="0"/>
        <v>40.445</v>
      </c>
      <c r="U11" s="44">
        <f t="shared" si="7"/>
        <v>1.1318868570413105</v>
      </c>
      <c r="V11" s="44">
        <f t="shared" si="1"/>
        <v>8</v>
      </c>
      <c r="W11" s="44">
        <f t="shared" si="2"/>
        <v>3.2014594885993564</v>
      </c>
      <c r="X11" s="43">
        <f t="shared" si="3"/>
        <v>47.8</v>
      </c>
      <c r="Y11" s="44">
        <f t="shared" si="8"/>
        <v>0.85209825053888488</v>
      </c>
      <c r="Z11" s="44">
        <f t="shared" si="4"/>
        <v>8</v>
      </c>
      <c r="AA11" s="44">
        <f t="shared" si="5"/>
        <v>2.4100978047729571</v>
      </c>
      <c r="AB11" s="84">
        <f t="shared" si="6"/>
        <v>1.3672353179415832E-4</v>
      </c>
    </row>
    <row r="12" spans="1:28" x14ac:dyDescent="0.2">
      <c r="A12" s="5"/>
      <c r="B12" s="24"/>
      <c r="C12" s="24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</row>
    <row r="14" spans="1:28" ht="20" x14ac:dyDescent="0.2">
      <c r="B14" s="147" t="s">
        <v>61</v>
      </c>
      <c r="C14" s="34" t="s">
        <v>27</v>
      </c>
      <c r="H14" s="147" t="s">
        <v>62</v>
      </c>
      <c r="I14" s="34" t="s">
        <v>28</v>
      </c>
    </row>
    <row r="15" spans="1:28" x14ac:dyDescent="0.2">
      <c r="B15" s="179" t="s">
        <v>0</v>
      </c>
      <c r="C15" s="179"/>
      <c r="D15" s="179" t="s">
        <v>1</v>
      </c>
      <c r="E15" s="179"/>
      <c r="H15" s="29" t="s">
        <v>0</v>
      </c>
      <c r="I15" s="28" t="s">
        <v>1</v>
      </c>
    </row>
    <row r="16" spans="1:28" x14ac:dyDescent="0.2">
      <c r="B16" s="28" t="s">
        <v>4</v>
      </c>
      <c r="C16" s="29" t="s">
        <v>5</v>
      </c>
      <c r="D16" s="28" t="s">
        <v>4</v>
      </c>
      <c r="E16" s="28" t="s">
        <v>5</v>
      </c>
      <c r="H16" s="47">
        <v>3.9</v>
      </c>
      <c r="I16" s="96">
        <v>4.5</v>
      </c>
    </row>
    <row r="17" spans="1:32" x14ac:dyDescent="0.2">
      <c r="B17" s="47">
        <v>23.294799999999999</v>
      </c>
      <c r="C17" s="48">
        <v>74.017300000000006</v>
      </c>
      <c r="D17" s="47">
        <v>36.261499999999998</v>
      </c>
      <c r="E17" s="49">
        <v>61.903700000000001</v>
      </c>
      <c r="H17" s="6">
        <v>3.5</v>
      </c>
      <c r="I17" s="97">
        <v>4.2</v>
      </c>
    </row>
    <row r="18" spans="1:32" x14ac:dyDescent="0.2">
      <c r="B18" s="6">
        <v>19.434999999999999</v>
      </c>
      <c r="C18" s="5">
        <v>76.694900000000004</v>
      </c>
      <c r="D18" s="6">
        <v>34.047600000000003</v>
      </c>
      <c r="E18" s="7">
        <v>63.333300000000001</v>
      </c>
      <c r="H18" s="6">
        <v>3.6</v>
      </c>
      <c r="I18" s="97">
        <v>3.9</v>
      </c>
    </row>
    <row r="19" spans="1:32" x14ac:dyDescent="0.2">
      <c r="B19" s="6">
        <v>17.771100000000001</v>
      </c>
      <c r="C19" s="5">
        <v>78.915700000000001</v>
      </c>
      <c r="D19" s="6">
        <v>33.937199999999997</v>
      </c>
      <c r="E19" s="7">
        <v>64.227099999999993</v>
      </c>
      <c r="H19" s="6">
        <v>3.8</v>
      </c>
      <c r="I19" s="97">
        <v>4.0999999999999996</v>
      </c>
    </row>
    <row r="20" spans="1:32" x14ac:dyDescent="0.2">
      <c r="B20" s="6">
        <v>16.0472</v>
      </c>
      <c r="C20" s="5">
        <v>79.911500000000004</v>
      </c>
      <c r="D20" s="6">
        <v>27.3371</v>
      </c>
      <c r="E20" s="7">
        <v>69.716700000000003</v>
      </c>
      <c r="H20" s="6">
        <v>4</v>
      </c>
      <c r="I20" s="97">
        <v>3.8</v>
      </c>
    </row>
    <row r="21" spans="1:32" x14ac:dyDescent="0.2">
      <c r="B21" s="6">
        <v>33.494</v>
      </c>
      <c r="C21" s="5">
        <v>64.819299999999998</v>
      </c>
      <c r="D21" s="6">
        <v>32.464100000000002</v>
      </c>
      <c r="E21" s="7">
        <v>64.736800000000002</v>
      </c>
      <c r="H21" s="6">
        <v>3.4</v>
      </c>
      <c r="I21" s="97">
        <v>4.3</v>
      </c>
      <c r="J21" s="29" t="s">
        <v>6</v>
      </c>
      <c r="K21" s="52">
        <f>AVERAGE(H16:H24)</f>
        <v>3.6333333333333337</v>
      </c>
      <c r="L21" s="52">
        <f>AVERAGE(I16:I27)</f>
        <v>4.1583333333333332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32" x14ac:dyDescent="0.2">
      <c r="B22" s="6">
        <v>22.093</v>
      </c>
      <c r="C22" s="5">
        <v>75.297200000000004</v>
      </c>
      <c r="D22" s="6">
        <v>24.381699999999999</v>
      </c>
      <c r="E22" s="7">
        <v>72.822599999999994</v>
      </c>
      <c r="H22" s="6">
        <v>3.3</v>
      </c>
      <c r="I22" s="97">
        <v>4.4000000000000004</v>
      </c>
      <c r="J22" s="29" t="s">
        <v>7</v>
      </c>
      <c r="K22" s="53">
        <f>K24/SQRT(K23)</f>
        <v>7.6376261582597332E-2</v>
      </c>
      <c r="L22" s="53">
        <f>L24/SQRT(L23)</f>
        <v>7.6334921248536108E-2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32" x14ac:dyDescent="0.2">
      <c r="B23" s="6">
        <v>32.029000000000003</v>
      </c>
      <c r="C23" s="5">
        <v>66.497600000000006</v>
      </c>
      <c r="D23" s="6">
        <v>28.608699999999999</v>
      </c>
      <c r="E23" s="7">
        <v>66.782600000000002</v>
      </c>
      <c r="H23" s="6">
        <v>3.6</v>
      </c>
      <c r="I23" s="97">
        <v>4.0999999999999996</v>
      </c>
      <c r="J23" s="35" t="s">
        <v>8</v>
      </c>
      <c r="K23" s="38">
        <f>COUNT(H16:H24)</f>
        <v>9</v>
      </c>
      <c r="L23" s="38">
        <f>COUNT(I16:I27)</f>
        <v>12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32" x14ac:dyDescent="0.2">
      <c r="B24" s="8">
        <v>25.9024</v>
      </c>
      <c r="C24" s="9">
        <v>72.463399999999993</v>
      </c>
      <c r="D24" s="8">
        <v>29.2775</v>
      </c>
      <c r="E24" s="10">
        <v>68.092500000000001</v>
      </c>
      <c r="H24" s="6">
        <v>3.6</v>
      </c>
      <c r="I24" s="97">
        <v>3.8</v>
      </c>
      <c r="J24" s="29" t="s">
        <v>9</v>
      </c>
      <c r="K24" s="38">
        <f>STDEV(H16:H24)</f>
        <v>0.229128784747792</v>
      </c>
      <c r="L24" s="38">
        <f>STDEV(I16:I27)</f>
        <v>0.26443192398846721</v>
      </c>
    </row>
    <row r="25" spans="1:32" x14ac:dyDescent="0.2">
      <c r="A25" s="29" t="s">
        <v>6</v>
      </c>
      <c r="B25" s="52">
        <f>AVERAGE(B17:B24)</f>
        <v>23.758312499999999</v>
      </c>
      <c r="C25" s="52">
        <f>AVERAGE(C17:C24)</f>
        <v>73.577112499999998</v>
      </c>
      <c r="D25" s="52">
        <f>AVERAGE(D17:D24)</f>
        <v>30.789424999999998</v>
      </c>
      <c r="E25" s="52">
        <f>AVERAGE(E17:E24)</f>
        <v>66.451912499999992</v>
      </c>
      <c r="H25" s="6"/>
      <c r="I25" s="97">
        <v>4.4000000000000004</v>
      </c>
      <c r="J25" s="28" t="s">
        <v>15</v>
      </c>
      <c r="K25" s="38">
        <f>TTEST(H16:H24,I16:I27,2,2)</f>
        <v>1.364962875727634E-4</v>
      </c>
    </row>
    <row r="26" spans="1:32" x14ac:dyDescent="0.2">
      <c r="A26" s="29" t="s">
        <v>7</v>
      </c>
      <c r="B26" s="53">
        <f>B28/SQRT(B27)</f>
        <v>2.255042381882173</v>
      </c>
      <c r="C26" s="53">
        <f t="shared" ref="C26:E26" si="9">C28/SQRT(C27)</f>
        <v>1.9344488832589928</v>
      </c>
      <c r="D26" s="53">
        <f t="shared" si="9"/>
        <v>1.4223427559023434</v>
      </c>
      <c r="E26" s="53">
        <f t="shared" si="9"/>
        <v>1.2841670495802628</v>
      </c>
      <c r="H26" s="6"/>
      <c r="I26" s="97">
        <v>4.5</v>
      </c>
      <c r="J26" s="1"/>
    </row>
    <row r="27" spans="1:32" x14ac:dyDescent="0.2">
      <c r="A27" s="35" t="s">
        <v>8</v>
      </c>
      <c r="B27" s="38">
        <f>COUNT(B17:B24)</f>
        <v>8</v>
      </c>
      <c r="C27" s="38">
        <f>COUNT(C17:C24)</f>
        <v>8</v>
      </c>
      <c r="D27" s="38">
        <f>COUNT(D17:D24)</f>
        <v>8</v>
      </c>
      <c r="E27" s="38">
        <f>COUNT(E17:E24)</f>
        <v>8</v>
      </c>
      <c r="H27" s="8"/>
      <c r="I27" s="98">
        <v>3.9</v>
      </c>
    </row>
    <row r="28" spans="1:32" x14ac:dyDescent="0.2">
      <c r="A28" s="29" t="s">
        <v>9</v>
      </c>
      <c r="B28" s="38">
        <f>STDEV(B17:B24)</f>
        <v>6.3782230403677946</v>
      </c>
      <c r="C28" s="38">
        <f>STDEV(C17:C24)</f>
        <v>5.4714476928447118</v>
      </c>
      <c r="D28" s="38">
        <f>STDEV(D17:D24)</f>
        <v>4.0229928314804377</v>
      </c>
      <c r="E28" s="38">
        <f>STDEV(E17:E24)</f>
        <v>3.6321729157381015</v>
      </c>
    </row>
    <row r="29" spans="1:32" x14ac:dyDescent="0.2">
      <c r="A29" s="28" t="s">
        <v>15</v>
      </c>
      <c r="B29" s="42">
        <f>TTEST(B17:B24,D17:D24,2,2)</f>
        <v>1.9510771473006099E-2</v>
      </c>
    </row>
    <row r="30" spans="1:32" x14ac:dyDescent="0.2">
      <c r="A30" s="1"/>
      <c r="B30" s="46">
        <f>TTEST(C17:C24,E17:E24,2,2)</f>
        <v>8.3345495983360995E-3</v>
      </c>
    </row>
    <row r="32" spans="1:32" ht="20" x14ac:dyDescent="0.2">
      <c r="A32" s="147" t="s">
        <v>63</v>
      </c>
      <c r="B32" s="34" t="s">
        <v>11</v>
      </c>
      <c r="X32" s="181" t="s">
        <v>0</v>
      </c>
      <c r="Y32" s="182"/>
      <c r="Z32" s="182"/>
      <c r="AA32" s="182"/>
      <c r="AB32" s="181" t="s">
        <v>1</v>
      </c>
      <c r="AC32" s="182"/>
      <c r="AD32" s="182"/>
      <c r="AE32" s="183"/>
      <c r="AF32" s="99" t="s">
        <v>16</v>
      </c>
    </row>
    <row r="33" spans="1:32" x14ac:dyDescent="0.2">
      <c r="A33" s="38" t="s">
        <v>14</v>
      </c>
      <c r="B33" s="177" t="s">
        <v>0</v>
      </c>
      <c r="C33" s="180"/>
      <c r="D33" s="180"/>
      <c r="E33" s="180"/>
      <c r="F33" s="180"/>
      <c r="G33" s="180"/>
      <c r="H33" s="180"/>
      <c r="I33" s="178"/>
      <c r="J33" s="177" t="s">
        <v>1</v>
      </c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78"/>
      <c r="W33" s="38" t="s">
        <v>11</v>
      </c>
      <c r="X33" s="36" t="s">
        <v>6</v>
      </c>
      <c r="Y33" s="36" t="s">
        <v>7</v>
      </c>
      <c r="Z33" s="42" t="s">
        <v>8</v>
      </c>
      <c r="AA33" s="21" t="s">
        <v>9</v>
      </c>
      <c r="AB33" s="36" t="s">
        <v>6</v>
      </c>
      <c r="AC33" s="36" t="s">
        <v>7</v>
      </c>
      <c r="AD33" s="42" t="s">
        <v>8</v>
      </c>
      <c r="AE33" s="36" t="s">
        <v>9</v>
      </c>
      <c r="AF33" s="42" t="s">
        <v>15</v>
      </c>
    </row>
    <row r="34" spans="1:32" x14ac:dyDescent="0.2">
      <c r="A34" s="36">
        <v>0</v>
      </c>
      <c r="B34" s="16">
        <v>142</v>
      </c>
      <c r="C34" s="1">
        <v>111</v>
      </c>
      <c r="D34" s="1">
        <v>106</v>
      </c>
      <c r="E34" s="1">
        <v>150</v>
      </c>
      <c r="F34" s="1">
        <v>145</v>
      </c>
      <c r="G34" s="1">
        <v>132</v>
      </c>
      <c r="H34" s="1">
        <v>171</v>
      </c>
      <c r="I34" s="17">
        <v>160</v>
      </c>
      <c r="J34" s="16">
        <v>121</v>
      </c>
      <c r="K34" s="1">
        <v>151</v>
      </c>
      <c r="L34" s="1">
        <v>142</v>
      </c>
      <c r="M34" s="1">
        <v>140</v>
      </c>
      <c r="N34" s="1">
        <v>135</v>
      </c>
      <c r="O34" s="1">
        <v>134</v>
      </c>
      <c r="P34" s="1">
        <v>136</v>
      </c>
      <c r="Q34" s="1">
        <v>180</v>
      </c>
      <c r="R34" s="1">
        <v>157</v>
      </c>
      <c r="S34" s="1">
        <v>203</v>
      </c>
      <c r="T34" s="1">
        <v>148</v>
      </c>
      <c r="U34" s="17">
        <v>207</v>
      </c>
      <c r="W34" s="21">
        <v>0</v>
      </c>
      <c r="X34" s="56">
        <f t="shared" ref="X34:X39" si="10">AVERAGE(B34:I34)</f>
        <v>139.625</v>
      </c>
      <c r="Y34" s="58">
        <f>AA34/SQRT(Z34)</f>
        <v>7.9618229696470895</v>
      </c>
      <c r="Z34" s="58">
        <f t="shared" ref="Z34:Z39" si="11">COUNT(B34:I34)</f>
        <v>8</v>
      </c>
      <c r="AA34" s="57">
        <f t="shared" ref="AA34:AA39" si="12">STDEV(B34:I34)</f>
        <v>22.519436049777092</v>
      </c>
      <c r="AB34" s="56">
        <f t="shared" ref="AB34:AB39" si="13">AVERAGE(J34:U34)</f>
        <v>154.5</v>
      </c>
      <c r="AC34" s="57">
        <f>AE34/SQRT(AD34)</f>
        <v>8.0014203284621459</v>
      </c>
      <c r="AD34" s="58">
        <f t="shared" ref="AD34:AD39" si="14">COUNT(J34:U34)</f>
        <v>12</v>
      </c>
      <c r="AE34" s="58">
        <f t="shared" ref="AE34:AE39" si="15">STDEV(J34:U34)</f>
        <v>27.717733083221781</v>
      </c>
      <c r="AF34" s="82">
        <f t="shared" ref="AF34:AF39" si="16">TTEST(B34:I34,J34:U34,2,2)</f>
        <v>0.22300773192119455</v>
      </c>
    </row>
    <row r="35" spans="1:32" x14ac:dyDescent="0.2">
      <c r="A35" s="2">
        <v>15</v>
      </c>
      <c r="B35" s="16">
        <v>338</v>
      </c>
      <c r="C35" s="1">
        <v>364</v>
      </c>
      <c r="D35" s="1">
        <v>302</v>
      </c>
      <c r="E35" s="1">
        <v>351</v>
      </c>
      <c r="F35" s="1">
        <v>355</v>
      </c>
      <c r="G35" s="1">
        <v>360</v>
      </c>
      <c r="H35" s="1">
        <v>423</v>
      </c>
      <c r="I35" s="17">
        <v>316</v>
      </c>
      <c r="J35" s="16">
        <v>445</v>
      </c>
      <c r="K35" s="1">
        <v>317</v>
      </c>
      <c r="L35" s="1">
        <v>425</v>
      </c>
      <c r="M35" s="1">
        <v>338</v>
      </c>
      <c r="N35" s="1">
        <v>313</v>
      </c>
      <c r="O35" s="1">
        <v>307</v>
      </c>
      <c r="P35" s="1">
        <v>308</v>
      </c>
      <c r="Q35" s="1">
        <v>415</v>
      </c>
      <c r="R35" s="1">
        <v>274</v>
      </c>
      <c r="S35" s="1">
        <v>429</v>
      </c>
      <c r="T35" s="1">
        <v>328</v>
      </c>
      <c r="U35" s="17">
        <v>407</v>
      </c>
      <c r="W35" s="16">
        <v>15</v>
      </c>
      <c r="X35" s="54">
        <f t="shared" si="10"/>
        <v>351.125</v>
      </c>
      <c r="Y35" s="34">
        <f t="shared" ref="Y35:Y39" si="17">AA35/SQRT(Z35)</f>
        <v>12.848620687506832</v>
      </c>
      <c r="Z35" s="34">
        <f t="shared" si="11"/>
        <v>8</v>
      </c>
      <c r="AA35" s="60">
        <f t="shared" si="12"/>
        <v>36.341387268119369</v>
      </c>
      <c r="AB35" s="54">
        <f t="shared" si="13"/>
        <v>358.83333333333331</v>
      </c>
      <c r="AC35" s="60">
        <f t="shared" ref="AC35:AC38" si="18">AE35/SQRT(AD35)</f>
        <v>17.386791108496865</v>
      </c>
      <c r="AD35" s="34">
        <f t="shared" si="14"/>
        <v>12</v>
      </c>
      <c r="AE35" s="34">
        <f t="shared" si="15"/>
        <v>60.229611161006744</v>
      </c>
      <c r="AF35" s="83">
        <f t="shared" si="16"/>
        <v>0.75027346150160035</v>
      </c>
    </row>
    <row r="36" spans="1:32" x14ac:dyDescent="0.2">
      <c r="A36" s="2">
        <v>30</v>
      </c>
      <c r="B36" s="16">
        <v>515</v>
      </c>
      <c r="C36" s="1">
        <v>396</v>
      </c>
      <c r="D36" s="1">
        <v>353</v>
      </c>
      <c r="E36" s="1">
        <v>393</v>
      </c>
      <c r="F36" s="1">
        <v>406</v>
      </c>
      <c r="G36" s="1">
        <v>357</v>
      </c>
      <c r="H36" s="1">
        <v>426</v>
      </c>
      <c r="I36" s="17">
        <v>349</v>
      </c>
      <c r="J36" s="16">
        <v>513</v>
      </c>
      <c r="K36" s="1">
        <v>472</v>
      </c>
      <c r="L36" s="1">
        <v>529</v>
      </c>
      <c r="M36" s="1">
        <v>488</v>
      </c>
      <c r="N36" s="1">
        <v>423</v>
      </c>
      <c r="O36" s="1">
        <v>431</v>
      </c>
      <c r="P36" s="1">
        <v>436</v>
      </c>
      <c r="Q36" s="1">
        <v>475</v>
      </c>
      <c r="R36" s="1">
        <v>422</v>
      </c>
      <c r="S36" s="1">
        <v>487</v>
      </c>
      <c r="T36" s="1">
        <v>512</v>
      </c>
      <c r="U36" s="17">
        <v>600</v>
      </c>
      <c r="W36" s="16">
        <v>30</v>
      </c>
      <c r="X36" s="54">
        <f t="shared" si="10"/>
        <v>399.375</v>
      </c>
      <c r="Y36" s="34">
        <f t="shared" si="17"/>
        <v>19.206525583769697</v>
      </c>
      <c r="Z36" s="34">
        <f t="shared" si="11"/>
        <v>8</v>
      </c>
      <c r="AA36" s="60">
        <f t="shared" si="12"/>
        <v>54.324257933265869</v>
      </c>
      <c r="AB36" s="54">
        <f t="shared" si="13"/>
        <v>482.33333333333331</v>
      </c>
      <c r="AC36" s="60">
        <f t="shared" si="18"/>
        <v>15.075734734260106</v>
      </c>
      <c r="AD36" s="34">
        <f t="shared" si="14"/>
        <v>12</v>
      </c>
      <c r="AE36" s="34">
        <f t="shared" si="15"/>
        <v>52.223877042338778</v>
      </c>
      <c r="AF36" s="83">
        <f t="shared" si="16"/>
        <v>3.0126946701735063E-3</v>
      </c>
    </row>
    <row r="37" spans="1:32" x14ac:dyDescent="0.2">
      <c r="A37" s="2">
        <v>60</v>
      </c>
      <c r="B37" s="16">
        <v>476</v>
      </c>
      <c r="C37" s="1">
        <v>357</v>
      </c>
      <c r="D37" s="1">
        <v>330</v>
      </c>
      <c r="E37" s="1">
        <v>306</v>
      </c>
      <c r="F37" s="1">
        <v>364</v>
      </c>
      <c r="G37" s="1">
        <v>316</v>
      </c>
      <c r="H37" s="1">
        <v>459</v>
      </c>
      <c r="I37" s="17">
        <v>394</v>
      </c>
      <c r="J37" s="16">
        <v>562</v>
      </c>
      <c r="K37" s="1">
        <v>467</v>
      </c>
      <c r="L37" s="1">
        <v>535</v>
      </c>
      <c r="M37" s="1">
        <v>443</v>
      </c>
      <c r="N37" s="1">
        <v>347</v>
      </c>
      <c r="O37" s="1">
        <v>386</v>
      </c>
      <c r="P37" s="1">
        <v>370</v>
      </c>
      <c r="Q37" s="1">
        <v>405</v>
      </c>
      <c r="R37" s="1">
        <v>366</v>
      </c>
      <c r="S37" s="1">
        <v>521</v>
      </c>
      <c r="T37" s="1">
        <v>512</v>
      </c>
      <c r="U37" s="17">
        <v>596</v>
      </c>
      <c r="W37" s="16">
        <v>60</v>
      </c>
      <c r="X37" s="54">
        <f t="shared" si="10"/>
        <v>375.25</v>
      </c>
      <c r="Y37" s="34">
        <f t="shared" si="17"/>
        <v>22.491863608234613</v>
      </c>
      <c r="Z37" s="34">
        <f t="shared" si="11"/>
        <v>8</v>
      </c>
      <c r="AA37" s="60">
        <f t="shared" si="12"/>
        <v>63.616597115622497</v>
      </c>
      <c r="AB37" s="54">
        <f t="shared" si="13"/>
        <v>459.16666666666669</v>
      </c>
      <c r="AC37" s="60">
        <f t="shared" si="18"/>
        <v>24.539033017096259</v>
      </c>
      <c r="AD37" s="34">
        <f t="shared" si="14"/>
        <v>12</v>
      </c>
      <c r="AE37" s="34">
        <f t="shared" si="15"/>
        <v>85.005703908441831</v>
      </c>
      <c r="AF37" s="83">
        <f t="shared" si="16"/>
        <v>2.8835671406359068E-2</v>
      </c>
    </row>
    <row r="38" spans="1:32" x14ac:dyDescent="0.2">
      <c r="A38" s="2">
        <v>90</v>
      </c>
      <c r="B38" s="16">
        <v>386</v>
      </c>
      <c r="C38" s="1">
        <v>259</v>
      </c>
      <c r="D38" s="1">
        <v>243</v>
      </c>
      <c r="E38" s="1">
        <v>276</v>
      </c>
      <c r="F38" s="1">
        <v>266</v>
      </c>
      <c r="G38" s="1">
        <v>222</v>
      </c>
      <c r="H38" s="1">
        <v>359</v>
      </c>
      <c r="I38" s="17">
        <v>274</v>
      </c>
      <c r="J38" s="16">
        <v>492</v>
      </c>
      <c r="K38" s="1">
        <v>396</v>
      </c>
      <c r="L38" s="1">
        <v>505</v>
      </c>
      <c r="M38" s="1">
        <v>406</v>
      </c>
      <c r="N38" s="1">
        <v>331</v>
      </c>
      <c r="O38" s="1">
        <v>293</v>
      </c>
      <c r="P38" s="1">
        <v>324</v>
      </c>
      <c r="Q38" s="1">
        <v>390</v>
      </c>
      <c r="R38" s="1">
        <v>323</v>
      </c>
      <c r="S38" s="1">
        <v>431</v>
      </c>
      <c r="T38" s="1">
        <v>515</v>
      </c>
      <c r="U38" s="17">
        <v>584</v>
      </c>
      <c r="W38" s="16">
        <v>90</v>
      </c>
      <c r="X38" s="54">
        <f t="shared" si="10"/>
        <v>285.625</v>
      </c>
      <c r="Y38" s="34">
        <f t="shared" si="17"/>
        <v>20.109466054572408</v>
      </c>
      <c r="Z38" s="34">
        <f t="shared" si="11"/>
        <v>8</v>
      </c>
      <c r="AA38" s="60">
        <f t="shared" si="12"/>
        <v>56.878159252915353</v>
      </c>
      <c r="AB38" s="54">
        <f t="shared" si="13"/>
        <v>415.83333333333331</v>
      </c>
      <c r="AC38" s="60">
        <f t="shared" si="18"/>
        <v>26.484653456046377</v>
      </c>
      <c r="AD38" s="34">
        <f t="shared" si="14"/>
        <v>12</v>
      </c>
      <c r="AE38" s="34">
        <f t="shared" si="15"/>
        <v>91.745530813453968</v>
      </c>
      <c r="AF38" s="83">
        <f t="shared" si="16"/>
        <v>2.2111775814316658E-3</v>
      </c>
    </row>
    <row r="39" spans="1:32" x14ac:dyDescent="0.2">
      <c r="A39" s="3">
        <v>120</v>
      </c>
      <c r="B39" s="18">
        <v>272</v>
      </c>
      <c r="C39" s="19">
        <v>181</v>
      </c>
      <c r="D39" s="19">
        <v>164</v>
      </c>
      <c r="E39" s="19">
        <v>205</v>
      </c>
      <c r="F39" s="19">
        <v>207</v>
      </c>
      <c r="G39" s="19">
        <v>174</v>
      </c>
      <c r="H39" s="19">
        <v>355</v>
      </c>
      <c r="I39" s="20">
        <v>204</v>
      </c>
      <c r="J39" s="18">
        <v>309</v>
      </c>
      <c r="K39" s="19">
        <v>264</v>
      </c>
      <c r="L39" s="19">
        <v>403</v>
      </c>
      <c r="M39" s="19">
        <v>238</v>
      </c>
      <c r="N39" s="19">
        <v>261</v>
      </c>
      <c r="O39" s="19">
        <v>239</v>
      </c>
      <c r="P39" s="19">
        <v>272</v>
      </c>
      <c r="Q39" s="19">
        <v>257</v>
      </c>
      <c r="R39" s="19">
        <v>288</v>
      </c>
      <c r="S39" s="19">
        <v>386</v>
      </c>
      <c r="T39" s="19">
        <v>365</v>
      </c>
      <c r="U39" s="20">
        <v>545</v>
      </c>
      <c r="W39" s="18">
        <v>120</v>
      </c>
      <c r="X39" s="61">
        <f t="shared" si="10"/>
        <v>220.25</v>
      </c>
      <c r="Y39" s="44">
        <f t="shared" si="17"/>
        <v>22.500595230221926</v>
      </c>
      <c r="Z39" s="44">
        <f t="shared" si="11"/>
        <v>8</v>
      </c>
      <c r="AA39" s="63">
        <f t="shared" si="12"/>
        <v>63.641293872094444</v>
      </c>
      <c r="AB39" s="61">
        <f t="shared" si="13"/>
        <v>318.91666666666669</v>
      </c>
      <c r="AC39" s="63">
        <f>AE39/SQRT(AD39)</f>
        <v>26.285281724827225</v>
      </c>
      <c r="AD39" s="44">
        <f t="shared" si="14"/>
        <v>12</v>
      </c>
      <c r="AE39" s="44">
        <f t="shared" si="15"/>
        <v>91.05488687732489</v>
      </c>
      <c r="AF39" s="84">
        <f t="shared" si="16"/>
        <v>1.6204554269992774E-2</v>
      </c>
    </row>
    <row r="40" spans="1:32" x14ac:dyDescent="0.2">
      <c r="A40" s="1"/>
      <c r="B40" s="1" t="s">
        <v>66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W40" s="1"/>
      <c r="X40" s="50"/>
      <c r="AA40" s="60"/>
      <c r="AB40" s="50"/>
      <c r="AC40" s="60"/>
      <c r="AF40" s="92"/>
    </row>
    <row r="41" spans="1:32" x14ac:dyDescent="0.2">
      <c r="A41" s="1"/>
      <c r="B41" s="29" t="s">
        <v>59</v>
      </c>
      <c r="C41" s="28" t="s">
        <v>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W41" s="1"/>
      <c r="X41" s="50"/>
      <c r="AA41" s="60"/>
      <c r="AB41" s="50"/>
      <c r="AC41" s="60"/>
      <c r="AF41" s="92"/>
    </row>
    <row r="42" spans="1:32" x14ac:dyDescent="0.2">
      <c r="A42" s="1"/>
      <c r="B42" s="150">
        <v>30623</v>
      </c>
      <c r="C42" s="151">
        <v>40860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W42" s="1"/>
      <c r="X42" s="50"/>
      <c r="AA42" s="60"/>
      <c r="AB42" s="50"/>
      <c r="AC42" s="60"/>
      <c r="AF42" s="92"/>
    </row>
    <row r="43" spans="1:32" x14ac:dyDescent="0.2">
      <c r="A43" s="1"/>
      <c r="B43" s="152">
        <v>23078</v>
      </c>
      <c r="C43" s="153">
        <v>28238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W43" s="1"/>
      <c r="X43" s="50"/>
      <c r="AA43" s="60"/>
      <c r="AB43" s="50"/>
      <c r="AC43" s="60"/>
      <c r="AF43" s="92"/>
    </row>
    <row r="44" spans="1:32" x14ac:dyDescent="0.2">
      <c r="A44" s="1"/>
      <c r="B44" s="152">
        <v>20198</v>
      </c>
      <c r="C44" s="153">
        <v>39548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W44" s="1"/>
      <c r="X44" s="50"/>
      <c r="AA44" s="60"/>
      <c r="AB44" s="50"/>
      <c r="AC44" s="60"/>
      <c r="AF44" s="92"/>
    </row>
    <row r="45" spans="1:32" x14ac:dyDescent="0.2">
      <c r="A45" s="1"/>
      <c r="B45" s="152">
        <v>17768</v>
      </c>
      <c r="C45" s="153">
        <v>29340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W45" s="1"/>
      <c r="X45" s="50"/>
      <c r="AA45" s="60"/>
      <c r="AB45" s="50"/>
      <c r="AC45" s="60"/>
      <c r="AF45" s="92"/>
    </row>
    <row r="46" spans="1:32" x14ac:dyDescent="0.2">
      <c r="A46" s="1"/>
      <c r="B46" s="152">
        <v>20153</v>
      </c>
      <c r="C46" s="153">
        <v>23280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W46" s="1"/>
      <c r="X46" s="50"/>
      <c r="AA46" s="60"/>
      <c r="AB46" s="50"/>
      <c r="AC46" s="60"/>
      <c r="AF46" s="92"/>
    </row>
    <row r="47" spans="1:32" x14ac:dyDescent="0.2">
      <c r="A47" s="1"/>
      <c r="B47" s="152">
        <v>17333</v>
      </c>
      <c r="C47" s="153">
        <v>23183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W47" s="1"/>
      <c r="X47" s="50"/>
      <c r="AA47" s="60"/>
      <c r="AB47" s="50"/>
      <c r="AC47" s="60"/>
      <c r="AF47" s="92"/>
    </row>
    <row r="48" spans="1:32" x14ac:dyDescent="0.2">
      <c r="A48" s="1"/>
      <c r="B48" s="152">
        <v>26558</v>
      </c>
      <c r="C48" s="153">
        <v>24030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W48" s="1"/>
      <c r="X48" s="50"/>
      <c r="AA48" s="60"/>
      <c r="AB48" s="50"/>
      <c r="AC48" s="60"/>
      <c r="AF48" s="92"/>
    </row>
    <row r="49" spans="1:32" x14ac:dyDescent="0.2">
      <c r="A49" s="1"/>
      <c r="B49" s="152">
        <v>17693</v>
      </c>
      <c r="C49" s="153">
        <v>24368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W49" s="1"/>
      <c r="X49" s="50"/>
      <c r="AA49" s="60"/>
      <c r="AB49" s="50"/>
      <c r="AC49" s="60"/>
      <c r="AF49" s="92"/>
    </row>
    <row r="50" spans="1:32" x14ac:dyDescent="0.2">
      <c r="A50" s="1"/>
      <c r="B50" s="152"/>
      <c r="C50" s="153">
        <v>20933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W50" s="1"/>
      <c r="X50" s="50"/>
      <c r="AA50" s="60"/>
      <c r="AB50" s="50"/>
      <c r="AC50" s="60"/>
      <c r="AF50" s="92"/>
    </row>
    <row r="51" spans="1:32" x14ac:dyDescent="0.2">
      <c r="A51" s="1"/>
      <c r="B51" s="152"/>
      <c r="C51" s="153">
        <v>28905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W51" s="1"/>
      <c r="X51" s="50"/>
      <c r="AA51" s="60"/>
      <c r="AB51" s="50"/>
      <c r="AC51" s="60"/>
      <c r="AF51" s="92"/>
    </row>
    <row r="52" spans="1:32" x14ac:dyDescent="0.2">
      <c r="A52" s="1"/>
      <c r="B52" s="152"/>
      <c r="C52" s="153">
        <v>36075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W52" s="1"/>
      <c r="X52" s="50"/>
      <c r="AA52" s="60"/>
      <c r="AB52" s="50"/>
      <c r="AC52" s="60"/>
      <c r="AF52" s="92"/>
    </row>
    <row r="53" spans="1:32" x14ac:dyDescent="0.2">
      <c r="A53" s="1"/>
      <c r="B53" s="154"/>
      <c r="C53" s="155">
        <v>39893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W53" s="1"/>
      <c r="X53" s="50"/>
      <c r="AA53" s="60"/>
      <c r="AB53" s="50"/>
      <c r="AC53" s="60"/>
      <c r="AF53" s="92"/>
    </row>
    <row r="54" spans="1:32" x14ac:dyDescent="0.2">
      <c r="A54" s="29" t="s">
        <v>6</v>
      </c>
      <c r="B54" s="144">
        <f>AVERAGE(B42:B53)</f>
        <v>21675.5</v>
      </c>
      <c r="C54" s="144">
        <f>AVERAGE(C42:C53)</f>
        <v>29887.75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W54" s="1"/>
      <c r="X54" s="50"/>
      <c r="AA54" s="60"/>
      <c r="AB54" s="50"/>
      <c r="AC54" s="60"/>
      <c r="AF54" s="92"/>
    </row>
    <row r="55" spans="1:32" x14ac:dyDescent="0.2">
      <c r="A55" s="29" t="s">
        <v>7</v>
      </c>
      <c r="B55" s="144">
        <f>B57/SQRT(B56)</f>
        <v>1692.160231774757</v>
      </c>
      <c r="C55" s="144">
        <f>C57/SQRT(C56)</f>
        <v>2113.5740021347729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W55" s="1"/>
      <c r="X55" s="50"/>
      <c r="AA55" s="60"/>
      <c r="AB55" s="50"/>
      <c r="AC55" s="60"/>
      <c r="AF55" s="92"/>
    </row>
    <row r="56" spans="1:32" x14ac:dyDescent="0.2">
      <c r="A56" s="35" t="s">
        <v>8</v>
      </c>
      <c r="B56" s="38">
        <f>COUNT(B42:B53)</f>
        <v>8</v>
      </c>
      <c r="C56" s="38">
        <f>COUNT(C42:C53)</f>
        <v>12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W56" s="1"/>
      <c r="X56" s="50"/>
      <c r="AA56" s="60"/>
      <c r="AB56" s="50"/>
      <c r="AC56" s="60"/>
      <c r="AF56" s="92"/>
    </row>
    <row r="57" spans="1:32" x14ac:dyDescent="0.2">
      <c r="A57" s="29" t="s">
        <v>9</v>
      </c>
      <c r="B57" s="144">
        <f>STDEV(B42:B53)</f>
        <v>4786.1518989685228</v>
      </c>
      <c r="C57" s="144">
        <f>STDEV(C42:C53)</f>
        <v>7321.6351145082335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W57" s="1"/>
      <c r="X57" s="50"/>
      <c r="AA57" s="60"/>
      <c r="AB57" s="50"/>
      <c r="AC57" s="60"/>
      <c r="AF57" s="92"/>
    </row>
    <row r="58" spans="1:32" x14ac:dyDescent="0.2">
      <c r="A58" s="28" t="s">
        <v>15</v>
      </c>
      <c r="B58" s="91">
        <f>TTEST(B42:B53,C42:C53,2,2)</f>
        <v>1.2163303460146831E-2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W58" s="1"/>
      <c r="X58" s="50"/>
      <c r="AA58" s="60"/>
      <c r="AB58" s="50"/>
      <c r="AC58" s="60"/>
      <c r="AF58" s="92"/>
    </row>
    <row r="59" spans="1:32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W59" s="1"/>
      <c r="X59" s="50"/>
      <c r="AA59" s="60"/>
      <c r="AB59" s="50"/>
      <c r="AC59" s="60"/>
      <c r="AF59" s="92"/>
    </row>
    <row r="61" spans="1:32" ht="20" x14ac:dyDescent="0.2">
      <c r="A61" s="147" t="s">
        <v>64</v>
      </c>
      <c r="B61" s="34" t="s">
        <v>29</v>
      </c>
      <c r="E61" s="60"/>
      <c r="W61" s="181" t="s">
        <v>0</v>
      </c>
      <c r="X61" s="182"/>
      <c r="Y61" s="182"/>
      <c r="Z61" s="182"/>
      <c r="AA61" s="181" t="s">
        <v>1</v>
      </c>
      <c r="AB61" s="182"/>
      <c r="AC61" s="182"/>
      <c r="AD61" s="183"/>
      <c r="AE61" s="99" t="s">
        <v>16</v>
      </c>
    </row>
    <row r="62" spans="1:32" x14ac:dyDescent="0.2">
      <c r="A62" s="28" t="s">
        <v>14</v>
      </c>
      <c r="B62" s="184" t="s">
        <v>3</v>
      </c>
      <c r="C62" s="185"/>
      <c r="D62" s="185"/>
      <c r="E62" s="185"/>
      <c r="F62" s="185"/>
      <c r="G62" s="185"/>
      <c r="H62" s="185"/>
      <c r="I62" s="185"/>
      <c r="J62" s="184" t="s">
        <v>1</v>
      </c>
      <c r="K62" s="185"/>
      <c r="L62" s="185"/>
      <c r="M62" s="185"/>
      <c r="N62" s="185"/>
      <c r="O62" s="185"/>
      <c r="P62" s="185"/>
      <c r="Q62" s="185"/>
      <c r="R62" s="185"/>
      <c r="S62" s="185"/>
      <c r="T62" s="186"/>
      <c r="U62" s="1"/>
      <c r="V62" s="38" t="s">
        <v>29</v>
      </c>
      <c r="W62" s="36" t="s">
        <v>6</v>
      </c>
      <c r="X62" s="36" t="s">
        <v>7</v>
      </c>
      <c r="Y62" s="42" t="s">
        <v>8</v>
      </c>
      <c r="Z62" s="21" t="s">
        <v>9</v>
      </c>
      <c r="AA62" s="28" t="s">
        <v>6</v>
      </c>
      <c r="AB62" s="28" t="s">
        <v>7</v>
      </c>
      <c r="AC62" s="38" t="s">
        <v>8</v>
      </c>
      <c r="AD62" s="28" t="s">
        <v>9</v>
      </c>
      <c r="AE62" s="38" t="s">
        <v>15</v>
      </c>
    </row>
    <row r="63" spans="1:32" x14ac:dyDescent="0.2">
      <c r="A63" s="36">
        <v>0</v>
      </c>
      <c r="B63" s="21">
        <v>100</v>
      </c>
      <c r="C63" s="22">
        <v>100</v>
      </c>
      <c r="D63" s="22">
        <v>100</v>
      </c>
      <c r="E63" s="22">
        <v>100</v>
      </c>
      <c r="F63" s="22">
        <v>100</v>
      </c>
      <c r="G63" s="22">
        <v>100</v>
      </c>
      <c r="H63" s="22">
        <v>100</v>
      </c>
      <c r="I63" s="22">
        <v>100</v>
      </c>
      <c r="J63" s="21">
        <v>100</v>
      </c>
      <c r="K63" s="22">
        <v>100</v>
      </c>
      <c r="L63" s="22">
        <v>100</v>
      </c>
      <c r="M63" s="22">
        <v>100</v>
      </c>
      <c r="N63" s="22">
        <v>100</v>
      </c>
      <c r="O63" s="22">
        <v>100</v>
      </c>
      <c r="P63" s="22">
        <v>100</v>
      </c>
      <c r="Q63" s="22">
        <v>100</v>
      </c>
      <c r="R63" s="22">
        <v>100</v>
      </c>
      <c r="S63" s="22">
        <v>100</v>
      </c>
      <c r="T63" s="23">
        <v>100</v>
      </c>
      <c r="U63" s="1"/>
      <c r="V63" s="21">
        <v>0</v>
      </c>
      <c r="W63" s="56">
        <f t="shared" ref="W63:W67" si="19">AVERAGE(B63:I63)</f>
        <v>100</v>
      </c>
      <c r="X63" s="106">
        <f>Z63/SQRT(Y63)</f>
        <v>0</v>
      </c>
      <c r="Y63" s="58">
        <f t="shared" ref="Y63:Y67" si="20">COUNT(B63:I63)</f>
        <v>8</v>
      </c>
      <c r="Z63" s="57">
        <f t="shared" ref="Z63:Z67" si="21">STDEV(B63:I63)</f>
        <v>0</v>
      </c>
      <c r="AA63" s="56">
        <f>AVERAGE(J63:T63)</f>
        <v>100</v>
      </c>
      <c r="AB63" s="57">
        <f>AD63/SQRT(AC63)</f>
        <v>0</v>
      </c>
      <c r="AC63" s="58">
        <f t="shared" ref="AC63:AC67" si="22">COUNT(J63:U63)</f>
        <v>11</v>
      </c>
      <c r="AD63" s="58">
        <f>STDEV(J63:T63)</f>
        <v>0</v>
      </c>
      <c r="AE63" s="82"/>
    </row>
    <row r="64" spans="1:32" x14ac:dyDescent="0.2">
      <c r="A64" s="2">
        <v>15</v>
      </c>
      <c r="B64" s="16">
        <v>105</v>
      </c>
      <c r="C64" s="1">
        <v>71</v>
      </c>
      <c r="D64" s="1">
        <v>90</v>
      </c>
      <c r="E64" s="1">
        <v>95</v>
      </c>
      <c r="F64" s="1">
        <v>81</v>
      </c>
      <c r="G64" s="1">
        <v>84</v>
      </c>
      <c r="H64" s="1">
        <v>103</v>
      </c>
      <c r="I64" s="1">
        <v>101</v>
      </c>
      <c r="J64" s="16">
        <v>98</v>
      </c>
      <c r="K64" s="1">
        <v>114</v>
      </c>
      <c r="L64" s="1">
        <v>134</v>
      </c>
      <c r="M64" s="1">
        <v>91</v>
      </c>
      <c r="N64" s="1">
        <v>97</v>
      </c>
      <c r="O64" s="1">
        <v>105</v>
      </c>
      <c r="P64" s="1">
        <v>99</v>
      </c>
      <c r="Q64" s="1">
        <v>119</v>
      </c>
      <c r="R64" s="1">
        <v>96</v>
      </c>
      <c r="S64" s="1">
        <v>111</v>
      </c>
      <c r="T64" s="17">
        <v>130</v>
      </c>
      <c r="U64" s="1"/>
      <c r="V64" s="16">
        <v>15</v>
      </c>
      <c r="W64" s="54">
        <f t="shared" si="19"/>
        <v>91.25</v>
      </c>
      <c r="X64" s="34">
        <f t="shared" ref="X64:X67" si="23">Z64/SQRT(Y64)</f>
        <v>4.2373762097384198</v>
      </c>
      <c r="Y64" s="34">
        <f t="shared" si="20"/>
        <v>8</v>
      </c>
      <c r="Z64" s="60">
        <f t="shared" si="21"/>
        <v>11.985109809378349</v>
      </c>
      <c r="AA64" s="54">
        <f>AVERAGE(J64:U64)</f>
        <v>108.54545454545455</v>
      </c>
      <c r="AB64" s="60">
        <f>AD64/SQRT(AC64)</f>
        <v>4.3345622330364773</v>
      </c>
      <c r="AC64" s="34">
        <f t="shared" si="22"/>
        <v>11</v>
      </c>
      <c r="AD64" s="34">
        <f>STDEV(J64:T64)</f>
        <v>14.376116557427041</v>
      </c>
      <c r="AE64" s="83">
        <f>TTEST(B64:I64,J64:U64,2,2)</f>
        <v>1.3138960519233907E-2</v>
      </c>
    </row>
    <row r="65" spans="1:31" x14ac:dyDescent="0.2">
      <c r="A65" s="2">
        <v>30</v>
      </c>
      <c r="B65" s="16">
        <v>67</v>
      </c>
      <c r="C65" s="1">
        <v>40</v>
      </c>
      <c r="D65" s="1">
        <v>52</v>
      </c>
      <c r="E65" s="1">
        <v>66</v>
      </c>
      <c r="F65" s="1">
        <v>57</v>
      </c>
      <c r="G65" s="1">
        <v>66</v>
      </c>
      <c r="H65" s="1">
        <v>80</v>
      </c>
      <c r="I65" s="1">
        <v>74</v>
      </c>
      <c r="J65" s="16">
        <v>73</v>
      </c>
      <c r="K65" s="1">
        <v>74</v>
      </c>
      <c r="L65" s="1">
        <v>57</v>
      </c>
      <c r="M65" s="1">
        <v>67</v>
      </c>
      <c r="N65" s="1">
        <v>104</v>
      </c>
      <c r="O65" s="1">
        <v>73</v>
      </c>
      <c r="P65" s="1">
        <v>84</v>
      </c>
      <c r="Q65" s="1">
        <v>63</v>
      </c>
      <c r="R65" s="1">
        <v>62</v>
      </c>
      <c r="S65" s="1">
        <v>102</v>
      </c>
      <c r="T65" s="17">
        <v>88</v>
      </c>
      <c r="U65" s="1"/>
      <c r="V65" s="16">
        <v>30</v>
      </c>
      <c r="W65" s="54">
        <f t="shared" si="19"/>
        <v>62.75</v>
      </c>
      <c r="X65" s="34">
        <f t="shared" si="23"/>
        <v>4.4910625532431476</v>
      </c>
      <c r="Y65" s="34">
        <f t="shared" si="20"/>
        <v>8</v>
      </c>
      <c r="Z65" s="60">
        <f t="shared" si="21"/>
        <v>12.702643144524799</v>
      </c>
      <c r="AA65" s="54">
        <f>AVERAGE(J65:U65)</f>
        <v>77</v>
      </c>
      <c r="AB65" s="60">
        <f t="shared" ref="AB65:AB67" si="24">AD65/SQRT(AC65)</f>
        <v>4.7539457296018854</v>
      </c>
      <c r="AC65" s="34">
        <f t="shared" si="22"/>
        <v>11</v>
      </c>
      <c r="AD65" s="34">
        <f>STDEV(J65:U65)</f>
        <v>15.767054258801801</v>
      </c>
      <c r="AE65" s="83">
        <f>TTEST(B65:I65,J65:U65,2,2)</f>
        <v>5.067402413691037E-2</v>
      </c>
    </row>
    <row r="66" spans="1:31" x14ac:dyDescent="0.2">
      <c r="A66" s="2">
        <v>60</v>
      </c>
      <c r="B66" s="16">
        <v>36</v>
      </c>
      <c r="C66" s="1">
        <v>34</v>
      </c>
      <c r="D66" s="1">
        <v>43</v>
      </c>
      <c r="E66" s="1">
        <v>45</v>
      </c>
      <c r="F66" s="1">
        <v>48</v>
      </c>
      <c r="G66" s="1">
        <v>36</v>
      </c>
      <c r="H66" s="1">
        <v>59</v>
      </c>
      <c r="I66" s="1">
        <v>57</v>
      </c>
      <c r="J66" s="16">
        <v>48</v>
      </c>
      <c r="K66" s="1">
        <v>45</v>
      </c>
      <c r="L66" s="1">
        <v>82</v>
      </c>
      <c r="M66" s="1">
        <v>49</v>
      </c>
      <c r="N66" s="1">
        <v>80</v>
      </c>
      <c r="O66" s="1">
        <v>64</v>
      </c>
      <c r="P66" s="1">
        <v>70</v>
      </c>
      <c r="Q66" s="1">
        <v>50</v>
      </c>
      <c r="R66" s="1">
        <v>60</v>
      </c>
      <c r="S66" s="1">
        <v>59</v>
      </c>
      <c r="T66" s="17">
        <v>54</v>
      </c>
      <c r="U66" s="1"/>
      <c r="V66" s="16">
        <v>60</v>
      </c>
      <c r="W66" s="54">
        <f t="shared" si="19"/>
        <v>44.75</v>
      </c>
      <c r="X66" s="34">
        <f t="shared" si="23"/>
        <v>3.3687110718662536</v>
      </c>
      <c r="Y66" s="34">
        <f t="shared" si="20"/>
        <v>8</v>
      </c>
      <c r="Z66" s="60">
        <f t="shared" si="21"/>
        <v>9.5281537710993245</v>
      </c>
      <c r="AA66" s="54">
        <f>AVERAGE(J66:U66)</f>
        <v>60.090909090909093</v>
      </c>
      <c r="AB66" s="60">
        <f t="shared" si="24"/>
        <v>3.8457876494455689</v>
      </c>
      <c r="AC66" s="34">
        <f t="shared" si="22"/>
        <v>11</v>
      </c>
      <c r="AD66" s="34">
        <f>STDEV(J66:U66)</f>
        <v>12.755034656593796</v>
      </c>
      <c r="AE66" s="83">
        <f>TTEST(B66:I66,J66:U66,2,2)</f>
        <v>1.079924553833953E-2</v>
      </c>
    </row>
    <row r="67" spans="1:31" x14ac:dyDescent="0.2">
      <c r="A67" s="3">
        <v>90</v>
      </c>
      <c r="B67" s="18">
        <v>35</v>
      </c>
      <c r="C67" s="19">
        <v>28</v>
      </c>
      <c r="D67" s="19">
        <v>42</v>
      </c>
      <c r="E67" s="19">
        <v>42</v>
      </c>
      <c r="F67" s="19">
        <v>48</v>
      </c>
      <c r="G67" s="19">
        <v>28</v>
      </c>
      <c r="H67" s="19">
        <v>66</v>
      </c>
      <c r="I67" s="19">
        <v>64</v>
      </c>
      <c r="J67" s="18">
        <v>52</v>
      </c>
      <c r="K67" s="19">
        <v>38</v>
      </c>
      <c r="L67" s="19">
        <v>63</v>
      </c>
      <c r="M67" s="19">
        <v>48</v>
      </c>
      <c r="N67" s="19">
        <v>70</v>
      </c>
      <c r="O67" s="19">
        <v>68</v>
      </c>
      <c r="P67" s="19">
        <v>69</v>
      </c>
      <c r="Q67" s="19">
        <v>47</v>
      </c>
      <c r="R67" s="19">
        <v>44</v>
      </c>
      <c r="S67" s="19">
        <v>49</v>
      </c>
      <c r="T67" s="20">
        <v>55</v>
      </c>
      <c r="U67" s="1"/>
      <c r="V67" s="18">
        <v>90</v>
      </c>
      <c r="W67" s="61">
        <f t="shared" si="19"/>
        <v>44.125</v>
      </c>
      <c r="X67" s="44">
        <f t="shared" si="23"/>
        <v>5.1770009934047998</v>
      </c>
      <c r="Y67" s="44">
        <f t="shared" si="20"/>
        <v>8</v>
      </c>
      <c r="Z67" s="63">
        <f t="shared" si="21"/>
        <v>14.642770034584109</v>
      </c>
      <c r="AA67" s="61">
        <f>AVERAGE(J67:U67)</f>
        <v>54.81818181818182</v>
      </c>
      <c r="AB67" s="63">
        <f t="shared" si="24"/>
        <v>3.3325343395030322</v>
      </c>
      <c r="AC67" s="44">
        <f t="shared" si="22"/>
        <v>11</v>
      </c>
      <c r="AD67" s="44">
        <f>STDEV(J67:U67)</f>
        <v>11.052766005106415</v>
      </c>
      <c r="AE67" s="84">
        <f>TTEST(B67:I67,J67:U67,2,2)</f>
        <v>8.6652052209266403E-2</v>
      </c>
    </row>
    <row r="68" spans="1:31" x14ac:dyDescent="0.2">
      <c r="A68" s="1"/>
      <c r="B68" s="1" t="s">
        <v>67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31" x14ac:dyDescent="0.2">
      <c r="A69" s="1"/>
      <c r="B69" s="29" t="s">
        <v>59</v>
      </c>
      <c r="C69" s="28" t="s">
        <v>1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31" x14ac:dyDescent="0.2">
      <c r="A70" s="1"/>
      <c r="B70" s="21">
        <v>-4785</v>
      </c>
      <c r="C70" s="36">
        <v>2550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31" x14ac:dyDescent="0.2">
      <c r="A71" s="1"/>
      <c r="B71" s="16">
        <v>-3803</v>
      </c>
      <c r="C71" s="2">
        <v>-1084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31" x14ac:dyDescent="0.2">
      <c r="A72" s="1"/>
      <c r="B72" s="16">
        <v>-2876</v>
      </c>
      <c r="C72" s="2">
        <v>-3623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31" x14ac:dyDescent="0.2">
      <c r="A73" s="1"/>
      <c r="B73" s="16">
        <v>-7314</v>
      </c>
      <c r="C73" s="2">
        <v>-2339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31" x14ac:dyDescent="0.2">
      <c r="A74" s="1"/>
      <c r="B74" s="16">
        <v>-5040</v>
      </c>
      <c r="C74" s="2">
        <v>-2355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31" x14ac:dyDescent="0.2">
      <c r="A75" s="1"/>
      <c r="B75" s="16">
        <v>-7190</v>
      </c>
      <c r="C75" s="2">
        <v>910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31" x14ac:dyDescent="0.2">
      <c r="A76" s="1"/>
      <c r="B76" s="16">
        <v>-5914</v>
      </c>
      <c r="C76" s="2">
        <v>-3206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31" x14ac:dyDescent="0.2">
      <c r="A77" s="1"/>
      <c r="B77" s="16">
        <v>-6349</v>
      </c>
      <c r="C77" s="2">
        <v>-8243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31" x14ac:dyDescent="0.2">
      <c r="A78" s="1"/>
      <c r="B78" s="16"/>
      <c r="C78" s="2">
        <v>-157.5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31" x14ac:dyDescent="0.2">
      <c r="A79" s="1"/>
      <c r="B79" s="18"/>
      <c r="C79" s="3">
        <v>-6856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31" x14ac:dyDescent="0.2">
      <c r="A80" s="29" t="s">
        <v>6</v>
      </c>
      <c r="B80" s="144">
        <f>AVERAGE(B70:B79)</f>
        <v>-5408.875</v>
      </c>
      <c r="C80" s="144">
        <f>AVERAGE(C70:C79)</f>
        <v>-2440.35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9" x14ac:dyDescent="0.2">
      <c r="A81" s="29" t="s">
        <v>7</v>
      </c>
      <c r="B81" s="144">
        <f>B83/SQRT(B82)</f>
        <v>558.38531363400205</v>
      </c>
      <c r="C81" s="144">
        <f>C83/SQRT(C82)</f>
        <v>1045.3637167406268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9" x14ac:dyDescent="0.2">
      <c r="A82" s="35" t="s">
        <v>8</v>
      </c>
      <c r="B82" s="38">
        <f>COUNT(B70:B79)</f>
        <v>8</v>
      </c>
      <c r="C82" s="38">
        <f>COUNT(C70:C79)</f>
        <v>10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9" x14ac:dyDescent="0.2">
      <c r="A83" s="29" t="s">
        <v>9</v>
      </c>
      <c r="B83" s="144">
        <f>STDEV(B70:B79)</f>
        <v>1579.35216714232</v>
      </c>
      <c r="C83" s="144">
        <f>STDEV(C70:C79)</f>
        <v>3305.7303281994705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9" x14ac:dyDescent="0.2">
      <c r="A84" s="28" t="s">
        <v>15</v>
      </c>
      <c r="B84" s="91">
        <f>TTEST(B70:B79,C70:C79,2,2)</f>
        <v>3.347763548060885E-2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9" x14ac:dyDescent="0.2">
      <c r="K86" s="1"/>
      <c r="L86" s="1"/>
      <c r="X86" s="1"/>
      <c r="Y86" s="1"/>
      <c r="Z86" s="1"/>
      <c r="AA86" s="1"/>
    </row>
    <row r="87" spans="1:29" ht="20" x14ac:dyDescent="0.2">
      <c r="B87" s="147" t="s">
        <v>65</v>
      </c>
      <c r="D87" s="34" t="s">
        <v>19</v>
      </c>
      <c r="H87" s="147" t="s">
        <v>68</v>
      </c>
      <c r="I87" s="34" t="s">
        <v>20</v>
      </c>
      <c r="M87" s="142"/>
      <c r="N87" s="147" t="s">
        <v>69</v>
      </c>
      <c r="P87" s="142" t="s">
        <v>21</v>
      </c>
      <c r="Q87" s="142"/>
    </row>
    <row r="88" spans="1:29" x14ac:dyDescent="0.2">
      <c r="B88" s="177" t="s">
        <v>0</v>
      </c>
      <c r="C88" s="178"/>
      <c r="D88" s="177" t="s">
        <v>1</v>
      </c>
      <c r="E88" s="178"/>
      <c r="H88" s="177" t="s">
        <v>0</v>
      </c>
      <c r="I88" s="178"/>
      <c r="J88" s="177" t="s">
        <v>1</v>
      </c>
      <c r="K88" s="178"/>
      <c r="M88" s="142"/>
      <c r="N88" s="188" t="s">
        <v>0</v>
      </c>
      <c r="O88" s="189"/>
      <c r="P88" s="190" t="s">
        <v>1</v>
      </c>
      <c r="Q88" s="189"/>
    </row>
    <row r="89" spans="1:29" x14ac:dyDescent="0.2">
      <c r="B89" s="29" t="s">
        <v>17</v>
      </c>
      <c r="C89" s="30" t="s">
        <v>18</v>
      </c>
      <c r="D89" s="29" t="s">
        <v>17</v>
      </c>
      <c r="E89" s="31" t="s">
        <v>18</v>
      </c>
      <c r="H89" s="29" t="s">
        <v>17</v>
      </c>
      <c r="I89" s="31" t="s">
        <v>18</v>
      </c>
      <c r="J89" s="30" t="s">
        <v>17</v>
      </c>
      <c r="K89" s="31" t="s">
        <v>18</v>
      </c>
      <c r="M89" s="142"/>
      <c r="N89" s="18" t="s">
        <v>17</v>
      </c>
      <c r="O89" s="20" t="s">
        <v>18</v>
      </c>
      <c r="P89" s="19" t="s">
        <v>17</v>
      </c>
      <c r="Q89" s="20" t="s">
        <v>18</v>
      </c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x14ac:dyDescent="0.2">
      <c r="B90" s="21">
        <v>132</v>
      </c>
      <c r="C90" s="22">
        <v>111</v>
      </c>
      <c r="D90" s="21">
        <v>160</v>
      </c>
      <c r="E90" s="23">
        <v>171</v>
      </c>
      <c r="H90" s="21">
        <v>5.7350000000000003</v>
      </c>
      <c r="I90" s="23">
        <v>1.6419999999999999</v>
      </c>
      <c r="J90" s="22">
        <v>4.53</v>
      </c>
      <c r="K90" s="23">
        <v>2.105</v>
      </c>
      <c r="M90" s="142"/>
      <c r="N90" s="21">
        <v>1.7450000000000001</v>
      </c>
      <c r="O90" s="23">
        <v>0.63800000000000001</v>
      </c>
      <c r="P90" s="22">
        <v>2.081</v>
      </c>
      <c r="Q90" s="23">
        <v>1.9490000000000001</v>
      </c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x14ac:dyDescent="0.2">
      <c r="B91" s="16">
        <v>133</v>
      </c>
      <c r="C91" s="1">
        <v>101</v>
      </c>
      <c r="D91" s="16">
        <v>185</v>
      </c>
      <c r="E91" s="17">
        <v>127</v>
      </c>
      <c r="H91" s="16">
        <v>2.5459999999999998</v>
      </c>
      <c r="I91" s="17">
        <v>1.121</v>
      </c>
      <c r="J91" s="1">
        <v>4.4589999999999996</v>
      </c>
      <c r="K91" s="17">
        <v>1.478</v>
      </c>
      <c r="M91" s="142"/>
      <c r="N91" s="16">
        <v>1.4490000000000001</v>
      </c>
      <c r="O91" s="17">
        <v>1.421</v>
      </c>
      <c r="P91" s="1">
        <v>1.8360000000000001</v>
      </c>
      <c r="Q91" s="17">
        <v>1.821</v>
      </c>
    </row>
    <row r="92" spans="1:29" x14ac:dyDescent="0.2">
      <c r="B92" s="16">
        <v>153</v>
      </c>
      <c r="C92" s="1">
        <v>112</v>
      </c>
      <c r="D92" s="16">
        <v>172</v>
      </c>
      <c r="E92" s="17">
        <v>163</v>
      </c>
      <c r="H92" s="16">
        <v>2.3540000000000001</v>
      </c>
      <c r="I92" s="17">
        <v>0.77500000000000002</v>
      </c>
      <c r="J92" s="1">
        <v>5.0229999999999997</v>
      </c>
      <c r="K92" s="17">
        <v>2.5049999999999999</v>
      </c>
      <c r="M92" s="142"/>
      <c r="N92" s="16">
        <v>1.544</v>
      </c>
      <c r="O92" s="17">
        <v>1.6559999999999999</v>
      </c>
      <c r="P92" s="1">
        <v>2.0819999999999999</v>
      </c>
      <c r="Q92" s="17">
        <v>2.1240000000000001</v>
      </c>
      <c r="S92" s="1"/>
      <c r="T92" s="1"/>
      <c r="U92" s="1"/>
      <c r="V92" s="1"/>
      <c r="W92" s="1"/>
      <c r="X92" s="1"/>
      <c r="Y92" s="1"/>
    </row>
    <row r="93" spans="1:29" x14ac:dyDescent="0.2">
      <c r="B93" s="16">
        <v>134</v>
      </c>
      <c r="C93" s="1">
        <v>120</v>
      </c>
      <c r="D93" s="16">
        <v>204</v>
      </c>
      <c r="E93" s="17">
        <v>154</v>
      </c>
      <c r="H93" s="16">
        <v>1.988</v>
      </c>
      <c r="I93" s="17">
        <v>1.365</v>
      </c>
      <c r="J93" s="1">
        <v>7.5</v>
      </c>
      <c r="K93" s="17">
        <v>4.125</v>
      </c>
      <c r="M93" s="142"/>
      <c r="N93" s="16">
        <v>1.679</v>
      </c>
      <c r="O93" s="17">
        <v>1.0389999999999999</v>
      </c>
      <c r="P93" s="1">
        <v>2.06</v>
      </c>
      <c r="Q93" s="17">
        <v>1.5580000000000001</v>
      </c>
      <c r="S93" s="1"/>
      <c r="T93" s="1"/>
      <c r="U93" s="1"/>
      <c r="V93" s="1"/>
      <c r="W93" s="1"/>
      <c r="X93" s="1"/>
      <c r="Y93" s="1"/>
    </row>
    <row r="94" spans="1:29" x14ac:dyDescent="0.2">
      <c r="B94" s="16">
        <v>130</v>
      </c>
      <c r="C94" s="1">
        <v>120</v>
      </c>
      <c r="D94" s="16">
        <v>147</v>
      </c>
      <c r="E94" s="17">
        <v>157</v>
      </c>
      <c r="H94" s="16">
        <v>2.5510000000000002</v>
      </c>
      <c r="I94" s="17">
        <v>0.98199999999999998</v>
      </c>
      <c r="J94" s="1">
        <v>4.2839999999999998</v>
      </c>
      <c r="K94" s="17">
        <v>2.4340000000000002</v>
      </c>
      <c r="M94" s="142"/>
      <c r="N94" s="16">
        <v>1.089</v>
      </c>
      <c r="O94" s="17">
        <v>0.94299999999999995</v>
      </c>
      <c r="P94" s="1">
        <v>1.8340000000000001</v>
      </c>
      <c r="Q94" s="17">
        <v>1.9159999999999999</v>
      </c>
      <c r="S94" s="1"/>
      <c r="T94" s="1"/>
      <c r="U94" s="1"/>
      <c r="V94" s="1"/>
      <c r="W94" s="1"/>
      <c r="X94" s="1"/>
      <c r="Y94" s="1"/>
    </row>
    <row r="95" spans="1:29" x14ac:dyDescent="0.2">
      <c r="B95" s="18">
        <v>139</v>
      </c>
      <c r="C95" s="19">
        <v>109</v>
      </c>
      <c r="D95" s="18">
        <v>152</v>
      </c>
      <c r="E95" s="20">
        <v>156</v>
      </c>
      <c r="H95" s="68"/>
      <c r="I95" s="70"/>
      <c r="J95" s="1">
        <v>6.7149999999999999</v>
      </c>
      <c r="K95" s="17">
        <v>3.274</v>
      </c>
      <c r="M95" s="142"/>
      <c r="N95" s="68">
        <v>1.016</v>
      </c>
      <c r="O95" s="70">
        <v>0.61699999999999999</v>
      </c>
      <c r="P95" s="1">
        <v>1.714</v>
      </c>
      <c r="Q95" s="17">
        <v>1.6839999999999999</v>
      </c>
    </row>
    <row r="96" spans="1:29" x14ac:dyDescent="0.2">
      <c r="A96" s="29" t="s">
        <v>6</v>
      </c>
      <c r="B96" s="38">
        <f>AVERAGE(B90:B95)</f>
        <v>136.83333333333334</v>
      </c>
      <c r="C96" s="38">
        <f>AVERAGE(C90:C95)</f>
        <v>112.16666666666667</v>
      </c>
      <c r="D96" s="38">
        <f>AVERAGE(D90:D95)</f>
        <v>170</v>
      </c>
      <c r="E96" s="38">
        <f>AVERAGE(E90:E95)</f>
        <v>154.66666666666666</v>
      </c>
      <c r="H96" s="71"/>
      <c r="I96" s="73"/>
      <c r="J96" s="19">
        <v>5.7789999999999999</v>
      </c>
      <c r="K96" s="20">
        <v>2.5979999999999999</v>
      </c>
      <c r="M96" s="142"/>
      <c r="N96" s="71">
        <v>1.0349999999999999</v>
      </c>
      <c r="O96" s="73">
        <v>0.55900000000000005</v>
      </c>
      <c r="P96" s="19">
        <v>2.093</v>
      </c>
      <c r="Q96" s="20">
        <v>1.3839999999999999</v>
      </c>
      <c r="U96" s="1"/>
    </row>
    <row r="97" spans="1:21" x14ac:dyDescent="0.2">
      <c r="A97" s="29" t="s">
        <v>7</v>
      </c>
      <c r="B97" s="38">
        <f>B99/SQRT(B98)</f>
        <v>3.4584839324639218</v>
      </c>
      <c r="C97" s="38">
        <f t="shared" ref="C97:E97" si="25">C99/SQRT(C98)</f>
        <v>2.9373079133413609</v>
      </c>
      <c r="D97" s="38">
        <f t="shared" si="25"/>
        <v>8.8279858027374143</v>
      </c>
      <c r="E97" s="38">
        <f t="shared" si="25"/>
        <v>6.0809356005287363</v>
      </c>
      <c r="G97" s="29" t="s">
        <v>6</v>
      </c>
      <c r="H97" s="38">
        <f>AVERAGE(H90:H96)</f>
        <v>3.0348000000000002</v>
      </c>
      <c r="I97" s="38">
        <f>AVERAGE(I90:I96)</f>
        <v>1.177</v>
      </c>
      <c r="J97" s="38">
        <f>AVERAGE(J90:J96)</f>
        <v>5.4699999999999989</v>
      </c>
      <c r="K97" s="38">
        <f>AVERAGE(K90:K96)</f>
        <v>2.6455714285714289</v>
      </c>
      <c r="M97" s="29" t="s">
        <v>6</v>
      </c>
      <c r="N97" s="38">
        <f>AVERAGE(N90:N96)</f>
        <v>1.3652857142857144</v>
      </c>
      <c r="O97" s="38">
        <f>AVERAGE(O90:O96)</f>
        <v>0.98185714285714276</v>
      </c>
      <c r="P97" s="38">
        <f>AVERAGE(P90:P96)</f>
        <v>1.9571428571428571</v>
      </c>
      <c r="Q97" s="38">
        <f>AVERAGE(Q90:Q96)</f>
        <v>1.7765714285714285</v>
      </c>
      <c r="U97" s="1"/>
    </row>
    <row r="98" spans="1:21" x14ac:dyDescent="0.2">
      <c r="A98" s="35" t="s">
        <v>8</v>
      </c>
      <c r="B98" s="38">
        <f>COUNT(B90:B95)</f>
        <v>6</v>
      </c>
      <c r="C98" s="38">
        <f>COUNT(C90:C95)</f>
        <v>6</v>
      </c>
      <c r="D98" s="38">
        <f>COUNT(D90:D95)</f>
        <v>6</v>
      </c>
      <c r="E98" s="38">
        <f>COUNT(E90:E95)</f>
        <v>6</v>
      </c>
      <c r="G98" s="29" t="s">
        <v>7</v>
      </c>
      <c r="H98" s="38">
        <f>H100/SQRT(H99)</f>
        <v>0.68276448355197816</v>
      </c>
      <c r="I98" s="38">
        <f t="shared" ref="I98:K98" si="26">I100/SQRT(I99)</f>
        <v>0.15072060244040977</v>
      </c>
      <c r="J98" s="38">
        <f t="shared" si="26"/>
        <v>0.47001854066773885</v>
      </c>
      <c r="K98" s="38">
        <f t="shared" si="26"/>
        <v>0.32018810372764811</v>
      </c>
      <c r="M98" s="29" t="s">
        <v>7</v>
      </c>
      <c r="N98" s="38">
        <f>N100/SQRT(N99)</f>
        <v>0.11841909319300278</v>
      </c>
      <c r="O98" s="38">
        <f t="shared" ref="O98:Q98" si="27">O100/SQRT(O99)</f>
        <v>0.16052420505382753</v>
      </c>
      <c r="P98" s="38">
        <f t="shared" si="27"/>
        <v>5.954687172280998E-2</v>
      </c>
      <c r="Q98" s="38">
        <f t="shared" si="27"/>
        <v>9.5407361486681386E-2</v>
      </c>
      <c r="U98" s="1"/>
    </row>
    <row r="99" spans="1:21" x14ac:dyDescent="0.2">
      <c r="A99" s="29" t="s">
        <v>9</v>
      </c>
      <c r="B99" s="38">
        <f>STDEV(B90:B95)</f>
        <v>8.4715209181508051</v>
      </c>
      <c r="C99" s="38">
        <f>STDEV(C90:C95)</f>
        <v>7.1949056051255234</v>
      </c>
      <c r="D99" s="38">
        <f>STDEV(D90:D95)</f>
        <v>21.624060673240816</v>
      </c>
      <c r="E99" s="38">
        <f>STDEV(E90:E95)</f>
        <v>14.895189380020204</v>
      </c>
      <c r="G99" s="35" t="s">
        <v>8</v>
      </c>
      <c r="H99" s="38">
        <f>COUNT(H90:H96)</f>
        <v>5</v>
      </c>
      <c r="I99" s="38">
        <f>COUNT(I90:I96)</f>
        <v>5</v>
      </c>
      <c r="J99" s="38">
        <f>COUNT(J90:J96)</f>
        <v>7</v>
      </c>
      <c r="K99" s="38">
        <f>COUNT(K90:K96)</f>
        <v>7</v>
      </c>
      <c r="M99" s="35" t="s">
        <v>8</v>
      </c>
      <c r="N99" s="38">
        <f>COUNT(N90:N96)</f>
        <v>7</v>
      </c>
      <c r="O99" s="38">
        <f>COUNT(O90:O96)</f>
        <v>7</v>
      </c>
      <c r="P99" s="38">
        <f>COUNT(P90:P96)</f>
        <v>7</v>
      </c>
      <c r="Q99" s="38">
        <f>COUNT(Q90:Q96)</f>
        <v>7</v>
      </c>
      <c r="U99" s="1"/>
    </row>
    <row r="100" spans="1:21" x14ac:dyDescent="0.2">
      <c r="A100" s="29" t="s">
        <v>15</v>
      </c>
      <c r="B100" s="86">
        <f>TTEST(B90:B95,D90:D95,2,2)</f>
        <v>5.7444672602791911E-3</v>
      </c>
      <c r="C100" s="93"/>
      <c r="D100" s="93"/>
      <c r="E100" s="93"/>
      <c r="G100" s="29" t="s">
        <v>9</v>
      </c>
      <c r="H100" s="38">
        <f>STDEV(H90:H96)</f>
        <v>1.5267077978447603</v>
      </c>
      <c r="I100" s="38">
        <f>STDEV(I90:I96)</f>
        <v>0.33702151266647695</v>
      </c>
      <c r="J100" s="38">
        <f>STDEV(J90:J96)</f>
        <v>1.2435521701963357</v>
      </c>
      <c r="K100" s="38">
        <f>STDEV(K90:K96)</f>
        <v>0.84713809522471017</v>
      </c>
      <c r="M100" s="29" t="s">
        <v>9</v>
      </c>
      <c r="N100" s="38">
        <f>STDEV(N90:N96)</f>
        <v>0.31330747107046708</v>
      </c>
      <c r="O100" s="38">
        <f>STDEV(O90:O96)</f>
        <v>0.42470712597876537</v>
      </c>
      <c r="P100" s="38">
        <f>STDEV(P90:P96)</f>
        <v>0.15754621393041951</v>
      </c>
      <c r="Q100" s="38">
        <f>STDEV(Q90:Q96)</f>
        <v>0.25242415173860061</v>
      </c>
      <c r="U100" s="1"/>
    </row>
    <row r="101" spans="1:21" x14ac:dyDescent="0.2">
      <c r="B101" s="88">
        <f>TTEST(C90:C95,E90:E95,2,2)</f>
        <v>8.9857190968025712E-5</v>
      </c>
      <c r="C101" s="93"/>
      <c r="D101" s="93"/>
      <c r="E101" s="93"/>
      <c r="G101" s="94" t="s">
        <v>15</v>
      </c>
      <c r="H101" s="86">
        <f>TTEST(H90:H96,J90:J96,2,2)</f>
        <v>1.2266431230001181E-2</v>
      </c>
      <c r="M101" s="94" t="s">
        <v>15</v>
      </c>
      <c r="N101" s="86">
        <f>TTEST(N90:N96,P90:P96,2,2)</f>
        <v>7.7205079084939903E-4</v>
      </c>
      <c r="U101" s="1"/>
    </row>
    <row r="102" spans="1:21" x14ac:dyDescent="0.2">
      <c r="G102" s="93"/>
      <c r="H102" s="88">
        <f>TTEST(I90:I96,K90:K96,2,2)</f>
        <v>4.5731304528561873E-3</v>
      </c>
      <c r="M102" s="93"/>
      <c r="N102" s="88">
        <f>TTEST(O90:O96,Q90:Q96,2,2)</f>
        <v>1.115779459318955E-3</v>
      </c>
      <c r="U102" s="1"/>
    </row>
    <row r="105" spans="1:21" ht="20" x14ac:dyDescent="0.2">
      <c r="A105" s="147" t="s">
        <v>70</v>
      </c>
    </row>
    <row r="106" spans="1:21" x14ac:dyDescent="0.2">
      <c r="A106" s="38" t="s">
        <v>24</v>
      </c>
      <c r="B106" s="184" t="s">
        <v>3</v>
      </c>
      <c r="C106" s="185"/>
      <c r="D106" s="185"/>
      <c r="E106" s="185"/>
      <c r="F106" s="186"/>
      <c r="G106" s="191" t="s">
        <v>1</v>
      </c>
      <c r="H106" s="192"/>
      <c r="I106" s="192"/>
      <c r="J106" s="192"/>
      <c r="K106" s="192"/>
      <c r="L106" s="192"/>
      <c r="M106" s="193"/>
      <c r="S106" s="1"/>
    </row>
    <row r="107" spans="1:21" x14ac:dyDescent="0.2">
      <c r="A107" s="16" t="s">
        <v>22</v>
      </c>
      <c r="B107" s="47">
        <v>1</v>
      </c>
      <c r="C107" s="48">
        <v>1.2</v>
      </c>
      <c r="D107" s="48">
        <v>1.3</v>
      </c>
      <c r="E107" s="48">
        <v>1.1000000000000001</v>
      </c>
      <c r="F107" s="49">
        <v>1</v>
      </c>
      <c r="G107" s="48">
        <v>1.5</v>
      </c>
      <c r="H107" s="48">
        <v>1.3</v>
      </c>
      <c r="I107" s="48">
        <v>1</v>
      </c>
      <c r="J107" s="48">
        <v>1.2</v>
      </c>
      <c r="K107" s="48">
        <v>0.8</v>
      </c>
      <c r="L107" s="48">
        <v>1.4</v>
      </c>
      <c r="M107" s="49">
        <v>1.3</v>
      </c>
      <c r="U107" s="1"/>
    </row>
    <row r="108" spans="1:21" x14ac:dyDescent="0.2">
      <c r="A108" s="18" t="s">
        <v>23</v>
      </c>
      <c r="B108" s="8">
        <v>0.98</v>
      </c>
      <c r="C108" s="9">
        <v>0.73</v>
      </c>
      <c r="D108" s="9">
        <v>0.88</v>
      </c>
      <c r="E108" s="9">
        <v>0.8</v>
      </c>
      <c r="F108" s="10">
        <v>0.26</v>
      </c>
      <c r="G108" s="9">
        <v>1.1200000000000001</v>
      </c>
      <c r="H108" s="9">
        <v>0.97</v>
      </c>
      <c r="I108" s="9">
        <v>0.8</v>
      </c>
      <c r="J108" s="9">
        <v>1.52</v>
      </c>
      <c r="K108" s="9">
        <v>0.9</v>
      </c>
      <c r="L108" s="9">
        <v>1.01</v>
      </c>
      <c r="M108" s="10">
        <v>1.47</v>
      </c>
    </row>
    <row r="110" spans="1:21" x14ac:dyDescent="0.2">
      <c r="B110" s="181" t="s">
        <v>0</v>
      </c>
      <c r="C110" s="182"/>
      <c r="D110" s="182"/>
      <c r="E110" s="183"/>
      <c r="F110" s="181" t="s">
        <v>1</v>
      </c>
      <c r="G110" s="182"/>
      <c r="H110" s="182"/>
      <c r="I110" s="183"/>
    </row>
    <row r="111" spans="1:21" x14ac:dyDescent="0.2">
      <c r="A111" s="38" t="s">
        <v>24</v>
      </c>
      <c r="B111" s="28" t="s">
        <v>6</v>
      </c>
      <c r="C111" s="28" t="s">
        <v>7</v>
      </c>
      <c r="D111" s="38" t="s">
        <v>8</v>
      </c>
      <c r="E111" s="28" t="s">
        <v>9</v>
      </c>
      <c r="F111" s="28" t="s">
        <v>6</v>
      </c>
      <c r="G111" s="28" t="s">
        <v>7</v>
      </c>
      <c r="H111" s="38" t="s">
        <v>8</v>
      </c>
      <c r="I111" s="28" t="s">
        <v>9</v>
      </c>
    </row>
    <row r="112" spans="1:21" x14ac:dyDescent="0.2">
      <c r="A112" s="2" t="s">
        <v>22</v>
      </c>
      <c r="B112" s="51">
        <f>AVERAGE(B107:F107)</f>
        <v>1.1199999999999999</v>
      </c>
      <c r="C112" s="38">
        <f>E112/SQRT(D112)</f>
        <v>5.8309518948453223E-2</v>
      </c>
      <c r="D112" s="38">
        <f>COUNT(B107:F107)</f>
        <v>5</v>
      </c>
      <c r="E112" s="74">
        <f>STDEV(B107:F107)</f>
        <v>0.13038404810405346</v>
      </c>
      <c r="F112" s="51">
        <f>AVERAGE(G107:M107)</f>
        <v>1.2142857142857142</v>
      </c>
      <c r="G112" s="38">
        <f>I112/SQRT(H112)</f>
        <v>9.1100602236709488E-2</v>
      </c>
      <c r="H112" s="38">
        <f>COUNT(G107:M107)</f>
        <v>7</v>
      </c>
      <c r="I112" s="74">
        <f>STDEV(G107:M107)</f>
        <v>0.24102953780654793</v>
      </c>
    </row>
    <row r="113" spans="1:9" x14ac:dyDescent="0.2">
      <c r="A113" s="3" t="s">
        <v>23</v>
      </c>
      <c r="B113" s="51">
        <f>AVERAGE(B108:F108)</f>
        <v>0.72999999999999987</v>
      </c>
      <c r="C113" s="38">
        <f>E113/SQRT(D113)</f>
        <v>0.12465953633797945</v>
      </c>
      <c r="D113" s="38">
        <f>COUNT(B108:F108)</f>
        <v>5</v>
      </c>
      <c r="E113" s="74">
        <f>STDEV(B108:F108)</f>
        <v>0.27874719729532726</v>
      </c>
      <c r="F113" s="51">
        <f>AVERAGE(G108:M108)</f>
        <v>1.1128571428571428</v>
      </c>
      <c r="G113" s="38">
        <f>I113/SQRT(H113)</f>
        <v>0.10550816456140097</v>
      </c>
      <c r="H113" s="38">
        <f>COUNT(G108:M108)</f>
        <v>7</v>
      </c>
      <c r="I113" s="74">
        <f>STDEV(G108:M108)</f>
        <v>0.27914836471634519</v>
      </c>
    </row>
    <row r="114" spans="1:9" x14ac:dyDescent="0.2">
      <c r="A114" s="38" t="s">
        <v>16</v>
      </c>
      <c r="B114" s="38" t="s">
        <v>15</v>
      </c>
    </row>
    <row r="115" spans="1:9" x14ac:dyDescent="0.2">
      <c r="B115" s="86">
        <f>TTEST(B107:F107,B108:F108,2,1)</f>
        <v>2.9183356182262851E-2</v>
      </c>
    </row>
    <row r="116" spans="1:9" x14ac:dyDescent="0.2">
      <c r="B116" s="88">
        <f>TTEST(G107:M107,G108:M108,2,1)</f>
        <v>0.39486997877549124</v>
      </c>
    </row>
  </sheetData>
  <mergeCells count="24">
    <mergeCell ref="AB32:AE32"/>
    <mergeCell ref="J33:U33"/>
    <mergeCell ref="B62:I62"/>
    <mergeCell ref="N88:O88"/>
    <mergeCell ref="P88:Q88"/>
    <mergeCell ref="J88:K88"/>
    <mergeCell ref="B88:C88"/>
    <mergeCell ref="D88:E88"/>
    <mergeCell ref="H88:I88"/>
    <mergeCell ref="W61:Z61"/>
    <mergeCell ref="AA61:AD61"/>
    <mergeCell ref="J62:T62"/>
    <mergeCell ref="B110:E110"/>
    <mergeCell ref="F110:I110"/>
    <mergeCell ref="B106:F106"/>
    <mergeCell ref="G106:M106"/>
    <mergeCell ref="B2:I2"/>
    <mergeCell ref="J2:Q2"/>
    <mergeCell ref="B33:I33"/>
    <mergeCell ref="T1:W1"/>
    <mergeCell ref="X1:AA1"/>
    <mergeCell ref="X32:AA32"/>
    <mergeCell ref="B15:C15"/>
    <mergeCell ref="D15:E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32EA5-3F0E-8D4E-9850-4D6286B7EC85}">
  <dimension ref="B3:AB34"/>
  <sheetViews>
    <sheetView workbookViewId="0">
      <selection activeCell="B4" sqref="B4"/>
    </sheetView>
  </sheetViews>
  <sheetFormatPr baseColWidth="10" defaultRowHeight="16" x14ac:dyDescent="0.2"/>
  <cols>
    <col min="1" max="1" width="10.83203125" style="34"/>
    <col min="2" max="2" width="14" style="34" customWidth="1"/>
    <col min="3" max="14" width="10.83203125" style="34"/>
    <col min="15" max="15" width="10.33203125" style="34" customWidth="1"/>
    <col min="16" max="16" width="12.5" style="34" customWidth="1"/>
    <col min="17" max="16384" width="10.83203125" style="34"/>
  </cols>
  <sheetData>
    <row r="3" spans="2:28" x14ac:dyDescent="0.2">
      <c r="Q3" s="181" t="s">
        <v>35</v>
      </c>
      <c r="R3" s="182"/>
      <c r="S3" s="182"/>
      <c r="T3" s="183"/>
      <c r="U3" s="181" t="s">
        <v>36</v>
      </c>
      <c r="V3" s="182"/>
      <c r="W3" s="182"/>
      <c r="X3" s="183"/>
    </row>
    <row r="4" spans="2:28" ht="20" x14ac:dyDescent="0.2">
      <c r="B4" s="146" t="s">
        <v>61</v>
      </c>
      <c r="C4" s="184" t="s">
        <v>30</v>
      </c>
      <c r="D4" s="185"/>
      <c r="E4" s="185"/>
      <c r="F4" s="185"/>
      <c r="G4" s="185"/>
      <c r="H4" s="186"/>
      <c r="I4" s="184" t="s">
        <v>23</v>
      </c>
      <c r="J4" s="185"/>
      <c r="K4" s="185"/>
      <c r="L4" s="185"/>
      <c r="M4" s="185"/>
      <c r="N4" s="186"/>
      <c r="P4" s="38" t="s">
        <v>39</v>
      </c>
      <c r="Q4" s="28" t="s">
        <v>6</v>
      </c>
      <c r="R4" s="28" t="s">
        <v>7</v>
      </c>
      <c r="S4" s="38" t="s">
        <v>8</v>
      </c>
      <c r="T4" s="28" t="s">
        <v>9</v>
      </c>
      <c r="U4" s="28" t="s">
        <v>6</v>
      </c>
      <c r="V4" s="28" t="s">
        <v>7</v>
      </c>
      <c r="W4" s="38" t="s">
        <v>8</v>
      </c>
      <c r="X4" s="28" t="s">
        <v>9</v>
      </c>
    </row>
    <row r="5" spans="2:28" x14ac:dyDescent="0.2">
      <c r="B5" s="28" t="s">
        <v>35</v>
      </c>
      <c r="C5" s="21">
        <v>1.75</v>
      </c>
      <c r="D5" s="22">
        <v>2.2200000000000002</v>
      </c>
      <c r="E5" s="22">
        <v>2.1800000000000002</v>
      </c>
      <c r="F5" s="22">
        <v>0.76</v>
      </c>
      <c r="G5" s="22">
        <v>2.27</v>
      </c>
      <c r="H5" s="23">
        <v>1.83</v>
      </c>
      <c r="I5" s="22">
        <v>6.87</v>
      </c>
      <c r="J5" s="22">
        <v>6.99</v>
      </c>
      <c r="K5" s="22">
        <v>6.43</v>
      </c>
      <c r="L5" s="22">
        <v>4.8499999999999996</v>
      </c>
      <c r="M5" s="22">
        <v>5.82</v>
      </c>
      <c r="N5" s="23">
        <v>5.1100000000000003</v>
      </c>
      <c r="P5" s="2" t="s">
        <v>30</v>
      </c>
      <c r="Q5" s="51">
        <f>AVERAGE(C5:H5)</f>
        <v>1.835</v>
      </c>
      <c r="R5" s="38">
        <f>T5/SQRT(S5)</f>
        <v>0.23233237685121153</v>
      </c>
      <c r="S5" s="38">
        <f>COUNT(C5:H5)</f>
        <v>6</v>
      </c>
      <c r="T5" s="74">
        <f>STDEV(C5:H5)</f>
        <v>0.56909577401347844</v>
      </c>
      <c r="U5" s="51">
        <f>AVERAGE(C6:H6)</f>
        <v>2.105</v>
      </c>
      <c r="V5" s="38">
        <f>X5/SQRT(W5)</f>
        <v>0.36824282447561396</v>
      </c>
      <c r="W5" s="38">
        <f>COUNT(I5:N5)</f>
        <v>6</v>
      </c>
      <c r="X5" s="74">
        <f>STDEV(I5:N5)</f>
        <v>0.90200702140652256</v>
      </c>
    </row>
    <row r="6" spans="2:28" x14ac:dyDescent="0.2">
      <c r="B6" s="28" t="s">
        <v>36</v>
      </c>
      <c r="C6" s="18">
        <v>2.46</v>
      </c>
      <c r="D6" s="19">
        <v>2.48</v>
      </c>
      <c r="E6" s="19">
        <v>2.34</v>
      </c>
      <c r="F6" s="19">
        <v>1.54</v>
      </c>
      <c r="G6" s="19">
        <v>1.53</v>
      </c>
      <c r="H6" s="20">
        <v>2.2799999999999998</v>
      </c>
      <c r="I6" s="19">
        <v>6.56</v>
      </c>
      <c r="J6" s="19">
        <v>5.3</v>
      </c>
      <c r="K6" s="19">
        <v>6.45</v>
      </c>
      <c r="L6" s="19">
        <v>5.52</v>
      </c>
      <c r="M6" s="19">
        <v>5.81</v>
      </c>
      <c r="N6" s="20">
        <v>6.68</v>
      </c>
      <c r="P6" s="3" t="s">
        <v>23</v>
      </c>
      <c r="Q6" s="51">
        <f>AVERAGE(I5:N5)</f>
        <v>6.0116666666666667</v>
      </c>
      <c r="R6" s="38">
        <f>T6/SQRT(S6)</f>
        <v>0.18278858461804146</v>
      </c>
      <c r="S6" s="38">
        <f>COUNT(C6:H6)</f>
        <v>6</v>
      </c>
      <c r="T6" s="74">
        <f>STDEV(C6:H6)</f>
        <v>0.44773876311974753</v>
      </c>
      <c r="U6" s="51">
        <f>AVERAGE(I6:N6)</f>
        <v>6.0533333333333319</v>
      </c>
      <c r="V6" s="38">
        <f>X6/SQRT(W6)</f>
        <v>0.2392999048149507</v>
      </c>
      <c r="W6" s="38">
        <f>COUNT(I6:N6)</f>
        <v>6</v>
      </c>
      <c r="X6" s="74">
        <f>STDEV(I6:N6)</f>
        <v>0.58616266229321257</v>
      </c>
    </row>
    <row r="7" spans="2:28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P7" s="38" t="s">
        <v>38</v>
      </c>
      <c r="Q7" s="38" t="s">
        <v>15</v>
      </c>
    </row>
    <row r="8" spans="2:28" x14ac:dyDescent="0.2">
      <c r="K8" s="1"/>
      <c r="L8" s="1"/>
      <c r="M8" s="1"/>
      <c r="N8" s="1"/>
      <c r="Q8" s="123">
        <f>TTEST(C5:H5,I5:N5,2,1)</f>
        <v>2.7126401553944973E-5</v>
      </c>
    </row>
    <row r="9" spans="2:28" x14ac:dyDescent="0.2">
      <c r="K9" s="1"/>
      <c r="L9" s="1"/>
      <c r="M9" s="1"/>
      <c r="N9" s="1"/>
      <c r="Q9" s="124">
        <f>TTEST(C6:H6,I6:N6,2,1)</f>
        <v>1.3261348867610814E-5</v>
      </c>
    </row>
    <row r="14" spans="2:28" x14ac:dyDescent="0.2">
      <c r="T14" s="181" t="s">
        <v>35</v>
      </c>
      <c r="U14" s="182"/>
      <c r="V14" s="182"/>
      <c r="W14" s="182"/>
      <c r="X14" s="181" t="s">
        <v>36</v>
      </c>
      <c r="Y14" s="182"/>
      <c r="Z14" s="182"/>
      <c r="AA14" s="183"/>
      <c r="AB14" s="99" t="s">
        <v>37</v>
      </c>
    </row>
    <row r="15" spans="2:28" ht="20" x14ac:dyDescent="0.2">
      <c r="B15" s="146" t="s">
        <v>63</v>
      </c>
      <c r="C15" s="184" t="s">
        <v>35</v>
      </c>
      <c r="D15" s="185"/>
      <c r="E15" s="185"/>
      <c r="F15" s="185"/>
      <c r="G15" s="185"/>
      <c r="H15" s="185"/>
      <c r="I15" s="186"/>
      <c r="J15" s="184" t="s">
        <v>36</v>
      </c>
      <c r="K15" s="185"/>
      <c r="L15" s="185"/>
      <c r="M15" s="185"/>
      <c r="N15" s="185"/>
      <c r="O15" s="185"/>
      <c r="P15" s="185"/>
      <c r="Q15" s="186"/>
      <c r="S15" s="42" t="s">
        <v>40</v>
      </c>
      <c r="T15" s="36" t="s">
        <v>6</v>
      </c>
      <c r="U15" s="36" t="s">
        <v>7</v>
      </c>
      <c r="V15" s="42" t="s">
        <v>8</v>
      </c>
      <c r="W15" s="21" t="s">
        <v>9</v>
      </c>
      <c r="X15" s="36" t="s">
        <v>6</v>
      </c>
      <c r="Y15" s="36" t="s">
        <v>7</v>
      </c>
      <c r="Z15" s="42" t="s">
        <v>8</v>
      </c>
      <c r="AA15" s="36" t="s">
        <v>9</v>
      </c>
      <c r="AB15" s="42" t="s">
        <v>15</v>
      </c>
    </row>
    <row r="16" spans="2:28" x14ac:dyDescent="0.2">
      <c r="B16" s="36">
        <v>0</v>
      </c>
      <c r="C16" s="114">
        <v>1</v>
      </c>
      <c r="D16" s="115">
        <v>1</v>
      </c>
      <c r="E16" s="115">
        <v>1</v>
      </c>
      <c r="F16" s="115">
        <v>1</v>
      </c>
      <c r="G16" s="115">
        <v>1</v>
      </c>
      <c r="H16" s="115">
        <v>1</v>
      </c>
      <c r="I16" s="116">
        <v>1</v>
      </c>
      <c r="J16" s="114">
        <v>1</v>
      </c>
      <c r="K16" s="115">
        <v>1</v>
      </c>
      <c r="L16" s="115">
        <v>1</v>
      </c>
      <c r="M16" s="115">
        <v>1</v>
      </c>
      <c r="N16" s="115">
        <v>1</v>
      </c>
      <c r="O16" s="115">
        <v>1</v>
      </c>
      <c r="P16" s="115">
        <v>1</v>
      </c>
      <c r="Q16" s="116">
        <v>1</v>
      </c>
      <c r="S16" s="21">
        <v>0</v>
      </c>
      <c r="T16" s="127">
        <f t="shared" ref="T16:T21" si="0">AVERAGE(C16:I16)</f>
        <v>1</v>
      </c>
      <c r="U16" s="58"/>
      <c r="V16" s="58">
        <f>COUNT(C16:I16)</f>
        <v>7</v>
      </c>
      <c r="W16" s="57"/>
      <c r="X16" s="127">
        <f t="shared" ref="X16:X21" si="1">AVERAGE(J16:Q16)</f>
        <v>1</v>
      </c>
      <c r="Y16" s="57"/>
      <c r="Z16" s="58">
        <f t="shared" ref="Z16:Z21" si="2">COUNT(J16:Q16)</f>
        <v>8</v>
      </c>
      <c r="AA16" s="58"/>
      <c r="AB16" s="82"/>
    </row>
    <row r="17" spans="2:28" x14ac:dyDescent="0.2">
      <c r="B17" s="2">
        <v>2.5</v>
      </c>
      <c r="C17" s="117">
        <v>2.23622108</v>
      </c>
      <c r="D17" s="118">
        <v>1.32245682</v>
      </c>
      <c r="E17" s="118">
        <v>2.0468716499999999</v>
      </c>
      <c r="F17" s="118">
        <v>1.536739342</v>
      </c>
      <c r="G17" s="118">
        <v>2.49189068</v>
      </c>
      <c r="H17" s="118">
        <v>1.7596836300000001</v>
      </c>
      <c r="I17" s="119">
        <v>1.29944065</v>
      </c>
      <c r="J17" s="117">
        <v>1.0671903899999999</v>
      </c>
      <c r="K17" s="118">
        <v>1.6774376099999999</v>
      </c>
      <c r="L17" s="118">
        <v>1.00330488</v>
      </c>
      <c r="M17" s="118">
        <v>0.87387855999999997</v>
      </c>
      <c r="N17" s="118">
        <v>0.66837416999999999</v>
      </c>
      <c r="O17" s="118">
        <v>0.78150070999999999</v>
      </c>
      <c r="P17" s="118">
        <v>1.4216691400000001</v>
      </c>
      <c r="Q17" s="119">
        <v>1.3550602700000001</v>
      </c>
      <c r="S17" s="16">
        <v>2.5</v>
      </c>
      <c r="T17" s="128">
        <f t="shared" si="0"/>
        <v>1.8133291217142857</v>
      </c>
      <c r="U17" s="34">
        <f t="shared" ref="U17:U20" si="3">W17/SQRT(V17)</f>
        <v>0.17445440339327428</v>
      </c>
      <c r="V17" s="34">
        <f>COUNT(C16:I16)</f>
        <v>7</v>
      </c>
      <c r="W17" s="60">
        <f>STDEV(C17:I17)</f>
        <v>0.4615629664987464</v>
      </c>
      <c r="X17" s="128">
        <f t="shared" si="1"/>
        <v>1.1060519662499999</v>
      </c>
      <c r="Y17" s="60">
        <f t="shared" ref="Y17:Y20" si="4">AA17/SQRT(Z17)</f>
        <v>0.12327147286585255</v>
      </c>
      <c r="Z17" s="34">
        <f t="shared" si="2"/>
        <v>8</v>
      </c>
      <c r="AA17" s="34">
        <f>STDEV(J17:Q17)</f>
        <v>0.34866437756119134</v>
      </c>
      <c r="AB17" s="83">
        <f>TTEST(C17:I17,J17:Q17,2,2)</f>
        <v>4.9589028575717795E-3</v>
      </c>
    </row>
    <row r="18" spans="2:28" x14ac:dyDescent="0.2">
      <c r="B18" s="2">
        <v>5</v>
      </c>
      <c r="C18" s="117">
        <v>1.8249093599999999</v>
      </c>
      <c r="D18" s="118">
        <v>1.6500138799999999</v>
      </c>
      <c r="E18" s="118">
        <v>1.2857798</v>
      </c>
      <c r="F18" s="118">
        <v>1.5434321179999999</v>
      </c>
      <c r="G18" s="118">
        <v>2.4201891999999998</v>
      </c>
      <c r="H18" s="118">
        <v>1.7624594600000001</v>
      </c>
      <c r="I18" s="119">
        <v>2.0573963499999999</v>
      </c>
      <c r="J18" s="117">
        <v>1.1000000000000001</v>
      </c>
      <c r="K18" s="118">
        <v>1.1294295599999999</v>
      </c>
      <c r="L18" s="118">
        <v>0.93533529000000004</v>
      </c>
      <c r="M18" s="118">
        <v>0.64624099000000002</v>
      </c>
      <c r="N18" s="118">
        <v>0.58195578000000003</v>
      </c>
      <c r="O18" s="118">
        <v>0.68444400000000005</v>
      </c>
      <c r="P18" s="118">
        <v>1.85457184</v>
      </c>
      <c r="Q18" s="119">
        <v>0.82701007000000004</v>
      </c>
      <c r="S18" s="16">
        <v>5</v>
      </c>
      <c r="T18" s="128">
        <f t="shared" si="0"/>
        <v>1.7920257382857143</v>
      </c>
      <c r="U18" s="34">
        <f t="shared" si="3"/>
        <v>0.13846243254936808</v>
      </c>
      <c r="V18" s="34">
        <f>COUNT(C17:I17)</f>
        <v>7</v>
      </c>
      <c r="W18" s="60">
        <f>STDEV(C18:I18)</f>
        <v>0.36633716245068304</v>
      </c>
      <c r="X18" s="128">
        <f t="shared" si="1"/>
        <v>0.96987344125000008</v>
      </c>
      <c r="Y18" s="60">
        <f t="shared" si="4"/>
        <v>0.14536734264037901</v>
      </c>
      <c r="Z18" s="34">
        <f t="shared" si="2"/>
        <v>8</v>
      </c>
      <c r="AA18" s="34">
        <f>STDEV(J18:Q18)</f>
        <v>0.41116093497632145</v>
      </c>
      <c r="AB18" s="83">
        <f>TTEST(C18:I18,J18:Q18,2,2)</f>
        <v>1.3466592018056233E-3</v>
      </c>
    </row>
    <row r="19" spans="2:28" x14ac:dyDescent="0.2">
      <c r="B19" s="2">
        <v>10</v>
      </c>
      <c r="C19" s="117">
        <v>1.1295268999999999</v>
      </c>
      <c r="D19" s="118">
        <v>1.45</v>
      </c>
      <c r="E19" s="118">
        <v>1.3292639900000001</v>
      </c>
      <c r="F19" s="118">
        <v>1.812683255</v>
      </c>
      <c r="G19" s="118">
        <v>2.9838830299999999</v>
      </c>
      <c r="H19" s="118">
        <v>1.8402986299999999</v>
      </c>
      <c r="I19" s="119">
        <v>1.0477257600000001</v>
      </c>
      <c r="J19" s="117">
        <v>1.02356</v>
      </c>
      <c r="K19" s="118">
        <v>1.28726768</v>
      </c>
      <c r="L19" s="118">
        <v>1.1220141299999999</v>
      </c>
      <c r="M19" s="118">
        <v>0.96993635</v>
      </c>
      <c r="N19" s="118">
        <v>0.65979502000000001</v>
      </c>
      <c r="O19" s="118">
        <v>0.54547305000000001</v>
      </c>
      <c r="P19" s="118">
        <v>1.1177620100000001</v>
      </c>
      <c r="Q19" s="119">
        <v>1.8264590599999999</v>
      </c>
      <c r="S19" s="16">
        <v>10</v>
      </c>
      <c r="T19" s="128">
        <f t="shared" si="0"/>
        <v>1.6561973664285714</v>
      </c>
      <c r="U19" s="34">
        <f t="shared" si="3"/>
        <v>0.2496737200545377</v>
      </c>
      <c r="V19" s="34">
        <f>COUNT(C18:I18)</f>
        <v>7</v>
      </c>
      <c r="W19" s="60">
        <f>STDEV(C19:I19)</f>
        <v>0.66057457217266669</v>
      </c>
      <c r="X19" s="128">
        <f t="shared" si="1"/>
        <v>1.0690334125000001</v>
      </c>
      <c r="Y19" s="60">
        <f t="shared" si="4"/>
        <v>0.13887178141833006</v>
      </c>
      <c r="Z19" s="34">
        <f t="shared" si="2"/>
        <v>8</v>
      </c>
      <c r="AA19" s="34">
        <f>STDEV(J19:Q19)</f>
        <v>0.3927887134254287</v>
      </c>
      <c r="AB19" s="83">
        <f>TTEST(C19:I19,J19:Q19,2,2)</f>
        <v>5.3129256850484544E-2</v>
      </c>
    </row>
    <row r="20" spans="2:28" x14ac:dyDescent="0.2">
      <c r="B20" s="2">
        <v>20</v>
      </c>
      <c r="C20" s="117">
        <v>1.2660485500000001</v>
      </c>
      <c r="D20" s="118">
        <v>1.6</v>
      </c>
      <c r="E20" s="118">
        <v>1.1998829900000001</v>
      </c>
      <c r="F20" s="118">
        <v>1.2258104160000001</v>
      </c>
      <c r="G20" s="118">
        <v>1.98099341</v>
      </c>
      <c r="H20" s="118">
        <v>2.73517813</v>
      </c>
      <c r="I20" s="119">
        <v>1.24435253</v>
      </c>
      <c r="J20" s="117">
        <v>1.2563</v>
      </c>
      <c r="K20" s="118">
        <v>1.8058700599999999</v>
      </c>
      <c r="L20" s="118">
        <v>1.00586229</v>
      </c>
      <c r="M20" s="118">
        <v>0.99235963000000005</v>
      </c>
      <c r="N20" s="118">
        <v>0.67406730000000004</v>
      </c>
      <c r="O20" s="118">
        <v>0.29312134000000001</v>
      </c>
      <c r="P20" s="118">
        <v>0.69104061999999999</v>
      </c>
      <c r="Q20" s="119">
        <v>1.79815141</v>
      </c>
      <c r="S20" s="16">
        <v>20</v>
      </c>
      <c r="T20" s="128">
        <f t="shared" si="0"/>
        <v>1.6074665751428572</v>
      </c>
      <c r="U20" s="34">
        <f t="shared" si="3"/>
        <v>0.21665834841668447</v>
      </c>
      <c r="V20" s="34">
        <f>COUNT(C19:I19)</f>
        <v>7</v>
      </c>
      <c r="W20" s="60">
        <f>STDEV(C20:I20)</f>
        <v>0.57322410937653179</v>
      </c>
      <c r="X20" s="128">
        <f t="shared" si="1"/>
        <v>1.06459658125</v>
      </c>
      <c r="Y20" s="60">
        <f t="shared" si="4"/>
        <v>0.18993600310820583</v>
      </c>
      <c r="Z20" s="34">
        <f t="shared" si="2"/>
        <v>8</v>
      </c>
      <c r="AA20" s="34">
        <f>STDEV(J20:Q20)</f>
        <v>0.53722014315712607</v>
      </c>
      <c r="AB20" s="83">
        <f>TTEST(C20:I20,J20:Q20,2,2)</f>
        <v>8.0842835034882252E-2</v>
      </c>
    </row>
    <row r="21" spans="2:28" x14ac:dyDescent="0.2">
      <c r="B21" s="3">
        <v>30</v>
      </c>
      <c r="C21" s="120">
        <v>1.0773154199999999</v>
      </c>
      <c r="D21" s="121">
        <v>1.2</v>
      </c>
      <c r="E21" s="121">
        <v>1.9483909500000001</v>
      </c>
      <c r="F21" s="121">
        <v>0.75256453099999998</v>
      </c>
      <c r="G21" s="121">
        <v>1.30679766</v>
      </c>
      <c r="H21" s="121">
        <v>1.3283224199999999</v>
      </c>
      <c r="I21" s="122">
        <v>1.0129008500000001</v>
      </c>
      <c r="J21" s="120">
        <v>1.1256299999999999</v>
      </c>
      <c r="K21" s="121">
        <v>1.1904519499999999</v>
      </c>
      <c r="L21" s="121">
        <v>1.5831878100000001</v>
      </c>
      <c r="M21" s="121">
        <v>0.99610677999999997</v>
      </c>
      <c r="N21" s="121">
        <v>0.49001655</v>
      </c>
      <c r="O21" s="121">
        <v>1.35</v>
      </c>
      <c r="P21" s="121">
        <v>0.74407473000000002</v>
      </c>
      <c r="Q21" s="122">
        <v>1.3789237400000001</v>
      </c>
      <c r="S21" s="18">
        <v>30</v>
      </c>
      <c r="T21" s="129">
        <f t="shared" si="0"/>
        <v>1.2323274044285715</v>
      </c>
      <c r="U21" s="44">
        <f t="shared" ref="U21" si="5">W21/SQRT(V21)</f>
        <v>0.14065341286958194</v>
      </c>
      <c r="V21" s="44">
        <f>COUNT(C20:I20)</f>
        <v>7</v>
      </c>
      <c r="W21" s="63">
        <f>STDEV(C21:I21)</f>
        <v>0.37213395150540557</v>
      </c>
      <c r="X21" s="129">
        <f t="shared" si="1"/>
        <v>1.1072989450000001</v>
      </c>
      <c r="Y21" s="63">
        <f t="shared" ref="Y21" si="6">AA21/SQRT(Z21)</f>
        <v>0.12618987791239458</v>
      </c>
      <c r="Z21" s="44">
        <f t="shared" si="2"/>
        <v>8</v>
      </c>
      <c r="AA21" s="44">
        <f>STDEV(J21:Q21)</f>
        <v>0.35691887355582702</v>
      </c>
      <c r="AB21" s="84">
        <f>TTEST(C21:I21,J21:Q21,2,2)</f>
        <v>0.51851802142197934</v>
      </c>
    </row>
    <row r="22" spans="2:28" x14ac:dyDescent="0.2">
      <c r="L22" s="118"/>
      <c r="M22" s="118"/>
      <c r="N22" s="118"/>
      <c r="O22" s="118"/>
      <c r="P22" s="118"/>
      <c r="Q22" s="118"/>
    </row>
    <row r="23" spans="2:28" x14ac:dyDescent="0.2">
      <c r="L23" s="118"/>
      <c r="M23" s="118"/>
      <c r="N23" s="118"/>
      <c r="O23" s="118"/>
      <c r="P23" s="118"/>
      <c r="Q23" s="118"/>
    </row>
    <row r="25" spans="2:28" ht="20" x14ac:dyDescent="0.2">
      <c r="B25" s="145" t="s">
        <v>65</v>
      </c>
      <c r="C25" s="191" t="s">
        <v>0</v>
      </c>
      <c r="D25" s="192"/>
      <c r="E25" s="192"/>
      <c r="F25" s="192"/>
      <c r="G25" s="192"/>
      <c r="H25" s="192"/>
      <c r="I25" s="192"/>
      <c r="J25" s="193"/>
      <c r="K25" s="184" t="s">
        <v>1</v>
      </c>
      <c r="L25" s="185"/>
      <c r="M25" s="185"/>
      <c r="N25" s="185"/>
      <c r="O25" s="186"/>
      <c r="P25" s="1"/>
      <c r="Q25" s="1"/>
      <c r="R25" s="1"/>
    </row>
    <row r="26" spans="2:28" x14ac:dyDescent="0.2">
      <c r="B26" s="28" t="s">
        <v>22</v>
      </c>
      <c r="C26" s="21">
        <v>0.85440247000000002</v>
      </c>
      <c r="D26" s="22">
        <v>0.68616988000000001</v>
      </c>
      <c r="E26" s="22">
        <v>0.63852898999999996</v>
      </c>
      <c r="F26" s="22">
        <v>0.88894724999999997</v>
      </c>
      <c r="G26" s="22">
        <v>0.59777835000000001</v>
      </c>
      <c r="H26" s="22">
        <v>0.34442349</v>
      </c>
      <c r="I26" s="22">
        <v>0.25708605000000001</v>
      </c>
      <c r="J26" s="22"/>
      <c r="K26" s="21">
        <v>0.37860613999999998</v>
      </c>
      <c r="L26" s="22">
        <v>1.00808045</v>
      </c>
      <c r="M26" s="22">
        <v>0.53613559</v>
      </c>
      <c r="N26" s="22">
        <v>0.44460133000000002</v>
      </c>
      <c r="O26" s="23">
        <v>0.70267488</v>
      </c>
      <c r="P26" s="1"/>
      <c r="Q26" s="1"/>
      <c r="R26" s="1"/>
    </row>
    <row r="27" spans="2:28" x14ac:dyDescent="0.2">
      <c r="B27" s="28" t="s">
        <v>23</v>
      </c>
      <c r="C27" s="18">
        <v>1.9227806700000001</v>
      </c>
      <c r="D27" s="19">
        <v>1.3613282799999999</v>
      </c>
      <c r="E27" s="19">
        <v>1.1664905400000001</v>
      </c>
      <c r="F27" s="19">
        <v>1.2628036</v>
      </c>
      <c r="G27" s="19">
        <v>1.1344098600000001</v>
      </c>
      <c r="H27" s="19">
        <v>1.06587147</v>
      </c>
      <c r="I27" s="19">
        <v>1.28274428</v>
      </c>
      <c r="J27" s="19">
        <v>1.0966151099999999</v>
      </c>
      <c r="K27" s="18">
        <v>0.38165621</v>
      </c>
      <c r="L27" s="19">
        <v>0.72687168000000002</v>
      </c>
      <c r="M27" s="19">
        <v>0.91932597000000005</v>
      </c>
      <c r="N27" s="19">
        <v>1.05559157</v>
      </c>
      <c r="O27" s="20">
        <v>0.87570974999999995</v>
      </c>
      <c r="P27" s="1"/>
      <c r="Q27" s="1"/>
      <c r="R27" s="1"/>
    </row>
    <row r="28" spans="2:28" x14ac:dyDescent="0.2">
      <c r="C28" s="181" t="s">
        <v>0</v>
      </c>
      <c r="D28" s="182"/>
      <c r="E28" s="182"/>
      <c r="F28" s="183"/>
      <c r="G28" s="181" t="s">
        <v>1</v>
      </c>
      <c r="H28" s="182"/>
      <c r="I28" s="182"/>
      <c r="J28" s="183"/>
    </row>
    <row r="29" spans="2:28" x14ac:dyDescent="0.2">
      <c r="B29" s="38"/>
      <c r="C29" s="28" t="s">
        <v>6</v>
      </c>
      <c r="D29" s="28" t="s">
        <v>7</v>
      </c>
      <c r="E29" s="38" t="s">
        <v>8</v>
      </c>
      <c r="F29" s="28" t="s">
        <v>9</v>
      </c>
      <c r="G29" s="28" t="s">
        <v>6</v>
      </c>
      <c r="H29" s="28" t="s">
        <v>7</v>
      </c>
      <c r="I29" s="38" t="s">
        <v>8</v>
      </c>
      <c r="J29" s="28" t="s">
        <v>9</v>
      </c>
    </row>
    <row r="30" spans="2:28" x14ac:dyDescent="0.2">
      <c r="B30" s="2" t="s">
        <v>22</v>
      </c>
      <c r="C30" s="51">
        <f>AVERAGE(C26:J26)</f>
        <v>0.60961949714285713</v>
      </c>
      <c r="D30" s="38">
        <f>F30/SQRT(E30)</f>
        <v>8.9892446784560598E-2</v>
      </c>
      <c r="E30" s="38">
        <f>COUNT(C26:J26)</f>
        <v>7</v>
      </c>
      <c r="F30" s="74">
        <f>STDEV(C26:J26)</f>
        <v>0.23783305893505516</v>
      </c>
      <c r="G30" s="51">
        <f>AVERAGE(K26:O26)</f>
        <v>0.61401967800000001</v>
      </c>
      <c r="H30" s="38">
        <f>J30/SQRT(I30)</f>
        <v>0.11254591919461474</v>
      </c>
      <c r="I30" s="38">
        <f>COUNT(K26:R26)</f>
        <v>5</v>
      </c>
      <c r="J30" s="74">
        <f>STDEV(K26:R26)</f>
        <v>0.25166032590935694</v>
      </c>
    </row>
    <row r="31" spans="2:28" x14ac:dyDescent="0.2">
      <c r="B31" s="3" t="s">
        <v>23</v>
      </c>
      <c r="C31" s="51">
        <f>AVERAGE(C27:J27)</f>
        <v>1.28663047625</v>
      </c>
      <c r="D31" s="38">
        <f>F31/SQRT(E31)</f>
        <v>9.7586477399686913E-2</v>
      </c>
      <c r="E31" s="38">
        <f>COUNT(C27:J27)</f>
        <v>8</v>
      </c>
      <c r="F31" s="74">
        <f>STDEV(C27:J27)</f>
        <v>0.27601623968570554</v>
      </c>
      <c r="G31" s="51">
        <f>AVERAGE(K27:O27)</f>
        <v>0.79183103600000004</v>
      </c>
      <c r="H31" s="38">
        <f>J31/SQRT(I31)</f>
        <v>0.11517884397101499</v>
      </c>
      <c r="I31" s="38">
        <f>COUNT(K27:R27)</f>
        <v>5</v>
      </c>
      <c r="J31" s="74">
        <f>STDEV(K27:R27)</f>
        <v>0.25754772468903137</v>
      </c>
    </row>
    <row r="32" spans="2:28" x14ac:dyDescent="0.2">
      <c r="B32" s="38" t="s">
        <v>32</v>
      </c>
      <c r="C32" s="38" t="s">
        <v>15</v>
      </c>
    </row>
    <row r="33" spans="3:3" x14ac:dyDescent="0.2">
      <c r="C33" s="86">
        <f>TTEST(C26:J26,C27:J27,2,1)</f>
        <v>3.7238183508482987E-4</v>
      </c>
    </row>
    <row r="34" spans="3:3" x14ac:dyDescent="0.2">
      <c r="C34" s="88">
        <f>TTEST(K26:R26,K27:R27,2,1)</f>
        <v>0.31108819982840719</v>
      </c>
    </row>
  </sheetData>
  <mergeCells count="12">
    <mergeCell ref="Q3:T3"/>
    <mergeCell ref="U3:X3"/>
    <mergeCell ref="T14:W14"/>
    <mergeCell ref="X14:AA14"/>
    <mergeCell ref="C28:F28"/>
    <mergeCell ref="G28:J28"/>
    <mergeCell ref="C4:H4"/>
    <mergeCell ref="I4:N4"/>
    <mergeCell ref="C15:I15"/>
    <mergeCell ref="J15:Q15"/>
    <mergeCell ref="C25:J25"/>
    <mergeCell ref="K25:O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E439-556D-D843-B3CC-30D3C1F4C711}">
  <dimension ref="A1:AF66"/>
  <sheetViews>
    <sheetView workbookViewId="0">
      <selection activeCell="AD40" sqref="AD40:AF44"/>
    </sheetView>
  </sheetViews>
  <sheetFormatPr baseColWidth="10" defaultRowHeight="16" x14ac:dyDescent="0.2"/>
  <cols>
    <col min="1" max="1" width="15.5" style="104" customWidth="1"/>
    <col min="2" max="9" width="10.83203125" style="104"/>
    <col min="10" max="10" width="13.83203125" style="104" customWidth="1"/>
    <col min="11" max="25" width="10.83203125" style="104"/>
    <col min="26" max="26" width="13.5" style="104" customWidth="1"/>
    <col min="27" max="16384" width="10.83203125" style="104"/>
  </cols>
  <sheetData>
    <row r="1" spans="1:27" ht="20" x14ac:dyDescent="0.2">
      <c r="A1" s="146" t="s">
        <v>62</v>
      </c>
      <c r="B1" s="104" t="s">
        <v>10</v>
      </c>
      <c r="R1" s="34"/>
      <c r="S1" s="181" t="s">
        <v>0</v>
      </c>
      <c r="T1" s="182"/>
      <c r="U1" s="182"/>
      <c r="V1" s="183"/>
      <c r="W1" s="181" t="s">
        <v>33</v>
      </c>
      <c r="X1" s="182"/>
      <c r="Y1" s="182"/>
      <c r="Z1" s="183"/>
      <c r="AA1" s="100" t="s">
        <v>34</v>
      </c>
    </row>
    <row r="2" spans="1:27" x14ac:dyDescent="0.2">
      <c r="A2" s="28" t="s">
        <v>31</v>
      </c>
      <c r="B2" s="185" t="s">
        <v>3</v>
      </c>
      <c r="C2" s="185"/>
      <c r="D2" s="185"/>
      <c r="E2" s="185"/>
      <c r="F2" s="185"/>
      <c r="G2" s="185"/>
      <c r="H2" s="185"/>
      <c r="I2" s="185"/>
      <c r="J2" s="184" t="s">
        <v>33</v>
      </c>
      <c r="K2" s="185"/>
      <c r="L2" s="185"/>
      <c r="M2" s="185"/>
      <c r="N2" s="185"/>
      <c r="O2" s="185"/>
      <c r="P2" s="186"/>
      <c r="Q2" s="1"/>
      <c r="R2" s="28" t="s">
        <v>31</v>
      </c>
      <c r="S2" s="36" t="s">
        <v>6</v>
      </c>
      <c r="T2" s="36" t="s">
        <v>7</v>
      </c>
      <c r="U2" s="42" t="s">
        <v>8</v>
      </c>
      <c r="V2" s="21" t="s">
        <v>9</v>
      </c>
      <c r="W2" s="36" t="s">
        <v>6</v>
      </c>
      <c r="X2" s="36" t="s">
        <v>7</v>
      </c>
      <c r="Y2" s="42" t="s">
        <v>8</v>
      </c>
      <c r="Z2" s="21" t="s">
        <v>9</v>
      </c>
      <c r="AA2" s="42" t="s">
        <v>15</v>
      </c>
    </row>
    <row r="3" spans="1:27" x14ac:dyDescent="0.2">
      <c r="A3" s="2">
        <v>7</v>
      </c>
      <c r="B3" s="24">
        <v>24.8</v>
      </c>
      <c r="C3" s="24">
        <v>27.7</v>
      </c>
      <c r="D3" s="24">
        <v>26.7</v>
      </c>
      <c r="E3" s="24">
        <v>27.6</v>
      </c>
      <c r="F3" s="24">
        <v>26.5</v>
      </c>
      <c r="G3" s="24">
        <v>28.1</v>
      </c>
      <c r="H3" s="24">
        <v>28.7</v>
      </c>
      <c r="I3" s="24">
        <v>25.9</v>
      </c>
      <c r="J3" s="32">
        <v>28.3</v>
      </c>
      <c r="K3" s="24">
        <v>24.4</v>
      </c>
      <c r="L3" s="24">
        <v>25.1</v>
      </c>
      <c r="M3" s="24">
        <v>24.2</v>
      </c>
      <c r="N3" s="24">
        <v>23.9</v>
      </c>
      <c r="O3" s="24">
        <v>28.4</v>
      </c>
      <c r="P3" s="25">
        <v>28.8</v>
      </c>
      <c r="Q3" s="1"/>
      <c r="R3" s="2">
        <v>7</v>
      </c>
      <c r="S3" s="75">
        <f t="shared" ref="S3:S16" si="0">AVERAGE(B3:I3)</f>
        <v>27</v>
      </c>
      <c r="T3" s="58">
        <f t="shared" ref="T3:T16" si="1">V3/SQRT(U3)</f>
        <v>0.45</v>
      </c>
      <c r="U3" s="58">
        <f t="shared" ref="U3:U16" si="2">COUNT(B3:I3)</f>
        <v>8</v>
      </c>
      <c r="V3" s="58">
        <f t="shared" ref="V3:V16" si="3">STDEV(B3:I3)</f>
        <v>1.2727922061357857</v>
      </c>
      <c r="W3" s="75">
        <f t="shared" ref="W3:W16" si="4">AVERAGE(J3:P3)</f>
        <v>26.157142857142862</v>
      </c>
      <c r="X3" s="58">
        <f t="shared" ref="X3:X16" si="5">Z3/SQRT(Y3)</f>
        <v>0.84144352804234812</v>
      </c>
      <c r="Y3" s="58">
        <f t="shared" ref="Y3:Y16" si="6">COUNT(J3:Q3)</f>
        <v>7</v>
      </c>
      <c r="Z3" s="58">
        <f t="shared" ref="Z3:Z16" si="7">STDEV(J3:Q3)</f>
        <v>2.2262503175048574</v>
      </c>
      <c r="AA3" s="82">
        <f t="shared" ref="AA3:AA16" si="8">TTEST(B3:I3,J3:Q3,2,2)</f>
        <v>0.37626264288207989</v>
      </c>
    </row>
    <row r="4" spans="1:27" x14ac:dyDescent="0.2">
      <c r="A4" s="2">
        <v>8</v>
      </c>
      <c r="B4" s="24">
        <v>27.3</v>
      </c>
      <c r="C4" s="24">
        <v>31.2</v>
      </c>
      <c r="D4" s="24">
        <v>28.9</v>
      </c>
      <c r="E4" s="24">
        <v>31.3</v>
      </c>
      <c r="F4" s="24">
        <v>28.1</v>
      </c>
      <c r="G4" s="24">
        <v>30.6</v>
      </c>
      <c r="H4" s="24">
        <v>30.6</v>
      </c>
      <c r="I4" s="24">
        <v>28</v>
      </c>
      <c r="J4" s="32">
        <v>34.200000000000003</v>
      </c>
      <c r="K4" s="24">
        <v>28</v>
      </c>
      <c r="L4" s="24">
        <v>28</v>
      </c>
      <c r="M4" s="24">
        <v>27.4</v>
      </c>
      <c r="N4" s="24">
        <v>27.4</v>
      </c>
      <c r="O4" s="24">
        <v>30.6</v>
      </c>
      <c r="P4" s="25">
        <v>31.7</v>
      </c>
      <c r="Q4" s="1"/>
      <c r="R4" s="2">
        <v>8</v>
      </c>
      <c r="S4" s="40">
        <f t="shared" si="0"/>
        <v>29.5</v>
      </c>
      <c r="T4" s="34">
        <f t="shared" si="1"/>
        <v>0.56631641836899427</v>
      </c>
      <c r="U4" s="34">
        <f t="shared" si="2"/>
        <v>8</v>
      </c>
      <c r="V4" s="34">
        <f t="shared" si="3"/>
        <v>1.6017847189039749</v>
      </c>
      <c r="W4" s="40">
        <f t="shared" si="4"/>
        <v>29.61428571428571</v>
      </c>
      <c r="X4" s="34">
        <f t="shared" si="5"/>
        <v>0.99245452610916074</v>
      </c>
      <c r="Y4" s="34">
        <f t="shared" si="6"/>
        <v>7</v>
      </c>
      <c r="Z4" s="34">
        <f t="shared" si="7"/>
        <v>2.6257878636252991</v>
      </c>
      <c r="AA4" s="83">
        <f t="shared" si="8"/>
        <v>0.91924964182188962</v>
      </c>
    </row>
    <row r="5" spans="1:27" x14ac:dyDescent="0.2">
      <c r="A5" s="2">
        <v>9</v>
      </c>
      <c r="B5" s="24">
        <v>27.6</v>
      </c>
      <c r="C5" s="24">
        <v>29.9</v>
      </c>
      <c r="D5" s="24">
        <v>29.9</v>
      </c>
      <c r="E5" s="24">
        <v>32.299999999999997</v>
      </c>
      <c r="F5" s="24">
        <v>28</v>
      </c>
      <c r="G5" s="24">
        <v>31.1</v>
      </c>
      <c r="H5" s="24">
        <v>30.6</v>
      </c>
      <c r="I5" s="24">
        <v>27.4</v>
      </c>
      <c r="J5" s="32">
        <v>37.1</v>
      </c>
      <c r="K5" s="24">
        <v>30.4</v>
      </c>
      <c r="L5" s="24">
        <v>30.1</v>
      </c>
      <c r="M5" s="24">
        <v>30</v>
      </c>
      <c r="N5" s="24">
        <v>28.6</v>
      </c>
      <c r="O5" s="24">
        <v>32.6</v>
      </c>
      <c r="P5" s="25">
        <v>34.4</v>
      </c>
      <c r="Q5" s="1"/>
      <c r="R5" s="2">
        <v>9</v>
      </c>
      <c r="S5" s="40">
        <f t="shared" si="0"/>
        <v>29.599999999999998</v>
      </c>
      <c r="T5" s="34">
        <f t="shared" si="1"/>
        <v>0.62849025449882656</v>
      </c>
      <c r="U5" s="34">
        <f t="shared" si="2"/>
        <v>8</v>
      </c>
      <c r="V5" s="34">
        <f t="shared" si="3"/>
        <v>1.7776388834631174</v>
      </c>
      <c r="W5" s="40">
        <f t="shared" si="4"/>
        <v>31.885714285714283</v>
      </c>
      <c r="X5" s="34">
        <f t="shared" si="5"/>
        <v>1.1314610384952073</v>
      </c>
      <c r="Y5" s="34">
        <f t="shared" si="6"/>
        <v>7</v>
      </c>
      <c r="Z5" s="34">
        <f t="shared" si="7"/>
        <v>2.9935645260171979</v>
      </c>
      <c r="AA5" s="83">
        <f t="shared" si="8"/>
        <v>9.0597044954109945E-2</v>
      </c>
    </row>
    <row r="6" spans="1:27" x14ac:dyDescent="0.2">
      <c r="A6" s="2">
        <v>10</v>
      </c>
      <c r="B6" s="24">
        <v>29.4</v>
      </c>
      <c r="C6" s="24">
        <v>30.2</v>
      </c>
      <c r="D6" s="24">
        <v>32</v>
      </c>
      <c r="E6" s="24">
        <v>31.6</v>
      </c>
      <c r="F6" s="24">
        <v>29.3</v>
      </c>
      <c r="G6" s="24">
        <v>32</v>
      </c>
      <c r="H6" s="24">
        <v>30.5</v>
      </c>
      <c r="I6" s="24">
        <v>28</v>
      </c>
      <c r="J6" s="32">
        <v>41.1</v>
      </c>
      <c r="K6" s="24">
        <v>33.5</v>
      </c>
      <c r="L6" s="24">
        <v>33</v>
      </c>
      <c r="M6" s="24">
        <v>33</v>
      </c>
      <c r="N6" s="24">
        <v>30.4</v>
      </c>
      <c r="O6" s="24">
        <v>35.299999999999997</v>
      </c>
      <c r="P6" s="25">
        <v>38</v>
      </c>
      <c r="Q6" s="1"/>
      <c r="R6" s="2">
        <v>10</v>
      </c>
      <c r="S6" s="40">
        <f t="shared" si="0"/>
        <v>30.375</v>
      </c>
      <c r="T6" s="34">
        <f t="shared" si="1"/>
        <v>0.51016453928400118</v>
      </c>
      <c r="U6" s="34">
        <f t="shared" si="2"/>
        <v>8</v>
      </c>
      <c r="V6" s="34">
        <f t="shared" si="3"/>
        <v>1.4429632209945122</v>
      </c>
      <c r="W6" s="40">
        <f t="shared" si="4"/>
        <v>34.9</v>
      </c>
      <c r="X6" s="34">
        <f t="shared" si="5"/>
        <v>1.3596217961519403</v>
      </c>
      <c r="Y6" s="34">
        <f t="shared" si="6"/>
        <v>7</v>
      </c>
      <c r="Z6" s="34">
        <f t="shared" si="7"/>
        <v>3.5972211497209901</v>
      </c>
      <c r="AA6" s="83">
        <f t="shared" si="8"/>
        <v>5.9416871404114752E-3</v>
      </c>
    </row>
    <row r="7" spans="1:27" x14ac:dyDescent="0.2">
      <c r="A7" s="2">
        <v>11</v>
      </c>
      <c r="B7" s="24">
        <v>29.8</v>
      </c>
      <c r="C7" s="24">
        <v>31.1</v>
      </c>
      <c r="D7" s="24">
        <v>31.2</v>
      </c>
      <c r="E7" s="24">
        <v>31.7</v>
      </c>
      <c r="F7" s="24">
        <v>29.7</v>
      </c>
      <c r="G7" s="24">
        <v>32.6</v>
      </c>
      <c r="H7" s="24">
        <v>31</v>
      </c>
      <c r="I7" s="24">
        <v>27.4</v>
      </c>
      <c r="J7" s="32">
        <v>42.3</v>
      </c>
      <c r="K7" s="24">
        <v>34</v>
      </c>
      <c r="L7" s="24">
        <v>34.5</v>
      </c>
      <c r="M7" s="24">
        <v>34</v>
      </c>
      <c r="N7" s="24">
        <v>31.6</v>
      </c>
      <c r="O7" s="24">
        <v>35.700000000000003</v>
      </c>
      <c r="P7" s="25">
        <v>39.200000000000003</v>
      </c>
      <c r="Q7" s="1"/>
      <c r="R7" s="2">
        <v>11</v>
      </c>
      <c r="S7" s="40">
        <f t="shared" si="0"/>
        <v>30.5625</v>
      </c>
      <c r="T7" s="34">
        <f t="shared" si="1"/>
        <v>0.56154681143122143</v>
      </c>
      <c r="U7" s="34">
        <f t="shared" si="2"/>
        <v>8</v>
      </c>
      <c r="V7" s="34">
        <f t="shared" si="3"/>
        <v>1.5882942332668006</v>
      </c>
      <c r="W7" s="40">
        <f t="shared" si="4"/>
        <v>35.9</v>
      </c>
      <c r="X7" s="34">
        <f t="shared" si="5"/>
        <v>1.3763305250868023</v>
      </c>
      <c r="Y7" s="34">
        <f t="shared" si="6"/>
        <v>7</v>
      </c>
      <c r="Z7" s="34">
        <f t="shared" si="7"/>
        <v>3.641428291206624</v>
      </c>
      <c r="AA7" s="83">
        <f t="shared" si="8"/>
        <v>2.3313950391708476E-3</v>
      </c>
    </row>
    <row r="8" spans="1:27" x14ac:dyDescent="0.2">
      <c r="A8" s="2">
        <v>12</v>
      </c>
      <c r="B8" s="24">
        <v>28.4</v>
      </c>
      <c r="C8" s="24">
        <v>30.5</v>
      </c>
      <c r="D8" s="24">
        <v>30.6</v>
      </c>
      <c r="E8" s="24">
        <v>31.5</v>
      </c>
      <c r="F8" s="24">
        <v>28.9</v>
      </c>
      <c r="G8" s="24">
        <v>33.4</v>
      </c>
      <c r="H8" s="24">
        <v>31.2</v>
      </c>
      <c r="I8" s="24">
        <v>27.4</v>
      </c>
      <c r="J8" s="32">
        <v>43.3</v>
      </c>
      <c r="K8" s="24">
        <v>34.299999999999997</v>
      </c>
      <c r="L8" s="24">
        <v>33.4</v>
      </c>
      <c r="M8" s="24">
        <v>34.5</v>
      </c>
      <c r="N8" s="24">
        <v>31.2</v>
      </c>
      <c r="O8" s="24">
        <v>35.200000000000003</v>
      </c>
      <c r="P8" s="25">
        <v>38.4</v>
      </c>
      <c r="Q8" s="1"/>
      <c r="R8" s="2">
        <v>12</v>
      </c>
      <c r="S8" s="40">
        <f t="shared" si="0"/>
        <v>30.237500000000001</v>
      </c>
      <c r="T8" s="34">
        <f t="shared" si="1"/>
        <v>0.68058207755252731</v>
      </c>
      <c r="U8" s="34">
        <f t="shared" si="2"/>
        <v>8</v>
      </c>
      <c r="V8" s="34">
        <f t="shared" si="3"/>
        <v>1.9249768087656836</v>
      </c>
      <c r="W8" s="40">
        <f t="shared" si="4"/>
        <v>35.757142857142853</v>
      </c>
      <c r="X8" s="34">
        <f t="shared" si="5"/>
        <v>1.4977534196664102</v>
      </c>
      <c r="Y8" s="34">
        <f t="shared" si="6"/>
        <v>7</v>
      </c>
      <c r="Z8" s="34">
        <f t="shared" si="7"/>
        <v>3.9626830737338787</v>
      </c>
      <c r="AA8" s="83">
        <f t="shared" si="8"/>
        <v>3.8545317583563946E-3</v>
      </c>
    </row>
    <row r="9" spans="1:27" x14ac:dyDescent="0.2">
      <c r="A9" s="2">
        <v>13</v>
      </c>
      <c r="B9" s="24">
        <v>27.3</v>
      </c>
      <c r="C9" s="24">
        <v>31.3</v>
      </c>
      <c r="D9" s="24">
        <v>30.9</v>
      </c>
      <c r="E9" s="24">
        <v>32.4</v>
      </c>
      <c r="F9" s="24">
        <v>30</v>
      </c>
      <c r="G9" s="24">
        <v>34</v>
      </c>
      <c r="H9" s="24">
        <v>31.2</v>
      </c>
      <c r="I9" s="24">
        <v>28.9</v>
      </c>
      <c r="J9" s="32">
        <v>44</v>
      </c>
      <c r="K9" s="24">
        <v>35</v>
      </c>
      <c r="L9" s="24">
        <v>34.299999999999997</v>
      </c>
      <c r="M9" s="24">
        <v>34.6</v>
      </c>
      <c r="N9" s="24">
        <v>32.6</v>
      </c>
      <c r="O9" s="24">
        <v>36.1</v>
      </c>
      <c r="P9" s="25">
        <v>38.5</v>
      </c>
      <c r="Q9" s="1"/>
      <c r="R9" s="2">
        <v>13</v>
      </c>
      <c r="S9" s="40">
        <f t="shared" si="0"/>
        <v>30.75</v>
      </c>
      <c r="T9" s="34">
        <f t="shared" si="1"/>
        <v>0.72825623434141817</v>
      </c>
      <c r="U9" s="34">
        <f t="shared" si="2"/>
        <v>8</v>
      </c>
      <c r="V9" s="34">
        <f t="shared" si="3"/>
        <v>2.0598196869767853</v>
      </c>
      <c r="W9" s="40">
        <f t="shared" si="4"/>
        <v>36.442857142857143</v>
      </c>
      <c r="X9" s="34">
        <f t="shared" si="5"/>
        <v>1.4334203422412493</v>
      </c>
      <c r="Y9" s="34">
        <f t="shared" si="6"/>
        <v>7</v>
      </c>
      <c r="Z9" s="34">
        <f t="shared" si="7"/>
        <v>3.7924737497914394</v>
      </c>
      <c r="AA9" s="83">
        <f t="shared" si="8"/>
        <v>2.7613756158276484E-3</v>
      </c>
    </row>
    <row r="10" spans="1:27" x14ac:dyDescent="0.2">
      <c r="A10" s="2">
        <v>14</v>
      </c>
      <c r="B10" s="24">
        <v>27.4</v>
      </c>
      <c r="C10" s="24">
        <v>31.2</v>
      </c>
      <c r="D10" s="24">
        <v>31</v>
      </c>
      <c r="E10" s="24">
        <v>32</v>
      </c>
      <c r="F10" s="24">
        <v>29.5</v>
      </c>
      <c r="G10" s="24">
        <v>33.5</v>
      </c>
      <c r="H10" s="24">
        <v>31.5</v>
      </c>
      <c r="I10" s="24">
        <v>29.4</v>
      </c>
      <c r="J10" s="32">
        <v>43.5</v>
      </c>
      <c r="K10" s="24">
        <v>34.200000000000003</v>
      </c>
      <c r="L10" s="24">
        <v>33.6</v>
      </c>
      <c r="M10" s="24">
        <v>34.700000000000003</v>
      </c>
      <c r="N10" s="24">
        <v>32.200000000000003</v>
      </c>
      <c r="O10" s="24">
        <v>35.200000000000003</v>
      </c>
      <c r="P10" s="25">
        <v>39.1</v>
      </c>
      <c r="Q10" s="1"/>
      <c r="R10" s="2">
        <v>14</v>
      </c>
      <c r="S10" s="40">
        <f t="shared" si="0"/>
        <v>30.6875</v>
      </c>
      <c r="T10" s="34">
        <f t="shared" si="1"/>
        <v>0.66182580250179357</v>
      </c>
      <c r="U10" s="34">
        <f t="shared" si="2"/>
        <v>8</v>
      </c>
      <c r="V10" s="34">
        <f t="shared" si="3"/>
        <v>1.8719260516529879</v>
      </c>
      <c r="W10" s="40">
        <f t="shared" si="4"/>
        <v>36.071428571428569</v>
      </c>
      <c r="X10" s="34">
        <f t="shared" si="5"/>
        <v>1.4767587231943513</v>
      </c>
      <c r="Y10" s="34">
        <f t="shared" si="6"/>
        <v>7</v>
      </c>
      <c r="Z10" s="34">
        <f t="shared" si="7"/>
        <v>3.907136328017526</v>
      </c>
      <c r="AA10" s="83">
        <f t="shared" si="8"/>
        <v>4.0620475362680023E-3</v>
      </c>
    </row>
    <row r="11" spans="1:27" x14ac:dyDescent="0.2">
      <c r="A11" s="2">
        <v>15</v>
      </c>
      <c r="B11" s="24">
        <v>29</v>
      </c>
      <c r="C11" s="24">
        <v>33.5</v>
      </c>
      <c r="D11" s="24">
        <v>32.299999999999997</v>
      </c>
      <c r="E11" s="24">
        <v>34.200000000000003</v>
      </c>
      <c r="F11" s="24">
        <v>31.6</v>
      </c>
      <c r="G11" s="24">
        <v>35.200000000000003</v>
      </c>
      <c r="H11" s="24">
        <v>32.299999999999997</v>
      </c>
      <c r="I11" s="24">
        <v>30</v>
      </c>
      <c r="J11" s="32">
        <v>45.5</v>
      </c>
      <c r="K11" s="24">
        <v>37</v>
      </c>
      <c r="L11" s="24">
        <v>36.5</v>
      </c>
      <c r="M11" s="24">
        <v>36.700000000000003</v>
      </c>
      <c r="N11" s="24">
        <v>34.1</v>
      </c>
      <c r="O11" s="24">
        <v>37.5</v>
      </c>
      <c r="P11" s="25">
        <v>41.2</v>
      </c>
      <c r="Q11" s="1"/>
      <c r="R11" s="2">
        <v>15</v>
      </c>
      <c r="S11" s="40">
        <f t="shared" si="0"/>
        <v>32.262500000000003</v>
      </c>
      <c r="T11" s="34">
        <f t="shared" si="1"/>
        <v>0.73337222570027283</v>
      </c>
      <c r="U11" s="34">
        <f t="shared" si="2"/>
        <v>8</v>
      </c>
      <c r="V11" s="34">
        <f t="shared" si="3"/>
        <v>2.0742898957061366</v>
      </c>
      <c r="W11" s="40">
        <f t="shared" si="4"/>
        <v>38.357142857142854</v>
      </c>
      <c r="X11" s="34">
        <f t="shared" si="5"/>
        <v>1.4309266299877723</v>
      </c>
      <c r="Y11" s="34">
        <f t="shared" si="6"/>
        <v>7</v>
      </c>
      <c r="Z11" s="34">
        <f t="shared" si="7"/>
        <v>3.7858760073273849</v>
      </c>
      <c r="AA11" s="83">
        <f t="shared" si="8"/>
        <v>1.6924433566994363E-3</v>
      </c>
    </row>
    <row r="12" spans="1:27" x14ac:dyDescent="0.2">
      <c r="A12" s="2">
        <v>16</v>
      </c>
      <c r="B12" s="24">
        <v>28.3</v>
      </c>
      <c r="C12" s="24">
        <v>33.5</v>
      </c>
      <c r="D12" s="24">
        <v>31</v>
      </c>
      <c r="E12" s="24">
        <v>32.799999999999997</v>
      </c>
      <c r="F12" s="24">
        <v>30.6</v>
      </c>
      <c r="G12" s="24">
        <v>33.5</v>
      </c>
      <c r="H12" s="24">
        <v>32</v>
      </c>
      <c r="I12" s="24">
        <v>29.6</v>
      </c>
      <c r="J12" s="32">
        <v>44.8</v>
      </c>
      <c r="K12" s="24">
        <v>35</v>
      </c>
      <c r="L12" s="24">
        <v>34.4</v>
      </c>
      <c r="M12" s="24">
        <v>35</v>
      </c>
      <c r="N12" s="24">
        <v>33</v>
      </c>
      <c r="O12" s="24">
        <v>37</v>
      </c>
      <c r="P12" s="25">
        <v>39</v>
      </c>
      <c r="Q12" s="1"/>
      <c r="R12" s="2">
        <v>16</v>
      </c>
      <c r="S12" s="40">
        <f t="shared" si="0"/>
        <v>31.412499999999998</v>
      </c>
      <c r="T12" s="34">
        <f t="shared" si="1"/>
        <v>0.66532416910856285</v>
      </c>
      <c r="U12" s="34">
        <f t="shared" si="2"/>
        <v>8</v>
      </c>
      <c r="V12" s="34">
        <f t="shared" si="3"/>
        <v>1.8818209266558805</v>
      </c>
      <c r="W12" s="40">
        <f t="shared" si="4"/>
        <v>36.885714285714286</v>
      </c>
      <c r="X12" s="34">
        <f t="shared" si="5"/>
        <v>1.5079832908365316</v>
      </c>
      <c r="Y12" s="34">
        <f t="shared" si="6"/>
        <v>7</v>
      </c>
      <c r="Z12" s="34">
        <f t="shared" si="7"/>
        <v>3.9897487687942492</v>
      </c>
      <c r="AA12" s="83">
        <f t="shared" si="8"/>
        <v>4.0949889992381522E-3</v>
      </c>
    </row>
    <row r="13" spans="1:27" x14ac:dyDescent="0.2">
      <c r="A13" s="2">
        <v>17</v>
      </c>
      <c r="B13" s="24">
        <v>29.5</v>
      </c>
      <c r="C13" s="24">
        <v>35.700000000000003</v>
      </c>
      <c r="D13" s="24">
        <v>33.200000000000003</v>
      </c>
      <c r="E13" s="24">
        <v>35.299999999999997</v>
      </c>
      <c r="F13" s="24">
        <v>33.700000000000003</v>
      </c>
      <c r="G13" s="24">
        <v>33</v>
      </c>
      <c r="H13" s="24">
        <v>33.4</v>
      </c>
      <c r="I13" s="24">
        <v>31</v>
      </c>
      <c r="J13" s="32">
        <v>47</v>
      </c>
      <c r="K13" s="24">
        <v>37.5</v>
      </c>
      <c r="L13" s="24">
        <v>35.200000000000003</v>
      </c>
      <c r="M13" s="24">
        <v>38.799999999999997</v>
      </c>
      <c r="N13" s="24">
        <v>35.5</v>
      </c>
      <c r="O13" s="24">
        <v>40.200000000000003</v>
      </c>
      <c r="P13" s="25">
        <v>43</v>
      </c>
      <c r="Q13" s="1"/>
      <c r="R13" s="2">
        <v>17</v>
      </c>
      <c r="S13" s="40">
        <f t="shared" si="0"/>
        <v>33.099999999999994</v>
      </c>
      <c r="T13" s="34">
        <f t="shared" si="1"/>
        <v>0.72506157373997249</v>
      </c>
      <c r="U13" s="34">
        <f t="shared" si="2"/>
        <v>8</v>
      </c>
      <c r="V13" s="34">
        <f t="shared" si="3"/>
        <v>2.0507838222772983</v>
      </c>
      <c r="W13" s="40">
        <f t="shared" si="4"/>
        <v>39.6</v>
      </c>
      <c r="X13" s="34">
        <f t="shared" si="5"/>
        <v>1.6028248872062159</v>
      </c>
      <c r="Y13" s="34">
        <f t="shared" si="6"/>
        <v>7</v>
      </c>
      <c r="Z13" s="34">
        <f t="shared" si="7"/>
        <v>4.2406760467328004</v>
      </c>
      <c r="AA13" s="83">
        <f t="shared" si="8"/>
        <v>1.9550401392930523E-3</v>
      </c>
    </row>
    <row r="14" spans="1:27" x14ac:dyDescent="0.2">
      <c r="A14" s="2">
        <v>18</v>
      </c>
      <c r="B14" s="24">
        <v>30.1</v>
      </c>
      <c r="C14" s="24">
        <v>36.6</v>
      </c>
      <c r="D14" s="24">
        <v>33.299999999999997</v>
      </c>
      <c r="E14" s="24">
        <v>35.5</v>
      </c>
      <c r="F14" s="24">
        <v>32.9</v>
      </c>
      <c r="G14" s="24">
        <v>33.5</v>
      </c>
      <c r="H14" s="24">
        <v>34.200000000000003</v>
      </c>
      <c r="I14" s="24">
        <v>32.299999999999997</v>
      </c>
      <c r="J14" s="32">
        <v>46.7</v>
      </c>
      <c r="K14" s="24">
        <v>37.299999999999997</v>
      </c>
      <c r="L14" s="24">
        <v>34.299999999999997</v>
      </c>
      <c r="M14" s="24">
        <v>39.9</v>
      </c>
      <c r="N14" s="24">
        <v>35.1</v>
      </c>
      <c r="O14" s="24">
        <v>40.200000000000003</v>
      </c>
      <c r="P14" s="25">
        <v>43.3</v>
      </c>
      <c r="Q14" s="1"/>
      <c r="R14" s="2">
        <v>18</v>
      </c>
      <c r="S14" s="40">
        <f t="shared" si="0"/>
        <v>33.550000000000004</v>
      </c>
      <c r="T14" s="34">
        <f t="shared" si="1"/>
        <v>0.70051001828259818</v>
      </c>
      <c r="U14" s="34">
        <f t="shared" si="2"/>
        <v>8</v>
      </c>
      <c r="V14" s="34">
        <f t="shared" si="3"/>
        <v>1.9813415368669502</v>
      </c>
      <c r="W14" s="40">
        <f t="shared" si="4"/>
        <v>39.542857142857144</v>
      </c>
      <c r="X14" s="34">
        <f t="shared" si="5"/>
        <v>1.6772791378069534</v>
      </c>
      <c r="Y14" s="34">
        <f t="shared" si="6"/>
        <v>7</v>
      </c>
      <c r="Z14" s="34">
        <f t="shared" si="7"/>
        <v>4.4376634778740334</v>
      </c>
      <c r="AA14" s="83">
        <f t="shared" si="8"/>
        <v>4.2299788942905536E-3</v>
      </c>
    </row>
    <row r="15" spans="1:27" x14ac:dyDescent="0.2">
      <c r="A15" s="2">
        <v>19</v>
      </c>
      <c r="B15" s="24">
        <v>30.5</v>
      </c>
      <c r="C15" s="24">
        <v>39</v>
      </c>
      <c r="D15" s="24">
        <v>34.4</v>
      </c>
      <c r="E15" s="24">
        <v>37.6</v>
      </c>
      <c r="F15" s="24">
        <v>34.700000000000003</v>
      </c>
      <c r="G15" s="24">
        <v>34.799999999999997</v>
      </c>
      <c r="H15" s="24">
        <v>36.1</v>
      </c>
      <c r="I15" s="24">
        <v>32.6</v>
      </c>
      <c r="J15" s="32">
        <v>48.7</v>
      </c>
      <c r="K15" s="24">
        <v>39</v>
      </c>
      <c r="L15" s="24">
        <v>36.1</v>
      </c>
      <c r="M15" s="24">
        <v>42.8</v>
      </c>
      <c r="N15" s="24">
        <v>36.6</v>
      </c>
      <c r="O15" s="24">
        <v>41.9</v>
      </c>
      <c r="P15" s="25">
        <v>46.3</v>
      </c>
      <c r="Q15" s="1"/>
      <c r="R15" s="2">
        <v>19</v>
      </c>
      <c r="S15" s="40">
        <f t="shared" si="0"/>
        <v>34.962499999999999</v>
      </c>
      <c r="T15" s="34">
        <f t="shared" si="1"/>
        <v>0.94923606502432101</v>
      </c>
      <c r="U15" s="34">
        <f t="shared" si="2"/>
        <v>8</v>
      </c>
      <c r="V15" s="34">
        <f t="shared" si="3"/>
        <v>2.6848450341021279</v>
      </c>
      <c r="W15" s="40">
        <f t="shared" si="4"/>
        <v>41.628571428571433</v>
      </c>
      <c r="X15" s="34">
        <f t="shared" si="5"/>
        <v>1.7996976314441617</v>
      </c>
      <c r="Y15" s="34">
        <f t="shared" si="6"/>
        <v>7</v>
      </c>
      <c r="Z15" s="34">
        <f t="shared" si="7"/>
        <v>4.7615523679132297</v>
      </c>
      <c r="AA15" s="83">
        <f t="shared" si="8"/>
        <v>4.7366331118469818E-3</v>
      </c>
    </row>
    <row r="16" spans="1:27" x14ac:dyDescent="0.2">
      <c r="A16" s="3">
        <v>20</v>
      </c>
      <c r="B16" s="26">
        <v>31.5</v>
      </c>
      <c r="C16" s="26">
        <v>40.5</v>
      </c>
      <c r="D16" s="26">
        <v>34.799999999999997</v>
      </c>
      <c r="E16" s="26">
        <v>38.6</v>
      </c>
      <c r="F16" s="26">
        <v>35.799999999999997</v>
      </c>
      <c r="G16" s="26">
        <v>34.299999999999997</v>
      </c>
      <c r="H16" s="26">
        <v>36.9</v>
      </c>
      <c r="I16" s="26">
        <v>33.5</v>
      </c>
      <c r="J16" s="33">
        <v>50.3</v>
      </c>
      <c r="K16" s="26">
        <v>39.700000000000003</v>
      </c>
      <c r="L16" s="26">
        <v>37.299999999999997</v>
      </c>
      <c r="M16" s="26">
        <v>44.1</v>
      </c>
      <c r="N16" s="26">
        <v>37.799999999999997</v>
      </c>
      <c r="O16" s="26">
        <v>42.5</v>
      </c>
      <c r="P16" s="27">
        <v>47.8</v>
      </c>
      <c r="Q16" s="1"/>
      <c r="R16" s="3">
        <v>20</v>
      </c>
      <c r="S16" s="43">
        <f t="shared" si="0"/>
        <v>35.737499999999997</v>
      </c>
      <c r="T16" s="44">
        <f t="shared" si="1"/>
        <v>1.0189170546642716</v>
      </c>
      <c r="U16" s="44">
        <f t="shared" si="2"/>
        <v>8</v>
      </c>
      <c r="V16" s="44">
        <f t="shared" si="3"/>
        <v>2.8819326352789227</v>
      </c>
      <c r="W16" s="43">
        <f t="shared" si="4"/>
        <v>42.785714285714285</v>
      </c>
      <c r="X16" s="44">
        <f t="shared" si="5"/>
        <v>1.8764744769340824</v>
      </c>
      <c r="Y16" s="44">
        <f t="shared" si="6"/>
        <v>7</v>
      </c>
      <c r="Z16" s="44">
        <f t="shared" si="7"/>
        <v>4.9646848075275907</v>
      </c>
      <c r="AA16" s="84">
        <f t="shared" si="8"/>
        <v>4.5559428805187121E-3</v>
      </c>
    </row>
    <row r="17" spans="1:17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9" spans="1:17" ht="20" x14ac:dyDescent="0.2">
      <c r="B19" s="145" t="s">
        <v>63</v>
      </c>
      <c r="C19" s="104" t="s">
        <v>13</v>
      </c>
      <c r="H19" s="145" t="s">
        <v>64</v>
      </c>
      <c r="I19" s="104" t="s">
        <v>28</v>
      </c>
    </row>
    <row r="20" spans="1:17" x14ac:dyDescent="0.2">
      <c r="B20" s="179" t="s">
        <v>0</v>
      </c>
      <c r="C20" s="179"/>
      <c r="D20" s="179" t="s">
        <v>33</v>
      </c>
      <c r="E20" s="179"/>
      <c r="H20" s="29" t="s">
        <v>0</v>
      </c>
      <c r="I20" s="28" t="s">
        <v>33</v>
      </c>
    </row>
    <row r="21" spans="1:17" x14ac:dyDescent="0.2">
      <c r="B21" s="28" t="s">
        <v>4</v>
      </c>
      <c r="C21" s="28" t="s">
        <v>5</v>
      </c>
      <c r="D21" s="28" t="s">
        <v>4</v>
      </c>
      <c r="E21" s="28" t="s">
        <v>5</v>
      </c>
      <c r="H21" s="32">
        <v>4.5999999999999996</v>
      </c>
      <c r="I21" s="107">
        <v>5</v>
      </c>
    </row>
    <row r="22" spans="1:17" x14ac:dyDescent="0.2">
      <c r="B22" s="21">
        <v>4.4400000000000004</v>
      </c>
      <c r="C22" s="22">
        <v>21.02</v>
      </c>
      <c r="D22" s="21">
        <v>12.6</v>
      </c>
      <c r="E22" s="23">
        <v>28.19</v>
      </c>
      <c r="H22" s="32">
        <v>4.5</v>
      </c>
      <c r="I22" s="107">
        <v>5.2</v>
      </c>
    </row>
    <row r="23" spans="1:17" x14ac:dyDescent="0.2">
      <c r="B23" s="16">
        <v>6.24</v>
      </c>
      <c r="C23" s="1">
        <v>22.92</v>
      </c>
      <c r="D23" s="16">
        <v>9.36</v>
      </c>
      <c r="E23" s="17">
        <v>22.82</v>
      </c>
      <c r="H23" s="32">
        <v>4.5999999999999996</v>
      </c>
      <c r="I23" s="107">
        <v>4.4000000000000004</v>
      </c>
    </row>
    <row r="24" spans="1:17" x14ac:dyDescent="0.2">
      <c r="B24" s="16">
        <v>5.0599999999999996</v>
      </c>
      <c r="C24" s="1">
        <v>23.47</v>
      </c>
      <c r="D24" s="16">
        <v>7.97</v>
      </c>
      <c r="E24" s="17">
        <v>23.55</v>
      </c>
      <c r="H24" s="32">
        <v>3.6</v>
      </c>
      <c r="I24" s="107">
        <v>5</v>
      </c>
    </row>
    <row r="25" spans="1:17" x14ac:dyDescent="0.2">
      <c r="B25" s="16">
        <v>7.85</v>
      </c>
      <c r="C25" s="1">
        <v>22.06</v>
      </c>
      <c r="D25" s="16">
        <v>9.7799999999999994</v>
      </c>
      <c r="E25" s="17">
        <v>22.85</v>
      </c>
      <c r="H25" s="32">
        <v>3.7</v>
      </c>
      <c r="I25" s="107">
        <v>5.5</v>
      </c>
    </row>
    <row r="26" spans="1:17" x14ac:dyDescent="0.2">
      <c r="B26" s="16">
        <v>6.31</v>
      </c>
      <c r="C26" s="1">
        <v>21.29</v>
      </c>
      <c r="D26" s="16">
        <v>7.18</v>
      </c>
      <c r="E26" s="17">
        <v>22.42</v>
      </c>
      <c r="H26" s="32">
        <v>3.7</v>
      </c>
      <c r="I26" s="107">
        <v>5</v>
      </c>
    </row>
    <row r="27" spans="1:17" x14ac:dyDescent="0.2">
      <c r="B27" s="16">
        <v>3.27</v>
      </c>
      <c r="C27" s="1">
        <v>27.21</v>
      </c>
      <c r="D27" s="16">
        <v>8.6300000000000008</v>
      </c>
      <c r="E27" s="17">
        <v>23.74</v>
      </c>
      <c r="H27" s="32">
        <v>3.7</v>
      </c>
      <c r="I27" s="107">
        <v>4.3</v>
      </c>
    </row>
    <row r="28" spans="1:17" x14ac:dyDescent="0.2">
      <c r="B28" s="16">
        <v>3.42</v>
      </c>
      <c r="C28" s="1">
        <v>25.05</v>
      </c>
      <c r="D28" s="16">
        <v>9.2799999999999994</v>
      </c>
      <c r="E28" s="17">
        <v>26.97</v>
      </c>
      <c r="H28" s="33">
        <v>4.8</v>
      </c>
      <c r="I28" s="108">
        <v>3.8</v>
      </c>
    </row>
    <row r="29" spans="1:17" x14ac:dyDescent="0.2">
      <c r="B29" s="18">
        <v>2.95</v>
      </c>
      <c r="C29" s="19">
        <v>23.3</v>
      </c>
      <c r="D29" s="111"/>
      <c r="E29" s="109"/>
      <c r="G29" s="29" t="s">
        <v>6</v>
      </c>
      <c r="H29" s="52">
        <f>AVERAGE(H21:H28)</f>
        <v>4.1499999999999995</v>
      </c>
      <c r="I29" s="52">
        <f>AVERAGE(I21:I28)</f>
        <v>4.7749999999999995</v>
      </c>
    </row>
    <row r="30" spans="1:17" x14ac:dyDescent="0.2">
      <c r="A30" s="29" t="s">
        <v>6</v>
      </c>
      <c r="B30" s="52">
        <f>AVERAGE(B22:B29)</f>
        <v>4.9424999999999999</v>
      </c>
      <c r="C30" s="52">
        <f>AVERAGE(C22:C29)</f>
        <v>23.290000000000003</v>
      </c>
      <c r="D30" s="52">
        <f>AVERAGE(D22:D29)</f>
        <v>9.2571428571428562</v>
      </c>
      <c r="E30" s="52">
        <f>AVERAGE(E22:E29)</f>
        <v>24.362857142857141</v>
      </c>
      <c r="G30" s="29" t="s">
        <v>7</v>
      </c>
      <c r="H30" s="53">
        <f>H32/SQRT(H31)</f>
        <v>0.18224786888818745</v>
      </c>
      <c r="I30" s="53">
        <f>I32/SQRT(I31)</f>
        <v>0.19707685230459315</v>
      </c>
    </row>
    <row r="31" spans="1:17" x14ac:dyDescent="0.2">
      <c r="A31" s="29" t="s">
        <v>7</v>
      </c>
      <c r="B31" s="53">
        <f>B33/SQRT(B32)</f>
        <v>0.61758096635178183</v>
      </c>
      <c r="C31" s="53">
        <f t="shared" ref="C31:E31" si="9">C33/SQRT(C32)</f>
        <v>0.72332565280100514</v>
      </c>
      <c r="D31" s="53">
        <f t="shared" si="9"/>
        <v>0.65144058050751652</v>
      </c>
      <c r="E31" s="53">
        <f t="shared" si="9"/>
        <v>0.85824770063557898</v>
      </c>
      <c r="G31" s="35" t="s">
        <v>8</v>
      </c>
      <c r="H31" s="38">
        <f>COUNT(H21:H28)</f>
        <v>8</v>
      </c>
      <c r="I31" s="38">
        <f>COUNT(I21:I28)</f>
        <v>8</v>
      </c>
    </row>
    <row r="32" spans="1:17" x14ac:dyDescent="0.2">
      <c r="A32" s="35" t="s">
        <v>8</v>
      </c>
      <c r="B32" s="38">
        <f>COUNT(B22:B29)</f>
        <v>8</v>
      </c>
      <c r="C32" s="38">
        <f>COUNT(C22:C29)</f>
        <v>8</v>
      </c>
      <c r="D32" s="38">
        <f>COUNT(D22:D29)</f>
        <v>7</v>
      </c>
      <c r="E32" s="38">
        <f>COUNT(E22:E29)</f>
        <v>7</v>
      </c>
      <c r="G32" s="29" t="s">
        <v>9</v>
      </c>
      <c r="H32" s="38">
        <f>STDEV(H21:H28)</f>
        <v>0.51547481579053667</v>
      </c>
      <c r="I32" s="38">
        <f>STDEV(I21:I28)</f>
        <v>0.55741751471791001</v>
      </c>
    </row>
    <row r="33" spans="1:32" x14ac:dyDescent="0.2">
      <c r="A33" s="29" t="s">
        <v>9</v>
      </c>
      <c r="B33" s="38">
        <f>STDEV(B22:B29)</f>
        <v>1.7467827569563441</v>
      </c>
      <c r="C33" s="38">
        <f>STDEV(C22:C29)</f>
        <v>2.0458738964071079</v>
      </c>
      <c r="D33" s="38">
        <f>STDEV(D22:D29)</f>
        <v>1.7235497699584399</v>
      </c>
      <c r="E33" s="38">
        <f>STDEV(E22:E29)</f>
        <v>2.2707099791747534</v>
      </c>
      <c r="G33" s="28" t="s">
        <v>15</v>
      </c>
      <c r="H33" s="38">
        <f>TTEST(H21:H28,I21:I28,2,2)</f>
        <v>3.5391208112820878E-2</v>
      </c>
      <c r="I33" s="34"/>
    </row>
    <row r="34" spans="1:32" x14ac:dyDescent="0.2">
      <c r="A34" s="28" t="s">
        <v>15</v>
      </c>
      <c r="B34" s="42">
        <f>TTEST(B22:B29,D22:D29,2,2)</f>
        <v>3.4562217473817192E-4</v>
      </c>
      <c r="C34" s="34"/>
      <c r="D34" s="34"/>
      <c r="E34" s="34"/>
    </row>
    <row r="35" spans="1:32" x14ac:dyDescent="0.2">
      <c r="A35" s="1"/>
      <c r="B35" s="46">
        <f>TTEST(C22:C29,E22:E29,2,2)</f>
        <v>0.35311104629898238</v>
      </c>
      <c r="C35" s="34"/>
      <c r="D35" s="34"/>
      <c r="E35" s="34"/>
    </row>
    <row r="36" spans="1:32" x14ac:dyDescent="0.2">
      <c r="A36" s="1"/>
      <c r="B36" s="34"/>
      <c r="C36" s="34"/>
      <c r="D36" s="34"/>
      <c r="E36" s="34"/>
    </row>
    <row r="37" spans="1:32" x14ac:dyDescent="0.2">
      <c r="B37" s="104" t="s">
        <v>11</v>
      </c>
      <c r="Q37" s="34"/>
      <c r="R37" s="181" t="s">
        <v>0</v>
      </c>
      <c r="S37" s="182"/>
      <c r="T37" s="182"/>
      <c r="U37" s="182"/>
      <c r="V37" s="181" t="s">
        <v>33</v>
      </c>
      <c r="W37" s="182"/>
      <c r="X37" s="182"/>
      <c r="Y37" s="183"/>
      <c r="Z37" s="99" t="s">
        <v>34</v>
      </c>
      <c r="AB37" s="29" t="s">
        <v>0</v>
      </c>
      <c r="AC37" s="28" t="s">
        <v>74</v>
      </c>
    </row>
    <row r="38" spans="1:32" ht="20" x14ac:dyDescent="0.2">
      <c r="A38" s="145" t="s">
        <v>65</v>
      </c>
      <c r="B38" s="184" t="s">
        <v>0</v>
      </c>
      <c r="C38" s="185"/>
      <c r="D38" s="185"/>
      <c r="E38" s="185"/>
      <c r="F38" s="185"/>
      <c r="G38" s="185"/>
      <c r="H38" s="186"/>
      <c r="I38" s="184" t="s">
        <v>33</v>
      </c>
      <c r="J38" s="185"/>
      <c r="K38" s="185"/>
      <c r="L38" s="185"/>
      <c r="M38" s="185"/>
      <c r="N38" s="185"/>
      <c r="O38" s="186"/>
      <c r="Q38" s="38" t="s">
        <v>11</v>
      </c>
      <c r="R38" s="36" t="s">
        <v>6</v>
      </c>
      <c r="S38" s="36" t="s">
        <v>7</v>
      </c>
      <c r="T38" s="42" t="s">
        <v>8</v>
      </c>
      <c r="U38" s="21" t="s">
        <v>9</v>
      </c>
      <c r="V38" s="36" t="s">
        <v>6</v>
      </c>
      <c r="W38" s="36" t="s">
        <v>7</v>
      </c>
      <c r="X38" s="42" t="s">
        <v>8</v>
      </c>
      <c r="Y38" s="36" t="s">
        <v>9</v>
      </c>
      <c r="Z38" s="42" t="s">
        <v>15</v>
      </c>
      <c r="AB38" s="150">
        <v>7350</v>
      </c>
      <c r="AC38" s="151">
        <v>28883</v>
      </c>
    </row>
    <row r="39" spans="1:32" x14ac:dyDescent="0.2">
      <c r="A39" s="36">
        <v>0</v>
      </c>
      <c r="B39" s="21">
        <v>113</v>
      </c>
      <c r="C39" s="22">
        <v>96</v>
      </c>
      <c r="D39" s="22">
        <v>107</v>
      </c>
      <c r="E39" s="22">
        <v>100</v>
      </c>
      <c r="F39" s="22">
        <v>92</v>
      </c>
      <c r="G39" s="22">
        <v>108</v>
      </c>
      <c r="H39" s="23">
        <v>100</v>
      </c>
      <c r="I39" s="22">
        <v>163</v>
      </c>
      <c r="J39" s="22">
        <v>147</v>
      </c>
      <c r="K39" s="22">
        <v>103</v>
      </c>
      <c r="L39" s="22">
        <v>110</v>
      </c>
      <c r="M39" s="22">
        <v>158</v>
      </c>
      <c r="N39" s="22">
        <v>123</v>
      </c>
      <c r="O39" s="23">
        <v>123</v>
      </c>
      <c r="Q39" s="21">
        <v>0</v>
      </c>
      <c r="R39" s="56">
        <f t="shared" ref="R39:R44" si="10">AVERAGE(B39:H39)</f>
        <v>102.28571428571429</v>
      </c>
      <c r="S39" s="58">
        <f>U39/SQRT(T39)</f>
        <v>2.7835767134619966</v>
      </c>
      <c r="T39" s="58">
        <f t="shared" ref="T39:T44" si="11">COUNT(B39:H39)</f>
        <v>7</v>
      </c>
      <c r="U39" s="57">
        <f t="shared" ref="U39:U44" si="12">STDEV(B39:H39)</f>
        <v>7.3646517390909425</v>
      </c>
      <c r="V39" s="56">
        <f t="shared" ref="V39:V44" si="13">AVERAGE(I39:O39)</f>
        <v>132.42857142857142</v>
      </c>
      <c r="W39" s="57">
        <f>Y39/SQRT(X39)</f>
        <v>8.9279047370140194</v>
      </c>
      <c r="X39" s="58">
        <f t="shared" ref="X39:X44" si="14">COUNT(I39:O39)</f>
        <v>7</v>
      </c>
      <c r="Y39" s="58">
        <f t="shared" ref="Y39:Y44" si="15">STDEV(I39:O39)</f>
        <v>23.621015663014614</v>
      </c>
      <c r="Z39" s="82">
        <f t="shared" ref="Z39:Z44" si="16">TTEST(B39:H39,I39:O39,2,2)</f>
        <v>7.3106578543101043E-3</v>
      </c>
      <c r="AB39" s="152">
        <v>3433</v>
      </c>
      <c r="AC39" s="153">
        <v>17963</v>
      </c>
    </row>
    <row r="40" spans="1:32" x14ac:dyDescent="0.2">
      <c r="A40" s="2">
        <v>15</v>
      </c>
      <c r="B40" s="16">
        <v>266</v>
      </c>
      <c r="C40" s="1">
        <v>361</v>
      </c>
      <c r="D40" s="1">
        <v>274</v>
      </c>
      <c r="E40" s="1">
        <v>319</v>
      </c>
      <c r="F40" s="1">
        <v>284</v>
      </c>
      <c r="G40" s="1">
        <v>139</v>
      </c>
      <c r="H40" s="17">
        <v>267</v>
      </c>
      <c r="I40" s="1">
        <v>462</v>
      </c>
      <c r="J40" s="1">
        <v>350</v>
      </c>
      <c r="K40" s="1">
        <v>275</v>
      </c>
      <c r="L40" s="1">
        <v>318</v>
      </c>
      <c r="M40" s="1">
        <v>321</v>
      </c>
      <c r="N40" s="1">
        <v>274</v>
      </c>
      <c r="O40" s="17">
        <v>306</v>
      </c>
      <c r="Q40" s="16">
        <v>15</v>
      </c>
      <c r="R40" s="54">
        <f t="shared" si="10"/>
        <v>272.85714285714283</v>
      </c>
      <c r="S40" s="34">
        <f t="shared" ref="S40:S44" si="17">U40/SQRT(T40)</f>
        <v>25.830425555026032</v>
      </c>
      <c r="T40" s="34">
        <f t="shared" si="11"/>
        <v>7</v>
      </c>
      <c r="U40" s="60">
        <f t="shared" si="12"/>
        <v>68.340882277566436</v>
      </c>
      <c r="V40" s="54">
        <f t="shared" si="13"/>
        <v>329.42857142857144</v>
      </c>
      <c r="W40" s="60">
        <f t="shared" ref="W40:W43" si="18">Y40/SQRT(X40)</f>
        <v>24.291735948139859</v>
      </c>
      <c r="X40" s="34">
        <f t="shared" si="14"/>
        <v>7</v>
      </c>
      <c r="Y40" s="34">
        <f t="shared" si="15"/>
        <v>64.269892232825882</v>
      </c>
      <c r="Z40" s="83">
        <f t="shared" si="16"/>
        <v>0.13659991465528964</v>
      </c>
      <c r="AB40" s="152">
        <v>6915</v>
      </c>
      <c r="AC40" s="153">
        <v>13658</v>
      </c>
      <c r="AD40" s="29" t="s">
        <v>6</v>
      </c>
      <c r="AE40" s="52">
        <f>AVERAGE(AB38:AB44)</f>
        <v>7257.7142857142853</v>
      </c>
      <c r="AF40" s="52">
        <f>AVERAGE(AC38:AC44)</f>
        <v>14119.571428571429</v>
      </c>
    </row>
    <row r="41" spans="1:32" x14ac:dyDescent="0.2">
      <c r="A41" s="2">
        <v>30</v>
      </c>
      <c r="B41" s="16">
        <v>223</v>
      </c>
      <c r="C41" s="1">
        <v>287</v>
      </c>
      <c r="D41" s="1">
        <v>205</v>
      </c>
      <c r="E41" s="1">
        <v>316</v>
      </c>
      <c r="F41" s="1">
        <v>251</v>
      </c>
      <c r="G41" s="1">
        <v>132</v>
      </c>
      <c r="H41" s="17">
        <v>241</v>
      </c>
      <c r="I41" s="1">
        <v>456</v>
      </c>
      <c r="J41" s="1">
        <v>384</v>
      </c>
      <c r="K41" s="1">
        <v>320</v>
      </c>
      <c r="L41" s="1">
        <v>250</v>
      </c>
      <c r="M41" s="1">
        <v>346</v>
      </c>
      <c r="N41" s="1">
        <v>251</v>
      </c>
      <c r="O41" s="17">
        <v>262</v>
      </c>
      <c r="Q41" s="16">
        <v>30</v>
      </c>
      <c r="R41" s="54">
        <f t="shared" si="10"/>
        <v>236.42857142857142</v>
      </c>
      <c r="S41" s="34">
        <f t="shared" si="17"/>
        <v>22.464635851613032</v>
      </c>
      <c r="T41" s="34">
        <f t="shared" si="11"/>
        <v>7</v>
      </c>
      <c r="U41" s="60">
        <f t="shared" si="12"/>
        <v>59.435839756993786</v>
      </c>
      <c r="V41" s="54">
        <f t="shared" si="13"/>
        <v>324.14285714285717</v>
      </c>
      <c r="W41" s="60">
        <f t="shared" si="18"/>
        <v>29.34720605784068</v>
      </c>
      <c r="X41" s="34">
        <f t="shared" si="14"/>
        <v>7</v>
      </c>
      <c r="Y41" s="34">
        <f t="shared" si="15"/>
        <v>77.64540890361468</v>
      </c>
      <c r="Z41" s="83">
        <f t="shared" si="16"/>
        <v>3.5187587968336778E-2</v>
      </c>
      <c r="AB41" s="152">
        <v>10980</v>
      </c>
      <c r="AC41" s="153">
        <v>9705</v>
      </c>
      <c r="AD41" s="29" t="s">
        <v>7</v>
      </c>
      <c r="AE41" s="91">
        <f>AE43/SQRT(AE42)</f>
        <v>1242.0579641846659</v>
      </c>
      <c r="AF41" s="91">
        <f>AF43/SQRT(AF42)</f>
        <v>2748.4461398531112</v>
      </c>
    </row>
    <row r="42" spans="1:32" x14ac:dyDescent="0.2">
      <c r="A42" s="2">
        <v>60</v>
      </c>
      <c r="B42" s="16">
        <v>167</v>
      </c>
      <c r="C42" s="1">
        <v>196</v>
      </c>
      <c r="D42" s="1">
        <v>156</v>
      </c>
      <c r="E42" s="1">
        <v>154</v>
      </c>
      <c r="F42" s="1">
        <v>168</v>
      </c>
      <c r="G42" s="1">
        <v>124</v>
      </c>
      <c r="H42" s="17">
        <v>193</v>
      </c>
      <c r="I42" s="1">
        <v>427</v>
      </c>
      <c r="J42" s="1">
        <v>336</v>
      </c>
      <c r="K42" s="1">
        <v>217</v>
      </c>
      <c r="L42" s="1">
        <v>180</v>
      </c>
      <c r="M42" s="1">
        <v>206</v>
      </c>
      <c r="N42" s="1">
        <v>204</v>
      </c>
      <c r="O42" s="17">
        <v>205</v>
      </c>
      <c r="Q42" s="16">
        <v>60</v>
      </c>
      <c r="R42" s="54">
        <f t="shared" si="10"/>
        <v>165.42857142857142</v>
      </c>
      <c r="S42" s="34">
        <f t="shared" si="17"/>
        <v>9.30912799061106</v>
      </c>
      <c r="T42" s="34">
        <f t="shared" si="11"/>
        <v>7</v>
      </c>
      <c r="U42" s="60">
        <f t="shared" si="12"/>
        <v>24.629637586027293</v>
      </c>
      <c r="V42" s="54">
        <f t="shared" si="13"/>
        <v>253.57142857142858</v>
      </c>
      <c r="W42" s="60">
        <f t="shared" si="18"/>
        <v>34.744548830994873</v>
      </c>
      <c r="X42" s="34">
        <f t="shared" si="14"/>
        <v>7</v>
      </c>
      <c r="Y42" s="34">
        <f t="shared" si="15"/>
        <v>91.925435621952374</v>
      </c>
      <c r="Z42" s="83">
        <f t="shared" si="16"/>
        <v>3.0567900846593311E-2</v>
      </c>
      <c r="AB42" s="152">
        <v>10073</v>
      </c>
      <c r="AC42" s="153">
        <v>9075</v>
      </c>
      <c r="AD42" s="35" t="s">
        <v>8</v>
      </c>
      <c r="AE42" s="38">
        <f>COUNT(AB38:AB45)</f>
        <v>7</v>
      </c>
      <c r="AF42" s="38">
        <f>COUNT(AC38:AC45)</f>
        <v>7</v>
      </c>
    </row>
    <row r="43" spans="1:32" x14ac:dyDescent="0.2">
      <c r="A43" s="2">
        <v>90</v>
      </c>
      <c r="B43" s="16">
        <v>141</v>
      </c>
      <c r="C43" s="1">
        <v>151</v>
      </c>
      <c r="D43" s="1">
        <v>126</v>
      </c>
      <c r="E43" s="1">
        <v>132</v>
      </c>
      <c r="F43" s="1">
        <v>124</v>
      </c>
      <c r="G43" s="1">
        <v>141</v>
      </c>
      <c r="H43" s="17">
        <v>133</v>
      </c>
      <c r="I43" s="1">
        <v>420</v>
      </c>
      <c r="J43" s="1">
        <v>263</v>
      </c>
      <c r="K43" s="1">
        <v>176</v>
      </c>
      <c r="L43" s="1">
        <v>147</v>
      </c>
      <c r="M43" s="1">
        <v>190</v>
      </c>
      <c r="N43" s="1">
        <v>161</v>
      </c>
      <c r="O43" s="17">
        <v>191</v>
      </c>
      <c r="Q43" s="16">
        <v>90</v>
      </c>
      <c r="R43" s="54">
        <f t="shared" si="10"/>
        <v>135.42857142857142</v>
      </c>
      <c r="S43" s="34">
        <f t="shared" si="17"/>
        <v>3.5913728828504379</v>
      </c>
      <c r="T43" s="34">
        <f t="shared" si="11"/>
        <v>7</v>
      </c>
      <c r="U43" s="60">
        <f t="shared" si="12"/>
        <v>9.5018795133233649</v>
      </c>
      <c r="V43" s="54">
        <f t="shared" si="13"/>
        <v>221.14285714285714</v>
      </c>
      <c r="W43" s="60">
        <f t="shared" si="18"/>
        <v>35.965213729928756</v>
      </c>
      <c r="X43" s="34">
        <f t="shared" si="14"/>
        <v>7</v>
      </c>
      <c r="Y43" s="34">
        <f t="shared" si="15"/>
        <v>95.15501137867723</v>
      </c>
      <c r="Z43" s="83">
        <f t="shared" si="16"/>
        <v>3.5307416168579797E-2</v>
      </c>
      <c r="AB43" s="152">
        <v>2475</v>
      </c>
      <c r="AC43" s="153">
        <v>8865</v>
      </c>
      <c r="AD43" s="29" t="s">
        <v>9</v>
      </c>
      <c r="AE43" s="38">
        <f>STDEV(AB38:AB45)</f>
        <v>3286.1764871597966</v>
      </c>
      <c r="AF43" s="38">
        <f>STDEV(AC38:AC45)</f>
        <v>7271.704977906782</v>
      </c>
    </row>
    <row r="44" spans="1:32" x14ac:dyDescent="0.2">
      <c r="A44" s="3">
        <v>120</v>
      </c>
      <c r="B44" s="18">
        <v>121</v>
      </c>
      <c r="C44" s="19">
        <v>130</v>
      </c>
      <c r="D44" s="19">
        <v>118</v>
      </c>
      <c r="E44" s="19">
        <v>117</v>
      </c>
      <c r="F44" s="19">
        <v>117</v>
      </c>
      <c r="G44" s="19">
        <v>108</v>
      </c>
      <c r="H44" s="20">
        <v>108</v>
      </c>
      <c r="I44" s="19">
        <v>308</v>
      </c>
      <c r="J44" s="19">
        <v>176</v>
      </c>
      <c r="K44" s="19">
        <v>142</v>
      </c>
      <c r="L44" s="19">
        <v>125</v>
      </c>
      <c r="M44" s="19">
        <v>158</v>
      </c>
      <c r="N44" s="19">
        <v>133</v>
      </c>
      <c r="O44" s="20">
        <v>144</v>
      </c>
      <c r="Q44" s="18">
        <v>120</v>
      </c>
      <c r="R44" s="61">
        <f t="shared" si="10"/>
        <v>117</v>
      </c>
      <c r="S44" s="44">
        <f t="shared" si="17"/>
        <v>2.8784916685156978</v>
      </c>
      <c r="T44" s="44">
        <f t="shared" si="11"/>
        <v>7</v>
      </c>
      <c r="U44" s="63">
        <f t="shared" si="12"/>
        <v>7.6157731058639087</v>
      </c>
      <c r="V44" s="61">
        <f t="shared" si="13"/>
        <v>169.42857142857142</v>
      </c>
      <c r="W44" s="63">
        <f>Y44/SQRT(X44)</f>
        <v>23.942249111497585</v>
      </c>
      <c r="X44" s="44">
        <f t="shared" si="14"/>
        <v>7</v>
      </c>
      <c r="Y44" s="44">
        <f t="shared" si="15"/>
        <v>63.345236976579763</v>
      </c>
      <c r="Z44" s="84">
        <f t="shared" si="16"/>
        <v>5.0420312278710903E-2</v>
      </c>
      <c r="AB44" s="154">
        <v>9578</v>
      </c>
      <c r="AC44" s="155">
        <v>10688</v>
      </c>
      <c r="AD44" s="28" t="s">
        <v>15</v>
      </c>
      <c r="AE44" s="38">
        <f>TTEST(AB38:AB45,AC38:AC45,2,2)</f>
        <v>4.2048861026192347E-2</v>
      </c>
      <c r="AF44" s="34"/>
    </row>
    <row r="45" spans="1:32" x14ac:dyDescent="0.2">
      <c r="AB45" s="156"/>
      <c r="AC45" s="156"/>
    </row>
    <row r="47" spans="1:32" x14ac:dyDescent="0.2">
      <c r="A47" s="34"/>
      <c r="Q47" s="34"/>
      <c r="R47" s="181" t="s">
        <v>0</v>
      </c>
      <c r="S47" s="182"/>
      <c r="T47" s="182"/>
      <c r="U47" s="182"/>
      <c r="V47" s="181" t="s">
        <v>33</v>
      </c>
      <c r="W47" s="182"/>
      <c r="X47" s="182"/>
      <c r="Y47" s="183"/>
      <c r="Z47" s="99" t="s">
        <v>34</v>
      </c>
      <c r="AB47" s="29" t="s">
        <v>0</v>
      </c>
      <c r="AC47" s="28" t="s">
        <v>74</v>
      </c>
    </row>
    <row r="48" spans="1:32" ht="20" x14ac:dyDescent="0.2">
      <c r="A48" s="145" t="s">
        <v>68</v>
      </c>
      <c r="B48" s="184" t="s">
        <v>0</v>
      </c>
      <c r="C48" s="185"/>
      <c r="D48" s="185"/>
      <c r="E48" s="185"/>
      <c r="F48" s="185"/>
      <c r="G48" s="185"/>
      <c r="H48" s="186"/>
      <c r="I48" s="184" t="s">
        <v>33</v>
      </c>
      <c r="J48" s="185"/>
      <c r="K48" s="185"/>
      <c r="L48" s="185"/>
      <c r="M48" s="185"/>
      <c r="N48" s="185"/>
      <c r="O48" s="186"/>
      <c r="Q48" s="42" t="s">
        <v>29</v>
      </c>
      <c r="R48" s="36" t="s">
        <v>6</v>
      </c>
      <c r="S48" s="36" t="s">
        <v>7</v>
      </c>
      <c r="T48" s="42" t="s">
        <v>8</v>
      </c>
      <c r="U48" s="21" t="s">
        <v>9</v>
      </c>
      <c r="V48" s="36" t="s">
        <v>6</v>
      </c>
      <c r="W48" s="36" t="s">
        <v>7</v>
      </c>
      <c r="X48" s="42" t="s">
        <v>8</v>
      </c>
      <c r="Y48" s="36" t="s">
        <v>9</v>
      </c>
      <c r="Z48" s="42" t="s">
        <v>15</v>
      </c>
      <c r="AB48" s="150">
        <v>-3893</v>
      </c>
      <c r="AC48" s="151">
        <v>-2120</v>
      </c>
    </row>
    <row r="49" spans="1:29" x14ac:dyDescent="0.2">
      <c r="A49" s="36">
        <v>0</v>
      </c>
      <c r="B49" s="22">
        <v>100</v>
      </c>
      <c r="C49" s="22">
        <v>100</v>
      </c>
      <c r="D49" s="22">
        <v>100</v>
      </c>
      <c r="E49" s="22">
        <v>100</v>
      </c>
      <c r="F49" s="22">
        <v>100</v>
      </c>
      <c r="G49" s="22">
        <v>100</v>
      </c>
      <c r="H49" s="22">
        <v>100</v>
      </c>
      <c r="I49" s="21">
        <v>100</v>
      </c>
      <c r="J49" s="22">
        <v>100</v>
      </c>
      <c r="K49" s="22">
        <v>100</v>
      </c>
      <c r="L49" s="22">
        <v>100</v>
      </c>
      <c r="M49" s="22">
        <v>100</v>
      </c>
      <c r="N49" s="22">
        <v>100</v>
      </c>
      <c r="O49" s="23">
        <v>100</v>
      </c>
      <c r="Q49" s="21">
        <v>0</v>
      </c>
      <c r="R49" s="56">
        <f>AVERAGE(B49:H49)</f>
        <v>100</v>
      </c>
      <c r="S49" s="58">
        <f>U49/SQRT(T49)</f>
        <v>0</v>
      </c>
      <c r="T49" s="58">
        <f>COUNT(B49:H49)</f>
        <v>7</v>
      </c>
      <c r="U49" s="79">
        <f>STDEV(B49:H49)</f>
        <v>0</v>
      </c>
      <c r="V49" s="101">
        <f>AVERAGE(I49:O49)</f>
        <v>100</v>
      </c>
      <c r="W49" s="57">
        <f>Y49/SQRT(X49)</f>
        <v>0</v>
      </c>
      <c r="X49" s="58">
        <f>COUNT(I49:O49)</f>
        <v>7</v>
      </c>
      <c r="Y49" s="58">
        <f>STDEV(I49:O49)</f>
        <v>0</v>
      </c>
      <c r="Z49" s="82"/>
      <c r="AB49" s="152">
        <v>-1725</v>
      </c>
      <c r="AC49" s="153">
        <v>-787.5</v>
      </c>
    </row>
    <row r="50" spans="1:29" x14ac:dyDescent="0.2">
      <c r="A50" s="2">
        <v>15</v>
      </c>
      <c r="B50" s="1">
        <v>81</v>
      </c>
      <c r="C50" s="1">
        <v>76</v>
      </c>
      <c r="D50" s="1">
        <v>83</v>
      </c>
      <c r="E50" s="1">
        <v>93</v>
      </c>
      <c r="F50" s="1">
        <v>83</v>
      </c>
      <c r="G50" s="1">
        <v>80</v>
      </c>
      <c r="H50" s="1">
        <v>88</v>
      </c>
      <c r="I50" s="16">
        <v>86</v>
      </c>
      <c r="J50" s="1">
        <v>85</v>
      </c>
      <c r="K50" s="1">
        <v>117</v>
      </c>
      <c r="L50" s="1">
        <v>99</v>
      </c>
      <c r="M50" s="1">
        <v>105</v>
      </c>
      <c r="N50" s="1">
        <v>96</v>
      </c>
      <c r="O50" s="17">
        <v>95</v>
      </c>
      <c r="Q50" s="16">
        <v>15</v>
      </c>
      <c r="R50" s="54">
        <f>AVERAGE(B50:H50)</f>
        <v>83.428571428571431</v>
      </c>
      <c r="S50" s="34">
        <f t="shared" ref="S50:S53" si="19">U50/SQRT(T50)</f>
        <v>2.1028002062685349</v>
      </c>
      <c r="T50" s="34">
        <f>COUNT(B49:H49)</f>
        <v>7</v>
      </c>
      <c r="U50" s="80">
        <f>STDEV(B50:H50)</f>
        <v>5.5634864026418676</v>
      </c>
      <c r="V50" s="50">
        <f>AVERAGE(I50:O50)</f>
        <v>97.571428571428569</v>
      </c>
      <c r="W50" s="60">
        <f t="shared" ref="W50:W53" si="20">Y50/SQRT(X50)</f>
        <v>4.185332340773094</v>
      </c>
      <c r="X50" s="34">
        <f>COUNT(I50:O50)</f>
        <v>7</v>
      </c>
      <c r="Y50" s="34">
        <f>STDEV(I50:O50)</f>
        <v>11.073348527841446</v>
      </c>
      <c r="Z50" s="83">
        <f>TTEST(B50:H50,I50:O50,2,2)</f>
        <v>1.0673392100788097E-2</v>
      </c>
      <c r="AB50" s="152">
        <v>-562.5</v>
      </c>
      <c r="AC50" s="153">
        <v>-127.5</v>
      </c>
    </row>
    <row r="51" spans="1:29" x14ac:dyDescent="0.2">
      <c r="A51" s="2">
        <v>30</v>
      </c>
      <c r="B51" s="1">
        <v>65</v>
      </c>
      <c r="C51" s="1">
        <v>77</v>
      </c>
      <c r="D51" s="1">
        <v>84</v>
      </c>
      <c r="E51" s="1">
        <v>85</v>
      </c>
      <c r="F51" s="1">
        <v>67</v>
      </c>
      <c r="G51" s="1">
        <v>70</v>
      </c>
      <c r="H51" s="1">
        <v>78</v>
      </c>
      <c r="I51" s="16">
        <v>70</v>
      </c>
      <c r="J51" s="1">
        <v>86</v>
      </c>
      <c r="K51" s="1">
        <v>92</v>
      </c>
      <c r="L51" s="1">
        <v>94</v>
      </c>
      <c r="M51" s="1">
        <v>108</v>
      </c>
      <c r="N51" s="1">
        <v>87</v>
      </c>
      <c r="O51" s="17">
        <v>93</v>
      </c>
      <c r="Q51" s="16">
        <v>30</v>
      </c>
      <c r="R51" s="54">
        <f>AVERAGE(B51:H51)</f>
        <v>75.142857142857139</v>
      </c>
      <c r="S51" s="34">
        <f t="shared" si="19"/>
        <v>3.0192128541233063</v>
      </c>
      <c r="T51" s="34">
        <f>COUNT(B50:H50)</f>
        <v>7</v>
      </c>
      <c r="U51" s="80">
        <f>STDEV(B51:H51)</f>
        <v>7.9880863671798021</v>
      </c>
      <c r="V51" s="50">
        <f>AVERAGE(I51:O51)</f>
        <v>90</v>
      </c>
      <c r="W51" s="60">
        <f t="shared" si="20"/>
        <v>4.303929544475551</v>
      </c>
      <c r="X51" s="34">
        <f>COUNT(I51:O51)</f>
        <v>7</v>
      </c>
      <c r="Y51" s="34">
        <f>STDEV(I51:O51)</f>
        <v>11.387127235025815</v>
      </c>
      <c r="Z51" s="83">
        <f>TTEST(B51:H51,I51:O51,2,2)</f>
        <v>1.5289087229867666E-2</v>
      </c>
      <c r="AB51" s="152">
        <v>-112.5</v>
      </c>
      <c r="AC51" s="153">
        <v>105</v>
      </c>
    </row>
    <row r="52" spans="1:29" x14ac:dyDescent="0.2">
      <c r="A52" s="2">
        <v>60</v>
      </c>
      <c r="B52" s="1">
        <v>74</v>
      </c>
      <c r="C52" s="1">
        <v>95</v>
      </c>
      <c r="D52" s="1">
        <v>108</v>
      </c>
      <c r="E52" s="1">
        <v>109</v>
      </c>
      <c r="F52" s="1">
        <v>70</v>
      </c>
      <c r="G52" s="1">
        <v>85</v>
      </c>
      <c r="H52" s="1">
        <v>95</v>
      </c>
      <c r="I52" s="16">
        <v>81</v>
      </c>
      <c r="J52" s="1">
        <v>97</v>
      </c>
      <c r="K52" s="1">
        <v>99</v>
      </c>
      <c r="L52" s="1">
        <v>100</v>
      </c>
      <c r="M52" s="1">
        <v>120</v>
      </c>
      <c r="N52" s="1">
        <v>88</v>
      </c>
      <c r="O52" s="17">
        <v>102</v>
      </c>
      <c r="Q52" s="16">
        <v>60</v>
      </c>
      <c r="R52" s="54">
        <f>AVERAGE(B52:H52)</f>
        <v>90.857142857142861</v>
      </c>
      <c r="S52" s="34">
        <f t="shared" si="19"/>
        <v>5.7958465071716594</v>
      </c>
      <c r="T52" s="34">
        <f>COUNT(B51:H51)</f>
        <v>7</v>
      </c>
      <c r="U52" s="80">
        <f>STDEV(B52:H52)</f>
        <v>15.334368495078547</v>
      </c>
      <c r="V52" s="50">
        <f>AVERAGE(I52:O52)</f>
        <v>98.142857142857139</v>
      </c>
      <c r="W52" s="60">
        <f t="shared" si="20"/>
        <v>4.6158555489724371</v>
      </c>
      <c r="X52" s="34">
        <f>COUNT(I52:O52)</f>
        <v>7</v>
      </c>
      <c r="Y52" s="34">
        <f>STDEV(I52:O52)</f>
        <v>12.212405870378591</v>
      </c>
      <c r="Z52" s="83">
        <f>TTEST(B52:H52,I52:O52,2,2)</f>
        <v>0.34486182038588531</v>
      </c>
      <c r="AB52" s="152">
        <v>-3893</v>
      </c>
      <c r="AC52" s="153">
        <v>1763</v>
      </c>
    </row>
    <row r="53" spans="1:29" x14ac:dyDescent="0.2">
      <c r="A53" s="3">
        <v>90</v>
      </c>
      <c r="B53" s="19">
        <v>95</v>
      </c>
      <c r="C53" s="19">
        <v>98</v>
      </c>
      <c r="D53" s="19">
        <v>102</v>
      </c>
      <c r="E53" s="19">
        <v>107</v>
      </c>
      <c r="F53" s="19">
        <v>78</v>
      </c>
      <c r="G53" s="19">
        <v>93</v>
      </c>
      <c r="H53" s="19">
        <v>95</v>
      </c>
      <c r="I53" s="18">
        <v>100</v>
      </c>
      <c r="J53" s="19">
        <v>110</v>
      </c>
      <c r="K53" s="19">
        <v>92</v>
      </c>
      <c r="L53" s="19">
        <v>115</v>
      </c>
      <c r="M53" s="19">
        <v>115</v>
      </c>
      <c r="N53" s="19">
        <v>98</v>
      </c>
      <c r="O53" s="20">
        <v>119</v>
      </c>
      <c r="Q53" s="18">
        <v>90</v>
      </c>
      <c r="R53" s="61">
        <f>AVERAGE(B53:H53)</f>
        <v>95.428571428571431</v>
      </c>
      <c r="S53" s="44">
        <f t="shared" si="19"/>
        <v>3.4285714285714284</v>
      </c>
      <c r="T53" s="44">
        <f>COUNT(B52:H52)</f>
        <v>7</v>
      </c>
      <c r="U53" s="81">
        <f>STDEV(B53:H53)</f>
        <v>9.0711473522214536</v>
      </c>
      <c r="V53" s="102">
        <f>AVERAGE(I53:O53)</f>
        <v>107</v>
      </c>
      <c r="W53" s="63">
        <f t="shared" si="20"/>
        <v>3.8913824205360674</v>
      </c>
      <c r="X53" s="44">
        <f>COUNT(I53:O53)</f>
        <v>7</v>
      </c>
      <c r="Y53" s="44">
        <f>STDEV(I53:O53)</f>
        <v>10.295630140987001</v>
      </c>
      <c r="Z53" s="84">
        <f>TTEST(B53:H53,I53:O53,2,2)</f>
        <v>4.5517098428876759E-2</v>
      </c>
      <c r="AB53" s="152">
        <v>-2603</v>
      </c>
      <c r="AC53" s="153">
        <v>-1680</v>
      </c>
    </row>
    <row r="54" spans="1:29" x14ac:dyDescent="0.2">
      <c r="AB54" s="154">
        <v>-1365</v>
      </c>
      <c r="AC54" s="155">
        <v>172.5</v>
      </c>
    </row>
    <row r="55" spans="1:29" x14ac:dyDescent="0.2">
      <c r="AA55" s="29" t="s">
        <v>6</v>
      </c>
      <c r="AB55" s="52">
        <f>AVERAGE(AB48:AB54)</f>
        <v>-2022</v>
      </c>
      <c r="AC55" s="52">
        <f>AVERAGE(AC48:AC54)</f>
        <v>-382.07142857142856</v>
      </c>
    </row>
    <row r="56" spans="1:29" ht="20" x14ac:dyDescent="0.2">
      <c r="A56" s="145" t="s">
        <v>69</v>
      </c>
      <c r="AA56" s="29" t="s">
        <v>7</v>
      </c>
      <c r="AB56" s="53">
        <f>AB58/SQRT(AB57)</f>
        <v>569.77504959664304</v>
      </c>
      <c r="AC56" s="53">
        <f>AC58/SQRT(AC57)</f>
        <v>489.90554760916035</v>
      </c>
    </row>
    <row r="57" spans="1:29" x14ac:dyDescent="0.2">
      <c r="A57" s="105" t="s">
        <v>73</v>
      </c>
      <c r="B57" s="185" t="s">
        <v>3</v>
      </c>
      <c r="C57" s="185"/>
      <c r="D57" s="185"/>
      <c r="E57" s="185"/>
      <c r="F57" s="185"/>
      <c r="G57" s="185"/>
      <c r="H57" s="185"/>
      <c r="I57" s="185"/>
      <c r="J57" s="184" t="s">
        <v>33</v>
      </c>
      <c r="K57" s="185"/>
      <c r="L57" s="185"/>
      <c r="M57" s="185"/>
      <c r="N57" s="185"/>
      <c r="O57" s="185"/>
      <c r="P57" s="186"/>
      <c r="Q57" s="1"/>
      <c r="AA57" s="35" t="s">
        <v>8</v>
      </c>
      <c r="AB57" s="38">
        <f>COUNT(AB47:AB54)</f>
        <v>7</v>
      </c>
      <c r="AC57" s="38">
        <f>COUNT(AC47:AC54)</f>
        <v>7</v>
      </c>
    </row>
    <row r="58" spans="1:29" x14ac:dyDescent="0.2">
      <c r="A58" s="36" t="s">
        <v>22</v>
      </c>
      <c r="B58" s="5">
        <v>1.7</v>
      </c>
      <c r="C58" s="5">
        <v>1.5</v>
      </c>
      <c r="D58" s="5">
        <v>1.2</v>
      </c>
      <c r="E58" s="5">
        <v>1.8</v>
      </c>
      <c r="F58" s="5">
        <v>1</v>
      </c>
      <c r="G58" s="5">
        <v>1.8</v>
      </c>
      <c r="H58" s="5">
        <v>1.7</v>
      </c>
      <c r="I58" s="5">
        <v>1.9</v>
      </c>
      <c r="J58" s="47">
        <v>1.1000000000000001</v>
      </c>
      <c r="K58" s="48">
        <v>1.3</v>
      </c>
      <c r="L58" s="48">
        <v>1</v>
      </c>
      <c r="M58" s="48">
        <v>1.6</v>
      </c>
      <c r="N58" s="48">
        <v>1.7</v>
      </c>
      <c r="O58" s="48">
        <v>1.4</v>
      </c>
      <c r="P58" s="49">
        <v>1</v>
      </c>
      <c r="Q58" s="1"/>
      <c r="AA58" s="29" t="s">
        <v>9</v>
      </c>
      <c r="AB58" s="38">
        <f>STDEV(AB47:AB54)</f>
        <v>1507.4830844822106</v>
      </c>
      <c r="AC58" s="38">
        <f>STDEV(AC47:AC54)</f>
        <v>1296.1682448847523</v>
      </c>
    </row>
    <row r="59" spans="1:29" x14ac:dyDescent="0.2">
      <c r="A59" s="3" t="s">
        <v>23</v>
      </c>
      <c r="B59" s="5">
        <v>0.7</v>
      </c>
      <c r="C59" s="5">
        <v>1.1000000000000001</v>
      </c>
      <c r="D59" s="5">
        <v>0.7</v>
      </c>
      <c r="E59" s="5">
        <v>1.2</v>
      </c>
      <c r="F59" s="5">
        <v>1.1000000000000001</v>
      </c>
      <c r="G59" s="5">
        <v>1.2</v>
      </c>
      <c r="H59" s="5">
        <v>1.2</v>
      </c>
      <c r="I59" s="5">
        <v>1.1000000000000001</v>
      </c>
      <c r="J59" s="8">
        <v>0.9</v>
      </c>
      <c r="K59" s="9">
        <v>1.2</v>
      </c>
      <c r="L59" s="9">
        <v>0.9</v>
      </c>
      <c r="M59" s="9">
        <v>1.2</v>
      </c>
      <c r="N59" s="9">
        <v>1.4</v>
      </c>
      <c r="O59" s="9">
        <v>1.2</v>
      </c>
      <c r="P59" s="10">
        <v>1.3</v>
      </c>
      <c r="AA59" s="28" t="s">
        <v>15</v>
      </c>
      <c r="AB59" s="38">
        <f>TTEST(AB47:AB54,AC47:AC54,2,2)</f>
        <v>4.9679597970128095E-2</v>
      </c>
      <c r="AC59" s="34"/>
    </row>
    <row r="60" spans="1:29" x14ac:dyDescent="0.2">
      <c r="A60" s="34"/>
      <c r="B60" s="181" t="s">
        <v>0</v>
      </c>
      <c r="C60" s="182"/>
      <c r="D60" s="182"/>
      <c r="E60" s="183"/>
      <c r="F60" s="181" t="s">
        <v>33</v>
      </c>
      <c r="G60" s="182"/>
      <c r="H60" s="182"/>
      <c r="I60" s="183"/>
      <c r="J60" s="157"/>
      <c r="K60" s="157"/>
      <c r="L60" s="157"/>
      <c r="M60" s="157"/>
      <c r="N60" s="157"/>
      <c r="O60" s="157"/>
      <c r="P60" s="157"/>
    </row>
    <row r="61" spans="1:29" x14ac:dyDescent="0.2">
      <c r="A61" s="38" t="s">
        <v>24</v>
      </c>
      <c r="B61" s="28" t="s">
        <v>6</v>
      </c>
      <c r="C61" s="28" t="s">
        <v>7</v>
      </c>
      <c r="D61" s="38" t="s">
        <v>8</v>
      </c>
      <c r="E61" s="28" t="s">
        <v>9</v>
      </c>
      <c r="F61" s="28" t="s">
        <v>6</v>
      </c>
      <c r="G61" s="28" t="s">
        <v>7</v>
      </c>
      <c r="H61" s="38" t="s">
        <v>8</v>
      </c>
      <c r="I61" s="28" t="s">
        <v>9</v>
      </c>
    </row>
    <row r="62" spans="1:29" x14ac:dyDescent="0.2">
      <c r="A62" s="2" t="s">
        <v>22</v>
      </c>
      <c r="B62" s="51">
        <f>AVERAGE(B58:I58)</f>
        <v>1.575</v>
      </c>
      <c r="C62" s="38">
        <f>E62/SQRT(D62)</f>
        <v>0.11299494299683122</v>
      </c>
      <c r="D62" s="38">
        <f>COUNT(B58:I58)</f>
        <v>8</v>
      </c>
      <c r="E62" s="74">
        <f>STDEV(B58:I58)</f>
        <v>0.31959796173138699</v>
      </c>
      <c r="F62" s="51">
        <f>AVERAGE(J58:P58)</f>
        <v>1.3</v>
      </c>
      <c r="G62" s="38">
        <f>I62/SQRT(H62)</f>
        <v>0.10690449676497001</v>
      </c>
      <c r="H62" s="38">
        <f>COUNT(J58:P58)</f>
        <v>7</v>
      </c>
      <c r="I62" s="74">
        <f>STDEV(J58:P58)</f>
        <v>0.28284271247461967</v>
      </c>
    </row>
    <row r="63" spans="1:29" x14ac:dyDescent="0.2">
      <c r="A63" s="3" t="s">
        <v>23</v>
      </c>
      <c r="B63" s="51">
        <f>AVERAGE(B59:I59)</f>
        <v>1.0375000000000001</v>
      </c>
      <c r="C63" s="38">
        <f>E63/SQRT(D63)</f>
        <v>7.5445107765276923E-2</v>
      </c>
      <c r="D63" s="38">
        <f>COUNT(B59:I59)</f>
        <v>8</v>
      </c>
      <c r="E63" s="74">
        <f>STDEV(B59:I59)</f>
        <v>0.21339098923270866</v>
      </c>
      <c r="F63" s="51">
        <f>AVERAGE(J59:P59)</f>
        <v>1.157142857142857</v>
      </c>
      <c r="G63" s="38">
        <f>I63/SQRT(H63)</f>
        <v>7.1903185097816652E-2</v>
      </c>
      <c r="H63" s="38">
        <f>COUNT(J59:P59)</f>
        <v>7</v>
      </c>
      <c r="I63" s="74">
        <f>STDEV(J59:P59)</f>
        <v>0.19023794624226836</v>
      </c>
    </row>
    <row r="64" spans="1:29" x14ac:dyDescent="0.2">
      <c r="A64" s="38" t="s">
        <v>32</v>
      </c>
      <c r="B64" s="38" t="s">
        <v>15</v>
      </c>
      <c r="C64" s="34"/>
      <c r="D64" s="34"/>
      <c r="E64" s="34"/>
      <c r="F64" s="34"/>
      <c r="G64" s="34"/>
      <c r="H64" s="34"/>
      <c r="I64" s="34"/>
    </row>
    <row r="65" spans="1:9" x14ac:dyDescent="0.2">
      <c r="A65" s="34"/>
      <c r="B65" s="86">
        <f>TTEST(B58:I58,B59:I59,2,1)</f>
        <v>2.097057001128398E-3</v>
      </c>
      <c r="C65" s="34"/>
      <c r="D65" s="34"/>
      <c r="E65" s="34"/>
      <c r="F65" s="34"/>
      <c r="G65" s="34"/>
      <c r="H65" s="34"/>
      <c r="I65" s="34"/>
    </row>
    <row r="66" spans="1:9" x14ac:dyDescent="0.2">
      <c r="A66" s="34"/>
      <c r="B66" s="88">
        <f>TTEST(J58:P58,J59:P59,2,1)</f>
        <v>0.14034630086737915</v>
      </c>
      <c r="C66" s="34"/>
      <c r="D66" s="34"/>
      <c r="E66" s="34"/>
      <c r="F66" s="34"/>
      <c r="G66" s="34"/>
      <c r="H66" s="34"/>
      <c r="I66" s="34"/>
    </row>
  </sheetData>
  <mergeCells count="18">
    <mergeCell ref="B60:E60"/>
    <mergeCell ref="F60:I60"/>
    <mergeCell ref="B48:H48"/>
    <mergeCell ref="I48:O48"/>
    <mergeCell ref="R47:U47"/>
    <mergeCell ref="V47:Y47"/>
    <mergeCell ref="B57:I57"/>
    <mergeCell ref="J57:P57"/>
    <mergeCell ref="I38:O38"/>
    <mergeCell ref="B38:H38"/>
    <mergeCell ref="S1:V1"/>
    <mergeCell ref="W1:Z1"/>
    <mergeCell ref="R37:U37"/>
    <mergeCell ref="V37:Y37"/>
    <mergeCell ref="B2:I2"/>
    <mergeCell ref="J2:P2"/>
    <mergeCell ref="B20:C20"/>
    <mergeCell ref="D20:E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E3493-7229-2648-BA8F-35ADAC9DF1B8}">
  <dimension ref="A1:AH81"/>
  <sheetViews>
    <sheetView topLeftCell="A26" zoomScaleNormal="100" zoomScaleSheetLayoutView="40" workbookViewId="0">
      <selection activeCell="R1" sqref="R1:Z14"/>
    </sheetView>
  </sheetViews>
  <sheetFormatPr baseColWidth="10" defaultRowHeight="16" x14ac:dyDescent="0.2"/>
  <cols>
    <col min="10" max="10" width="14.33203125" customWidth="1"/>
    <col min="26" max="26" width="13.6640625" bestFit="1" customWidth="1"/>
    <col min="27" max="27" width="14.1640625" customWidth="1"/>
    <col min="28" max="28" width="15.33203125" customWidth="1"/>
  </cols>
  <sheetData>
    <row r="1" spans="1:26" ht="20" x14ac:dyDescent="0.2">
      <c r="A1" s="146" t="s">
        <v>60</v>
      </c>
      <c r="B1" t="s">
        <v>10</v>
      </c>
      <c r="R1" s="181" t="s">
        <v>0</v>
      </c>
      <c r="S1" s="182"/>
      <c r="T1" s="182"/>
      <c r="U1" s="183"/>
      <c r="V1" s="181" t="s">
        <v>33</v>
      </c>
      <c r="W1" s="182"/>
      <c r="X1" s="182"/>
      <c r="Y1" s="183"/>
      <c r="Z1" s="100" t="s">
        <v>34</v>
      </c>
    </row>
    <row r="2" spans="1:26" x14ac:dyDescent="0.2">
      <c r="A2" s="28" t="s">
        <v>12</v>
      </c>
      <c r="B2" s="184" t="s">
        <v>0</v>
      </c>
      <c r="C2" s="185"/>
      <c r="D2" s="185"/>
      <c r="E2" s="185"/>
      <c r="F2" s="185"/>
      <c r="G2" s="185"/>
      <c r="H2" s="185"/>
      <c r="I2" s="185"/>
      <c r="J2" s="184" t="s">
        <v>33</v>
      </c>
      <c r="K2" s="185"/>
      <c r="L2" s="185"/>
      <c r="M2" s="185"/>
      <c r="N2" s="185"/>
      <c r="O2" s="185"/>
      <c r="P2" s="186"/>
      <c r="R2" s="36" t="s">
        <v>6</v>
      </c>
      <c r="S2" s="36" t="s">
        <v>7</v>
      </c>
      <c r="T2" s="42" t="s">
        <v>8</v>
      </c>
      <c r="U2" s="21" t="s">
        <v>9</v>
      </c>
      <c r="V2" s="36" t="s">
        <v>6</v>
      </c>
      <c r="W2" s="36" t="s">
        <v>7</v>
      </c>
      <c r="X2" s="42" t="s">
        <v>8</v>
      </c>
      <c r="Y2" s="21" t="s">
        <v>9</v>
      </c>
      <c r="Z2" s="42" t="s">
        <v>15</v>
      </c>
    </row>
    <row r="3" spans="1:26" x14ac:dyDescent="0.2">
      <c r="A3" s="16">
        <v>9</v>
      </c>
      <c r="B3" s="6">
        <v>27.1</v>
      </c>
      <c r="C3" s="5">
        <v>28.6</v>
      </c>
      <c r="D3" s="5">
        <v>27.5</v>
      </c>
      <c r="E3" s="5">
        <v>27.1</v>
      </c>
      <c r="F3" s="5">
        <v>25.7</v>
      </c>
      <c r="G3" s="5">
        <v>24.8</v>
      </c>
      <c r="H3" s="5">
        <v>26.5</v>
      </c>
      <c r="I3" s="5">
        <v>26.3</v>
      </c>
      <c r="J3" s="6">
        <v>28.5</v>
      </c>
      <c r="K3" s="5">
        <v>28.4</v>
      </c>
      <c r="L3" s="5">
        <v>28.4</v>
      </c>
      <c r="M3" s="5">
        <v>30.8</v>
      </c>
      <c r="N3" s="5">
        <v>27.8</v>
      </c>
      <c r="O3" s="5">
        <v>32.799999999999997</v>
      </c>
      <c r="P3" s="7">
        <v>30.8</v>
      </c>
      <c r="R3" s="75">
        <f t="shared" ref="R3:R14" si="0">AVERAGE(B3:I3)</f>
        <v>26.700000000000003</v>
      </c>
      <c r="S3" s="58">
        <f>U3/SQRT(T3)</f>
        <v>0.40926763859362258</v>
      </c>
      <c r="T3" s="58">
        <f>COUNT(B3:I3)</f>
        <v>8</v>
      </c>
      <c r="U3" s="58">
        <f>STDEV(B3:I3)</f>
        <v>1.1575836902790229</v>
      </c>
      <c r="V3" s="75">
        <f>AVERAGE(J3:P3)</f>
        <v>29.642857142857142</v>
      </c>
      <c r="W3" s="58">
        <f>Y3/SQRT(X3)</f>
        <v>0.69756622585657202</v>
      </c>
      <c r="X3" s="58">
        <f>COUNT(J3:Q3)</f>
        <v>7</v>
      </c>
      <c r="Y3" s="58">
        <f>STDEV(J3:Q3)</f>
        <v>1.8455867566144037</v>
      </c>
      <c r="Z3" s="64">
        <f>TTEST(B3:I3,J3:Q3,2,2)</f>
        <v>2.4066164443500245E-3</v>
      </c>
    </row>
    <row r="4" spans="1:26" x14ac:dyDescent="0.2">
      <c r="A4" s="16">
        <v>10</v>
      </c>
      <c r="B4" s="6">
        <v>27.4</v>
      </c>
      <c r="C4" s="5">
        <v>30.3</v>
      </c>
      <c r="D4" s="5">
        <v>28</v>
      </c>
      <c r="E4" s="5">
        <v>26.9</v>
      </c>
      <c r="F4" s="5">
        <v>27.6</v>
      </c>
      <c r="G4" s="5">
        <v>24.6</v>
      </c>
      <c r="H4" s="5">
        <v>27.7</v>
      </c>
      <c r="I4" s="5">
        <v>26.2</v>
      </c>
      <c r="J4" s="6">
        <v>28.1</v>
      </c>
      <c r="K4" s="5">
        <v>29.3</v>
      </c>
      <c r="L4" s="5">
        <v>29.8</v>
      </c>
      <c r="M4" s="5">
        <v>32.6</v>
      </c>
      <c r="N4" s="5">
        <v>26.2</v>
      </c>
      <c r="O4" s="5">
        <v>34.6</v>
      </c>
      <c r="P4" s="7">
        <v>31.9</v>
      </c>
      <c r="R4" s="40">
        <f t="shared" si="0"/>
        <v>27.337499999999995</v>
      </c>
      <c r="S4" s="34">
        <f t="shared" ref="S4:S14" si="1">U4/SQRT(T4)</f>
        <v>0.57319203339095448</v>
      </c>
      <c r="T4" s="34">
        <f t="shared" ref="T4:T14" si="2">COUNT(B4:I4)</f>
        <v>8</v>
      </c>
      <c r="U4" s="34">
        <f t="shared" ref="U4:U14" si="3">STDEV(B4:I4)</f>
        <v>1.6212318949313997</v>
      </c>
      <c r="V4" s="40">
        <f t="shared" ref="V4:V14" si="4">AVERAGE(J4:P4)</f>
        <v>30.357142857142858</v>
      </c>
      <c r="W4" s="34">
        <f t="shared" ref="W4:W11" si="5">Y4/SQRT(X4)</f>
        <v>0.69756622585657202</v>
      </c>
      <c r="X4" s="34">
        <f t="shared" ref="X4:X11" si="6">COUNT(J4:Q4)</f>
        <v>7</v>
      </c>
      <c r="Y4" s="34">
        <f t="shared" ref="Y4:Y11" si="7">STDEV(J3:Q3)</f>
        <v>1.8455867566144037</v>
      </c>
      <c r="Z4" s="55">
        <f t="shared" ref="Z4:Z11" si="8">TTEST(B3:I3,J3:Q3,2,2)</f>
        <v>2.4066164443500245E-3</v>
      </c>
    </row>
    <row r="5" spans="1:26" x14ac:dyDescent="0.2">
      <c r="A5" s="16">
        <v>11</v>
      </c>
      <c r="B5" s="6">
        <v>29.1</v>
      </c>
      <c r="C5" s="5">
        <v>30.4</v>
      </c>
      <c r="D5" s="5">
        <v>29.7</v>
      </c>
      <c r="E5" s="5">
        <v>28.2</v>
      </c>
      <c r="F5" s="5">
        <v>29.5</v>
      </c>
      <c r="G5" s="5">
        <v>25.4</v>
      </c>
      <c r="H5" s="5">
        <v>28.6</v>
      </c>
      <c r="I5" s="5">
        <v>27</v>
      </c>
      <c r="J5" s="6">
        <v>30.9</v>
      </c>
      <c r="K5" s="5">
        <v>32.200000000000003</v>
      </c>
      <c r="L5" s="5">
        <v>31.7</v>
      </c>
      <c r="M5" s="5">
        <v>36</v>
      </c>
      <c r="N5" s="5">
        <v>32</v>
      </c>
      <c r="O5" s="5">
        <v>39.700000000000003</v>
      </c>
      <c r="P5" s="7">
        <v>35.1</v>
      </c>
      <c r="R5" s="40">
        <f t="shared" si="0"/>
        <v>28.487500000000001</v>
      </c>
      <c r="S5" s="34">
        <f t="shared" si="1"/>
        <v>0.57272453488316954</v>
      </c>
      <c r="T5" s="34">
        <f t="shared" si="2"/>
        <v>8</v>
      </c>
      <c r="U5" s="34">
        <f t="shared" si="3"/>
        <v>1.6199096094712024</v>
      </c>
      <c r="V5" s="40">
        <f t="shared" si="4"/>
        <v>33.942857142857143</v>
      </c>
      <c r="W5" s="34">
        <f t="shared" si="5"/>
        <v>1.0825140805984363</v>
      </c>
      <c r="X5" s="34">
        <f t="shared" si="6"/>
        <v>7</v>
      </c>
      <c r="Y5" s="34">
        <f t="shared" si="7"/>
        <v>2.8640630479891929</v>
      </c>
      <c r="Z5" s="55">
        <f t="shared" si="8"/>
        <v>2.3815656001274069E-2</v>
      </c>
    </row>
    <row r="6" spans="1:26" x14ac:dyDescent="0.2">
      <c r="A6" s="16">
        <v>12</v>
      </c>
      <c r="B6" s="6">
        <v>29.2</v>
      </c>
      <c r="C6" s="5">
        <v>29.4</v>
      </c>
      <c r="D6" s="5">
        <v>29</v>
      </c>
      <c r="E6" s="5">
        <v>27</v>
      </c>
      <c r="F6" s="5">
        <v>27.4</v>
      </c>
      <c r="G6" s="5">
        <v>24.4</v>
      </c>
      <c r="H6" s="5">
        <v>26.6</v>
      </c>
      <c r="I6" s="5">
        <v>27</v>
      </c>
      <c r="J6" s="6">
        <v>30.6</v>
      </c>
      <c r="K6" s="5">
        <v>32</v>
      </c>
      <c r="L6" s="5">
        <v>31.2</v>
      </c>
      <c r="M6" s="5">
        <v>34.9</v>
      </c>
      <c r="N6" s="5">
        <v>32.299999999999997</v>
      </c>
      <c r="O6" s="5">
        <v>37.700000000000003</v>
      </c>
      <c r="P6" s="7">
        <v>34.6</v>
      </c>
      <c r="R6" s="40">
        <f t="shared" si="0"/>
        <v>27.5</v>
      </c>
      <c r="S6" s="34">
        <f t="shared" si="1"/>
        <v>0.59281411203561218</v>
      </c>
      <c r="T6" s="34">
        <f t="shared" si="2"/>
        <v>8</v>
      </c>
      <c r="U6" s="34">
        <f t="shared" si="3"/>
        <v>1.6767315144138526</v>
      </c>
      <c r="V6" s="40">
        <f t="shared" si="4"/>
        <v>33.328571428571429</v>
      </c>
      <c r="W6" s="34">
        <f t="shared" si="5"/>
        <v>1.1934059188200932</v>
      </c>
      <c r="X6" s="34">
        <f t="shared" si="6"/>
        <v>7</v>
      </c>
      <c r="Y6" s="34">
        <f t="shared" si="7"/>
        <v>3.1574552743505038</v>
      </c>
      <c r="Z6" s="55">
        <f t="shared" si="8"/>
        <v>8.6627645703952377E-4</v>
      </c>
    </row>
    <row r="7" spans="1:26" x14ac:dyDescent="0.2">
      <c r="A7" s="16">
        <v>13</v>
      </c>
      <c r="B7" s="6">
        <v>29.5</v>
      </c>
      <c r="C7" s="5">
        <v>29.4</v>
      </c>
      <c r="D7" s="5">
        <v>29.1</v>
      </c>
      <c r="E7" s="5">
        <v>28</v>
      </c>
      <c r="F7" s="5">
        <v>28.1</v>
      </c>
      <c r="G7" s="5">
        <v>24.4</v>
      </c>
      <c r="H7" s="5">
        <v>27.5</v>
      </c>
      <c r="I7" s="5">
        <v>28.1</v>
      </c>
      <c r="J7" s="6">
        <v>30.2</v>
      </c>
      <c r="K7" s="5">
        <v>32.299999999999997</v>
      </c>
      <c r="L7" s="5">
        <v>30.9</v>
      </c>
      <c r="M7" s="5">
        <v>33.9</v>
      </c>
      <c r="N7" s="5">
        <v>31.7</v>
      </c>
      <c r="O7" s="5">
        <v>36.6</v>
      </c>
      <c r="P7" s="7">
        <v>34.200000000000003</v>
      </c>
      <c r="R7" s="40">
        <f t="shared" si="0"/>
        <v>28.012499999999999</v>
      </c>
      <c r="S7" s="34">
        <f t="shared" si="1"/>
        <v>0.57707312609160988</v>
      </c>
      <c r="T7" s="34">
        <f t="shared" si="2"/>
        <v>8</v>
      </c>
      <c r="U7" s="34">
        <f t="shared" si="3"/>
        <v>1.6322092827995878</v>
      </c>
      <c r="V7" s="40">
        <f t="shared" si="4"/>
        <v>32.828571428571429</v>
      </c>
      <c r="W7" s="34">
        <f t="shared" si="5"/>
        <v>0.95111821049758927</v>
      </c>
      <c r="X7" s="34">
        <f t="shared" si="6"/>
        <v>7</v>
      </c>
      <c r="Y7" s="34">
        <f t="shared" si="7"/>
        <v>2.5164222524014042</v>
      </c>
      <c r="Z7" s="55">
        <f t="shared" si="8"/>
        <v>1.3273003048961448E-4</v>
      </c>
    </row>
    <row r="8" spans="1:26" x14ac:dyDescent="0.2">
      <c r="A8" s="16">
        <v>14</v>
      </c>
      <c r="B8" s="6">
        <v>29.1</v>
      </c>
      <c r="C8" s="5">
        <v>30</v>
      </c>
      <c r="D8" s="5">
        <v>29.4</v>
      </c>
      <c r="E8" s="5">
        <v>28.7</v>
      </c>
      <c r="F8" s="5">
        <v>28.8</v>
      </c>
      <c r="G8" s="5">
        <v>25.3</v>
      </c>
      <c r="H8" s="5">
        <v>28.2</v>
      </c>
      <c r="I8" s="5">
        <v>27.3</v>
      </c>
      <c r="J8" s="6">
        <v>31.3</v>
      </c>
      <c r="K8" s="5">
        <v>33</v>
      </c>
      <c r="L8" s="5">
        <v>31.8</v>
      </c>
      <c r="M8" s="5">
        <v>34.799999999999997</v>
      </c>
      <c r="N8" s="5">
        <v>33.5</v>
      </c>
      <c r="O8" s="5">
        <v>35.200000000000003</v>
      </c>
      <c r="P8" s="7">
        <v>34</v>
      </c>
      <c r="R8" s="40">
        <f t="shared" si="0"/>
        <v>28.35</v>
      </c>
      <c r="S8" s="34">
        <f t="shared" si="1"/>
        <v>0.51995878957581121</v>
      </c>
      <c r="T8" s="34">
        <f t="shared" si="2"/>
        <v>8</v>
      </c>
      <c r="U8" s="34">
        <f t="shared" si="3"/>
        <v>1.4706655441864209</v>
      </c>
      <c r="V8" s="40">
        <f t="shared" si="4"/>
        <v>33.371428571428567</v>
      </c>
      <c r="W8" s="34">
        <f t="shared" si="5"/>
        <v>0.83714773279906385</v>
      </c>
      <c r="X8" s="34">
        <f t="shared" si="6"/>
        <v>7</v>
      </c>
      <c r="Y8" s="34">
        <f t="shared" si="7"/>
        <v>2.2148847116078727</v>
      </c>
      <c r="Z8" s="55">
        <f t="shared" si="8"/>
        <v>3.2369679048074276E-4</v>
      </c>
    </row>
    <row r="9" spans="1:26" x14ac:dyDescent="0.2">
      <c r="A9" s="16">
        <v>15</v>
      </c>
      <c r="B9" s="6">
        <v>31.3</v>
      </c>
      <c r="C9" s="5">
        <v>30.4</v>
      </c>
      <c r="D9" s="5">
        <v>31.1</v>
      </c>
      <c r="E9" s="5">
        <v>28.4</v>
      </c>
      <c r="F9" s="5">
        <v>29.1</v>
      </c>
      <c r="G9" s="5">
        <v>26.4</v>
      </c>
      <c r="H9" s="5">
        <v>28.4</v>
      </c>
      <c r="I9" s="5">
        <v>27.3</v>
      </c>
      <c r="J9" s="6">
        <v>32.4</v>
      </c>
      <c r="K9" s="5">
        <v>35.200000000000003</v>
      </c>
      <c r="L9" s="5">
        <v>34.799999999999997</v>
      </c>
      <c r="M9" s="5">
        <v>36.799999999999997</v>
      </c>
      <c r="N9" s="5">
        <v>36.700000000000003</v>
      </c>
      <c r="O9" s="5">
        <v>37.9</v>
      </c>
      <c r="P9" s="7">
        <v>36.1</v>
      </c>
      <c r="R9" s="40">
        <f t="shared" si="0"/>
        <v>29.050000000000004</v>
      </c>
      <c r="S9" s="34">
        <f t="shared" si="1"/>
        <v>0.62706800724824563</v>
      </c>
      <c r="T9" s="34">
        <f t="shared" si="2"/>
        <v>8</v>
      </c>
      <c r="U9" s="34">
        <f t="shared" si="3"/>
        <v>1.7736161607614787</v>
      </c>
      <c r="V9" s="40">
        <f t="shared" si="4"/>
        <v>35.699999999999996</v>
      </c>
      <c r="W9" s="34">
        <f t="shared" si="5"/>
        <v>0.54976804013982439</v>
      </c>
      <c r="X9" s="34">
        <f t="shared" si="6"/>
        <v>7</v>
      </c>
      <c r="Y9" s="34">
        <f t="shared" si="7"/>
        <v>1.454549512981351</v>
      </c>
      <c r="Z9" s="55">
        <f t="shared" si="8"/>
        <v>1.6360343267554571E-5</v>
      </c>
    </row>
    <row r="10" spans="1:26" x14ac:dyDescent="0.2">
      <c r="A10" s="16">
        <v>16</v>
      </c>
      <c r="B10" s="6">
        <v>38.6</v>
      </c>
      <c r="C10" s="5">
        <v>35.700000000000003</v>
      </c>
      <c r="D10" s="5">
        <v>36.700000000000003</v>
      </c>
      <c r="E10" s="5">
        <v>33.1</v>
      </c>
      <c r="F10" s="5">
        <v>34.9</v>
      </c>
      <c r="G10" s="5">
        <v>31.5</v>
      </c>
      <c r="H10" s="5">
        <v>34.700000000000003</v>
      </c>
      <c r="I10" s="5">
        <v>32.1</v>
      </c>
      <c r="J10" s="6">
        <v>40.700000000000003</v>
      </c>
      <c r="K10" s="5">
        <v>44.6</v>
      </c>
      <c r="L10" s="5">
        <v>42.7</v>
      </c>
      <c r="M10" s="5">
        <v>43.8</v>
      </c>
      <c r="N10" s="5">
        <v>44.5</v>
      </c>
      <c r="O10" s="5">
        <v>48.5</v>
      </c>
      <c r="P10" s="7">
        <v>44.3</v>
      </c>
      <c r="R10" s="40">
        <f t="shared" si="0"/>
        <v>34.662500000000009</v>
      </c>
      <c r="S10" s="34">
        <f t="shared" si="1"/>
        <v>0.84302548258383891</v>
      </c>
      <c r="T10" s="34">
        <f t="shared" si="2"/>
        <v>8</v>
      </c>
      <c r="U10" s="34">
        <f t="shared" si="3"/>
        <v>2.384436141792377</v>
      </c>
      <c r="V10" s="40">
        <f t="shared" si="4"/>
        <v>44.157142857142858</v>
      </c>
      <c r="W10" s="34">
        <f t="shared" si="5"/>
        <v>0.67541874136751356</v>
      </c>
      <c r="X10" s="34">
        <f t="shared" si="6"/>
        <v>7</v>
      </c>
      <c r="Y10" s="34">
        <f t="shared" si="7"/>
        <v>1.7869900204906948</v>
      </c>
      <c r="Z10" s="55">
        <f t="shared" si="8"/>
        <v>6.7534861449854266E-6</v>
      </c>
    </row>
    <row r="11" spans="1:26" x14ac:dyDescent="0.2">
      <c r="A11" s="16">
        <v>17</v>
      </c>
      <c r="B11" s="6">
        <v>43</v>
      </c>
      <c r="C11" s="5">
        <v>38.53</v>
      </c>
      <c r="D11" s="5">
        <v>39.56</v>
      </c>
      <c r="E11" s="5">
        <v>34.229999999999997</v>
      </c>
      <c r="F11" s="5">
        <v>37.880000000000003</v>
      </c>
      <c r="G11" s="5">
        <v>34.9</v>
      </c>
      <c r="H11" s="5">
        <v>38.200000000000003</v>
      </c>
      <c r="I11" s="5">
        <v>35.4</v>
      </c>
      <c r="J11" s="6">
        <v>45.33</v>
      </c>
      <c r="K11" s="5">
        <v>49.4</v>
      </c>
      <c r="L11" s="5">
        <v>46.1</v>
      </c>
      <c r="M11" s="5">
        <v>46.85</v>
      </c>
      <c r="N11" s="5">
        <v>47.91</v>
      </c>
      <c r="O11" s="5">
        <v>51.43</v>
      </c>
      <c r="P11" s="7">
        <v>47.05</v>
      </c>
      <c r="R11" s="40">
        <f t="shared" si="0"/>
        <v>37.712499999999999</v>
      </c>
      <c r="S11" s="34">
        <f t="shared" si="1"/>
        <v>1.0149819667645055</v>
      </c>
      <c r="T11" s="34">
        <f t="shared" si="2"/>
        <v>8</v>
      </c>
      <c r="U11" s="34">
        <f t="shared" si="3"/>
        <v>2.8708025259249634</v>
      </c>
      <c r="V11" s="40">
        <f t="shared" si="4"/>
        <v>47.724285714285713</v>
      </c>
      <c r="W11" s="34">
        <f t="shared" si="5"/>
        <v>0.89172308932045152</v>
      </c>
      <c r="X11" s="34">
        <f t="shared" si="6"/>
        <v>7</v>
      </c>
      <c r="Y11" s="34">
        <f t="shared" si="7"/>
        <v>2.3592775326761517</v>
      </c>
      <c r="Z11" s="55">
        <f t="shared" si="8"/>
        <v>3.243701787007798E-6</v>
      </c>
    </row>
    <row r="12" spans="1:26" x14ac:dyDescent="0.2">
      <c r="A12" s="16">
        <v>18</v>
      </c>
      <c r="B12" s="6">
        <v>47.6</v>
      </c>
      <c r="C12" s="5">
        <v>41.5</v>
      </c>
      <c r="D12" s="5">
        <v>44.2</v>
      </c>
      <c r="E12" s="5">
        <v>38</v>
      </c>
      <c r="F12" s="5">
        <v>42.9</v>
      </c>
      <c r="G12" s="5">
        <v>38.15</v>
      </c>
      <c r="H12" s="5">
        <v>41.7</v>
      </c>
      <c r="I12" s="5">
        <v>38.1</v>
      </c>
      <c r="J12" s="6">
        <v>49.5</v>
      </c>
      <c r="K12" s="5">
        <v>54.7</v>
      </c>
      <c r="L12" s="5">
        <v>51.2</v>
      </c>
      <c r="M12" s="5">
        <v>50.5</v>
      </c>
      <c r="N12" s="5">
        <v>52.5</v>
      </c>
      <c r="O12" s="5">
        <v>56.5</v>
      </c>
      <c r="P12" s="7">
        <v>50.9</v>
      </c>
      <c r="R12" s="40">
        <f t="shared" si="0"/>
        <v>41.518750000000004</v>
      </c>
      <c r="S12" s="34">
        <f t="shared" si="1"/>
        <v>1.2066015401886883</v>
      </c>
      <c r="T12" s="34">
        <f t="shared" si="2"/>
        <v>8</v>
      </c>
      <c r="U12" s="34">
        <f t="shared" si="3"/>
        <v>3.412784525030216</v>
      </c>
      <c r="V12" s="40">
        <f t="shared" si="4"/>
        <v>52.257142857142853</v>
      </c>
      <c r="W12" s="34">
        <f t="shared" ref="W12:W14" si="9">Y12/SQRT(X12)</f>
        <v>0.7892849601375409</v>
      </c>
      <c r="X12" s="34">
        <f t="shared" ref="X12:X14" si="10">COUNT(J12:Q12)</f>
        <v>7</v>
      </c>
      <c r="Y12" s="34">
        <f t="shared" ref="Y12:Y14" si="11">STDEV(J11:Q11)</f>
        <v>2.088251718087462</v>
      </c>
      <c r="Z12" s="55">
        <f t="shared" ref="Z12:Z14" si="12">TTEST(B11:I11,J11:Q11,2,2)</f>
        <v>3.8118581935162909E-6</v>
      </c>
    </row>
    <row r="13" spans="1:26" x14ac:dyDescent="0.2">
      <c r="A13" s="16">
        <v>19</v>
      </c>
      <c r="B13" s="6">
        <v>44.6</v>
      </c>
      <c r="C13" s="5">
        <v>40.299999999999997</v>
      </c>
      <c r="D13" s="5">
        <v>42.2</v>
      </c>
      <c r="E13" s="5">
        <v>38.1</v>
      </c>
      <c r="F13" s="5">
        <v>43.2</v>
      </c>
      <c r="G13" s="5">
        <v>37.200000000000003</v>
      </c>
      <c r="H13" s="5">
        <v>40.200000000000003</v>
      </c>
      <c r="I13" s="5">
        <v>36.299999999999997</v>
      </c>
      <c r="J13" s="6">
        <v>47.5</v>
      </c>
      <c r="K13" s="5">
        <v>51.2</v>
      </c>
      <c r="L13" s="5">
        <v>49.8</v>
      </c>
      <c r="M13" s="5">
        <v>48.3</v>
      </c>
      <c r="N13" s="5">
        <v>51</v>
      </c>
      <c r="O13" s="5">
        <v>53.5</v>
      </c>
      <c r="P13" s="7">
        <v>50</v>
      </c>
      <c r="R13" s="40">
        <f t="shared" si="0"/>
        <v>40.262500000000003</v>
      </c>
      <c r="S13" s="34">
        <f t="shared" si="1"/>
        <v>1.0433355678509468</v>
      </c>
      <c r="T13" s="34">
        <f t="shared" si="2"/>
        <v>8</v>
      </c>
      <c r="U13" s="34">
        <f t="shared" si="3"/>
        <v>2.9509986203220873</v>
      </c>
      <c r="V13" s="40">
        <f t="shared" si="4"/>
        <v>50.18571428571429</v>
      </c>
      <c r="W13" s="34">
        <f t="shared" si="9"/>
        <v>0.94714034331347796</v>
      </c>
      <c r="X13" s="34">
        <f t="shared" si="10"/>
        <v>7</v>
      </c>
      <c r="Y13" s="34">
        <f t="shared" si="11"/>
        <v>2.505897805083801</v>
      </c>
      <c r="Z13" s="55">
        <f t="shared" si="12"/>
        <v>1.1670182822352131E-5</v>
      </c>
    </row>
    <row r="14" spans="1:26" x14ac:dyDescent="0.2">
      <c r="A14" s="18">
        <v>20</v>
      </c>
      <c r="B14" s="8">
        <v>44.42</v>
      </c>
      <c r="C14" s="9">
        <v>39.56</v>
      </c>
      <c r="D14" s="9">
        <v>41.21</v>
      </c>
      <c r="E14" s="9">
        <v>38.29</v>
      </c>
      <c r="F14" s="9">
        <v>43.14</v>
      </c>
      <c r="G14" s="9">
        <v>35.49</v>
      </c>
      <c r="H14" s="9">
        <v>39.97</v>
      </c>
      <c r="I14" s="9">
        <v>35.22</v>
      </c>
      <c r="J14" s="8">
        <v>46.12</v>
      </c>
      <c r="K14" s="9">
        <v>49.54</v>
      </c>
      <c r="L14" s="9">
        <v>48.07</v>
      </c>
      <c r="M14" s="9">
        <v>48.23</v>
      </c>
      <c r="N14" s="9">
        <v>48.58</v>
      </c>
      <c r="O14" s="9">
        <v>52.76</v>
      </c>
      <c r="P14" s="10">
        <v>48.34</v>
      </c>
      <c r="R14" s="43">
        <f t="shared" si="0"/>
        <v>39.662500000000009</v>
      </c>
      <c r="S14" s="44">
        <f t="shared" si="1"/>
        <v>1.1669247588671443</v>
      </c>
      <c r="T14" s="44">
        <f t="shared" si="2"/>
        <v>8</v>
      </c>
      <c r="U14" s="44">
        <f t="shared" si="3"/>
        <v>3.3005616405177385</v>
      </c>
      <c r="V14" s="43">
        <f t="shared" si="4"/>
        <v>48.805714285714281</v>
      </c>
      <c r="W14" s="44">
        <f t="shared" si="9"/>
        <v>0.75005668720011143</v>
      </c>
      <c r="X14" s="44">
        <f t="shared" si="10"/>
        <v>7</v>
      </c>
      <c r="Y14" s="44">
        <f t="shared" si="11"/>
        <v>1.9844634635324585</v>
      </c>
      <c r="Z14" s="62">
        <f t="shared" si="12"/>
        <v>4.3945742758695185E-6</v>
      </c>
    </row>
    <row r="17" spans="1:30" ht="20" x14ac:dyDescent="0.2">
      <c r="B17" s="146" t="s">
        <v>61</v>
      </c>
      <c r="C17" t="s">
        <v>28</v>
      </c>
    </row>
    <row r="18" spans="1:30" x14ac:dyDescent="0.2">
      <c r="B18" s="29" t="s">
        <v>0</v>
      </c>
      <c r="C18" s="28" t="s">
        <v>33</v>
      </c>
    </row>
    <row r="19" spans="1:30" x14ac:dyDescent="0.2">
      <c r="B19" s="21">
        <v>3.93</v>
      </c>
      <c r="C19" s="23">
        <v>3.42</v>
      </c>
    </row>
    <row r="20" spans="1:30" x14ac:dyDescent="0.2">
      <c r="B20" s="16">
        <v>3.38</v>
      </c>
      <c r="C20" s="17">
        <v>3.73</v>
      </c>
    </row>
    <row r="21" spans="1:30" x14ac:dyDescent="0.2">
      <c r="B21" s="16">
        <v>3.73</v>
      </c>
      <c r="C21" s="17">
        <v>4.3899999999999997</v>
      </c>
    </row>
    <row r="22" spans="1:30" x14ac:dyDescent="0.2">
      <c r="B22" s="16">
        <v>2.94</v>
      </c>
      <c r="C22" s="17">
        <v>3.88</v>
      </c>
    </row>
    <row r="23" spans="1:30" x14ac:dyDescent="0.2">
      <c r="B23" s="16">
        <v>3.61</v>
      </c>
      <c r="C23" s="17">
        <v>3.55</v>
      </c>
    </row>
    <row r="24" spans="1:30" x14ac:dyDescent="0.2">
      <c r="B24" s="16">
        <v>3.29</v>
      </c>
      <c r="C24" s="17">
        <v>3.75</v>
      </c>
    </row>
    <row r="25" spans="1:30" x14ac:dyDescent="0.2">
      <c r="B25" s="16">
        <v>3.37</v>
      </c>
      <c r="C25" s="17">
        <v>4.22</v>
      </c>
    </row>
    <row r="26" spans="1:30" x14ac:dyDescent="0.2">
      <c r="B26" s="18">
        <v>3.27</v>
      </c>
      <c r="C26" s="20">
        <v>3.62</v>
      </c>
    </row>
    <row r="27" spans="1:30" x14ac:dyDescent="0.2">
      <c r="A27" s="29" t="s">
        <v>6</v>
      </c>
      <c r="B27" s="52">
        <f>AVERAGE(B19:B26)</f>
        <v>3.44</v>
      </c>
      <c r="C27" s="52">
        <f>AVERAGE(C19:C26)</f>
        <v>3.82</v>
      </c>
    </row>
    <row r="28" spans="1:30" x14ac:dyDescent="0.2">
      <c r="A28" s="29" t="s">
        <v>7</v>
      </c>
      <c r="B28" s="53">
        <f>B30/SQRT(B29)</f>
        <v>0.10880848181224528</v>
      </c>
      <c r="C28" s="53">
        <f t="shared" ref="C28" si="13">C30/SQRT(C29)</f>
        <v>0.11759494644146669</v>
      </c>
    </row>
    <row r="29" spans="1:30" x14ac:dyDescent="0.2">
      <c r="A29" s="35" t="s">
        <v>8</v>
      </c>
      <c r="B29" s="38">
        <f>COUNT(B19:B26)</f>
        <v>8</v>
      </c>
      <c r="C29" s="38">
        <f>COUNT(C19:C26)</f>
        <v>8</v>
      </c>
    </row>
    <row r="30" spans="1:30" x14ac:dyDescent="0.2">
      <c r="A30" s="29" t="s">
        <v>9</v>
      </c>
      <c r="B30" s="38">
        <f>STDEV(B19:B26)</f>
        <v>0.30775686136020708</v>
      </c>
      <c r="C30" s="38">
        <f>STDEV(C19:C26)</f>
        <v>0.33260873624811987</v>
      </c>
    </row>
    <row r="31" spans="1:30" x14ac:dyDescent="0.2">
      <c r="A31" s="28" t="s">
        <v>15</v>
      </c>
      <c r="B31" s="38">
        <f>TTEST(B19:B26,C19:C26,2,2)</f>
        <v>3.2576024295489774E-2</v>
      </c>
      <c r="C31" s="34"/>
    </row>
    <row r="32" spans="1:30" x14ac:dyDescent="0.2">
      <c r="AD32" t="s">
        <v>66</v>
      </c>
    </row>
    <row r="33" spans="1:34" ht="20" x14ac:dyDescent="0.2">
      <c r="A33" s="146" t="s">
        <v>62</v>
      </c>
      <c r="B33" t="s">
        <v>11</v>
      </c>
      <c r="S33" s="34"/>
      <c r="T33" s="181" t="s">
        <v>0</v>
      </c>
      <c r="U33" s="182"/>
      <c r="V33" s="182"/>
      <c r="W33" s="182"/>
      <c r="X33" s="181" t="s">
        <v>33</v>
      </c>
      <c r="Y33" s="182"/>
      <c r="Z33" s="182"/>
      <c r="AA33" s="183"/>
      <c r="AB33" s="99" t="s">
        <v>34</v>
      </c>
      <c r="AD33" s="29" t="s">
        <v>0</v>
      </c>
      <c r="AE33" s="28" t="s">
        <v>33</v>
      </c>
    </row>
    <row r="34" spans="1:34" x14ac:dyDescent="0.2">
      <c r="A34" s="28" t="s">
        <v>14</v>
      </c>
      <c r="B34" s="185" t="s">
        <v>0</v>
      </c>
      <c r="C34" s="185"/>
      <c r="D34" s="185"/>
      <c r="E34" s="185"/>
      <c r="F34" s="185"/>
      <c r="G34" s="185"/>
      <c r="H34" s="185"/>
      <c r="I34" s="185"/>
      <c r="J34" s="184" t="s">
        <v>33</v>
      </c>
      <c r="K34" s="185"/>
      <c r="L34" s="185"/>
      <c r="M34" s="185"/>
      <c r="N34" s="185"/>
      <c r="O34" s="185"/>
      <c r="P34" s="185"/>
      <c r="Q34" s="186"/>
      <c r="S34" s="38" t="s">
        <v>11</v>
      </c>
      <c r="T34" s="36" t="s">
        <v>6</v>
      </c>
      <c r="U34" s="36" t="s">
        <v>7</v>
      </c>
      <c r="V34" s="42" t="s">
        <v>8</v>
      </c>
      <c r="W34" s="21" t="s">
        <v>9</v>
      </c>
      <c r="X34" s="36" t="s">
        <v>6</v>
      </c>
      <c r="Y34" s="36" t="s">
        <v>7</v>
      </c>
      <c r="Z34" s="42" t="s">
        <v>8</v>
      </c>
      <c r="AA34" s="36" t="s">
        <v>9</v>
      </c>
      <c r="AB34" s="42" t="s">
        <v>15</v>
      </c>
      <c r="AD34" s="150">
        <v>6479</v>
      </c>
      <c r="AE34" s="151">
        <v>10313</v>
      </c>
    </row>
    <row r="35" spans="1:34" x14ac:dyDescent="0.2">
      <c r="A35" s="2">
        <v>0</v>
      </c>
      <c r="B35" s="4">
        <v>161</v>
      </c>
      <c r="C35" s="4">
        <v>141</v>
      </c>
      <c r="D35" s="4">
        <v>127</v>
      </c>
      <c r="E35" s="4">
        <v>142</v>
      </c>
      <c r="F35" s="4">
        <v>123</v>
      </c>
      <c r="G35" s="4">
        <v>111</v>
      </c>
      <c r="H35" s="4">
        <v>118</v>
      </c>
      <c r="I35" s="4">
        <v>114</v>
      </c>
      <c r="J35" s="11">
        <v>153</v>
      </c>
      <c r="K35" s="4">
        <v>174</v>
      </c>
      <c r="L35" s="4">
        <v>119</v>
      </c>
      <c r="M35" s="4">
        <v>159</v>
      </c>
      <c r="N35" s="4">
        <v>184</v>
      </c>
      <c r="O35" s="4">
        <v>192</v>
      </c>
      <c r="P35" s="4">
        <v>184</v>
      </c>
      <c r="Q35" s="12">
        <v>151</v>
      </c>
      <c r="S35" s="21">
        <v>0</v>
      </c>
      <c r="T35" s="56">
        <f t="shared" ref="T35:T40" si="14">AVERAGE(B35:I35)</f>
        <v>129.625</v>
      </c>
      <c r="U35" s="58">
        <f>W35/SQRT(V35)</f>
        <v>6.0413382505155964</v>
      </c>
      <c r="V35" s="58">
        <f t="shared" ref="V35:V40" si="15">COUNT(B35:I35)</f>
        <v>8</v>
      </c>
      <c r="W35" s="57">
        <f t="shared" ref="W35:W40" si="16">STDEV(B35:I35)</f>
        <v>17.087484977525008</v>
      </c>
      <c r="X35" s="56">
        <f t="shared" ref="X35:X40" si="17">AVERAGE(J35:Q35)</f>
        <v>164.5</v>
      </c>
      <c r="Y35" s="57">
        <f>AA35/SQRT(Z35)</f>
        <v>8.4747524194768395</v>
      </c>
      <c r="Z35" s="58">
        <f t="shared" ref="Z35:Z40" si="18">COUNT(J35:Q35)</f>
        <v>8</v>
      </c>
      <c r="AA35" s="58">
        <f t="shared" ref="AA35:AA40" si="19">STDEV(J35:Q35)</f>
        <v>23.970219618756698</v>
      </c>
      <c r="AB35" s="82">
        <f t="shared" ref="AB35:AB40" si="20">TTEST(B35:I35,J35:Q35,2,2)</f>
        <v>4.7554399453491204E-3</v>
      </c>
      <c r="AD35" s="152">
        <v>11130</v>
      </c>
      <c r="AE35" s="153">
        <v>12300</v>
      </c>
    </row>
    <row r="36" spans="1:34" x14ac:dyDescent="0.2">
      <c r="A36" s="2">
        <v>15</v>
      </c>
      <c r="B36" s="4">
        <v>336</v>
      </c>
      <c r="C36" s="4">
        <v>320</v>
      </c>
      <c r="D36" s="4">
        <v>314</v>
      </c>
      <c r="E36" s="4">
        <v>301</v>
      </c>
      <c r="F36" s="4">
        <v>239</v>
      </c>
      <c r="G36" s="4">
        <v>233</v>
      </c>
      <c r="H36" s="4">
        <v>320</v>
      </c>
      <c r="I36" s="4">
        <v>217</v>
      </c>
      <c r="J36" s="11">
        <v>315</v>
      </c>
      <c r="K36" s="4">
        <v>292</v>
      </c>
      <c r="L36" s="4">
        <v>212</v>
      </c>
      <c r="M36" s="4">
        <v>360</v>
      </c>
      <c r="N36" s="4">
        <v>325</v>
      </c>
      <c r="O36" s="4">
        <v>348</v>
      </c>
      <c r="P36" s="4">
        <v>338</v>
      </c>
      <c r="Q36" s="12">
        <v>367</v>
      </c>
      <c r="S36" s="16">
        <v>15</v>
      </c>
      <c r="T36" s="54">
        <f t="shared" si="14"/>
        <v>285</v>
      </c>
      <c r="U36" s="34">
        <f t="shared" ref="U36:U40" si="21">W36/SQRT(V36)</f>
        <v>16.686179054192468</v>
      </c>
      <c r="V36" s="34">
        <f t="shared" si="15"/>
        <v>8</v>
      </c>
      <c r="W36" s="60">
        <f t="shared" si="16"/>
        <v>47.195641445249706</v>
      </c>
      <c r="X36" s="54">
        <f t="shared" si="17"/>
        <v>319.625</v>
      </c>
      <c r="Y36" s="60">
        <f t="shared" ref="Y36:Y39" si="22">AA36/SQRT(Z36)</f>
        <v>17.634116183450434</v>
      </c>
      <c r="Z36" s="34">
        <f t="shared" si="18"/>
        <v>8</v>
      </c>
      <c r="AA36" s="34">
        <f t="shared" si="19"/>
        <v>49.876812534196972</v>
      </c>
      <c r="AB36" s="83">
        <f t="shared" si="20"/>
        <v>0.17572085710571655</v>
      </c>
      <c r="AD36" s="152">
        <v>14363</v>
      </c>
      <c r="AE36" s="153">
        <v>14055</v>
      </c>
    </row>
    <row r="37" spans="1:34" x14ac:dyDescent="0.2">
      <c r="A37" s="2">
        <v>30</v>
      </c>
      <c r="B37" s="4">
        <v>252</v>
      </c>
      <c r="C37" s="4">
        <v>317</v>
      </c>
      <c r="D37" s="4">
        <v>300</v>
      </c>
      <c r="E37" s="4">
        <v>332</v>
      </c>
      <c r="F37" s="4">
        <v>343</v>
      </c>
      <c r="G37" s="4">
        <v>240</v>
      </c>
      <c r="H37" s="4">
        <v>264</v>
      </c>
      <c r="I37" s="4">
        <v>229</v>
      </c>
      <c r="J37" s="11">
        <v>310</v>
      </c>
      <c r="K37" s="4">
        <v>346</v>
      </c>
      <c r="L37" s="4">
        <v>293</v>
      </c>
      <c r="M37" s="4">
        <v>279</v>
      </c>
      <c r="N37" s="4">
        <v>391</v>
      </c>
      <c r="O37" s="4">
        <v>486</v>
      </c>
      <c r="P37" s="4">
        <v>385</v>
      </c>
      <c r="Q37" s="12">
        <v>422</v>
      </c>
      <c r="S37" s="16">
        <v>30</v>
      </c>
      <c r="T37" s="54">
        <f t="shared" si="14"/>
        <v>284.625</v>
      </c>
      <c r="U37" s="34">
        <f t="shared" si="21"/>
        <v>15.533302357929466</v>
      </c>
      <c r="V37" s="34">
        <f t="shared" si="15"/>
        <v>8</v>
      </c>
      <c r="W37" s="60">
        <f t="shared" si="16"/>
        <v>43.934813726051658</v>
      </c>
      <c r="X37" s="54">
        <f t="shared" si="17"/>
        <v>364</v>
      </c>
      <c r="Y37" s="60">
        <f t="shared" si="22"/>
        <v>24.972842392143853</v>
      </c>
      <c r="Z37" s="34">
        <f t="shared" si="18"/>
        <v>8</v>
      </c>
      <c r="AA37" s="34">
        <f t="shared" si="19"/>
        <v>70.633864803951212</v>
      </c>
      <c r="AB37" s="83">
        <f t="shared" si="20"/>
        <v>1.729230851742565E-2</v>
      </c>
      <c r="AD37" s="152">
        <v>11325</v>
      </c>
      <c r="AE37" s="153">
        <v>11865</v>
      </c>
      <c r="AF37" s="29" t="s">
        <v>6</v>
      </c>
      <c r="AG37" s="52">
        <f>AVERAGE(AD34:AD41)</f>
        <v>10420.375</v>
      </c>
      <c r="AH37" s="52">
        <f>AVERAGE(AE34:AE41)</f>
        <v>15193.375</v>
      </c>
    </row>
    <row r="38" spans="1:34" x14ac:dyDescent="0.2">
      <c r="A38" s="2">
        <v>60</v>
      </c>
      <c r="B38" s="4">
        <v>228</v>
      </c>
      <c r="C38" s="4">
        <v>233</v>
      </c>
      <c r="D38" s="4">
        <v>257</v>
      </c>
      <c r="E38" s="4">
        <v>260</v>
      </c>
      <c r="F38" s="4">
        <v>196</v>
      </c>
      <c r="G38" s="4">
        <v>189</v>
      </c>
      <c r="H38" s="4">
        <v>218</v>
      </c>
      <c r="I38" s="4">
        <v>191</v>
      </c>
      <c r="J38" s="11">
        <v>223</v>
      </c>
      <c r="K38" s="4">
        <v>304</v>
      </c>
      <c r="L38" s="4">
        <v>294</v>
      </c>
      <c r="M38" s="4">
        <v>227</v>
      </c>
      <c r="N38" s="4">
        <v>329</v>
      </c>
      <c r="O38" s="4">
        <v>409</v>
      </c>
      <c r="P38" s="4">
        <v>299</v>
      </c>
      <c r="Q38" s="12">
        <v>347</v>
      </c>
      <c r="S38" s="16">
        <v>60</v>
      </c>
      <c r="T38" s="54">
        <f t="shared" si="14"/>
        <v>221.5</v>
      </c>
      <c r="U38" s="34">
        <f t="shared" si="21"/>
        <v>9.9695966389246227</v>
      </c>
      <c r="V38" s="34">
        <f t="shared" si="15"/>
        <v>8</v>
      </c>
      <c r="W38" s="60">
        <f t="shared" si="16"/>
        <v>28.198277556312853</v>
      </c>
      <c r="X38" s="54">
        <f t="shared" si="17"/>
        <v>304</v>
      </c>
      <c r="Y38" s="60">
        <f t="shared" si="22"/>
        <v>21.594476807077971</v>
      </c>
      <c r="Z38" s="34">
        <f t="shared" si="18"/>
        <v>8</v>
      </c>
      <c r="AA38" s="34">
        <f t="shared" si="19"/>
        <v>61.078403945841842</v>
      </c>
      <c r="AB38" s="83">
        <f t="shared" si="20"/>
        <v>3.7628148192635946E-3</v>
      </c>
      <c r="AD38" s="152">
        <v>12030</v>
      </c>
      <c r="AE38" s="153">
        <v>14963</v>
      </c>
      <c r="AF38" s="29" t="s">
        <v>7</v>
      </c>
      <c r="AG38" s="91">
        <f>AG40/SQRT(AG39)</f>
        <v>892.4377916995511</v>
      </c>
      <c r="AH38" s="91">
        <f>AH40/SQRT(AH39)</f>
        <v>1607.7422050092039</v>
      </c>
    </row>
    <row r="39" spans="1:34" x14ac:dyDescent="0.2">
      <c r="A39" s="2">
        <v>90</v>
      </c>
      <c r="B39" s="4">
        <v>144</v>
      </c>
      <c r="C39" s="4">
        <v>184</v>
      </c>
      <c r="D39" s="4">
        <v>228</v>
      </c>
      <c r="E39" s="4">
        <v>170</v>
      </c>
      <c r="F39" s="4">
        <v>187</v>
      </c>
      <c r="G39" s="4">
        <v>172</v>
      </c>
      <c r="H39" s="4">
        <v>163</v>
      </c>
      <c r="I39" s="4">
        <v>148</v>
      </c>
      <c r="J39" s="11">
        <v>208</v>
      </c>
      <c r="K39" s="4">
        <v>241</v>
      </c>
      <c r="L39" s="4">
        <v>218</v>
      </c>
      <c r="M39" s="4">
        <v>249</v>
      </c>
      <c r="N39" s="4">
        <v>304</v>
      </c>
      <c r="O39" s="4">
        <v>320</v>
      </c>
      <c r="P39" s="4">
        <v>284</v>
      </c>
      <c r="Q39" s="12">
        <v>368</v>
      </c>
      <c r="S39" s="16">
        <v>90</v>
      </c>
      <c r="T39" s="54">
        <f t="shared" si="14"/>
        <v>174.5</v>
      </c>
      <c r="U39" s="34">
        <f t="shared" si="21"/>
        <v>9.3541434669348522</v>
      </c>
      <c r="V39" s="34">
        <f t="shared" si="15"/>
        <v>8</v>
      </c>
      <c r="W39" s="60">
        <f t="shared" si="16"/>
        <v>26.457513110645905</v>
      </c>
      <c r="X39" s="54">
        <f t="shared" si="17"/>
        <v>274</v>
      </c>
      <c r="Y39" s="60">
        <f t="shared" si="22"/>
        <v>19.437629191118667</v>
      </c>
      <c r="Z39" s="34">
        <f t="shared" si="18"/>
        <v>8</v>
      </c>
      <c r="AA39" s="34">
        <f t="shared" si="19"/>
        <v>54.977917644918385</v>
      </c>
      <c r="AB39" s="83">
        <f t="shared" si="20"/>
        <v>4.0268976503363255E-4</v>
      </c>
      <c r="AD39" s="152">
        <v>9428</v>
      </c>
      <c r="AE39" s="153">
        <v>20565</v>
      </c>
      <c r="AF39" s="35" t="s">
        <v>8</v>
      </c>
      <c r="AG39" s="38">
        <f>COUNT(AD34:AD41)</f>
        <v>8</v>
      </c>
      <c r="AH39" s="38">
        <f>COUNT(AE34:AE41)</f>
        <v>8</v>
      </c>
    </row>
    <row r="40" spans="1:34" x14ac:dyDescent="0.2">
      <c r="A40" s="3">
        <v>120</v>
      </c>
      <c r="B40" s="14">
        <v>153</v>
      </c>
      <c r="C40" s="14">
        <v>170</v>
      </c>
      <c r="D40" s="14">
        <v>176</v>
      </c>
      <c r="E40" s="14">
        <v>161</v>
      </c>
      <c r="F40" s="14">
        <v>205</v>
      </c>
      <c r="G40" s="14">
        <v>146</v>
      </c>
      <c r="H40" s="14">
        <v>144</v>
      </c>
      <c r="I40" s="14">
        <v>120</v>
      </c>
      <c r="J40" s="13">
        <v>193</v>
      </c>
      <c r="K40" s="14">
        <v>224</v>
      </c>
      <c r="L40" s="14">
        <v>154</v>
      </c>
      <c r="M40" s="14">
        <v>253</v>
      </c>
      <c r="N40" s="14">
        <v>200</v>
      </c>
      <c r="O40" s="14">
        <v>276</v>
      </c>
      <c r="P40" s="14">
        <v>228</v>
      </c>
      <c r="Q40" s="15">
        <v>272</v>
      </c>
      <c r="S40" s="18">
        <v>120</v>
      </c>
      <c r="T40" s="61">
        <f t="shared" si="14"/>
        <v>159.375</v>
      </c>
      <c r="U40" s="44">
        <f t="shared" si="21"/>
        <v>8.9441471285496448</v>
      </c>
      <c r="V40" s="44">
        <f t="shared" si="15"/>
        <v>8</v>
      </c>
      <c r="W40" s="63">
        <f t="shared" si="16"/>
        <v>25.297868346110565</v>
      </c>
      <c r="X40" s="61">
        <f t="shared" si="17"/>
        <v>225</v>
      </c>
      <c r="Y40" s="63">
        <f>AA40/SQRT(Z40)</f>
        <v>14.816737639767879</v>
      </c>
      <c r="Z40" s="44">
        <f t="shared" si="18"/>
        <v>8</v>
      </c>
      <c r="AA40" s="44">
        <f t="shared" si="19"/>
        <v>41.908062640567316</v>
      </c>
      <c r="AB40" s="84">
        <f t="shared" si="20"/>
        <v>1.9826145974684694E-3</v>
      </c>
      <c r="AD40" s="152">
        <v>11055</v>
      </c>
      <c r="AE40" s="153">
        <v>13943</v>
      </c>
      <c r="AF40" s="29" t="s">
        <v>9</v>
      </c>
      <c r="AG40" s="38">
        <f>STDEV(AD34:AD41)</f>
        <v>2524.1952571916008</v>
      </c>
      <c r="AH40" s="38">
        <f>STDEV(AE34:AE41)</f>
        <v>4547.3816622472823</v>
      </c>
    </row>
    <row r="41" spans="1:34" x14ac:dyDescent="0.2">
      <c r="AD41" s="18">
        <v>7553</v>
      </c>
      <c r="AE41" s="3">
        <v>23543</v>
      </c>
      <c r="AF41" s="28" t="s">
        <v>15</v>
      </c>
      <c r="AG41" s="38">
        <f>TTEST(AD34:AD41,AE34:AE41,2,2)</f>
        <v>2.1154496963150183E-2</v>
      </c>
      <c r="AH41" s="34"/>
    </row>
    <row r="42" spans="1:34" x14ac:dyDescent="0.2">
      <c r="A42" s="34"/>
      <c r="AC42" t="s">
        <v>67</v>
      </c>
    </row>
    <row r="43" spans="1:34" ht="20" x14ac:dyDescent="0.2">
      <c r="A43" s="145" t="s">
        <v>63</v>
      </c>
      <c r="B43" t="s">
        <v>29</v>
      </c>
      <c r="R43" s="34"/>
      <c r="S43" s="181" t="s">
        <v>0</v>
      </c>
      <c r="T43" s="182"/>
      <c r="U43" s="182"/>
      <c r="V43" s="182"/>
      <c r="W43" s="181" t="s">
        <v>33</v>
      </c>
      <c r="X43" s="182"/>
      <c r="Y43" s="182"/>
      <c r="Z43" s="183"/>
      <c r="AA43" s="99" t="s">
        <v>34</v>
      </c>
      <c r="AC43" s="29" t="s">
        <v>0</v>
      </c>
      <c r="AD43" s="28" t="s">
        <v>33</v>
      </c>
    </row>
    <row r="44" spans="1:34" x14ac:dyDescent="0.2">
      <c r="A44" s="28" t="s">
        <v>14</v>
      </c>
      <c r="B44" s="184" t="s">
        <v>0</v>
      </c>
      <c r="C44" s="185"/>
      <c r="D44" s="185"/>
      <c r="E44" s="185"/>
      <c r="F44" s="185"/>
      <c r="G44" s="185"/>
      <c r="H44" s="185"/>
      <c r="I44" s="186"/>
      <c r="J44" s="185" t="s">
        <v>33</v>
      </c>
      <c r="K44" s="185"/>
      <c r="L44" s="185"/>
      <c r="M44" s="185"/>
      <c r="N44" s="185"/>
      <c r="O44" s="185"/>
      <c r="P44" s="186"/>
      <c r="R44" s="38" t="s">
        <v>29</v>
      </c>
      <c r="S44" s="28" t="s">
        <v>6</v>
      </c>
      <c r="T44" s="28" t="s">
        <v>7</v>
      </c>
      <c r="U44" s="38" t="s">
        <v>8</v>
      </c>
      <c r="V44" s="29" t="s">
        <v>9</v>
      </c>
      <c r="W44" s="28" t="s">
        <v>6</v>
      </c>
      <c r="X44" s="28" t="s">
        <v>7</v>
      </c>
      <c r="Y44" s="38" t="s">
        <v>8</v>
      </c>
      <c r="Z44" s="28" t="s">
        <v>9</v>
      </c>
      <c r="AA44" s="38" t="s">
        <v>15</v>
      </c>
      <c r="AC44" s="150">
        <v>-3480</v>
      </c>
      <c r="AD44" s="151">
        <v>-2798</v>
      </c>
    </row>
    <row r="45" spans="1:34" x14ac:dyDescent="0.2">
      <c r="A45" s="2">
        <v>0</v>
      </c>
      <c r="B45" s="16">
        <v>100</v>
      </c>
      <c r="C45" s="1">
        <v>100</v>
      </c>
      <c r="D45" s="1">
        <v>100</v>
      </c>
      <c r="E45" s="1">
        <v>100</v>
      </c>
      <c r="F45" s="1">
        <v>100</v>
      </c>
      <c r="G45" s="1">
        <v>100</v>
      </c>
      <c r="H45" s="1">
        <v>100</v>
      </c>
      <c r="I45" s="17">
        <v>100</v>
      </c>
      <c r="J45" s="1">
        <v>100</v>
      </c>
      <c r="K45" s="1">
        <v>100</v>
      </c>
      <c r="L45" s="1">
        <v>100</v>
      </c>
      <c r="M45" s="1">
        <v>100</v>
      </c>
      <c r="N45" s="1">
        <v>100</v>
      </c>
      <c r="O45" s="1">
        <v>100</v>
      </c>
      <c r="P45" s="17">
        <v>100</v>
      </c>
      <c r="R45" s="36">
        <v>0</v>
      </c>
      <c r="S45" s="54">
        <f>AVERAGE(B45:I45)</f>
        <v>100</v>
      </c>
      <c r="T45" s="34">
        <f>V45/SQRT(U45)</f>
        <v>0</v>
      </c>
      <c r="U45" s="34">
        <f>COUNT(B45:I45)</f>
        <v>8</v>
      </c>
      <c r="V45" s="60">
        <f>STDEV(B45:I45)</f>
        <v>0</v>
      </c>
      <c r="W45" s="54">
        <f>AVERAGE(J45:Q45)</f>
        <v>100</v>
      </c>
      <c r="X45" s="60">
        <f>Z45/SQRT(Y45)</f>
        <v>0</v>
      </c>
      <c r="Y45" s="34">
        <f>COUNT(J45:Q45)</f>
        <v>7</v>
      </c>
      <c r="Z45" s="34">
        <f>STDEV(J45:Q45)</f>
        <v>0</v>
      </c>
      <c r="AA45" s="83"/>
      <c r="AC45" s="152">
        <v>-4005</v>
      </c>
      <c r="AD45" s="153">
        <v>-2115</v>
      </c>
    </row>
    <row r="46" spans="1:34" x14ac:dyDescent="0.2">
      <c r="A46" s="2">
        <v>15</v>
      </c>
      <c r="B46" s="16">
        <v>67</v>
      </c>
      <c r="C46" s="1">
        <v>66</v>
      </c>
      <c r="D46" s="1">
        <v>78</v>
      </c>
      <c r="E46" s="1">
        <v>69</v>
      </c>
      <c r="F46" s="1">
        <v>72</v>
      </c>
      <c r="G46" s="1">
        <v>56</v>
      </c>
      <c r="H46" s="1">
        <v>57</v>
      </c>
      <c r="I46" s="17">
        <v>79</v>
      </c>
      <c r="J46" s="1">
        <v>71</v>
      </c>
      <c r="K46" s="1">
        <v>73</v>
      </c>
      <c r="L46" s="1">
        <v>78</v>
      </c>
      <c r="M46" s="1">
        <v>96</v>
      </c>
      <c r="N46" s="1">
        <v>94</v>
      </c>
      <c r="O46" s="1">
        <v>87</v>
      </c>
      <c r="P46" s="17">
        <v>80</v>
      </c>
      <c r="R46" s="2">
        <v>15</v>
      </c>
      <c r="S46" s="54">
        <f>AVERAGE(B46:I46)</f>
        <v>68</v>
      </c>
      <c r="T46" s="34">
        <f t="shared" ref="T46:T49" si="23">V46/SQRT(U46)</f>
        <v>3.0118812346154304</v>
      </c>
      <c r="U46" s="34">
        <f>COUNT(B46:I46)</f>
        <v>8</v>
      </c>
      <c r="V46" s="60">
        <f>STDEV(B46:I46)</f>
        <v>8.5188865805003271</v>
      </c>
      <c r="W46" s="54">
        <f>AVERAGE(J46:Q46)</f>
        <v>82.714285714285708</v>
      </c>
      <c r="X46" s="60">
        <f t="shared" ref="X46:X49" si="24">Z46/SQRT(Y46)</f>
        <v>3.7270841770189542</v>
      </c>
      <c r="Y46" s="34">
        <f>COUNT(J46:Q46)</f>
        <v>7</v>
      </c>
      <c r="Z46" s="34">
        <f>STDEV(J46:Q46)</f>
        <v>9.8609378477959897</v>
      </c>
      <c r="AA46" s="83">
        <f>TTEST(B46:I46,J46:Q46,2,2)</f>
        <v>8.4004639169796367E-3</v>
      </c>
      <c r="AC46" s="152">
        <v>-2310</v>
      </c>
      <c r="AD46" s="153">
        <v>-1905</v>
      </c>
    </row>
    <row r="47" spans="1:34" x14ac:dyDescent="0.2">
      <c r="A47" s="2">
        <v>30</v>
      </c>
      <c r="B47" s="16">
        <v>56</v>
      </c>
      <c r="C47" s="1">
        <v>44</v>
      </c>
      <c r="D47" s="1">
        <v>64</v>
      </c>
      <c r="E47" s="1">
        <v>61</v>
      </c>
      <c r="F47" s="1">
        <v>65</v>
      </c>
      <c r="G47" s="1">
        <v>51</v>
      </c>
      <c r="H47" s="1">
        <v>49</v>
      </c>
      <c r="I47" s="17">
        <v>58</v>
      </c>
      <c r="J47" s="1">
        <v>61</v>
      </c>
      <c r="K47" s="1">
        <v>74</v>
      </c>
      <c r="L47" s="1">
        <v>70</v>
      </c>
      <c r="M47" s="1">
        <v>63</v>
      </c>
      <c r="N47" s="1">
        <v>76</v>
      </c>
      <c r="O47" s="1">
        <v>76</v>
      </c>
      <c r="P47" s="17">
        <v>81</v>
      </c>
      <c r="R47" s="2">
        <v>30</v>
      </c>
      <c r="S47" s="54">
        <f>AVERAGE(B47:I47)</f>
        <v>56</v>
      </c>
      <c r="T47" s="34">
        <f t="shared" si="23"/>
        <v>2.6457513110645903</v>
      </c>
      <c r="U47" s="34">
        <f>COUNT(B47:I47)</f>
        <v>8</v>
      </c>
      <c r="V47" s="60">
        <f>STDEV(B47:I47)</f>
        <v>7.4833147735478827</v>
      </c>
      <c r="W47" s="54">
        <f>AVERAGE(J47:Q47)</f>
        <v>71.571428571428569</v>
      </c>
      <c r="X47" s="60">
        <f t="shared" si="24"/>
        <v>2.7676459212800739</v>
      </c>
      <c r="Y47" s="34">
        <f>COUNT(J47:Q47)</f>
        <v>7</v>
      </c>
      <c r="Z47" s="34">
        <f>STDEV(J47:Q47)</f>
        <v>7.3225028247893231</v>
      </c>
      <c r="AA47" s="83">
        <f>TTEST(B47:I47,J47:Q47,2,2)</f>
        <v>1.349340501239409E-3</v>
      </c>
      <c r="AC47" s="152">
        <v>-2333</v>
      </c>
      <c r="AD47" s="153">
        <v>-2093</v>
      </c>
      <c r="AE47" s="29" t="s">
        <v>6</v>
      </c>
      <c r="AF47" s="52">
        <f>AVERAGE(AC44:AC51)</f>
        <v>-2812.75</v>
      </c>
      <c r="AG47" s="52">
        <f>AVERAGE(AD44:AD51)</f>
        <v>-1762.75</v>
      </c>
    </row>
    <row r="48" spans="1:34" x14ac:dyDescent="0.2">
      <c r="A48" s="2">
        <v>60</v>
      </c>
      <c r="B48" s="16">
        <v>55</v>
      </c>
      <c r="C48" s="1">
        <v>45</v>
      </c>
      <c r="D48" s="1">
        <v>70</v>
      </c>
      <c r="E48" s="1">
        <v>74</v>
      </c>
      <c r="F48" s="1">
        <v>79</v>
      </c>
      <c r="G48" s="1">
        <v>69</v>
      </c>
      <c r="H48" s="1">
        <v>51</v>
      </c>
      <c r="I48" s="17">
        <v>74</v>
      </c>
      <c r="J48" s="1">
        <v>61</v>
      </c>
      <c r="K48" s="1">
        <v>67</v>
      </c>
      <c r="L48" s="1">
        <v>83</v>
      </c>
      <c r="M48" s="1">
        <v>71</v>
      </c>
      <c r="N48" s="1">
        <v>81</v>
      </c>
      <c r="O48" s="1">
        <v>82</v>
      </c>
      <c r="P48" s="17">
        <v>94</v>
      </c>
      <c r="R48" s="2">
        <v>60</v>
      </c>
      <c r="S48" s="54">
        <f>AVERAGE(B48:I48)</f>
        <v>64.625</v>
      </c>
      <c r="T48" s="34">
        <f t="shared" si="23"/>
        <v>4.4196699133370965</v>
      </c>
      <c r="U48" s="34">
        <f>COUNT(B48:I48)</f>
        <v>8</v>
      </c>
      <c r="V48" s="60">
        <f>STDEV(B48:I48)</f>
        <v>12.500714265307288</v>
      </c>
      <c r="W48" s="54">
        <f>AVERAGE(J48:Q48)</f>
        <v>77</v>
      </c>
      <c r="X48" s="60">
        <f t="shared" si="24"/>
        <v>4.248248938988751</v>
      </c>
      <c r="Y48" s="34">
        <f>COUNT(J48:Q48)</f>
        <v>7</v>
      </c>
      <c r="Z48" s="34">
        <f>STDEV(J48:Q48)</f>
        <v>11.239810200058244</v>
      </c>
      <c r="AA48" s="83">
        <f>TTEST(B48:I48,J48:Q48,2,2)</f>
        <v>6.6439071806070421E-2</v>
      </c>
      <c r="AC48" s="152">
        <v>-1748</v>
      </c>
      <c r="AD48" s="153">
        <v>-1365</v>
      </c>
      <c r="AE48" s="29" t="s">
        <v>7</v>
      </c>
      <c r="AF48" s="91">
        <f>AF50/SQRT(AF49)</f>
        <v>299.95849415258391</v>
      </c>
      <c r="AG48" s="91">
        <f>AG50/SQRT(AG49)</f>
        <v>201.41311047553128</v>
      </c>
    </row>
    <row r="49" spans="1:33" x14ac:dyDescent="0.2">
      <c r="A49" s="3">
        <v>90</v>
      </c>
      <c r="B49" s="18">
        <v>57</v>
      </c>
      <c r="C49" s="19">
        <v>61</v>
      </c>
      <c r="D49" s="19">
        <v>82</v>
      </c>
      <c r="E49" s="19">
        <v>86</v>
      </c>
      <c r="F49" s="19">
        <v>106</v>
      </c>
      <c r="G49" s="19">
        <v>81</v>
      </c>
      <c r="H49" s="19">
        <v>71</v>
      </c>
      <c r="I49" s="20">
        <v>106</v>
      </c>
      <c r="J49" s="19">
        <v>79</v>
      </c>
      <c r="K49" s="19">
        <v>91</v>
      </c>
      <c r="L49" s="19">
        <v>74</v>
      </c>
      <c r="M49" s="19">
        <v>78</v>
      </c>
      <c r="N49" s="19">
        <v>89</v>
      </c>
      <c r="O49" s="19">
        <v>85</v>
      </c>
      <c r="P49" s="20">
        <v>83</v>
      </c>
      <c r="R49" s="3">
        <v>90</v>
      </c>
      <c r="S49" s="61">
        <f>AVERAGE(B49:I49)</f>
        <v>81.25</v>
      </c>
      <c r="T49" s="44">
        <f t="shared" si="23"/>
        <v>6.4800518075530409</v>
      </c>
      <c r="U49" s="44">
        <f>COUNT(B49:I49)</f>
        <v>8</v>
      </c>
      <c r="V49" s="63">
        <f>STDEV(B49:I49)</f>
        <v>18.3283543022436</v>
      </c>
      <c r="W49" s="61">
        <f>AVERAGE(J49:Q49)</f>
        <v>82.714285714285708</v>
      </c>
      <c r="X49" s="63">
        <f t="shared" si="24"/>
        <v>2.316753534318122</v>
      </c>
      <c r="Y49" s="44">
        <f>COUNT(J49:Q49)</f>
        <v>7</v>
      </c>
      <c r="Z49" s="44">
        <f>STDEV(J49:Q49)</f>
        <v>6.1295537008356957</v>
      </c>
      <c r="AA49" s="84">
        <f>TTEST(B49:I49,J49:Q49,2,2)</f>
        <v>0.84384520045260736</v>
      </c>
      <c r="AC49" s="152">
        <v>-2978</v>
      </c>
      <c r="AD49" s="153">
        <v>-1500</v>
      </c>
      <c r="AE49" s="35" t="s">
        <v>8</v>
      </c>
      <c r="AF49" s="38">
        <f>COUNT(AC44:AC51)</f>
        <v>8</v>
      </c>
      <c r="AG49" s="38">
        <f>COUNT(AD44:AD51)</f>
        <v>8</v>
      </c>
    </row>
    <row r="50" spans="1:33" x14ac:dyDescent="0.2">
      <c r="AC50" s="152">
        <v>-3698</v>
      </c>
      <c r="AD50" s="153">
        <v>-1163</v>
      </c>
      <c r="AE50" s="29" t="s">
        <v>9</v>
      </c>
      <c r="AF50" s="38">
        <f>STDEV(AC44:AC51)</f>
        <v>848.4107411591898</v>
      </c>
      <c r="AG50" s="38">
        <f>STDEV(AD44:AD51)</f>
        <v>569.68230494849377</v>
      </c>
    </row>
    <row r="51" spans="1:33" x14ac:dyDescent="0.2">
      <c r="AC51" s="18">
        <v>-1950</v>
      </c>
      <c r="AD51" s="3">
        <v>-1163</v>
      </c>
      <c r="AE51" s="28" t="s">
        <v>15</v>
      </c>
      <c r="AF51" s="38">
        <f>TTEST(AC44:AC51,AD44:AD51,2,2)</f>
        <v>1.1502080036191874E-2</v>
      </c>
      <c r="AG51" s="34"/>
    </row>
    <row r="52" spans="1:33" ht="20" x14ac:dyDescent="0.2">
      <c r="B52" s="145" t="s">
        <v>64</v>
      </c>
      <c r="D52" s="34" t="s">
        <v>19</v>
      </c>
      <c r="E52" s="34"/>
      <c r="H52" s="145" t="s">
        <v>65</v>
      </c>
      <c r="J52" t="s">
        <v>75</v>
      </c>
    </row>
    <row r="53" spans="1:33" x14ac:dyDescent="0.2">
      <c r="B53" s="179" t="s">
        <v>0</v>
      </c>
      <c r="C53" s="179"/>
      <c r="D53" s="179" t="s">
        <v>33</v>
      </c>
      <c r="E53" s="179"/>
      <c r="H53" s="179" t="s">
        <v>0</v>
      </c>
      <c r="I53" s="179"/>
      <c r="J53" s="179" t="s">
        <v>33</v>
      </c>
      <c r="K53" s="179"/>
    </row>
    <row r="54" spans="1:33" x14ac:dyDescent="0.2">
      <c r="B54" s="29" t="s">
        <v>17</v>
      </c>
      <c r="C54" s="30" t="s">
        <v>18</v>
      </c>
      <c r="D54" s="29" t="s">
        <v>17</v>
      </c>
      <c r="E54" s="31" t="s">
        <v>18</v>
      </c>
      <c r="H54" s="29" t="s">
        <v>17</v>
      </c>
      <c r="I54" s="30" t="s">
        <v>18</v>
      </c>
      <c r="J54" s="29" t="s">
        <v>17</v>
      </c>
      <c r="K54" s="31" t="s">
        <v>18</v>
      </c>
    </row>
    <row r="55" spans="1:33" x14ac:dyDescent="0.2">
      <c r="B55" s="16">
        <v>160</v>
      </c>
      <c r="C55" s="1">
        <v>92</v>
      </c>
      <c r="D55" s="16">
        <v>180</v>
      </c>
      <c r="E55" s="17">
        <v>111</v>
      </c>
      <c r="H55" s="21">
        <v>81.540000000000006</v>
      </c>
      <c r="I55" s="22">
        <v>3.82</v>
      </c>
      <c r="J55" s="21">
        <v>39.68</v>
      </c>
      <c r="K55" s="23">
        <v>2.0299999999999998</v>
      </c>
    </row>
    <row r="56" spans="1:33" x14ac:dyDescent="0.2">
      <c r="B56" s="16">
        <v>136</v>
      </c>
      <c r="C56" s="1">
        <v>88</v>
      </c>
      <c r="D56" s="16">
        <v>276</v>
      </c>
      <c r="E56" s="17">
        <v>115</v>
      </c>
      <c r="H56" s="16">
        <v>26.94</v>
      </c>
      <c r="I56" s="1">
        <v>2.65</v>
      </c>
      <c r="J56" s="16">
        <v>77.2</v>
      </c>
      <c r="K56" s="17">
        <v>3.47</v>
      </c>
    </row>
    <row r="57" spans="1:33" x14ac:dyDescent="0.2">
      <c r="B57" s="16">
        <v>252</v>
      </c>
      <c r="C57" s="1">
        <v>106</v>
      </c>
      <c r="D57" s="110"/>
      <c r="E57" s="17">
        <v>104</v>
      </c>
      <c r="H57" s="16">
        <v>58.33</v>
      </c>
      <c r="I57" s="1">
        <v>3.57</v>
      </c>
      <c r="J57" s="16">
        <v>76.73</v>
      </c>
      <c r="K57" s="17">
        <v>3.48</v>
      </c>
    </row>
    <row r="58" spans="1:33" x14ac:dyDescent="0.2">
      <c r="B58" s="16">
        <v>186</v>
      </c>
      <c r="C58" s="1">
        <v>129</v>
      </c>
      <c r="D58" s="16">
        <v>247</v>
      </c>
      <c r="E58" s="17">
        <v>113</v>
      </c>
      <c r="H58" s="16">
        <v>39.340000000000003</v>
      </c>
      <c r="I58" s="1">
        <v>3.04</v>
      </c>
      <c r="J58" s="16">
        <v>99.41</v>
      </c>
      <c r="K58" s="17">
        <v>4.33</v>
      </c>
    </row>
    <row r="59" spans="1:33" x14ac:dyDescent="0.2">
      <c r="B59" s="16">
        <v>286</v>
      </c>
      <c r="C59" s="1">
        <v>99</v>
      </c>
      <c r="D59" s="16">
        <v>193</v>
      </c>
      <c r="E59" s="17">
        <v>116</v>
      </c>
      <c r="H59" s="16">
        <v>66.91</v>
      </c>
      <c r="I59" s="1">
        <v>4.6500000000000004</v>
      </c>
      <c r="J59" s="16">
        <v>66.040000000000006</v>
      </c>
      <c r="K59" s="17">
        <v>6.62</v>
      </c>
    </row>
    <row r="60" spans="1:33" x14ac:dyDescent="0.2">
      <c r="B60" s="16">
        <v>205</v>
      </c>
      <c r="C60" s="1">
        <v>119</v>
      </c>
      <c r="D60" s="16">
        <v>371</v>
      </c>
      <c r="E60" s="17">
        <v>113</v>
      </c>
      <c r="H60" s="16">
        <v>58.23</v>
      </c>
      <c r="I60" s="1">
        <v>2.46</v>
      </c>
      <c r="J60" s="16">
        <v>67.010000000000005</v>
      </c>
      <c r="K60" s="17">
        <v>5.07</v>
      </c>
    </row>
    <row r="61" spans="1:33" x14ac:dyDescent="0.2">
      <c r="B61" s="16">
        <v>160</v>
      </c>
      <c r="C61" s="1">
        <v>135</v>
      </c>
      <c r="D61" s="16">
        <v>221</v>
      </c>
      <c r="E61" s="17">
        <v>82</v>
      </c>
      <c r="H61" s="16">
        <v>26.67</v>
      </c>
      <c r="I61" s="1">
        <v>2.75</v>
      </c>
      <c r="J61" s="113"/>
      <c r="K61" s="112"/>
    </row>
    <row r="62" spans="1:33" x14ac:dyDescent="0.2">
      <c r="B62" s="18">
        <v>153</v>
      </c>
      <c r="C62" s="19">
        <v>119</v>
      </c>
      <c r="D62" s="111"/>
      <c r="E62" s="109"/>
      <c r="H62" s="18">
        <v>11.98</v>
      </c>
      <c r="I62" s="19"/>
      <c r="J62" s="111"/>
      <c r="K62" s="109"/>
    </row>
    <row r="63" spans="1:33" x14ac:dyDescent="0.2">
      <c r="A63" s="29" t="s">
        <v>6</v>
      </c>
      <c r="B63" s="38">
        <f>AVERAGE(B55:B62)</f>
        <v>192.25</v>
      </c>
      <c r="C63" s="38">
        <f t="shared" ref="C63:E63" si="25">AVERAGE(C55:C62)</f>
        <v>110.875</v>
      </c>
      <c r="D63" s="38">
        <f t="shared" si="25"/>
        <v>248</v>
      </c>
      <c r="E63" s="38">
        <f t="shared" si="25"/>
        <v>107.71428571428571</v>
      </c>
      <c r="G63" s="29" t="s">
        <v>6</v>
      </c>
      <c r="H63" s="38">
        <f>AVERAGE(H55:H62)</f>
        <v>46.242500000000007</v>
      </c>
      <c r="I63" s="38">
        <f t="shared" ref="I63" si="26">AVERAGE(I55:I62)</f>
        <v>3.2771428571428567</v>
      </c>
      <c r="J63" s="38">
        <f t="shared" ref="J63" si="27">AVERAGE(J55:J62)</f>
        <v>71.01166666666667</v>
      </c>
      <c r="K63" s="38">
        <f t="shared" ref="K63" si="28">AVERAGE(K55:K62)</f>
        <v>4.166666666666667</v>
      </c>
    </row>
    <row r="64" spans="1:33" x14ac:dyDescent="0.2">
      <c r="A64" s="29" t="s">
        <v>7</v>
      </c>
      <c r="B64" s="38">
        <f>B66/SQRT(B65)</f>
        <v>18.586429381214057</v>
      </c>
      <c r="C64" s="38">
        <f t="shared" ref="C64:E64" si="29">C66/SQRT(C65)</f>
        <v>6.1045577235373898</v>
      </c>
      <c r="D64" s="38">
        <f t="shared" si="29"/>
        <v>28.455813700074248</v>
      </c>
      <c r="E64" s="38">
        <f t="shared" si="29"/>
        <v>4.5340735690162273</v>
      </c>
      <c r="F64" s="4"/>
      <c r="G64" s="29" t="s">
        <v>7</v>
      </c>
      <c r="H64" s="38">
        <f>H66/SQRT(H65)</f>
        <v>8.3880224448742506</v>
      </c>
      <c r="I64" s="38">
        <f t="shared" ref="I64:K64" si="30">I66/SQRT(I65)</f>
        <v>0.29521351664204581</v>
      </c>
      <c r="J64" s="38">
        <f t="shared" si="30"/>
        <v>7.957940025185203</v>
      </c>
      <c r="K64" s="38">
        <f t="shared" si="30"/>
        <v>0.64248821865549477</v>
      </c>
      <c r="L64" s="4"/>
      <c r="M64" s="103"/>
      <c r="N64" s="4"/>
      <c r="O64" s="4"/>
      <c r="P64" s="4"/>
      <c r="Q64" s="4"/>
    </row>
    <row r="65" spans="1:20" x14ac:dyDescent="0.2">
      <c r="A65" s="35" t="s">
        <v>8</v>
      </c>
      <c r="B65" s="38">
        <f>COUNT(B55:B62)</f>
        <v>8</v>
      </c>
      <c r="C65" s="38">
        <f t="shared" ref="C65:E65" si="31">COUNT(C55:C62)</f>
        <v>8</v>
      </c>
      <c r="D65" s="38">
        <f t="shared" si="31"/>
        <v>6</v>
      </c>
      <c r="E65" s="38">
        <f t="shared" si="31"/>
        <v>7</v>
      </c>
      <c r="F65" s="4"/>
      <c r="G65" s="35" t="s">
        <v>8</v>
      </c>
      <c r="H65" s="38">
        <f>COUNT(H55:H62)</f>
        <v>8</v>
      </c>
      <c r="I65" s="38">
        <f t="shared" ref="I65:K65" si="32">COUNT(I55:I62)</f>
        <v>7</v>
      </c>
      <c r="J65" s="38">
        <f t="shared" si="32"/>
        <v>6</v>
      </c>
      <c r="K65" s="38">
        <f t="shared" si="32"/>
        <v>6</v>
      </c>
      <c r="L65" s="4"/>
      <c r="M65" s="4"/>
      <c r="N65" s="4"/>
      <c r="O65" s="4"/>
      <c r="P65" s="4"/>
      <c r="Q65" s="4"/>
    </row>
    <row r="66" spans="1:20" x14ac:dyDescent="0.2">
      <c r="A66" s="29" t="s">
        <v>9</v>
      </c>
      <c r="B66" s="38">
        <f>STDEV(B55:B62)</f>
        <v>52.570361014005385</v>
      </c>
      <c r="C66" s="38">
        <f t="shared" ref="C66:E66" si="33">STDEV(C55:C62)</f>
        <v>17.266296649832007</v>
      </c>
      <c r="D66" s="38">
        <f t="shared" si="33"/>
        <v>69.7022237808809</v>
      </c>
      <c r="E66" s="38">
        <f t="shared" si="33"/>
        <v>11.996031089687992</v>
      </c>
      <c r="G66" s="29" t="s">
        <v>9</v>
      </c>
      <c r="H66" s="38">
        <f>STDEV(H55:H62)</f>
        <v>23.724910206062184</v>
      </c>
      <c r="I66" s="38">
        <f t="shared" ref="I66:K66" si="34">STDEV(I55:I62)</f>
        <v>0.78106154869968103</v>
      </c>
      <c r="J66" s="38">
        <f t="shared" si="34"/>
        <v>19.492892465374858</v>
      </c>
      <c r="K66" s="38">
        <f t="shared" si="34"/>
        <v>1.57376830145567</v>
      </c>
    </row>
    <row r="67" spans="1:20" x14ac:dyDescent="0.2">
      <c r="A67" s="29" t="s">
        <v>15</v>
      </c>
      <c r="B67" s="86">
        <f>TTEST(B55:B62,D55:D62,2,2)</f>
        <v>0.11262481092117788</v>
      </c>
      <c r="C67" s="93"/>
      <c r="D67" s="93"/>
      <c r="E67" s="93"/>
      <c r="G67" s="29" t="s">
        <v>15</v>
      </c>
      <c r="H67" s="86">
        <f>TTEST(H55:H62,J55:J62,2,2)</f>
        <v>5.972910809311479E-2</v>
      </c>
      <c r="I67" s="93"/>
      <c r="J67" s="93"/>
      <c r="K67" s="93"/>
    </row>
    <row r="68" spans="1:20" x14ac:dyDescent="0.2">
      <c r="A68" s="34"/>
      <c r="B68" s="88">
        <f>TTEST(C55:C62,E55:E62,2,2)</f>
        <v>0.69178414050461134</v>
      </c>
      <c r="C68" s="93"/>
      <c r="D68" s="93"/>
      <c r="E68" s="93"/>
      <c r="G68" s="34"/>
      <c r="H68" s="88">
        <f>TTEST(I55:I62,K55:K62,2,2)</f>
        <v>0.21239433241566938</v>
      </c>
      <c r="I68" s="93"/>
      <c r="J68" s="93"/>
      <c r="K68" s="93"/>
    </row>
    <row r="71" spans="1:20" x14ac:dyDescent="0.2">
      <c r="B71" t="s">
        <v>76</v>
      </c>
    </row>
    <row r="72" spans="1:20" ht="20" x14ac:dyDescent="0.2">
      <c r="A72" s="145" t="s">
        <v>68</v>
      </c>
      <c r="B72" s="184" t="s">
        <v>0</v>
      </c>
      <c r="C72" s="185"/>
      <c r="D72" s="185"/>
      <c r="E72" s="185"/>
      <c r="F72" s="185"/>
      <c r="G72" s="185"/>
      <c r="H72" s="185"/>
      <c r="I72" s="185"/>
      <c r="J72" s="184" t="s">
        <v>33</v>
      </c>
      <c r="K72" s="185"/>
      <c r="L72" s="185"/>
      <c r="M72" s="185"/>
      <c r="N72" s="185"/>
      <c r="O72" s="185"/>
      <c r="P72" s="185"/>
      <c r="Q72" s="186"/>
    </row>
    <row r="73" spans="1:20" x14ac:dyDescent="0.2">
      <c r="A73" s="36" t="s">
        <v>22</v>
      </c>
      <c r="B73" s="21">
        <v>0.85</v>
      </c>
      <c r="C73" s="22">
        <v>1.06</v>
      </c>
      <c r="D73" s="22">
        <v>0.71</v>
      </c>
      <c r="E73" s="22">
        <v>1.23</v>
      </c>
      <c r="F73" s="22">
        <v>1.04</v>
      </c>
      <c r="G73" s="22">
        <v>0.81</v>
      </c>
      <c r="H73" s="22">
        <v>0.87</v>
      </c>
      <c r="I73" s="22">
        <v>0.95</v>
      </c>
      <c r="J73" s="22">
        <v>0.98</v>
      </c>
      <c r="K73" s="22">
        <v>0.92</v>
      </c>
      <c r="L73" s="22">
        <v>1.1000000000000001</v>
      </c>
      <c r="M73" s="22">
        <v>1.17</v>
      </c>
      <c r="N73" s="22">
        <v>0.9</v>
      </c>
      <c r="O73" s="22">
        <v>1.43</v>
      </c>
      <c r="P73" s="22">
        <v>1.02</v>
      </c>
      <c r="Q73" s="23">
        <v>1.26</v>
      </c>
      <c r="R73" s="4"/>
      <c r="S73" s="103"/>
      <c r="T73" s="4"/>
    </row>
    <row r="74" spans="1:20" x14ac:dyDescent="0.2">
      <c r="A74" s="3" t="s">
        <v>23</v>
      </c>
      <c r="B74" s="18">
        <v>0.61</v>
      </c>
      <c r="C74" s="19">
        <v>0.59</v>
      </c>
      <c r="D74" s="19">
        <v>0.84</v>
      </c>
      <c r="E74" s="19">
        <v>0.92</v>
      </c>
      <c r="F74" s="19">
        <v>0.96</v>
      </c>
      <c r="G74" s="19">
        <v>0.54</v>
      </c>
      <c r="H74" s="19">
        <v>0.47</v>
      </c>
      <c r="I74" s="19">
        <v>0.67</v>
      </c>
      <c r="J74" s="19">
        <v>0.87</v>
      </c>
      <c r="K74" s="19">
        <v>0.92</v>
      </c>
      <c r="L74" s="19">
        <v>1.05</v>
      </c>
      <c r="M74" s="19">
        <v>1.04</v>
      </c>
      <c r="N74" s="19">
        <v>0.87</v>
      </c>
      <c r="O74" s="19">
        <v>1.35</v>
      </c>
      <c r="P74" s="19">
        <v>1.37</v>
      </c>
      <c r="Q74" s="20">
        <v>1.1200000000000001</v>
      </c>
      <c r="R74" s="4"/>
      <c r="S74" s="103"/>
      <c r="T74" s="4"/>
    </row>
    <row r="75" spans="1:20" x14ac:dyDescent="0.2">
      <c r="A75" s="34"/>
      <c r="B75" s="181" t="s">
        <v>0</v>
      </c>
      <c r="C75" s="182"/>
      <c r="D75" s="182"/>
      <c r="E75" s="183"/>
      <c r="F75" s="181" t="s">
        <v>33</v>
      </c>
      <c r="G75" s="182"/>
      <c r="H75" s="182"/>
      <c r="I75" s="183"/>
    </row>
    <row r="76" spans="1:20" x14ac:dyDescent="0.2">
      <c r="A76" s="38" t="s">
        <v>24</v>
      </c>
      <c r="B76" s="28" t="s">
        <v>6</v>
      </c>
      <c r="C76" s="28" t="s">
        <v>7</v>
      </c>
      <c r="D76" s="38" t="s">
        <v>8</v>
      </c>
      <c r="E76" s="28" t="s">
        <v>9</v>
      </c>
      <c r="F76" s="28" t="s">
        <v>6</v>
      </c>
      <c r="G76" s="28" t="s">
        <v>7</v>
      </c>
      <c r="H76" s="38" t="s">
        <v>8</v>
      </c>
      <c r="I76" s="28" t="s">
        <v>9</v>
      </c>
    </row>
    <row r="77" spans="1:20" x14ac:dyDescent="0.2">
      <c r="A77" s="2" t="s">
        <v>22</v>
      </c>
      <c r="B77" s="51">
        <f>AVERAGE(B73:I73)</f>
        <v>0.94000000000000017</v>
      </c>
      <c r="C77" s="38">
        <f>E77/SQRT(D77)</f>
        <v>5.8462442156115131E-2</v>
      </c>
      <c r="D77" s="38">
        <f>COUNT(B73:I73)</f>
        <v>8</v>
      </c>
      <c r="E77" s="74">
        <f>STDEV(B73:I73)</f>
        <v>0.16535675717326118</v>
      </c>
      <c r="F77" s="51">
        <f>AVERAGE(J73:Q73)</f>
        <v>1.0974999999999999</v>
      </c>
      <c r="G77" s="38">
        <f>I77/SQRT(H77)</f>
        <v>6.4441280026304559E-2</v>
      </c>
      <c r="H77" s="38">
        <f>COUNT(J73:Q73)</f>
        <v>8</v>
      </c>
      <c r="I77" s="74">
        <f>STDEV(J73:Q73)</f>
        <v>0.18226746437976471</v>
      </c>
    </row>
    <row r="78" spans="1:20" x14ac:dyDescent="0.2">
      <c r="A78" s="3" t="s">
        <v>23</v>
      </c>
      <c r="B78" s="51">
        <f>AVERAGE(B74:I74)</f>
        <v>0.7</v>
      </c>
      <c r="C78" s="38">
        <f>E78/SQRT(D78)</f>
        <v>6.4807406984078525E-2</v>
      </c>
      <c r="D78" s="38">
        <f>COUNT(B74:I74)</f>
        <v>8</v>
      </c>
      <c r="E78" s="74">
        <f>STDEV(B74:I74)</f>
        <v>0.18330302779823338</v>
      </c>
      <c r="F78" s="51">
        <f>AVERAGE(J74:Q74)</f>
        <v>1.07375</v>
      </c>
      <c r="G78" s="38">
        <f>I78/SQRT(H78)</f>
        <v>7.0023911732248506E-2</v>
      </c>
      <c r="H78" s="38">
        <f>COUNT(J74:Q74)</f>
        <v>8</v>
      </c>
      <c r="I78" s="74">
        <f>STDEV(J74:Q74)</f>
        <v>0.19805753132432466</v>
      </c>
    </row>
    <row r="79" spans="1:20" x14ac:dyDescent="0.2">
      <c r="A79" s="38" t="s">
        <v>32</v>
      </c>
      <c r="B79" s="38" t="s">
        <v>15</v>
      </c>
      <c r="C79" s="34"/>
      <c r="D79" s="34"/>
      <c r="E79" s="34"/>
      <c r="F79" s="34"/>
      <c r="G79" s="34"/>
      <c r="H79" s="34"/>
      <c r="I79" s="34"/>
    </row>
    <row r="80" spans="1:20" x14ac:dyDescent="0.2">
      <c r="A80" s="34"/>
      <c r="B80" s="86">
        <f>TTEST(B73:I73,B74:I74,2,1)</f>
        <v>8.698680470808115E-3</v>
      </c>
      <c r="C80" s="34"/>
      <c r="D80" s="34"/>
      <c r="E80" s="34"/>
      <c r="F80" s="34"/>
      <c r="G80" s="34"/>
      <c r="H80" s="34"/>
      <c r="I80" s="34"/>
    </row>
    <row r="81" spans="1:9" x14ac:dyDescent="0.2">
      <c r="A81" s="34"/>
      <c r="B81" s="88">
        <f>TTEST(J73:Q73,J74:Q74,2,1)</f>
        <v>0.68486281862350906</v>
      </c>
      <c r="C81" s="34"/>
      <c r="D81" s="34"/>
      <c r="E81" s="34"/>
      <c r="F81" s="34"/>
      <c r="G81" s="34"/>
      <c r="H81" s="34"/>
      <c r="I81" s="34"/>
    </row>
  </sheetData>
  <mergeCells count="20">
    <mergeCell ref="B75:E75"/>
    <mergeCell ref="F75:I75"/>
    <mergeCell ref="B53:C53"/>
    <mergeCell ref="D53:E53"/>
    <mergeCell ref="H53:I53"/>
    <mergeCell ref="J53:K53"/>
    <mergeCell ref="B72:I72"/>
    <mergeCell ref="J72:Q72"/>
    <mergeCell ref="T33:W33"/>
    <mergeCell ref="X33:AA33"/>
    <mergeCell ref="B44:I44"/>
    <mergeCell ref="J44:P44"/>
    <mergeCell ref="S43:V43"/>
    <mergeCell ref="W43:Z43"/>
    <mergeCell ref="B2:I2"/>
    <mergeCell ref="J2:P2"/>
    <mergeCell ref="R1:U1"/>
    <mergeCell ref="V1:Y1"/>
    <mergeCell ref="B34:I34"/>
    <mergeCell ref="J34:Q34"/>
  </mergeCells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5FC8B-FFF1-064C-BC4E-29AC73F57394}">
  <dimension ref="A2:P26"/>
  <sheetViews>
    <sheetView workbookViewId="0">
      <selection activeCell="L30" sqref="L30"/>
    </sheetView>
  </sheetViews>
  <sheetFormatPr baseColWidth="10" defaultRowHeight="16" x14ac:dyDescent="0.2"/>
  <cols>
    <col min="1" max="16384" width="10.83203125" style="104"/>
  </cols>
  <sheetData>
    <row r="2" spans="1:14" x14ac:dyDescent="0.2">
      <c r="B2" s="38" t="s">
        <v>41</v>
      </c>
    </row>
    <row r="3" spans="1:14" ht="20" x14ac:dyDescent="0.2">
      <c r="A3" s="145" t="s">
        <v>62</v>
      </c>
      <c r="B3" s="194" t="s">
        <v>0</v>
      </c>
      <c r="C3" s="194"/>
      <c r="D3" s="194"/>
      <c r="E3" s="194" t="s">
        <v>1</v>
      </c>
      <c r="F3" s="194"/>
      <c r="G3" s="194"/>
      <c r="H3" s="194"/>
      <c r="I3" s="194" t="s">
        <v>33</v>
      </c>
      <c r="J3" s="194"/>
      <c r="K3" s="194"/>
      <c r="L3" s="1"/>
      <c r="M3" s="1"/>
      <c r="N3" s="1"/>
    </row>
    <row r="4" spans="1:14" x14ac:dyDescent="0.2">
      <c r="A4" s="28" t="s">
        <v>22</v>
      </c>
      <c r="B4" s="16">
        <v>7.8094494340000002</v>
      </c>
      <c r="C4" s="1">
        <v>11.307291279999999</v>
      </c>
      <c r="D4" s="1">
        <v>8.233125523</v>
      </c>
      <c r="E4" s="16">
        <v>6.44223664</v>
      </c>
      <c r="F4" s="1">
        <v>5.7859460340000002</v>
      </c>
      <c r="G4" s="1">
        <v>10.52583566</v>
      </c>
      <c r="H4" s="17"/>
      <c r="I4" s="1">
        <v>3.9292768219999998</v>
      </c>
      <c r="J4" s="1">
        <v>4.5725434009999999</v>
      </c>
      <c r="K4" s="17">
        <v>8.4432915699999995</v>
      </c>
      <c r="L4" s="1"/>
      <c r="M4" s="1"/>
      <c r="N4" s="1"/>
    </row>
    <row r="5" spans="1:14" x14ac:dyDescent="0.2">
      <c r="A5" s="28" t="s">
        <v>23</v>
      </c>
      <c r="B5" s="18">
        <v>27.907947459999999</v>
      </c>
      <c r="C5" s="19">
        <v>35.717559559999998</v>
      </c>
      <c r="D5" s="19">
        <v>49.872261139999999</v>
      </c>
      <c r="E5" s="18">
        <v>17.305807210000001</v>
      </c>
      <c r="F5" s="19">
        <v>14.12943439</v>
      </c>
      <c r="G5" s="19">
        <v>13.576015330000001</v>
      </c>
      <c r="H5" s="20">
        <v>16.455557939999998</v>
      </c>
      <c r="I5" s="19">
        <v>4.559940417</v>
      </c>
      <c r="J5" s="19">
        <v>5.7483617169999999</v>
      </c>
      <c r="K5" s="20">
        <v>8.9098765980000003</v>
      </c>
      <c r="L5" s="1"/>
      <c r="M5" s="1"/>
      <c r="N5" s="1"/>
    </row>
    <row r="7" spans="1:14" x14ac:dyDescent="0.2">
      <c r="A7" s="34"/>
      <c r="B7" s="181" t="s">
        <v>0</v>
      </c>
      <c r="C7" s="182"/>
      <c r="D7" s="182"/>
      <c r="E7" s="183"/>
      <c r="F7" s="181" t="s">
        <v>1</v>
      </c>
      <c r="G7" s="182"/>
      <c r="H7" s="182"/>
      <c r="I7" s="183"/>
      <c r="J7" s="181" t="s">
        <v>33</v>
      </c>
      <c r="K7" s="182"/>
      <c r="L7" s="182"/>
      <c r="M7" s="183"/>
    </row>
    <row r="8" spans="1:14" x14ac:dyDescent="0.2">
      <c r="A8" s="38" t="s">
        <v>41</v>
      </c>
      <c r="B8" s="28" t="s">
        <v>6</v>
      </c>
      <c r="C8" s="28" t="s">
        <v>7</v>
      </c>
      <c r="D8" s="38" t="s">
        <v>8</v>
      </c>
      <c r="E8" s="28" t="s">
        <v>9</v>
      </c>
      <c r="F8" s="28" t="s">
        <v>6</v>
      </c>
      <c r="G8" s="28" t="s">
        <v>7</v>
      </c>
      <c r="H8" s="38" t="s">
        <v>8</v>
      </c>
      <c r="I8" s="28" t="s">
        <v>9</v>
      </c>
      <c r="J8" s="28" t="s">
        <v>6</v>
      </c>
      <c r="K8" s="28" t="s">
        <v>7</v>
      </c>
      <c r="L8" s="38" t="s">
        <v>8</v>
      </c>
      <c r="M8" s="28" t="s">
        <v>9</v>
      </c>
    </row>
    <row r="9" spans="1:14" x14ac:dyDescent="0.2">
      <c r="A9" s="2" t="s">
        <v>22</v>
      </c>
      <c r="B9" s="51">
        <f>AVERAGE(B4:D4)</f>
        <v>9.1166220790000008</v>
      </c>
      <c r="C9" s="38">
        <f>E9/SQRT(D9)</f>
        <v>1.1021417056886786</v>
      </c>
      <c r="D9" s="38">
        <f>COUNT(B4:D4)</f>
        <v>3</v>
      </c>
      <c r="E9" s="74">
        <f>STDEV(B4:D4)</f>
        <v>1.9089654313934157</v>
      </c>
      <c r="F9" s="51">
        <f>AVERAGE(E4:H4)</f>
        <v>7.5846727780000007</v>
      </c>
      <c r="G9" s="38">
        <f>I9/SQRT(H9)</f>
        <v>1.4827349351476435</v>
      </c>
      <c r="H9" s="38">
        <f>COUNT(E4:H4)</f>
        <v>3</v>
      </c>
      <c r="I9" s="74">
        <f>STDEV(E4:H4)</f>
        <v>2.5681722418330626</v>
      </c>
      <c r="J9" s="51">
        <f>AVERAGE(I4:K4)</f>
        <v>5.6483705976666663</v>
      </c>
      <c r="K9" s="38">
        <f>M9/SQRT(L9)</f>
        <v>1.4097441143822429</v>
      </c>
      <c r="L9" s="38">
        <f>COUNT(I4:K4)</f>
        <v>3</v>
      </c>
      <c r="M9" s="74">
        <f>STDEV(I4:K4)</f>
        <v>2.4417484317812352</v>
      </c>
    </row>
    <row r="10" spans="1:14" x14ac:dyDescent="0.2">
      <c r="A10" s="3" t="s">
        <v>23</v>
      </c>
      <c r="B10" s="51">
        <f>AVERAGE(B5:D5)</f>
        <v>37.832589386666662</v>
      </c>
      <c r="C10" s="38">
        <f>E10/SQRT(D10)</f>
        <v>6.4281356092863682</v>
      </c>
      <c r="D10" s="38">
        <f>COUNT(B5:D5)</f>
        <v>3</v>
      </c>
      <c r="E10" s="125">
        <f>STDEV(B5:D5)</f>
        <v>11.13385747322671</v>
      </c>
      <c r="F10" s="51">
        <f>AVERAGE(E5:H5)</f>
        <v>15.3667037175</v>
      </c>
      <c r="G10" s="38">
        <f>I10/SQRT(H10)</f>
        <v>0.89829125577312186</v>
      </c>
      <c r="H10" s="38">
        <f>COUNT(E5:H5)</f>
        <v>4</v>
      </c>
      <c r="I10" s="74">
        <f>STDEV(E5:H5)</f>
        <v>1.7965825115462437</v>
      </c>
      <c r="J10" s="51">
        <f>AVERAGE(I5:K5)</f>
        <v>6.4060595773333331</v>
      </c>
      <c r="K10" s="38">
        <f>M10/SQRT(L10)</f>
        <v>1.2980640779392101</v>
      </c>
      <c r="L10" s="38">
        <f>COUNT(I5:K5)</f>
        <v>3</v>
      </c>
      <c r="M10" s="74">
        <f>STDEV(I5:K5)</f>
        <v>2.2483129344707589</v>
      </c>
    </row>
    <row r="11" spans="1:14" x14ac:dyDescent="0.2">
      <c r="A11" s="38" t="s">
        <v>32</v>
      </c>
      <c r="B11" s="42" t="s">
        <v>15</v>
      </c>
      <c r="C11" s="34"/>
      <c r="D11" s="34"/>
      <c r="E11" s="34"/>
      <c r="F11" s="34"/>
      <c r="G11" s="34"/>
      <c r="H11" s="34"/>
      <c r="I11" s="34"/>
    </row>
    <row r="12" spans="1:14" x14ac:dyDescent="0.2">
      <c r="A12" s="34"/>
      <c r="B12" s="86">
        <f>TTEST(B4:D4,B5:D5,2,1)</f>
        <v>4.8706923636205178E-2</v>
      </c>
      <c r="C12" s="34"/>
      <c r="D12" s="34"/>
      <c r="E12" s="34"/>
      <c r="F12" s="34"/>
      <c r="G12" s="34"/>
      <c r="H12" s="34"/>
      <c r="I12" s="34"/>
    </row>
    <row r="13" spans="1:14" x14ac:dyDescent="0.2">
      <c r="A13" s="34"/>
      <c r="B13" s="87">
        <f>TTEST(E4:H4,E5:H5,2,1)</f>
        <v>8.4307438868588935E-2</v>
      </c>
      <c r="C13" s="34"/>
      <c r="D13" s="34"/>
      <c r="E13" s="34"/>
      <c r="F13" s="34"/>
      <c r="G13" s="34"/>
      <c r="H13" s="34"/>
      <c r="I13" s="34"/>
    </row>
    <row r="14" spans="1:14" x14ac:dyDescent="0.2">
      <c r="B14" s="88">
        <f>TTEST(I4:L4,I5:L5,2,1)</f>
        <v>7.1556921397890272E-2</v>
      </c>
    </row>
    <row r="26" spans="14:16" x14ac:dyDescent="0.2">
      <c r="N26" s="1"/>
      <c r="O26" s="1"/>
      <c r="P26" s="1"/>
    </row>
  </sheetData>
  <mergeCells count="6">
    <mergeCell ref="B7:E7"/>
    <mergeCell ref="F7:I7"/>
    <mergeCell ref="J7:M7"/>
    <mergeCell ref="B3:D3"/>
    <mergeCell ref="E3:H3"/>
    <mergeCell ref="I3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8929E-599B-D64E-BF6E-938FEF1DDF89}">
  <dimension ref="A2:M14"/>
  <sheetViews>
    <sheetView topLeftCell="A2" workbookViewId="0">
      <selection activeCell="O21" sqref="O21"/>
    </sheetView>
  </sheetViews>
  <sheetFormatPr baseColWidth="10" defaultRowHeight="16" x14ac:dyDescent="0.2"/>
  <cols>
    <col min="1" max="1" width="10.83203125" style="104" customWidth="1"/>
    <col min="2" max="16384" width="10.83203125" style="104"/>
  </cols>
  <sheetData>
    <row r="2" spans="1:13" x14ac:dyDescent="0.2">
      <c r="B2" s="38" t="s">
        <v>77</v>
      </c>
    </row>
    <row r="3" spans="1:13" ht="20" x14ac:dyDescent="0.2">
      <c r="A3" s="145" t="s">
        <v>62</v>
      </c>
      <c r="B3" s="194" t="s">
        <v>0</v>
      </c>
      <c r="C3" s="194"/>
      <c r="D3" s="194"/>
      <c r="E3" s="194" t="s">
        <v>1</v>
      </c>
      <c r="F3" s="194"/>
      <c r="G3" s="194"/>
      <c r="H3" s="194"/>
      <c r="I3" s="194" t="s">
        <v>33</v>
      </c>
      <c r="J3" s="194"/>
      <c r="K3" s="194"/>
    </row>
    <row r="4" spans="1:13" x14ac:dyDescent="0.2">
      <c r="A4" s="28" t="s">
        <v>22</v>
      </c>
      <c r="B4" s="16">
        <v>11.050529129999999</v>
      </c>
      <c r="C4" s="1">
        <v>12.79118036</v>
      </c>
      <c r="D4" s="1">
        <v>13.99540951</v>
      </c>
      <c r="E4" s="16">
        <v>7.3773655759999999</v>
      </c>
      <c r="F4" s="1">
        <v>5.2659042280000001</v>
      </c>
      <c r="G4" s="1">
        <v>10.2411648</v>
      </c>
      <c r="H4" s="17">
        <v>11.032037040000001</v>
      </c>
      <c r="I4" s="1">
        <v>9.9263558930000002</v>
      </c>
      <c r="J4" s="1">
        <v>12.902997859999999</v>
      </c>
      <c r="K4" s="17">
        <v>8.4648719569999997</v>
      </c>
      <c r="L4" s="1"/>
      <c r="M4" s="1"/>
    </row>
    <row r="5" spans="1:13" x14ac:dyDescent="0.2">
      <c r="A5" s="28" t="s">
        <v>23</v>
      </c>
      <c r="B5" s="18">
        <v>85.832399100000004</v>
      </c>
      <c r="C5" s="19">
        <v>65.450056480000001</v>
      </c>
      <c r="D5" s="19">
        <v>73.724030409999997</v>
      </c>
      <c r="E5" s="18">
        <v>20.27151409</v>
      </c>
      <c r="F5" s="19">
        <v>18.160568850000001</v>
      </c>
      <c r="G5" s="19">
        <v>17.21679443</v>
      </c>
      <c r="H5" s="20">
        <v>21.806689460000001</v>
      </c>
      <c r="I5" s="19">
        <v>11.29552627</v>
      </c>
      <c r="J5" s="19">
        <v>10.4376628</v>
      </c>
      <c r="K5" s="20">
        <v>15.41656802</v>
      </c>
      <c r="L5" s="1"/>
      <c r="M5" s="1"/>
    </row>
    <row r="6" spans="1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34"/>
      <c r="B7" s="181" t="s">
        <v>0</v>
      </c>
      <c r="C7" s="182"/>
      <c r="D7" s="182"/>
      <c r="E7" s="183"/>
      <c r="F7" s="181" t="s">
        <v>1</v>
      </c>
      <c r="G7" s="182"/>
      <c r="H7" s="182"/>
      <c r="I7" s="183"/>
      <c r="J7" s="181" t="s">
        <v>33</v>
      </c>
      <c r="K7" s="182"/>
      <c r="L7" s="182"/>
      <c r="M7" s="183"/>
    </row>
    <row r="8" spans="1:13" x14ac:dyDescent="0.2">
      <c r="A8" s="38" t="s">
        <v>49</v>
      </c>
      <c r="B8" s="28" t="s">
        <v>6</v>
      </c>
      <c r="C8" s="28" t="s">
        <v>7</v>
      </c>
      <c r="D8" s="38" t="s">
        <v>8</v>
      </c>
      <c r="E8" s="28" t="s">
        <v>9</v>
      </c>
      <c r="F8" s="28" t="s">
        <v>6</v>
      </c>
      <c r="G8" s="28" t="s">
        <v>7</v>
      </c>
      <c r="H8" s="38" t="s">
        <v>8</v>
      </c>
      <c r="I8" s="28" t="s">
        <v>9</v>
      </c>
      <c r="J8" s="28" t="s">
        <v>6</v>
      </c>
      <c r="K8" s="28" t="s">
        <v>7</v>
      </c>
      <c r="L8" s="38" t="s">
        <v>8</v>
      </c>
      <c r="M8" s="28" t="s">
        <v>9</v>
      </c>
    </row>
    <row r="9" spans="1:13" x14ac:dyDescent="0.2">
      <c r="A9" s="2" t="s">
        <v>22</v>
      </c>
      <c r="B9" s="51">
        <f>AVERAGE(B4:D4)</f>
        <v>12.612373</v>
      </c>
      <c r="C9" s="38">
        <f>E9/SQRT(D9)</f>
        <v>0.85480195895888944</v>
      </c>
      <c r="D9" s="38">
        <f>COUNT(B4:D4)</f>
        <v>3</v>
      </c>
      <c r="E9" s="74">
        <f>STDEV(B4:D4)</f>
        <v>1.4805604233262026</v>
      </c>
      <c r="F9" s="51">
        <f>AVERAGE(E4:H4)</f>
        <v>8.4791179109999995</v>
      </c>
      <c r="G9" s="38">
        <f>I9/SQRT(H9)</f>
        <v>1.3279308998885295</v>
      </c>
      <c r="H9" s="38">
        <f>COUNT(E4:H4)</f>
        <v>4</v>
      </c>
      <c r="I9" s="74">
        <f>STDEV(E4:H4)</f>
        <v>2.6558617997770591</v>
      </c>
      <c r="J9" s="51">
        <f>AVERAGE(I4:K4)</f>
        <v>10.43140857</v>
      </c>
      <c r="K9" s="38">
        <f>M9/SQRT(L9)</f>
        <v>1.3058265629641814</v>
      </c>
      <c r="L9" s="38">
        <f>COUNT(I4:K4)</f>
        <v>3</v>
      </c>
      <c r="M9" s="74">
        <f>STDEV(I4:K4)</f>
        <v>2.2617579529270015</v>
      </c>
    </row>
    <row r="10" spans="1:13" x14ac:dyDescent="0.2">
      <c r="A10" s="3" t="s">
        <v>23</v>
      </c>
      <c r="B10" s="51">
        <f>AVERAGE(B5:D5)</f>
        <v>75.002161996666658</v>
      </c>
      <c r="C10" s="38">
        <f>E10/SQRT(D10)</f>
        <v>5.9184791947029103</v>
      </c>
      <c r="D10" s="38">
        <f>COUNT(B5:D5)</f>
        <v>3</v>
      </c>
      <c r="E10" s="125">
        <f>STDEV(B5:D5)</f>
        <v>10.251106668764773</v>
      </c>
      <c r="F10" s="51">
        <f>AVERAGE(E5:H5)</f>
        <v>19.363891707500002</v>
      </c>
      <c r="G10" s="38">
        <f>I10/SQRT(H10)</f>
        <v>1.034772594472811</v>
      </c>
      <c r="H10" s="38">
        <f>COUNT(E5:H5)</f>
        <v>4</v>
      </c>
      <c r="I10" s="74">
        <f>STDEV(E5:H5)</f>
        <v>2.069545188945622</v>
      </c>
      <c r="J10" s="51">
        <f>AVERAGE(I5:K5)</f>
        <v>12.383252363333334</v>
      </c>
      <c r="K10" s="38">
        <f>M10/SQRT(L10)</f>
        <v>1.5367428041179008</v>
      </c>
      <c r="L10" s="38">
        <f>COUNT(I5:K5)</f>
        <v>3</v>
      </c>
      <c r="M10" s="74">
        <f>STDEV(I5:K5)</f>
        <v>2.6617166148980709</v>
      </c>
    </row>
    <row r="11" spans="1:13" x14ac:dyDescent="0.2">
      <c r="A11" s="38" t="s">
        <v>32</v>
      </c>
      <c r="B11" s="42" t="s">
        <v>15</v>
      </c>
      <c r="C11" s="34"/>
      <c r="D11" s="34"/>
      <c r="E11" s="34"/>
      <c r="F11" s="34"/>
      <c r="G11" s="34"/>
      <c r="H11" s="34"/>
      <c r="I11" s="34"/>
    </row>
    <row r="12" spans="1:13" x14ac:dyDescent="0.2">
      <c r="A12" s="34"/>
      <c r="B12" s="86">
        <f>TTEST(B4:D4,B5:D5,2,1)</f>
        <v>1.0756780303291844E-2</v>
      </c>
      <c r="C12" s="34"/>
      <c r="D12" s="34"/>
      <c r="E12" s="34"/>
      <c r="F12" s="34"/>
      <c r="G12" s="34"/>
      <c r="H12" s="34"/>
      <c r="I12" s="34"/>
    </row>
    <row r="13" spans="1:13" x14ac:dyDescent="0.2">
      <c r="A13" s="34"/>
      <c r="B13" s="87">
        <f>TTEST(E4:H4,E5:H5,2,1)</f>
        <v>4.3866117897934731E-3</v>
      </c>
      <c r="C13" s="34"/>
      <c r="D13" s="34"/>
      <c r="E13" s="34"/>
      <c r="F13" s="34"/>
      <c r="G13" s="34"/>
      <c r="H13" s="34"/>
      <c r="I13" s="34"/>
    </row>
    <row r="14" spans="1:13" x14ac:dyDescent="0.2">
      <c r="B14" s="88">
        <f>TTEST(I4:L4,I5:L5,2,1)</f>
        <v>0.54935546394267565</v>
      </c>
    </row>
  </sheetData>
  <mergeCells count="6">
    <mergeCell ref="B7:E7"/>
    <mergeCell ref="F7:I7"/>
    <mergeCell ref="J7:M7"/>
    <mergeCell ref="B3:D3"/>
    <mergeCell ref="E3:H3"/>
    <mergeCell ref="I3:K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93154-C5E3-8A4C-B1F4-F6F4E3B69718}">
  <dimension ref="B1:C6"/>
  <sheetViews>
    <sheetView workbookViewId="0">
      <selection activeCell="J18" sqref="J18"/>
    </sheetView>
  </sheetViews>
  <sheetFormatPr baseColWidth="10" defaultRowHeight="16" x14ac:dyDescent="0.2"/>
  <cols>
    <col min="3" max="3" width="17" customWidth="1"/>
  </cols>
  <sheetData>
    <row r="1" spans="2:3" ht="22" x14ac:dyDescent="0.3">
      <c r="B1" s="159" t="s">
        <v>78</v>
      </c>
      <c r="C1" s="159"/>
    </row>
    <row r="3" spans="2:3" x14ac:dyDescent="0.2">
      <c r="B3" s="29" t="s">
        <v>59</v>
      </c>
      <c r="C3" s="28" t="s">
        <v>1</v>
      </c>
    </row>
    <row r="4" spans="2:3" x14ac:dyDescent="0.2">
      <c r="B4" s="11">
        <v>1.20221417</v>
      </c>
      <c r="C4" s="132">
        <v>1.20278573</v>
      </c>
    </row>
    <row r="5" spans="2:3" x14ac:dyDescent="0.2">
      <c r="B5" s="11">
        <v>1.1083552000000001</v>
      </c>
      <c r="C5" s="132">
        <v>0.90549471999999998</v>
      </c>
    </row>
    <row r="6" spans="2:3" x14ac:dyDescent="0.2">
      <c r="B6" s="13">
        <v>0.92490629000000002</v>
      </c>
      <c r="C6" s="134">
        <v>1.1552808999999999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35354-2381-B548-840B-5D08011EAC54}">
  <dimension ref="A2:Q95"/>
  <sheetViews>
    <sheetView topLeftCell="B52" workbookViewId="0">
      <selection activeCell="A96" sqref="A96:XFD103"/>
    </sheetView>
  </sheetViews>
  <sheetFormatPr baseColWidth="10" defaultRowHeight="16" x14ac:dyDescent="0.2"/>
  <cols>
    <col min="1" max="22" width="10.83203125" style="104"/>
    <col min="23" max="23" width="13.1640625" style="104" customWidth="1"/>
    <col min="24" max="24" width="10.83203125" style="104"/>
    <col min="25" max="25" width="18.1640625" style="104" customWidth="1"/>
    <col min="26" max="26" width="10.83203125" style="104"/>
    <col min="27" max="27" width="16.83203125" style="104" customWidth="1"/>
    <col min="28" max="16384" width="10.83203125" style="104"/>
  </cols>
  <sheetData>
    <row r="2" spans="1:15" ht="20" x14ac:dyDescent="0.2">
      <c r="A2" s="145" t="s">
        <v>60</v>
      </c>
      <c r="B2" s="104" t="s">
        <v>10</v>
      </c>
    </row>
    <row r="3" spans="1:15" x14ac:dyDescent="0.2">
      <c r="A3" s="28" t="s">
        <v>12</v>
      </c>
      <c r="B3" s="185" t="s">
        <v>42</v>
      </c>
      <c r="C3" s="185"/>
      <c r="D3" s="185"/>
      <c r="E3" s="185"/>
      <c r="F3" s="185"/>
      <c r="G3" s="185"/>
      <c r="H3" s="185"/>
      <c r="I3" s="184" t="s">
        <v>43</v>
      </c>
      <c r="J3" s="185"/>
      <c r="K3" s="185"/>
      <c r="L3" s="185"/>
      <c r="M3" s="185"/>
      <c r="N3" s="185"/>
      <c r="O3" s="186"/>
    </row>
    <row r="4" spans="1:15" x14ac:dyDescent="0.2">
      <c r="A4" s="2">
        <v>5</v>
      </c>
      <c r="B4" s="24">
        <v>24</v>
      </c>
      <c r="C4" s="24">
        <v>24</v>
      </c>
      <c r="D4" s="24">
        <v>21</v>
      </c>
      <c r="E4" s="24">
        <v>22</v>
      </c>
      <c r="F4" s="24">
        <v>19.399999999999999</v>
      </c>
      <c r="G4" s="24">
        <v>20</v>
      </c>
      <c r="H4" s="24">
        <v>21.5</v>
      </c>
      <c r="I4" s="32">
        <v>23</v>
      </c>
      <c r="J4" s="24">
        <v>20</v>
      </c>
      <c r="K4" s="24">
        <v>19.2</v>
      </c>
      <c r="L4" s="24">
        <v>22</v>
      </c>
      <c r="M4" s="24">
        <v>21</v>
      </c>
      <c r="N4" s="24">
        <v>22.6</v>
      </c>
      <c r="O4" s="25">
        <v>18</v>
      </c>
    </row>
    <row r="5" spans="1:15" x14ac:dyDescent="0.2">
      <c r="A5" s="2">
        <v>6</v>
      </c>
      <c r="B5" s="24">
        <v>25.2</v>
      </c>
      <c r="C5" s="24">
        <v>25.9</v>
      </c>
      <c r="D5" s="24">
        <v>21.7</v>
      </c>
      <c r="E5" s="24">
        <v>22.9</v>
      </c>
      <c r="F5" s="24">
        <v>20.399999999999999</v>
      </c>
      <c r="G5" s="24">
        <v>21.3</v>
      </c>
      <c r="H5" s="24">
        <v>23.4</v>
      </c>
      <c r="I5" s="32">
        <v>25</v>
      </c>
      <c r="J5" s="24">
        <v>21.4</v>
      </c>
      <c r="K5" s="24">
        <v>21.6</v>
      </c>
      <c r="L5" s="24">
        <v>23.7</v>
      </c>
      <c r="M5" s="24">
        <v>23.3</v>
      </c>
      <c r="N5" s="24">
        <v>23.8</v>
      </c>
      <c r="O5" s="25">
        <v>22.8</v>
      </c>
    </row>
    <row r="6" spans="1:15" x14ac:dyDescent="0.2">
      <c r="A6" s="2">
        <v>7</v>
      </c>
      <c r="B6" s="24">
        <v>27.1</v>
      </c>
      <c r="C6" s="24">
        <v>26.8</v>
      </c>
      <c r="D6" s="24">
        <v>23.6</v>
      </c>
      <c r="E6" s="24">
        <v>24.1</v>
      </c>
      <c r="F6" s="24">
        <v>21.9</v>
      </c>
      <c r="G6" s="24">
        <v>22.5</v>
      </c>
      <c r="H6" s="24">
        <v>25.4</v>
      </c>
      <c r="I6" s="32">
        <v>26.6</v>
      </c>
      <c r="J6" s="24">
        <v>22.1</v>
      </c>
      <c r="K6" s="24">
        <v>22.4</v>
      </c>
      <c r="L6" s="24">
        <v>24.9</v>
      </c>
      <c r="M6" s="24">
        <v>24.6</v>
      </c>
      <c r="N6" s="24">
        <v>25.1</v>
      </c>
      <c r="O6" s="25">
        <v>25.1</v>
      </c>
    </row>
    <row r="7" spans="1:15" x14ac:dyDescent="0.2">
      <c r="A7" s="2">
        <v>8</v>
      </c>
      <c r="B7" s="24">
        <v>27.7</v>
      </c>
      <c r="C7" s="24">
        <v>27.6</v>
      </c>
      <c r="D7" s="24">
        <v>24</v>
      </c>
      <c r="E7" s="24">
        <v>25.3</v>
      </c>
      <c r="F7" s="24">
        <v>22.7</v>
      </c>
      <c r="G7" s="24">
        <v>23.8</v>
      </c>
      <c r="H7" s="24">
        <v>26.1</v>
      </c>
      <c r="I7" s="32">
        <v>27.6</v>
      </c>
      <c r="J7" s="24">
        <v>23.5</v>
      </c>
      <c r="K7" s="24">
        <v>23.6</v>
      </c>
      <c r="L7" s="24">
        <v>26.4</v>
      </c>
      <c r="M7" s="24">
        <v>26</v>
      </c>
      <c r="N7" s="24">
        <v>26.3</v>
      </c>
      <c r="O7" s="25">
        <v>25.8</v>
      </c>
    </row>
    <row r="8" spans="1:15" x14ac:dyDescent="0.2">
      <c r="A8" s="2">
        <v>9</v>
      </c>
      <c r="B8" s="24">
        <v>27.6</v>
      </c>
      <c r="C8" s="24">
        <v>27.9</v>
      </c>
      <c r="D8" s="24">
        <v>24.3</v>
      </c>
      <c r="E8" s="24">
        <v>25.7</v>
      </c>
      <c r="F8" s="24">
        <v>23.5</v>
      </c>
      <c r="G8" s="24">
        <v>24.5</v>
      </c>
      <c r="H8" s="24">
        <v>26.2</v>
      </c>
      <c r="I8" s="32">
        <v>28.3</v>
      </c>
      <c r="J8" s="24">
        <v>23.6</v>
      </c>
      <c r="K8" s="24">
        <v>24.5</v>
      </c>
      <c r="L8" s="24">
        <v>26.7</v>
      </c>
      <c r="M8" s="24">
        <v>27.4</v>
      </c>
      <c r="N8" s="24">
        <v>26.8</v>
      </c>
      <c r="O8" s="25">
        <v>25.5</v>
      </c>
    </row>
    <row r="9" spans="1:15" x14ac:dyDescent="0.2">
      <c r="A9" s="2">
        <v>10</v>
      </c>
      <c r="B9" s="24">
        <v>28.7</v>
      </c>
      <c r="C9" s="24">
        <v>28.6</v>
      </c>
      <c r="D9" s="24">
        <v>25</v>
      </c>
      <c r="E9" s="24">
        <v>26.5</v>
      </c>
      <c r="F9" s="24">
        <v>23.5</v>
      </c>
      <c r="G9" s="24">
        <v>25.5</v>
      </c>
      <c r="H9" s="24">
        <v>26.7</v>
      </c>
      <c r="I9" s="32">
        <v>30</v>
      </c>
      <c r="J9" s="24">
        <v>25</v>
      </c>
      <c r="K9" s="24">
        <v>25.3</v>
      </c>
      <c r="L9" s="24">
        <v>27.6</v>
      </c>
      <c r="M9" s="24">
        <v>28.6</v>
      </c>
      <c r="N9" s="24">
        <v>28.2</v>
      </c>
      <c r="O9" s="25">
        <v>25.7</v>
      </c>
    </row>
    <row r="10" spans="1:15" x14ac:dyDescent="0.2">
      <c r="A10" s="2">
        <v>11</v>
      </c>
      <c r="B10" s="24">
        <v>30.1</v>
      </c>
      <c r="C10" s="24">
        <v>29.4</v>
      </c>
      <c r="D10" s="24">
        <v>25.1</v>
      </c>
      <c r="E10" s="24">
        <v>27.3</v>
      </c>
      <c r="F10" s="24">
        <v>23.9</v>
      </c>
      <c r="G10" s="24">
        <v>26.6</v>
      </c>
      <c r="H10" s="24">
        <v>26.9</v>
      </c>
      <c r="I10" s="32">
        <v>31.2</v>
      </c>
      <c r="J10" s="24">
        <v>26.4</v>
      </c>
      <c r="K10" s="24">
        <v>26.8</v>
      </c>
      <c r="L10" s="24">
        <v>28.8</v>
      </c>
      <c r="M10" s="24">
        <v>29.6</v>
      </c>
      <c r="N10" s="24">
        <v>29.8</v>
      </c>
      <c r="O10" s="25">
        <v>26.4</v>
      </c>
    </row>
    <row r="11" spans="1:15" x14ac:dyDescent="0.2">
      <c r="A11" s="2">
        <v>12</v>
      </c>
      <c r="B11" s="24">
        <v>31.8</v>
      </c>
      <c r="C11" s="24">
        <v>31.1</v>
      </c>
      <c r="D11" s="24">
        <v>26.1</v>
      </c>
      <c r="E11" s="24">
        <v>27.9</v>
      </c>
      <c r="F11" s="24">
        <v>25.2</v>
      </c>
      <c r="G11" s="24">
        <v>27.5</v>
      </c>
      <c r="H11" s="24">
        <v>28.2</v>
      </c>
      <c r="I11" s="32">
        <v>32.700000000000003</v>
      </c>
      <c r="J11" s="24">
        <v>28.7</v>
      </c>
      <c r="K11" s="24">
        <v>29.2</v>
      </c>
      <c r="L11" s="24">
        <v>30.8</v>
      </c>
      <c r="M11" s="24">
        <v>31.9</v>
      </c>
      <c r="N11" s="24">
        <v>32.799999999999997</v>
      </c>
      <c r="O11" s="25">
        <v>28.5</v>
      </c>
    </row>
    <row r="12" spans="1:15" x14ac:dyDescent="0.2">
      <c r="A12" s="2">
        <v>13</v>
      </c>
      <c r="B12" s="24">
        <v>32.1</v>
      </c>
      <c r="C12" s="24">
        <v>32</v>
      </c>
      <c r="D12" s="24">
        <v>27</v>
      </c>
      <c r="E12" s="24">
        <v>28.6</v>
      </c>
      <c r="F12" s="24">
        <v>25.6</v>
      </c>
      <c r="G12" s="24">
        <v>28</v>
      </c>
      <c r="H12" s="24">
        <v>29.2</v>
      </c>
      <c r="I12" s="32">
        <v>33.6</v>
      </c>
      <c r="J12" s="24">
        <v>27.6</v>
      </c>
      <c r="K12" s="24">
        <v>29.8</v>
      </c>
      <c r="L12" s="24">
        <v>32.200000000000003</v>
      </c>
      <c r="M12" s="24">
        <v>32.6</v>
      </c>
      <c r="N12" s="24">
        <v>33.299999999999997</v>
      </c>
      <c r="O12" s="25">
        <v>29.5</v>
      </c>
    </row>
    <row r="13" spans="1:15" x14ac:dyDescent="0.2">
      <c r="A13" s="3">
        <v>14</v>
      </c>
      <c r="B13" s="26">
        <v>32.700000000000003</v>
      </c>
      <c r="C13" s="26">
        <v>32</v>
      </c>
      <c r="D13" s="26">
        <v>28.2</v>
      </c>
      <c r="E13" s="26">
        <v>28.9</v>
      </c>
      <c r="F13" s="26">
        <v>26</v>
      </c>
      <c r="G13" s="26">
        <v>28.2</v>
      </c>
      <c r="H13" s="26">
        <v>28.7</v>
      </c>
      <c r="I13" s="33">
        <v>33.4</v>
      </c>
      <c r="J13" s="26">
        <v>28.8</v>
      </c>
      <c r="K13" s="26">
        <v>30.4</v>
      </c>
      <c r="L13" s="26">
        <v>33</v>
      </c>
      <c r="M13" s="26">
        <v>32.700000000000003</v>
      </c>
      <c r="N13" s="26">
        <v>33.200000000000003</v>
      </c>
      <c r="O13" s="27">
        <v>30.5</v>
      </c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</row>
    <row r="16" spans="1:15" ht="20" x14ac:dyDescent="0.2">
      <c r="A16" s="145" t="s">
        <v>61</v>
      </c>
      <c r="B16" s="104" t="s">
        <v>44</v>
      </c>
    </row>
    <row r="17" spans="1:17" x14ac:dyDescent="0.2">
      <c r="A17" s="28" t="s">
        <v>12</v>
      </c>
      <c r="B17" s="185" t="s">
        <v>42</v>
      </c>
      <c r="C17" s="185"/>
      <c r="D17" s="185"/>
      <c r="E17" s="185"/>
      <c r="F17" s="185"/>
      <c r="G17" s="185"/>
      <c r="H17" s="185"/>
      <c r="I17" s="185"/>
      <c r="J17" s="184" t="s">
        <v>43</v>
      </c>
      <c r="K17" s="185"/>
      <c r="L17" s="185"/>
      <c r="M17" s="185"/>
      <c r="N17" s="185"/>
      <c r="O17" s="185"/>
      <c r="P17" s="185"/>
      <c r="Q17" s="186"/>
    </row>
    <row r="18" spans="1:17" x14ac:dyDescent="0.2">
      <c r="A18" s="2">
        <v>5</v>
      </c>
      <c r="B18" s="5">
        <v>4.58</v>
      </c>
      <c r="C18" s="5">
        <v>4.12</v>
      </c>
      <c r="D18" s="5">
        <v>3.65</v>
      </c>
      <c r="E18" s="5">
        <v>4.4000000000000004</v>
      </c>
      <c r="F18" s="5">
        <v>4.05</v>
      </c>
      <c r="G18" s="5">
        <v>3.8</v>
      </c>
      <c r="H18" s="5">
        <v>3.85</v>
      </c>
      <c r="I18" s="5">
        <v>3.93</v>
      </c>
      <c r="J18" s="6">
        <v>2.58</v>
      </c>
      <c r="K18" s="5">
        <v>3.68</v>
      </c>
      <c r="L18" s="5">
        <v>4.1500000000000004</v>
      </c>
      <c r="M18" s="5">
        <v>3.75</v>
      </c>
      <c r="N18" s="5">
        <v>3.82</v>
      </c>
      <c r="O18" s="5">
        <v>5.12</v>
      </c>
      <c r="P18" s="5">
        <v>3.98</v>
      </c>
      <c r="Q18" s="7">
        <v>4.3</v>
      </c>
    </row>
    <row r="19" spans="1:17" x14ac:dyDescent="0.2">
      <c r="A19" s="2">
        <v>6</v>
      </c>
      <c r="B19" s="5">
        <v>5.0999999999999996</v>
      </c>
      <c r="C19" s="5">
        <v>4.03</v>
      </c>
      <c r="D19" s="5">
        <v>3.53</v>
      </c>
      <c r="E19" s="5">
        <v>4.4000000000000004</v>
      </c>
      <c r="F19" s="5">
        <v>3.86</v>
      </c>
      <c r="G19" s="5">
        <v>4</v>
      </c>
      <c r="H19" s="5">
        <v>3.94</v>
      </c>
      <c r="I19" s="5">
        <v>4</v>
      </c>
      <c r="J19" s="6">
        <v>4.41</v>
      </c>
      <c r="K19" s="5">
        <v>3.99</v>
      </c>
      <c r="L19" s="5">
        <v>2.27</v>
      </c>
      <c r="M19" s="5">
        <v>3.76</v>
      </c>
      <c r="N19" s="5">
        <v>4.5</v>
      </c>
      <c r="O19" s="5">
        <v>4.8600000000000003</v>
      </c>
      <c r="P19" s="5">
        <v>4.41</v>
      </c>
      <c r="Q19" s="7">
        <v>4.4400000000000004</v>
      </c>
    </row>
    <row r="20" spans="1:17" x14ac:dyDescent="0.2">
      <c r="A20" s="2">
        <v>7</v>
      </c>
      <c r="B20" s="5">
        <v>4.8</v>
      </c>
      <c r="C20" s="5">
        <v>4.0999999999999996</v>
      </c>
      <c r="D20" s="5">
        <v>3.3</v>
      </c>
      <c r="E20" s="5">
        <v>4.2</v>
      </c>
      <c r="F20" s="5">
        <v>3.6</v>
      </c>
      <c r="G20" s="5">
        <v>4</v>
      </c>
      <c r="H20" s="5">
        <v>3.9</v>
      </c>
      <c r="I20" s="5">
        <v>4</v>
      </c>
      <c r="J20" s="6">
        <v>4.0999999999999996</v>
      </c>
      <c r="K20" s="5">
        <v>4</v>
      </c>
      <c r="L20" s="5">
        <v>4.3</v>
      </c>
      <c r="M20" s="5">
        <v>4</v>
      </c>
      <c r="N20" s="5">
        <v>4.2</v>
      </c>
      <c r="O20" s="5">
        <v>4.7</v>
      </c>
      <c r="P20" s="5">
        <v>4.0999999999999996</v>
      </c>
      <c r="Q20" s="7">
        <v>4.0999999999999996</v>
      </c>
    </row>
    <row r="21" spans="1:17" x14ac:dyDescent="0.2">
      <c r="A21" s="2">
        <v>9</v>
      </c>
      <c r="B21" s="5">
        <v>4.8</v>
      </c>
      <c r="C21" s="5">
        <v>4.7</v>
      </c>
      <c r="D21" s="5">
        <v>4</v>
      </c>
      <c r="E21" s="5">
        <v>4.5999999999999996</v>
      </c>
      <c r="F21" s="5">
        <v>4.3</v>
      </c>
      <c r="G21" s="5">
        <v>4.3</v>
      </c>
      <c r="H21" s="5">
        <v>4.3</v>
      </c>
      <c r="I21" s="5">
        <v>4.3</v>
      </c>
      <c r="J21" s="6">
        <v>4.7</v>
      </c>
      <c r="K21" s="5">
        <v>3.7</v>
      </c>
      <c r="L21" s="5">
        <v>4.8</v>
      </c>
      <c r="M21" s="5">
        <v>4.4000000000000004</v>
      </c>
      <c r="N21" s="5">
        <v>4.8</v>
      </c>
      <c r="O21" s="5">
        <v>4.5999999999999996</v>
      </c>
      <c r="P21" s="5">
        <v>4.5</v>
      </c>
      <c r="Q21" s="7">
        <v>4.4000000000000004</v>
      </c>
    </row>
    <row r="22" spans="1:17" x14ac:dyDescent="0.2">
      <c r="A22" s="3">
        <v>10</v>
      </c>
      <c r="B22" s="9">
        <v>4.8</v>
      </c>
      <c r="C22" s="9">
        <v>4.0999999999999996</v>
      </c>
      <c r="D22" s="9">
        <v>3.6</v>
      </c>
      <c r="E22" s="9">
        <v>4</v>
      </c>
      <c r="F22" s="9">
        <v>3.7</v>
      </c>
      <c r="G22" s="9">
        <v>4.0999999999999996</v>
      </c>
      <c r="H22" s="9">
        <v>3.7</v>
      </c>
      <c r="I22" s="9">
        <v>3.3</v>
      </c>
      <c r="J22" s="8">
        <v>3.1</v>
      </c>
      <c r="K22" s="9">
        <v>4.0999999999999996</v>
      </c>
      <c r="L22" s="9">
        <v>4.4000000000000004</v>
      </c>
      <c r="M22" s="9">
        <v>3.4</v>
      </c>
      <c r="N22" s="9">
        <v>4</v>
      </c>
      <c r="O22" s="9">
        <v>4.5999999999999996</v>
      </c>
      <c r="P22" s="9">
        <v>4</v>
      </c>
      <c r="Q22" s="10">
        <v>4.0999999999999996</v>
      </c>
    </row>
    <row r="25" spans="1:17" ht="20" x14ac:dyDescent="0.2">
      <c r="A25" s="145" t="s">
        <v>62</v>
      </c>
      <c r="B25" s="104" t="s">
        <v>11</v>
      </c>
    </row>
    <row r="26" spans="1:17" x14ac:dyDescent="0.2">
      <c r="A26" s="29" t="s">
        <v>14</v>
      </c>
      <c r="B26" s="184" t="s">
        <v>42</v>
      </c>
      <c r="C26" s="185"/>
      <c r="D26" s="185"/>
      <c r="E26" s="185"/>
      <c r="F26" s="185"/>
      <c r="G26" s="186"/>
      <c r="H26" s="185" t="s">
        <v>43</v>
      </c>
      <c r="I26" s="185"/>
      <c r="J26" s="185"/>
      <c r="K26" s="185"/>
      <c r="L26" s="185"/>
      <c r="M26" s="186"/>
    </row>
    <row r="27" spans="1:17" x14ac:dyDescent="0.2">
      <c r="A27" s="16">
        <v>0</v>
      </c>
      <c r="B27" s="16">
        <v>194</v>
      </c>
      <c r="C27" s="1">
        <v>124</v>
      </c>
      <c r="D27" s="1">
        <v>102</v>
      </c>
      <c r="E27" s="1">
        <v>91</v>
      </c>
      <c r="F27" s="1">
        <v>152</v>
      </c>
      <c r="G27" s="17">
        <v>170</v>
      </c>
      <c r="H27" s="1">
        <v>137</v>
      </c>
      <c r="I27" s="1">
        <v>114</v>
      </c>
      <c r="J27" s="1">
        <v>107</v>
      </c>
      <c r="K27" s="1">
        <v>132</v>
      </c>
      <c r="L27" s="1">
        <v>101</v>
      </c>
      <c r="M27" s="17">
        <v>93</v>
      </c>
    </row>
    <row r="28" spans="1:17" x14ac:dyDescent="0.2">
      <c r="A28" s="16">
        <v>15</v>
      </c>
      <c r="B28" s="16">
        <v>322</v>
      </c>
      <c r="C28" s="1">
        <v>331</v>
      </c>
      <c r="D28" s="1">
        <v>312</v>
      </c>
      <c r="E28" s="1">
        <v>146</v>
      </c>
      <c r="F28" s="1">
        <v>340</v>
      </c>
      <c r="G28" s="17">
        <v>408</v>
      </c>
      <c r="H28" s="1">
        <v>363</v>
      </c>
      <c r="I28" s="1">
        <v>245</v>
      </c>
      <c r="J28" s="1">
        <v>298</v>
      </c>
      <c r="K28" s="1">
        <v>325</v>
      </c>
      <c r="L28" s="1">
        <v>251</v>
      </c>
      <c r="M28" s="17">
        <v>286</v>
      </c>
    </row>
    <row r="29" spans="1:17" x14ac:dyDescent="0.2">
      <c r="A29" s="16">
        <v>30</v>
      </c>
      <c r="B29" s="16">
        <v>269</v>
      </c>
      <c r="C29" s="1">
        <v>354</v>
      </c>
      <c r="D29" s="1">
        <v>268</v>
      </c>
      <c r="E29" s="1">
        <v>149</v>
      </c>
      <c r="F29" s="1">
        <v>414</v>
      </c>
      <c r="G29" s="17">
        <v>309</v>
      </c>
      <c r="H29" s="1">
        <v>326</v>
      </c>
      <c r="I29" s="1">
        <v>300</v>
      </c>
      <c r="J29" s="1">
        <v>318</v>
      </c>
      <c r="K29" s="1">
        <v>322</v>
      </c>
      <c r="L29" s="1">
        <v>280</v>
      </c>
      <c r="M29" s="17">
        <v>244</v>
      </c>
    </row>
    <row r="30" spans="1:17" x14ac:dyDescent="0.2">
      <c r="A30" s="16">
        <v>60</v>
      </c>
      <c r="B30" s="16">
        <v>289</v>
      </c>
      <c r="C30" s="1">
        <v>242</v>
      </c>
      <c r="D30" s="1">
        <v>166</v>
      </c>
      <c r="E30" s="1">
        <v>98</v>
      </c>
      <c r="F30" s="1">
        <v>341</v>
      </c>
      <c r="G30" s="17">
        <v>213</v>
      </c>
      <c r="H30" s="1">
        <v>217</v>
      </c>
      <c r="I30" s="1">
        <v>223</v>
      </c>
      <c r="J30" s="1">
        <v>220</v>
      </c>
      <c r="K30" s="1">
        <v>254</v>
      </c>
      <c r="L30" s="1">
        <v>216</v>
      </c>
      <c r="M30" s="17">
        <v>180</v>
      </c>
    </row>
    <row r="31" spans="1:17" x14ac:dyDescent="0.2">
      <c r="A31" s="16">
        <v>90</v>
      </c>
      <c r="B31" s="16">
        <v>201</v>
      </c>
      <c r="C31" s="1">
        <v>165</v>
      </c>
      <c r="D31" s="1">
        <v>124</v>
      </c>
      <c r="E31" s="1">
        <v>134</v>
      </c>
      <c r="F31" s="1">
        <v>323</v>
      </c>
      <c r="G31" s="17">
        <v>174</v>
      </c>
      <c r="H31" s="1">
        <v>156</v>
      </c>
      <c r="I31" s="1">
        <v>148</v>
      </c>
      <c r="J31" s="1">
        <v>199</v>
      </c>
      <c r="K31" s="1">
        <v>186</v>
      </c>
      <c r="L31" s="1">
        <v>156</v>
      </c>
      <c r="M31" s="17">
        <v>170</v>
      </c>
    </row>
    <row r="32" spans="1:17" x14ac:dyDescent="0.2">
      <c r="A32" s="18">
        <v>120</v>
      </c>
      <c r="B32" s="18">
        <v>167</v>
      </c>
      <c r="C32" s="19">
        <v>136</v>
      </c>
      <c r="D32" s="19">
        <v>102</v>
      </c>
      <c r="E32" s="19">
        <v>118</v>
      </c>
      <c r="F32" s="19">
        <v>224</v>
      </c>
      <c r="G32" s="20">
        <v>146</v>
      </c>
      <c r="H32" s="19">
        <v>146</v>
      </c>
      <c r="I32" s="19">
        <v>147</v>
      </c>
      <c r="J32" s="19">
        <v>128</v>
      </c>
      <c r="K32" s="19">
        <v>168</v>
      </c>
      <c r="L32" s="19">
        <v>152</v>
      </c>
      <c r="M32" s="20">
        <v>126</v>
      </c>
    </row>
    <row r="34" spans="1:17" ht="20" x14ac:dyDescent="0.2">
      <c r="A34" s="145" t="s">
        <v>63</v>
      </c>
      <c r="B34" s="104" t="s">
        <v>29</v>
      </c>
    </row>
    <row r="35" spans="1:17" x14ac:dyDescent="0.2">
      <c r="A35" s="28" t="s">
        <v>14</v>
      </c>
      <c r="B35" s="185" t="s">
        <v>42</v>
      </c>
      <c r="C35" s="185"/>
      <c r="D35" s="185"/>
      <c r="E35" s="185"/>
      <c r="F35" s="185"/>
      <c r="G35" s="184" t="s">
        <v>43</v>
      </c>
      <c r="H35" s="185"/>
      <c r="I35" s="185"/>
      <c r="J35" s="185"/>
      <c r="K35" s="185"/>
      <c r="L35" s="186"/>
    </row>
    <row r="36" spans="1:17" x14ac:dyDescent="0.2">
      <c r="A36" s="2">
        <v>0</v>
      </c>
      <c r="B36" s="1">
        <v>214</v>
      </c>
      <c r="C36" s="1">
        <v>178</v>
      </c>
      <c r="D36" s="1">
        <v>179</v>
      </c>
      <c r="E36" s="1">
        <v>193</v>
      </c>
      <c r="F36" s="1">
        <v>177</v>
      </c>
      <c r="G36" s="16">
        <v>147</v>
      </c>
      <c r="H36" s="1">
        <v>211</v>
      </c>
      <c r="I36" s="1">
        <v>207</v>
      </c>
      <c r="J36" s="1">
        <v>253</v>
      </c>
      <c r="K36" s="1">
        <v>170</v>
      </c>
      <c r="L36" s="17">
        <v>139</v>
      </c>
    </row>
    <row r="37" spans="1:17" x14ac:dyDescent="0.2">
      <c r="A37" s="2">
        <v>15</v>
      </c>
      <c r="B37" s="1">
        <v>191</v>
      </c>
      <c r="C37" s="1">
        <v>101</v>
      </c>
      <c r="D37" s="1">
        <v>155</v>
      </c>
      <c r="E37" s="1">
        <v>153</v>
      </c>
      <c r="F37" s="1">
        <v>107</v>
      </c>
      <c r="G37" s="16">
        <v>135</v>
      </c>
      <c r="H37" s="1">
        <v>164</v>
      </c>
      <c r="I37" s="1">
        <v>194</v>
      </c>
      <c r="J37" s="1">
        <v>148</v>
      </c>
      <c r="K37" s="1">
        <v>115</v>
      </c>
      <c r="L37" s="17">
        <v>125</v>
      </c>
    </row>
    <row r="38" spans="1:17" x14ac:dyDescent="0.2">
      <c r="A38" s="2">
        <v>30</v>
      </c>
      <c r="B38" s="1">
        <v>139</v>
      </c>
      <c r="C38" s="1">
        <v>116</v>
      </c>
      <c r="D38" s="1">
        <v>149</v>
      </c>
      <c r="E38" s="1">
        <v>130</v>
      </c>
      <c r="F38" s="1">
        <v>120</v>
      </c>
      <c r="G38" s="16">
        <v>140</v>
      </c>
      <c r="H38" s="1">
        <v>155</v>
      </c>
      <c r="I38" s="1">
        <v>141</v>
      </c>
      <c r="J38" s="1">
        <v>130</v>
      </c>
      <c r="K38" s="1">
        <v>120</v>
      </c>
      <c r="L38" s="17">
        <v>143</v>
      </c>
    </row>
    <row r="39" spans="1:17" x14ac:dyDescent="0.2">
      <c r="A39" s="2">
        <v>60</v>
      </c>
      <c r="B39" s="1">
        <v>166</v>
      </c>
      <c r="C39" s="1">
        <v>122</v>
      </c>
      <c r="D39" s="1">
        <v>155</v>
      </c>
      <c r="E39" s="1">
        <v>100</v>
      </c>
      <c r="F39" s="1">
        <v>126</v>
      </c>
      <c r="G39" s="16">
        <v>129</v>
      </c>
      <c r="H39" s="1">
        <v>136</v>
      </c>
      <c r="I39" s="1">
        <v>142</v>
      </c>
      <c r="J39" s="1">
        <v>115</v>
      </c>
      <c r="K39" s="1">
        <v>156</v>
      </c>
      <c r="L39" s="17">
        <v>139</v>
      </c>
    </row>
    <row r="40" spans="1:17" x14ac:dyDescent="0.2">
      <c r="A40" s="3">
        <v>90</v>
      </c>
      <c r="B40" s="19">
        <v>160</v>
      </c>
      <c r="C40" s="19">
        <v>162</v>
      </c>
      <c r="D40" s="19">
        <v>125</v>
      </c>
      <c r="E40" s="19">
        <v>148</v>
      </c>
      <c r="F40" s="19">
        <v>142</v>
      </c>
      <c r="G40" s="18">
        <v>120</v>
      </c>
      <c r="H40" s="19">
        <v>133</v>
      </c>
      <c r="I40" s="19">
        <v>136</v>
      </c>
      <c r="J40" s="19">
        <v>123</v>
      </c>
      <c r="K40" s="19">
        <v>171</v>
      </c>
      <c r="L40" s="20">
        <v>131</v>
      </c>
    </row>
    <row r="41" spans="1:17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3" spans="1:17" ht="20" x14ac:dyDescent="0.2">
      <c r="A43" s="145" t="s">
        <v>64</v>
      </c>
      <c r="B43" s="104" t="s">
        <v>10</v>
      </c>
    </row>
    <row r="44" spans="1:17" x14ac:dyDescent="0.2">
      <c r="A44" s="28" t="s">
        <v>12</v>
      </c>
      <c r="B44" s="185" t="s">
        <v>42</v>
      </c>
      <c r="C44" s="185"/>
      <c r="D44" s="185"/>
      <c r="E44" s="185"/>
      <c r="F44" s="185"/>
      <c r="G44" s="185"/>
      <c r="H44" s="185"/>
      <c r="I44" s="185"/>
      <c r="J44" s="184" t="s">
        <v>43</v>
      </c>
      <c r="K44" s="185"/>
      <c r="L44" s="185"/>
      <c r="M44" s="185"/>
      <c r="N44" s="185"/>
      <c r="O44" s="185"/>
      <c r="P44" s="185"/>
      <c r="Q44" s="186"/>
    </row>
    <row r="45" spans="1:17" x14ac:dyDescent="0.2">
      <c r="A45" s="2">
        <v>5</v>
      </c>
      <c r="B45" s="24">
        <v>23</v>
      </c>
      <c r="C45" s="24">
        <v>18</v>
      </c>
      <c r="D45" s="24">
        <v>21.6</v>
      </c>
      <c r="E45" s="24">
        <v>19.399999999999999</v>
      </c>
      <c r="F45" s="24">
        <v>20.3</v>
      </c>
      <c r="G45" s="24">
        <v>21</v>
      </c>
      <c r="H45" s="24">
        <v>21</v>
      </c>
      <c r="I45" s="24">
        <v>23.1</v>
      </c>
      <c r="J45" s="32">
        <v>21</v>
      </c>
      <c r="K45" s="24">
        <v>20</v>
      </c>
      <c r="L45" s="24">
        <v>19.5</v>
      </c>
      <c r="M45" s="24">
        <v>21</v>
      </c>
      <c r="N45" s="24">
        <v>21</v>
      </c>
      <c r="O45" s="24">
        <v>19.5</v>
      </c>
      <c r="P45" s="24">
        <v>21.2</v>
      </c>
      <c r="Q45" s="25">
        <v>22.5</v>
      </c>
    </row>
    <row r="46" spans="1:17" x14ac:dyDescent="0.2">
      <c r="A46" s="2">
        <v>6</v>
      </c>
      <c r="B46" s="24">
        <v>24.6</v>
      </c>
      <c r="C46" s="24">
        <v>20.3</v>
      </c>
      <c r="D46" s="24">
        <v>23.3</v>
      </c>
      <c r="E46" s="24">
        <v>21</v>
      </c>
      <c r="F46" s="24">
        <v>22.3</v>
      </c>
      <c r="G46" s="24">
        <v>22.6</v>
      </c>
      <c r="H46" s="24">
        <v>22.7</v>
      </c>
      <c r="I46" s="24">
        <v>24.6</v>
      </c>
      <c r="J46" s="32">
        <v>23.6</v>
      </c>
      <c r="K46" s="24">
        <v>22.5</v>
      </c>
      <c r="L46" s="24">
        <v>20.5</v>
      </c>
      <c r="M46" s="24">
        <v>22.3</v>
      </c>
      <c r="N46" s="24">
        <v>22.5</v>
      </c>
      <c r="O46" s="24">
        <v>21.8</v>
      </c>
      <c r="P46" s="24">
        <v>23.2</v>
      </c>
      <c r="Q46" s="25">
        <v>24.6</v>
      </c>
    </row>
    <row r="47" spans="1:17" x14ac:dyDescent="0.2">
      <c r="A47" s="2">
        <v>7</v>
      </c>
      <c r="B47" s="24">
        <v>26</v>
      </c>
      <c r="C47" s="24">
        <v>22.5</v>
      </c>
      <c r="D47" s="24">
        <v>24.5</v>
      </c>
      <c r="E47" s="24">
        <v>23.3</v>
      </c>
      <c r="F47" s="24">
        <v>23.7</v>
      </c>
      <c r="G47" s="24">
        <v>24.5</v>
      </c>
      <c r="H47" s="24">
        <v>25</v>
      </c>
      <c r="I47" s="24">
        <v>26.1</v>
      </c>
      <c r="J47" s="32">
        <v>24.2</v>
      </c>
      <c r="K47" s="24">
        <v>24.2</v>
      </c>
      <c r="L47" s="24">
        <v>22</v>
      </c>
      <c r="M47" s="24">
        <v>24.2</v>
      </c>
      <c r="N47" s="24">
        <v>23.7</v>
      </c>
      <c r="O47" s="24">
        <v>23.3</v>
      </c>
      <c r="P47" s="24">
        <v>24.9</v>
      </c>
      <c r="Q47" s="25">
        <v>26.1</v>
      </c>
    </row>
    <row r="48" spans="1:17" x14ac:dyDescent="0.2">
      <c r="A48" s="2">
        <v>8</v>
      </c>
      <c r="B48" s="24">
        <v>26.8</v>
      </c>
      <c r="C48" s="24">
        <v>24</v>
      </c>
      <c r="D48" s="24">
        <v>25.5</v>
      </c>
      <c r="E48" s="24">
        <v>24</v>
      </c>
      <c r="F48" s="24">
        <v>23.3</v>
      </c>
      <c r="G48" s="24">
        <v>26.2</v>
      </c>
      <c r="H48" s="24">
        <v>25.7</v>
      </c>
      <c r="I48" s="24">
        <v>26.8</v>
      </c>
      <c r="J48" s="32">
        <v>26</v>
      </c>
      <c r="K48" s="24">
        <v>25</v>
      </c>
      <c r="L48" s="24">
        <v>23.3</v>
      </c>
      <c r="M48" s="24">
        <v>25.2</v>
      </c>
      <c r="N48" s="24">
        <v>25.5</v>
      </c>
      <c r="O48" s="24">
        <v>24.7</v>
      </c>
      <c r="P48" s="24">
        <v>25.7</v>
      </c>
      <c r="Q48" s="25">
        <v>26.7</v>
      </c>
    </row>
    <row r="49" spans="1:17" x14ac:dyDescent="0.2">
      <c r="A49" s="2">
        <v>9</v>
      </c>
      <c r="B49" s="24">
        <v>31.9</v>
      </c>
      <c r="C49" s="24">
        <v>26</v>
      </c>
      <c r="D49" s="24">
        <v>29.2</v>
      </c>
      <c r="E49" s="24">
        <v>26.1</v>
      </c>
      <c r="F49" s="24">
        <v>26.4</v>
      </c>
      <c r="G49" s="24">
        <v>29</v>
      </c>
      <c r="H49" s="24">
        <v>28.2</v>
      </c>
      <c r="I49" s="24">
        <v>30.3</v>
      </c>
      <c r="J49" s="32">
        <v>30</v>
      </c>
      <c r="K49" s="24">
        <v>31</v>
      </c>
      <c r="L49" s="24">
        <v>29.8</v>
      </c>
      <c r="M49" s="24">
        <v>28.8</v>
      </c>
      <c r="N49" s="24">
        <v>28</v>
      </c>
      <c r="O49" s="24">
        <v>27.5</v>
      </c>
      <c r="P49" s="24">
        <v>28</v>
      </c>
      <c r="Q49" s="25">
        <v>32</v>
      </c>
    </row>
    <row r="50" spans="1:17" x14ac:dyDescent="0.2">
      <c r="A50" s="2">
        <v>10</v>
      </c>
      <c r="B50" s="24">
        <v>37.299999999999997</v>
      </c>
      <c r="C50" s="24">
        <v>28.6</v>
      </c>
      <c r="D50" s="24">
        <v>34.1</v>
      </c>
      <c r="E50" s="24">
        <v>29</v>
      </c>
      <c r="F50" s="24">
        <v>29.4</v>
      </c>
      <c r="G50" s="24">
        <v>31.1</v>
      </c>
      <c r="H50" s="24">
        <v>31.5</v>
      </c>
      <c r="I50" s="24">
        <v>34.700000000000003</v>
      </c>
      <c r="J50" s="32">
        <v>35.1</v>
      </c>
      <c r="K50" s="24">
        <v>35</v>
      </c>
      <c r="L50" s="24">
        <v>36.299999999999997</v>
      </c>
      <c r="M50" s="24">
        <v>32.700000000000003</v>
      </c>
      <c r="N50" s="24">
        <v>33.1</v>
      </c>
      <c r="O50" s="24">
        <v>31.9</v>
      </c>
      <c r="P50" s="24">
        <v>30.5</v>
      </c>
      <c r="Q50" s="25">
        <v>36.4</v>
      </c>
    </row>
    <row r="51" spans="1:17" x14ac:dyDescent="0.2">
      <c r="A51" s="2">
        <v>11</v>
      </c>
      <c r="B51" s="24">
        <v>39.700000000000003</v>
      </c>
      <c r="C51" s="24">
        <v>31.7</v>
      </c>
      <c r="D51" s="24">
        <v>38.5</v>
      </c>
      <c r="E51" s="24">
        <v>31</v>
      </c>
      <c r="F51" s="24">
        <v>33.6</v>
      </c>
      <c r="G51" s="24">
        <v>35.200000000000003</v>
      </c>
      <c r="H51" s="24">
        <v>36.1</v>
      </c>
      <c r="I51" s="24">
        <v>39.200000000000003</v>
      </c>
      <c r="J51" s="32">
        <v>37.9</v>
      </c>
      <c r="K51" s="24">
        <v>38.9</v>
      </c>
      <c r="L51" s="24">
        <v>38.299999999999997</v>
      </c>
      <c r="M51" s="24">
        <v>34.200000000000003</v>
      </c>
      <c r="N51" s="24">
        <v>36.1</v>
      </c>
      <c r="O51" s="24">
        <v>37.799999999999997</v>
      </c>
      <c r="P51" s="24">
        <v>31.1</v>
      </c>
      <c r="Q51" s="25">
        <v>40.5</v>
      </c>
    </row>
    <row r="52" spans="1:17" x14ac:dyDescent="0.2">
      <c r="A52" s="2">
        <v>12</v>
      </c>
      <c r="B52" s="24">
        <v>44</v>
      </c>
      <c r="C52" s="24">
        <v>34.5</v>
      </c>
      <c r="D52" s="24">
        <v>41.6</v>
      </c>
      <c r="E52" s="24">
        <v>34.1</v>
      </c>
      <c r="F52" s="24">
        <v>37.4</v>
      </c>
      <c r="G52" s="24">
        <v>37.1</v>
      </c>
      <c r="H52" s="24">
        <v>39.1</v>
      </c>
      <c r="I52" s="24">
        <v>42.5</v>
      </c>
      <c r="J52" s="32">
        <v>40.1</v>
      </c>
      <c r="K52" s="24">
        <v>41.4</v>
      </c>
      <c r="L52" s="24">
        <v>41</v>
      </c>
      <c r="M52" s="24">
        <v>36.799999999999997</v>
      </c>
      <c r="N52" s="24">
        <v>40.5</v>
      </c>
      <c r="O52" s="24">
        <v>41.5</v>
      </c>
      <c r="P52" s="24">
        <v>32.799999999999997</v>
      </c>
      <c r="Q52" s="25">
        <v>43.8</v>
      </c>
    </row>
    <row r="53" spans="1:17" x14ac:dyDescent="0.2">
      <c r="A53" s="2">
        <v>13</v>
      </c>
      <c r="B53" s="24">
        <v>44.3</v>
      </c>
      <c r="C53" s="24">
        <v>38.5</v>
      </c>
      <c r="D53" s="24">
        <v>43.5</v>
      </c>
      <c r="E53" s="24">
        <v>34.5</v>
      </c>
      <c r="F53" s="24">
        <v>40</v>
      </c>
      <c r="G53" s="24">
        <v>39.799999999999997</v>
      </c>
      <c r="H53" s="24">
        <v>41</v>
      </c>
      <c r="I53" s="24">
        <v>45</v>
      </c>
      <c r="J53" s="32">
        <v>42.1</v>
      </c>
      <c r="K53" s="24">
        <v>43.6</v>
      </c>
      <c r="L53" s="24">
        <v>44</v>
      </c>
      <c r="M53" s="24">
        <v>38.700000000000003</v>
      </c>
      <c r="N53" s="24">
        <v>43.1</v>
      </c>
      <c r="O53" s="24">
        <v>44.5</v>
      </c>
      <c r="P53" s="24">
        <v>35.4</v>
      </c>
      <c r="Q53" s="25">
        <v>45.2</v>
      </c>
    </row>
    <row r="54" spans="1:17" x14ac:dyDescent="0.2">
      <c r="A54" s="3">
        <v>14</v>
      </c>
      <c r="B54" s="26">
        <v>45.6</v>
      </c>
      <c r="C54" s="26">
        <v>39.6</v>
      </c>
      <c r="D54" s="26">
        <v>45.1</v>
      </c>
      <c r="E54" s="26">
        <v>35.799999999999997</v>
      </c>
      <c r="F54" s="26">
        <v>41.5</v>
      </c>
      <c r="G54" s="26">
        <v>41.1</v>
      </c>
      <c r="H54" s="26">
        <v>41.8</v>
      </c>
      <c r="I54" s="26">
        <v>46.2</v>
      </c>
      <c r="J54" s="33">
        <v>42.8</v>
      </c>
      <c r="K54" s="26">
        <v>45.2</v>
      </c>
      <c r="L54" s="26">
        <v>45.2</v>
      </c>
      <c r="M54" s="26">
        <v>41.1</v>
      </c>
      <c r="N54" s="26">
        <v>45</v>
      </c>
      <c r="O54" s="26">
        <v>46.2</v>
      </c>
      <c r="P54" s="26">
        <v>37.1</v>
      </c>
      <c r="Q54" s="27">
        <v>46</v>
      </c>
    </row>
    <row r="55" spans="1:17" x14ac:dyDescent="0.2">
      <c r="A55" s="1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</row>
    <row r="57" spans="1:17" ht="20" x14ac:dyDescent="0.2">
      <c r="A57" s="145" t="s">
        <v>65</v>
      </c>
      <c r="B57" s="104" t="s">
        <v>44</v>
      </c>
    </row>
    <row r="58" spans="1:17" x14ac:dyDescent="0.2">
      <c r="A58" s="28" t="s">
        <v>12</v>
      </c>
      <c r="B58" s="185" t="s">
        <v>42</v>
      </c>
      <c r="C58" s="185"/>
      <c r="D58" s="185"/>
      <c r="E58" s="185"/>
      <c r="F58" s="185"/>
      <c r="G58" s="185"/>
      <c r="H58" s="185"/>
      <c r="I58" s="185"/>
      <c r="J58" s="184" t="s">
        <v>43</v>
      </c>
      <c r="K58" s="185"/>
      <c r="L58" s="185"/>
      <c r="M58" s="185"/>
      <c r="N58" s="185"/>
      <c r="O58" s="185"/>
      <c r="P58" s="185"/>
      <c r="Q58" s="186"/>
    </row>
    <row r="59" spans="1:17" x14ac:dyDescent="0.2">
      <c r="A59" s="2">
        <v>1</v>
      </c>
      <c r="B59" s="24">
        <v>3.5</v>
      </c>
      <c r="C59" s="24">
        <v>2.8</v>
      </c>
      <c r="D59" s="24">
        <v>4</v>
      </c>
      <c r="E59" s="24">
        <v>2.8</v>
      </c>
      <c r="F59" s="24">
        <v>3.1</v>
      </c>
      <c r="G59" s="24">
        <v>3.2</v>
      </c>
      <c r="H59" s="24">
        <v>3.2</v>
      </c>
      <c r="I59" s="24">
        <v>3.4</v>
      </c>
      <c r="J59" s="32">
        <v>3.2</v>
      </c>
      <c r="K59" s="24">
        <v>3.5</v>
      </c>
      <c r="L59" s="24">
        <v>2.9</v>
      </c>
      <c r="M59" s="24">
        <v>3.2</v>
      </c>
      <c r="N59" s="24">
        <v>2.9</v>
      </c>
      <c r="O59" s="24">
        <v>3.4</v>
      </c>
      <c r="P59" s="24">
        <v>3.1</v>
      </c>
      <c r="Q59" s="25">
        <v>3.7</v>
      </c>
    </row>
    <row r="60" spans="1:17" x14ac:dyDescent="0.2">
      <c r="A60" s="2">
        <v>2</v>
      </c>
      <c r="B60" s="24">
        <v>3.4</v>
      </c>
      <c r="C60" s="24">
        <v>2.8</v>
      </c>
      <c r="D60" s="24">
        <v>3.4</v>
      </c>
      <c r="E60" s="24">
        <v>2.5</v>
      </c>
      <c r="F60" s="24">
        <v>2.9</v>
      </c>
      <c r="G60" s="24">
        <v>3.1</v>
      </c>
      <c r="H60" s="24">
        <v>3.1</v>
      </c>
      <c r="I60" s="24">
        <v>3.6</v>
      </c>
      <c r="J60" s="32">
        <v>3.4</v>
      </c>
      <c r="K60" s="24">
        <v>3.2</v>
      </c>
      <c r="L60" s="24">
        <v>3.6</v>
      </c>
      <c r="M60" s="24">
        <v>3.2</v>
      </c>
      <c r="N60" s="24">
        <v>3.3</v>
      </c>
      <c r="O60" s="24">
        <v>3.4</v>
      </c>
      <c r="P60" s="24">
        <v>2.9</v>
      </c>
      <c r="Q60" s="25">
        <v>3.5</v>
      </c>
    </row>
    <row r="61" spans="1:17" x14ac:dyDescent="0.2">
      <c r="A61" s="2">
        <v>3</v>
      </c>
      <c r="B61" s="24">
        <v>2.8</v>
      </c>
      <c r="C61" s="24">
        <v>2.9</v>
      </c>
      <c r="D61" s="24">
        <v>3.1</v>
      </c>
      <c r="E61" s="24">
        <v>2.8</v>
      </c>
      <c r="F61" s="24">
        <v>3.1</v>
      </c>
      <c r="G61" s="24">
        <v>3.1</v>
      </c>
      <c r="H61" s="24">
        <v>3.3</v>
      </c>
      <c r="I61" s="24">
        <v>3.5</v>
      </c>
      <c r="J61" s="32">
        <v>2.9</v>
      </c>
      <c r="K61" s="24">
        <v>2.8</v>
      </c>
      <c r="L61" s="24">
        <v>2.8</v>
      </c>
      <c r="M61" s="24">
        <v>2.6</v>
      </c>
      <c r="N61" s="24">
        <v>2.9</v>
      </c>
      <c r="O61" s="24">
        <v>3.5</v>
      </c>
      <c r="P61" s="24">
        <v>2.2999999999999998</v>
      </c>
      <c r="Q61" s="25">
        <v>3.1</v>
      </c>
    </row>
    <row r="62" spans="1:17" x14ac:dyDescent="0.2">
      <c r="A62" s="2">
        <v>4</v>
      </c>
      <c r="B62" s="24">
        <v>2.9</v>
      </c>
      <c r="C62" s="24">
        <v>2.8</v>
      </c>
      <c r="D62" s="24">
        <v>2.8</v>
      </c>
      <c r="E62" s="24">
        <v>2.7</v>
      </c>
      <c r="F62" s="24">
        <v>2.9</v>
      </c>
      <c r="G62" s="24">
        <v>2.9</v>
      </c>
      <c r="H62" s="24">
        <v>2.9</v>
      </c>
      <c r="I62" s="24">
        <v>3.2</v>
      </c>
      <c r="J62" s="32">
        <v>2.6</v>
      </c>
      <c r="K62" s="24">
        <v>2.6</v>
      </c>
      <c r="L62" s="24">
        <v>2.6</v>
      </c>
      <c r="M62" s="24">
        <v>2.8</v>
      </c>
      <c r="N62" s="24">
        <v>2.9</v>
      </c>
      <c r="O62" s="24">
        <v>3.1</v>
      </c>
      <c r="P62" s="24">
        <v>2.2999999999999998</v>
      </c>
      <c r="Q62" s="25">
        <v>2.9</v>
      </c>
    </row>
    <row r="63" spans="1:17" x14ac:dyDescent="0.2">
      <c r="A63" s="2">
        <v>5</v>
      </c>
      <c r="B63" s="24">
        <v>2.5</v>
      </c>
      <c r="C63" s="24">
        <v>3</v>
      </c>
      <c r="D63" s="24">
        <v>2.8</v>
      </c>
      <c r="E63" s="24">
        <v>2.4</v>
      </c>
      <c r="F63" s="24">
        <v>2.8</v>
      </c>
      <c r="G63" s="24">
        <v>2.8</v>
      </c>
      <c r="H63" s="24">
        <v>2.8</v>
      </c>
      <c r="I63" s="24">
        <v>3</v>
      </c>
      <c r="J63" s="32">
        <v>2.7</v>
      </c>
      <c r="K63" s="24">
        <v>2.7</v>
      </c>
      <c r="L63" s="24">
        <v>2.8</v>
      </c>
      <c r="M63" s="24">
        <v>2.7</v>
      </c>
      <c r="N63" s="24">
        <v>2.8</v>
      </c>
      <c r="O63" s="24">
        <v>3</v>
      </c>
      <c r="P63" s="24">
        <v>2.6</v>
      </c>
      <c r="Q63" s="25">
        <v>2.8</v>
      </c>
    </row>
    <row r="64" spans="1:17" x14ac:dyDescent="0.2">
      <c r="A64" s="3">
        <v>6</v>
      </c>
      <c r="B64" s="26">
        <v>2.5</v>
      </c>
      <c r="C64" s="26">
        <v>2.4</v>
      </c>
      <c r="D64" s="26">
        <v>2.5</v>
      </c>
      <c r="E64" s="26">
        <v>2.2000000000000002</v>
      </c>
      <c r="F64" s="26">
        <v>2.5</v>
      </c>
      <c r="G64" s="26">
        <v>2.2000000000000002</v>
      </c>
      <c r="H64" s="26">
        <v>2.4</v>
      </c>
      <c r="I64" s="26">
        <v>2.7</v>
      </c>
      <c r="J64" s="33">
        <v>2.2999999999999998</v>
      </c>
      <c r="K64" s="26">
        <v>2.2999999999999998</v>
      </c>
      <c r="L64" s="26">
        <v>2.5</v>
      </c>
      <c r="M64" s="26">
        <v>2.7</v>
      </c>
      <c r="N64" s="26">
        <v>2.6</v>
      </c>
      <c r="O64" s="26">
        <v>2.6</v>
      </c>
      <c r="P64" s="26">
        <v>2.4</v>
      </c>
      <c r="Q64" s="27">
        <v>2.5</v>
      </c>
    </row>
    <row r="66" spans="1:13" ht="20" x14ac:dyDescent="0.2">
      <c r="A66" s="145" t="s">
        <v>68</v>
      </c>
      <c r="B66" s="104" t="s">
        <v>11</v>
      </c>
    </row>
    <row r="67" spans="1:13" x14ac:dyDescent="0.2">
      <c r="A67" s="28" t="s">
        <v>14</v>
      </c>
      <c r="B67" s="185" t="s">
        <v>42</v>
      </c>
      <c r="C67" s="185"/>
      <c r="D67" s="185"/>
      <c r="E67" s="185"/>
      <c r="F67" s="185"/>
      <c r="G67" s="185"/>
      <c r="H67" s="184" t="s">
        <v>43</v>
      </c>
      <c r="I67" s="185"/>
      <c r="J67" s="185"/>
      <c r="K67" s="185"/>
      <c r="L67" s="186"/>
      <c r="M67" s="1"/>
    </row>
    <row r="68" spans="1:13" x14ac:dyDescent="0.2">
      <c r="A68" s="36">
        <v>0</v>
      </c>
      <c r="B68" s="22">
        <v>228</v>
      </c>
      <c r="C68" s="22">
        <v>213</v>
      </c>
      <c r="D68" s="22">
        <v>244</v>
      </c>
      <c r="E68" s="22">
        <v>134</v>
      </c>
      <c r="F68" s="22">
        <v>158</v>
      </c>
      <c r="G68" s="22">
        <v>203</v>
      </c>
      <c r="H68" s="21">
        <v>141</v>
      </c>
      <c r="I68" s="22">
        <v>285</v>
      </c>
      <c r="J68" s="22">
        <v>223</v>
      </c>
      <c r="K68" s="22">
        <v>268</v>
      </c>
      <c r="L68" s="23">
        <v>142</v>
      </c>
    </row>
    <row r="69" spans="1:13" x14ac:dyDescent="0.2">
      <c r="A69" s="2">
        <v>15</v>
      </c>
      <c r="B69" s="1">
        <v>447</v>
      </c>
      <c r="C69" s="1">
        <v>447</v>
      </c>
      <c r="D69" s="1">
        <v>484</v>
      </c>
      <c r="E69" s="1">
        <v>365</v>
      </c>
      <c r="F69" s="1">
        <v>376</v>
      </c>
      <c r="G69" s="1">
        <v>437</v>
      </c>
      <c r="H69" s="16">
        <v>325</v>
      </c>
      <c r="I69" s="1">
        <v>545</v>
      </c>
      <c r="J69" s="1">
        <v>509</v>
      </c>
      <c r="K69" s="1">
        <v>343</v>
      </c>
      <c r="L69" s="17">
        <v>371</v>
      </c>
    </row>
    <row r="70" spans="1:13" x14ac:dyDescent="0.2">
      <c r="A70" s="2">
        <v>30</v>
      </c>
      <c r="B70" s="1">
        <v>464</v>
      </c>
      <c r="C70" s="1">
        <v>445</v>
      </c>
      <c r="D70" s="1">
        <v>459</v>
      </c>
      <c r="E70" s="1">
        <v>342</v>
      </c>
      <c r="F70" s="1">
        <v>327</v>
      </c>
      <c r="G70" s="1">
        <v>494</v>
      </c>
      <c r="H70" s="16">
        <v>245</v>
      </c>
      <c r="I70" s="1">
        <v>480</v>
      </c>
      <c r="J70" s="1">
        <v>483</v>
      </c>
      <c r="K70" s="1">
        <v>414</v>
      </c>
      <c r="L70" s="17">
        <v>403</v>
      </c>
    </row>
    <row r="71" spans="1:13" x14ac:dyDescent="0.2">
      <c r="A71" s="2">
        <v>60</v>
      </c>
      <c r="B71" s="1">
        <v>423</v>
      </c>
      <c r="C71" s="1">
        <v>270</v>
      </c>
      <c r="D71" s="1">
        <v>443</v>
      </c>
      <c r="E71" s="1">
        <v>228</v>
      </c>
      <c r="F71" s="1">
        <v>165</v>
      </c>
      <c r="G71" s="1">
        <v>388</v>
      </c>
      <c r="H71" s="16">
        <v>180</v>
      </c>
      <c r="I71" s="1">
        <v>417</v>
      </c>
      <c r="J71" s="1">
        <v>365</v>
      </c>
      <c r="K71" s="1">
        <v>451</v>
      </c>
      <c r="L71" s="17">
        <v>221</v>
      </c>
    </row>
    <row r="72" spans="1:13" x14ac:dyDescent="0.2">
      <c r="A72" s="2">
        <v>90</v>
      </c>
      <c r="B72" s="1">
        <v>281</v>
      </c>
      <c r="C72" s="1">
        <v>212</v>
      </c>
      <c r="D72" s="1">
        <v>396</v>
      </c>
      <c r="E72" s="1">
        <v>187</v>
      </c>
      <c r="F72" s="1">
        <v>197</v>
      </c>
      <c r="G72" s="1">
        <v>398</v>
      </c>
      <c r="H72" s="16">
        <v>146</v>
      </c>
      <c r="I72" s="1">
        <v>355</v>
      </c>
      <c r="J72" s="1">
        <v>314</v>
      </c>
      <c r="K72" s="1">
        <v>363</v>
      </c>
      <c r="L72" s="17">
        <v>196</v>
      </c>
    </row>
    <row r="73" spans="1:13" x14ac:dyDescent="0.2">
      <c r="A73" s="3">
        <v>120</v>
      </c>
      <c r="B73" s="19">
        <v>277</v>
      </c>
      <c r="C73" s="19">
        <v>198</v>
      </c>
      <c r="D73" s="19">
        <v>399</v>
      </c>
      <c r="E73" s="19">
        <v>177</v>
      </c>
      <c r="F73" s="19">
        <v>188</v>
      </c>
      <c r="G73" s="19">
        <v>326</v>
      </c>
      <c r="H73" s="18">
        <v>135</v>
      </c>
      <c r="I73" s="19">
        <v>286</v>
      </c>
      <c r="J73" s="19">
        <v>287</v>
      </c>
      <c r="K73" s="19">
        <v>314</v>
      </c>
      <c r="L73" s="20">
        <v>204</v>
      </c>
    </row>
    <row r="74" spans="1:13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3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7" spans="1:13" ht="20" x14ac:dyDescent="0.2">
      <c r="A77" s="145" t="s">
        <v>69</v>
      </c>
      <c r="B77" s="104" t="s">
        <v>29</v>
      </c>
    </row>
    <row r="78" spans="1:13" x14ac:dyDescent="0.2">
      <c r="A78" s="28" t="s">
        <v>14</v>
      </c>
      <c r="B78" s="185" t="s">
        <v>42</v>
      </c>
      <c r="C78" s="185"/>
      <c r="D78" s="185"/>
      <c r="E78" s="185"/>
      <c r="F78" s="185"/>
      <c r="G78" s="185"/>
      <c r="H78" s="184" t="s">
        <v>43</v>
      </c>
      <c r="I78" s="185"/>
      <c r="J78" s="185"/>
      <c r="K78" s="185"/>
      <c r="L78" s="186"/>
      <c r="M78" s="1"/>
    </row>
    <row r="79" spans="1:13" x14ac:dyDescent="0.2">
      <c r="A79" s="36">
        <v>0</v>
      </c>
      <c r="B79" s="22">
        <v>284</v>
      </c>
      <c r="C79" s="22">
        <v>229</v>
      </c>
      <c r="D79" s="22">
        <v>193</v>
      </c>
      <c r="E79" s="22">
        <v>194</v>
      </c>
      <c r="F79" s="22">
        <v>221</v>
      </c>
      <c r="G79" s="22">
        <v>342</v>
      </c>
      <c r="H79" s="21">
        <v>190</v>
      </c>
      <c r="I79" s="22">
        <v>281</v>
      </c>
      <c r="J79" s="22">
        <v>197</v>
      </c>
      <c r="K79" s="22">
        <v>356</v>
      </c>
      <c r="L79" s="23">
        <v>266</v>
      </c>
    </row>
    <row r="80" spans="1:13" x14ac:dyDescent="0.2">
      <c r="A80" s="2">
        <v>15</v>
      </c>
      <c r="B80" s="1">
        <v>270</v>
      </c>
      <c r="C80" s="1">
        <v>251</v>
      </c>
      <c r="D80" s="1">
        <v>222</v>
      </c>
      <c r="E80" s="1">
        <v>208</v>
      </c>
      <c r="F80" s="1">
        <v>179</v>
      </c>
      <c r="G80" s="1">
        <v>430</v>
      </c>
      <c r="H80" s="16">
        <v>167</v>
      </c>
      <c r="I80" s="1">
        <v>342</v>
      </c>
      <c r="J80" s="1">
        <v>185</v>
      </c>
      <c r="K80" s="1">
        <v>350</v>
      </c>
      <c r="L80" s="17">
        <v>322</v>
      </c>
    </row>
    <row r="81" spans="1:17" x14ac:dyDescent="0.2">
      <c r="A81" s="2">
        <v>30</v>
      </c>
      <c r="B81" s="1">
        <v>158</v>
      </c>
      <c r="C81" s="1">
        <v>150</v>
      </c>
      <c r="D81" s="1">
        <v>188</v>
      </c>
      <c r="E81" s="1">
        <v>183</v>
      </c>
      <c r="F81" s="1">
        <v>155</v>
      </c>
      <c r="G81" s="1">
        <v>323</v>
      </c>
      <c r="H81" s="16">
        <v>134</v>
      </c>
      <c r="I81" s="1">
        <v>201</v>
      </c>
      <c r="J81" s="1">
        <v>126</v>
      </c>
      <c r="K81" s="1">
        <v>333</v>
      </c>
      <c r="L81" s="17">
        <v>240</v>
      </c>
    </row>
    <row r="82" spans="1:17" x14ac:dyDescent="0.2">
      <c r="A82" s="2">
        <v>60</v>
      </c>
      <c r="B82" s="1">
        <v>138</v>
      </c>
      <c r="C82" s="1">
        <v>167</v>
      </c>
      <c r="D82" s="1">
        <v>185</v>
      </c>
      <c r="E82" s="1">
        <v>158</v>
      </c>
      <c r="F82" s="1">
        <v>129</v>
      </c>
      <c r="G82" s="1">
        <v>226</v>
      </c>
      <c r="H82" s="16">
        <v>133</v>
      </c>
      <c r="I82" s="1">
        <v>150</v>
      </c>
      <c r="J82" s="1">
        <v>123</v>
      </c>
      <c r="K82" s="1">
        <v>281</v>
      </c>
      <c r="L82" s="17">
        <v>203</v>
      </c>
    </row>
    <row r="83" spans="1:17" x14ac:dyDescent="0.2">
      <c r="A83" s="3">
        <v>90</v>
      </c>
      <c r="B83" s="19">
        <v>157</v>
      </c>
      <c r="C83" s="19">
        <v>172</v>
      </c>
      <c r="D83" s="19">
        <v>178</v>
      </c>
      <c r="E83" s="19">
        <v>151</v>
      </c>
      <c r="F83" s="19">
        <v>176</v>
      </c>
      <c r="G83" s="19">
        <v>227</v>
      </c>
      <c r="H83" s="18">
        <v>147</v>
      </c>
      <c r="I83" s="19">
        <v>177</v>
      </c>
      <c r="J83" s="19">
        <v>145</v>
      </c>
      <c r="K83" s="19">
        <v>245</v>
      </c>
      <c r="L83" s="20">
        <v>173</v>
      </c>
    </row>
    <row r="84" spans="1:17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7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7" x14ac:dyDescent="0.2">
      <c r="B86" s="130" t="s">
        <v>45</v>
      </c>
    </row>
    <row r="87" spans="1:17" ht="20" x14ac:dyDescent="0.2">
      <c r="A87" s="145" t="s">
        <v>70</v>
      </c>
      <c r="B87" s="194" t="s">
        <v>42</v>
      </c>
      <c r="C87" s="194"/>
      <c r="D87" s="194"/>
      <c r="E87" s="194"/>
      <c r="F87" s="194"/>
      <c r="G87" s="194"/>
      <c r="H87" s="194"/>
      <c r="I87" s="184"/>
      <c r="J87" s="194" t="s">
        <v>43</v>
      </c>
      <c r="K87" s="194"/>
      <c r="L87" s="194"/>
      <c r="M87" s="194"/>
      <c r="N87" s="194"/>
      <c r="O87" s="194"/>
      <c r="P87" s="194"/>
      <c r="Q87" s="194"/>
    </row>
    <row r="88" spans="1:17" x14ac:dyDescent="0.2">
      <c r="A88" s="36" t="s">
        <v>17</v>
      </c>
      <c r="B88" s="22">
        <v>157</v>
      </c>
      <c r="C88" s="22">
        <v>199</v>
      </c>
      <c r="D88" s="22">
        <v>172</v>
      </c>
      <c r="E88" s="22">
        <v>154</v>
      </c>
      <c r="F88" s="22">
        <v>189</v>
      </c>
      <c r="G88" s="22">
        <v>147</v>
      </c>
      <c r="H88" s="22">
        <v>184</v>
      </c>
      <c r="I88" s="22">
        <v>157</v>
      </c>
      <c r="J88" s="21">
        <v>200</v>
      </c>
      <c r="K88" s="22">
        <v>158</v>
      </c>
      <c r="L88" s="22">
        <v>174</v>
      </c>
      <c r="M88" s="22">
        <v>149</v>
      </c>
      <c r="N88" s="22">
        <v>149</v>
      </c>
      <c r="O88" s="22">
        <v>233</v>
      </c>
      <c r="P88" s="22">
        <v>140</v>
      </c>
      <c r="Q88" s="23">
        <v>191</v>
      </c>
    </row>
    <row r="89" spans="1:17" x14ac:dyDescent="0.2">
      <c r="A89" s="3" t="s">
        <v>18</v>
      </c>
      <c r="B89" s="19">
        <v>147</v>
      </c>
      <c r="C89" s="19">
        <v>136</v>
      </c>
      <c r="D89" s="19">
        <v>152</v>
      </c>
      <c r="E89" s="19">
        <v>160</v>
      </c>
      <c r="F89" s="19">
        <v>131</v>
      </c>
      <c r="G89" s="19">
        <v>140</v>
      </c>
      <c r="H89" s="19">
        <v>158</v>
      </c>
      <c r="I89" s="19">
        <v>117</v>
      </c>
      <c r="J89" s="18">
        <v>147</v>
      </c>
      <c r="K89" s="19">
        <v>135</v>
      </c>
      <c r="L89" s="19">
        <v>137</v>
      </c>
      <c r="M89" s="19">
        <v>154</v>
      </c>
      <c r="N89" s="19">
        <v>154</v>
      </c>
      <c r="O89" s="19">
        <v>166</v>
      </c>
      <c r="P89" s="19">
        <v>113</v>
      </c>
      <c r="Q89" s="20">
        <v>125</v>
      </c>
    </row>
    <row r="90" spans="1:17" ht="17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2" spans="1:17" x14ac:dyDescent="0.2">
      <c r="B92" s="130" t="s">
        <v>24</v>
      </c>
    </row>
    <row r="93" spans="1:17" ht="20" x14ac:dyDescent="0.2">
      <c r="A93" s="145" t="s">
        <v>71</v>
      </c>
      <c r="B93" s="184" t="s">
        <v>42</v>
      </c>
      <c r="C93" s="185"/>
      <c r="D93" s="185"/>
      <c r="E93" s="185"/>
      <c r="F93" s="185"/>
      <c r="G93" s="185"/>
      <c r="H93" s="185"/>
      <c r="I93" s="186"/>
      <c r="J93" s="194" t="s">
        <v>43</v>
      </c>
      <c r="K93" s="194"/>
      <c r="L93" s="194"/>
      <c r="M93" s="194"/>
      <c r="N93" s="194"/>
      <c r="O93" s="194"/>
      <c r="P93" s="194"/>
      <c r="Q93" s="194"/>
    </row>
    <row r="94" spans="1:17" x14ac:dyDescent="0.2">
      <c r="A94" s="36" t="s">
        <v>22</v>
      </c>
      <c r="B94" s="48">
        <v>0.5</v>
      </c>
      <c r="C94" s="48">
        <v>0.6</v>
      </c>
      <c r="D94" s="48">
        <v>1.2</v>
      </c>
      <c r="E94" s="48">
        <v>0.8</v>
      </c>
      <c r="F94" s="48">
        <v>0.9</v>
      </c>
      <c r="G94" s="48">
        <v>1.5</v>
      </c>
      <c r="H94" s="48">
        <v>0.7</v>
      </c>
      <c r="I94" s="48">
        <v>1.1000000000000001</v>
      </c>
      <c r="J94" s="47">
        <v>0.7</v>
      </c>
      <c r="K94" s="48">
        <v>0.6</v>
      </c>
      <c r="L94" s="48">
        <v>0.7</v>
      </c>
      <c r="M94" s="48">
        <v>0.9</v>
      </c>
      <c r="N94" s="48">
        <v>1</v>
      </c>
      <c r="O94" s="48">
        <v>1.1000000000000001</v>
      </c>
      <c r="P94" s="48">
        <v>1.3</v>
      </c>
      <c r="Q94" s="49">
        <v>1</v>
      </c>
    </row>
    <row r="95" spans="1:17" x14ac:dyDescent="0.2">
      <c r="A95" s="3" t="s">
        <v>23</v>
      </c>
      <c r="B95" s="9">
        <v>0.5</v>
      </c>
      <c r="C95" s="9">
        <v>0.3</v>
      </c>
      <c r="D95" s="9">
        <v>0.5</v>
      </c>
      <c r="E95" s="9">
        <v>0.3</v>
      </c>
      <c r="F95" s="9">
        <v>0.6</v>
      </c>
      <c r="G95" s="9">
        <v>0.4</v>
      </c>
      <c r="H95" s="9">
        <v>0.3</v>
      </c>
      <c r="I95" s="9">
        <v>0.4</v>
      </c>
      <c r="J95" s="8">
        <v>0.6</v>
      </c>
      <c r="K95" s="9">
        <v>0.5</v>
      </c>
      <c r="L95" s="9">
        <v>0.4</v>
      </c>
      <c r="M95" s="9">
        <v>0.4</v>
      </c>
      <c r="N95" s="9">
        <v>0.6</v>
      </c>
      <c r="O95" s="9">
        <v>0.6</v>
      </c>
      <c r="P95" s="9">
        <v>0.7</v>
      </c>
      <c r="Q95" s="10">
        <v>0.7</v>
      </c>
    </row>
  </sheetData>
  <mergeCells count="20">
    <mergeCell ref="B93:I93"/>
    <mergeCell ref="J93:Q93"/>
    <mergeCell ref="B87:I87"/>
    <mergeCell ref="J87:Q87"/>
    <mergeCell ref="B67:G67"/>
    <mergeCell ref="H67:L67"/>
    <mergeCell ref="B78:G78"/>
    <mergeCell ref="H78:L78"/>
    <mergeCell ref="B58:I58"/>
    <mergeCell ref="J58:Q58"/>
    <mergeCell ref="G35:L35"/>
    <mergeCell ref="B44:I44"/>
    <mergeCell ref="J44:Q44"/>
    <mergeCell ref="B35:F35"/>
    <mergeCell ref="B3:H3"/>
    <mergeCell ref="I3:O3"/>
    <mergeCell ref="B17:I17"/>
    <mergeCell ref="J17:Q17"/>
    <mergeCell ref="B26:G26"/>
    <mergeCell ref="H26:M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Supplemental Figure 2</vt:lpstr>
      <vt:lpstr>Supplemental Figure 3</vt:lpstr>
      <vt:lpstr>Supplemental Figure 4</vt:lpstr>
      <vt:lpstr>Supplemental Figure 5</vt:lpstr>
      <vt:lpstr>Supplemental Figure 6</vt:lpstr>
      <vt:lpstr>Supplemental Figure 7</vt:lpstr>
      <vt:lpstr>Supplemental Figure 8</vt:lpstr>
      <vt:lpstr>Supplemental Figure 10</vt:lpstr>
      <vt:lpstr>Supplemental Figure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Rashid, Misbah (NIH/NIDDK) [F]</dc:creator>
  <cp:lastModifiedBy>Wess, Hans-Jurgen (NIH/NIDDK) [E]</cp:lastModifiedBy>
  <dcterms:created xsi:type="dcterms:W3CDTF">2025-09-05T15:45:41Z</dcterms:created>
  <dcterms:modified xsi:type="dcterms:W3CDTF">2026-02-28T14:28:26Z</dcterms:modified>
</cp:coreProperties>
</file>