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lak\OneDrive - York University\Desktop\Circulation Letter- AR and AF\"/>
    </mc:Choice>
  </mc:AlternateContent>
  <xr:revisionPtr revIDLastSave="0" documentId="8_{C88D5904-3E39-420E-B11D-547EB619919B}" xr6:coauthVersionLast="47" xr6:coauthVersionMax="47" xr10:uidLastSave="{00000000-0000-0000-0000-000000000000}"/>
  <bookViews>
    <workbookView xWindow="-108" yWindow="-108" windowWidth="23256" windowHeight="12576" firstSheet="6" activeTab="7" xr2:uid="{D8A225EA-487D-422B-BAC6-E87B6EAC7781}"/>
  </bookViews>
  <sheets>
    <sheet name="Fig. 1B" sheetId="1" r:id="rId1"/>
    <sheet name="Fig. 1E" sheetId="2" r:id="rId2"/>
    <sheet name="Fig. 1G" sheetId="3" r:id="rId3"/>
    <sheet name="Fig. 1J" sheetId="4" r:id="rId4"/>
    <sheet name="Fig. 1.K" sheetId="6" r:id="rId5"/>
    <sheet name="Fig. 1M" sheetId="7" r:id="rId6"/>
    <sheet name="Fig. 1N" sheetId="8" r:id="rId7"/>
    <sheet name="Fig. 1O" sheetId="5" r:id="rId8"/>
    <sheet name="Fig. 1P" sheetId="10" r:id="rId9"/>
    <sheet name="Fig. 1Q" sheetId="11" r:id="rId10"/>
    <sheet name="Fig. 1R" sheetId="9" r:id="rId11"/>
    <sheet name="Suppl. Fig D" sheetId="12" r:id="rId12"/>
    <sheet name="Suppl. Fig F" sheetId="13" r:id="rId13"/>
    <sheet name="Suppl. Fig G" sheetId="14" r:id="rId14"/>
    <sheet name="Suppl. Fig H" sheetId="15" r:id="rId15"/>
    <sheet name="Suppl. Fig I" sheetId="16" r:id="rId16"/>
    <sheet name="Suppl. Fig J" sheetId="17" r:id="rId17"/>
    <sheet name="Suppl. Table 1" sheetId="18" r:id="rId18"/>
    <sheet name="Suppl. Table 2" sheetId="19" r:id="rId19"/>
    <sheet name="Suppl. Table 3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B21" i="5"/>
  <c r="C20" i="5"/>
  <c r="B20" i="5"/>
  <c r="AM19" i="19"/>
  <c r="AM20" i="19" s="1"/>
  <c r="AM18" i="19"/>
  <c r="AH19" i="19"/>
  <c r="AH20" i="19" s="1"/>
  <c r="AH18" i="19"/>
  <c r="AC19" i="19"/>
  <c r="AC20" i="19" s="1"/>
  <c r="AC18" i="19"/>
  <c r="C20" i="19"/>
  <c r="G20" i="19"/>
  <c r="H20" i="19"/>
  <c r="I20" i="19"/>
  <c r="J20" i="19"/>
  <c r="L20" i="19"/>
  <c r="M20" i="19"/>
  <c r="N20" i="19"/>
  <c r="O20" i="19"/>
  <c r="Q20" i="19"/>
  <c r="R20" i="19"/>
  <c r="S20" i="19"/>
  <c r="T20" i="19"/>
  <c r="V20" i="19"/>
  <c r="W20" i="19"/>
  <c r="X20" i="19"/>
  <c r="Y20" i="19"/>
  <c r="AA20" i="19"/>
  <c r="AB20" i="19"/>
  <c r="AF20" i="19"/>
  <c r="AG20" i="19"/>
  <c r="AK20" i="19"/>
  <c r="AL20" i="19"/>
  <c r="AP20" i="19"/>
  <c r="AQ20" i="19"/>
  <c r="AR20" i="19"/>
  <c r="AS20" i="19"/>
  <c r="AU20" i="19"/>
  <c r="AV20" i="19"/>
  <c r="AZ20" i="19"/>
  <c r="BA20" i="19"/>
  <c r="BB20" i="19"/>
  <c r="BC20" i="19"/>
  <c r="BE20" i="19"/>
  <c r="BF20" i="19"/>
  <c r="BG20" i="19"/>
  <c r="BH20" i="19"/>
  <c r="CC20" i="19"/>
  <c r="B20" i="19"/>
  <c r="C19" i="20"/>
  <c r="D19" i="20"/>
  <c r="E19" i="20"/>
  <c r="G19" i="20"/>
  <c r="H19" i="20"/>
  <c r="I19" i="20"/>
  <c r="J19" i="20"/>
  <c r="L19" i="20"/>
  <c r="M19" i="20"/>
  <c r="N19" i="20"/>
  <c r="O19" i="20"/>
  <c r="Q19" i="20"/>
  <c r="R19" i="20"/>
  <c r="S19" i="20"/>
  <c r="T19" i="20"/>
  <c r="V19" i="20"/>
  <c r="W19" i="20"/>
  <c r="X19" i="20"/>
  <c r="Y19" i="20"/>
  <c r="AA19" i="20"/>
  <c r="AB19" i="20"/>
  <c r="AC19" i="20"/>
  <c r="AD19" i="20"/>
  <c r="AF19" i="20"/>
  <c r="AG19" i="20"/>
  <c r="AH19" i="20"/>
  <c r="AI19" i="20"/>
  <c r="AK19" i="20"/>
  <c r="AL19" i="20"/>
  <c r="AM19" i="20"/>
  <c r="AN19" i="20"/>
  <c r="AP19" i="20"/>
  <c r="AQ19" i="20"/>
  <c r="AR19" i="20"/>
  <c r="AS19" i="20"/>
  <c r="AU19" i="20"/>
  <c r="AV19" i="20"/>
  <c r="AW19" i="20"/>
  <c r="AX19" i="20"/>
  <c r="AZ19" i="20"/>
  <c r="BA19" i="20"/>
  <c r="BB19" i="20"/>
  <c r="BC19" i="20"/>
  <c r="BE19" i="20"/>
  <c r="BF19" i="20"/>
  <c r="BG19" i="20"/>
  <c r="BH19" i="20"/>
  <c r="BJ19" i="20"/>
  <c r="BK19" i="20"/>
  <c r="BL19" i="20"/>
  <c r="BM19" i="20"/>
  <c r="BO19" i="20"/>
  <c r="BP19" i="20"/>
  <c r="BQ19" i="20"/>
  <c r="BR19" i="20"/>
  <c r="BT19" i="20"/>
  <c r="BU19" i="20"/>
  <c r="BV19" i="20"/>
  <c r="BW19" i="20"/>
  <c r="BY19" i="20"/>
  <c r="BZ19" i="20"/>
  <c r="CA19" i="20"/>
  <c r="CB19" i="20"/>
  <c r="CD19" i="20"/>
  <c r="CE19" i="20"/>
  <c r="CF19" i="20"/>
  <c r="CG19" i="20"/>
  <c r="CI19" i="20"/>
  <c r="CJ19" i="20"/>
  <c r="CK19" i="20"/>
  <c r="CL19" i="20"/>
  <c r="CN19" i="20"/>
  <c r="CO19" i="20"/>
  <c r="CP19" i="20"/>
  <c r="CQ19" i="20"/>
  <c r="B19" i="20"/>
  <c r="AM18" i="20"/>
  <c r="AM17" i="20"/>
  <c r="AC18" i="20"/>
  <c r="AC17" i="20"/>
  <c r="AH18" i="20"/>
  <c r="AH17" i="20"/>
  <c r="AI17" i="20"/>
  <c r="V18" i="20"/>
  <c r="W18" i="20"/>
  <c r="X18" i="20"/>
  <c r="Y18" i="20"/>
  <c r="V17" i="20"/>
  <c r="W17" i="20"/>
  <c r="X17" i="20"/>
  <c r="Y17" i="20"/>
  <c r="M17" i="20"/>
  <c r="V19" i="19"/>
  <c r="W19" i="19"/>
  <c r="X19" i="19"/>
  <c r="Y19" i="19"/>
  <c r="V18" i="19"/>
  <c r="W18" i="19"/>
  <c r="X18" i="19"/>
  <c r="Y18" i="19"/>
  <c r="E18" i="19" l="1"/>
  <c r="E19" i="19"/>
  <c r="E20" i="19" s="1"/>
  <c r="CQ18" i="20"/>
  <c r="CP18" i="20"/>
  <c r="CO18" i="20"/>
  <c r="CN18" i="20"/>
  <c r="CL18" i="20"/>
  <c r="CK18" i="20"/>
  <c r="CJ18" i="20"/>
  <c r="CI18" i="20"/>
  <c r="CG18" i="20"/>
  <c r="CF18" i="20"/>
  <c r="CE18" i="20"/>
  <c r="CD18" i="20"/>
  <c r="CB18" i="20"/>
  <c r="CA18" i="20"/>
  <c r="BZ18" i="20"/>
  <c r="BY18" i="20"/>
  <c r="BW18" i="20"/>
  <c r="BV18" i="20"/>
  <c r="BU18" i="20"/>
  <c r="BT18" i="20"/>
  <c r="BR18" i="20"/>
  <c r="BQ18" i="20"/>
  <c r="BP18" i="20"/>
  <c r="BO18" i="20"/>
  <c r="BM18" i="20"/>
  <c r="BL18" i="20"/>
  <c r="BK18" i="20"/>
  <c r="BJ18" i="20"/>
  <c r="BH18" i="20"/>
  <c r="BG18" i="20"/>
  <c r="BF18" i="20"/>
  <c r="BE18" i="20"/>
  <c r="BC18" i="20"/>
  <c r="BB18" i="20"/>
  <c r="BA18" i="20"/>
  <c r="AZ18" i="20"/>
  <c r="AX18" i="20"/>
  <c r="AW18" i="20"/>
  <c r="AV18" i="20"/>
  <c r="AU18" i="20"/>
  <c r="AS18" i="20"/>
  <c r="AR18" i="20"/>
  <c r="AQ18" i="20"/>
  <c r="AP18" i="20"/>
  <c r="AN18" i="20"/>
  <c r="AL18" i="20"/>
  <c r="AK18" i="20"/>
  <c r="AI18" i="20"/>
  <c r="AG18" i="20"/>
  <c r="AF18" i="20"/>
  <c r="AD18" i="20"/>
  <c r="AB18" i="20"/>
  <c r="AA18" i="20"/>
  <c r="T18" i="20"/>
  <c r="S18" i="20"/>
  <c r="R18" i="20"/>
  <c r="Q18" i="20"/>
  <c r="O18" i="20"/>
  <c r="N18" i="20"/>
  <c r="M18" i="20"/>
  <c r="L18" i="20"/>
  <c r="J18" i="20"/>
  <c r="I18" i="20"/>
  <c r="H18" i="20"/>
  <c r="G18" i="20"/>
  <c r="E18" i="20"/>
  <c r="D18" i="20"/>
  <c r="C18" i="20"/>
  <c r="B18" i="20"/>
  <c r="CQ17" i="20"/>
  <c r="CP17" i="20"/>
  <c r="CO17" i="20"/>
  <c r="CN17" i="20"/>
  <c r="CL17" i="20"/>
  <c r="CK17" i="20"/>
  <c r="CJ17" i="20"/>
  <c r="CI17" i="20"/>
  <c r="CG17" i="20"/>
  <c r="CF17" i="20"/>
  <c r="CE17" i="20"/>
  <c r="CD17" i="20"/>
  <c r="CB17" i="20"/>
  <c r="CA17" i="20"/>
  <c r="BZ17" i="20"/>
  <c r="BY17" i="20"/>
  <c r="BW17" i="20"/>
  <c r="BV17" i="20"/>
  <c r="BU17" i="20"/>
  <c r="BT17" i="20"/>
  <c r="BR17" i="20"/>
  <c r="BQ17" i="20"/>
  <c r="BP17" i="20"/>
  <c r="BO17" i="20"/>
  <c r="BM17" i="20"/>
  <c r="BL17" i="20"/>
  <c r="BK17" i="20"/>
  <c r="BJ17" i="20"/>
  <c r="BH17" i="20"/>
  <c r="BG17" i="20"/>
  <c r="BF17" i="20"/>
  <c r="BE17" i="20"/>
  <c r="BC17" i="20"/>
  <c r="BB17" i="20"/>
  <c r="BA17" i="20"/>
  <c r="AZ17" i="20"/>
  <c r="AX17" i="20"/>
  <c r="AW17" i="20"/>
  <c r="AV17" i="20"/>
  <c r="AU17" i="20"/>
  <c r="AS17" i="20"/>
  <c r="AR17" i="20"/>
  <c r="AQ17" i="20"/>
  <c r="AP17" i="20"/>
  <c r="AN17" i="20"/>
  <c r="AL17" i="20"/>
  <c r="AK17" i="20"/>
  <c r="AG17" i="20"/>
  <c r="AF17" i="20"/>
  <c r="AD17" i="20"/>
  <c r="AB17" i="20"/>
  <c r="AA17" i="20"/>
  <c r="T17" i="20"/>
  <c r="S17" i="20"/>
  <c r="R17" i="20"/>
  <c r="Q17" i="20"/>
  <c r="O17" i="20"/>
  <c r="N17" i="20"/>
  <c r="L17" i="20"/>
  <c r="J17" i="20"/>
  <c r="I17" i="20"/>
  <c r="H17" i="20"/>
  <c r="G17" i="20"/>
  <c r="E17" i="20"/>
  <c r="D17" i="20"/>
  <c r="C17" i="20"/>
  <c r="B17" i="20"/>
  <c r="BJ19" i="19"/>
  <c r="BJ20" i="19" s="1"/>
  <c r="BK19" i="19"/>
  <c r="BK20" i="19" s="1"/>
  <c r="BL19" i="19"/>
  <c r="BL20" i="19" s="1"/>
  <c r="BM19" i="19"/>
  <c r="BM20" i="19" s="1"/>
  <c r="BO19" i="19"/>
  <c r="BO20" i="19" s="1"/>
  <c r="BP19" i="19"/>
  <c r="BP20" i="19" s="1"/>
  <c r="BQ19" i="19"/>
  <c r="BQ20" i="19" s="1"/>
  <c r="BR19" i="19"/>
  <c r="BR20" i="19" s="1"/>
  <c r="BT19" i="19"/>
  <c r="BT20" i="19" s="1"/>
  <c r="BU19" i="19"/>
  <c r="BU20" i="19" s="1"/>
  <c r="BV19" i="19"/>
  <c r="BV20" i="19" s="1"/>
  <c r="BW19" i="19"/>
  <c r="BW20" i="19" s="1"/>
  <c r="BY19" i="19"/>
  <c r="BY20" i="19" s="1"/>
  <c r="BZ19" i="19"/>
  <c r="BZ20" i="19" s="1"/>
  <c r="CA19" i="19"/>
  <c r="CA20" i="19" s="1"/>
  <c r="CB19" i="19"/>
  <c r="CB20" i="19" s="1"/>
  <c r="CD19" i="19"/>
  <c r="CD20" i="19" s="1"/>
  <c r="CE19" i="19"/>
  <c r="CE20" i="19" s="1"/>
  <c r="CF19" i="19"/>
  <c r="CF20" i="19" s="1"/>
  <c r="CG19" i="19"/>
  <c r="CG20" i="19" s="1"/>
  <c r="CI19" i="19"/>
  <c r="CI20" i="19" s="1"/>
  <c r="CJ19" i="19"/>
  <c r="CJ20" i="19" s="1"/>
  <c r="CK19" i="19"/>
  <c r="CK20" i="19" s="1"/>
  <c r="CL19" i="19"/>
  <c r="CL20" i="19" s="1"/>
  <c r="CN19" i="19"/>
  <c r="CN20" i="19" s="1"/>
  <c r="CO19" i="19"/>
  <c r="CO20" i="19" s="1"/>
  <c r="CP19" i="19"/>
  <c r="CP20" i="19" s="1"/>
  <c r="CQ19" i="19"/>
  <c r="CQ20" i="19" s="1"/>
  <c r="BJ18" i="19"/>
  <c r="BK18" i="19"/>
  <c r="BL18" i="19"/>
  <c r="BM18" i="19"/>
  <c r="BO18" i="19"/>
  <c r="BP18" i="19"/>
  <c r="BQ18" i="19"/>
  <c r="BR18" i="19"/>
  <c r="BT18" i="19"/>
  <c r="BU18" i="19"/>
  <c r="BV18" i="19"/>
  <c r="BW18" i="19"/>
  <c r="BY18" i="19"/>
  <c r="BZ18" i="19"/>
  <c r="CA18" i="19"/>
  <c r="CB18" i="19"/>
  <c r="CD18" i="19"/>
  <c r="CE18" i="19"/>
  <c r="CF18" i="19"/>
  <c r="CG18" i="19"/>
  <c r="CI18" i="19"/>
  <c r="CJ18" i="19"/>
  <c r="CK18" i="19"/>
  <c r="CL18" i="19"/>
  <c r="CN18" i="19"/>
  <c r="CO18" i="19"/>
  <c r="CP18" i="19"/>
  <c r="CQ18" i="19"/>
  <c r="AB19" i="19"/>
  <c r="AD19" i="19"/>
  <c r="AD20" i="19" s="1"/>
  <c r="AF19" i="19"/>
  <c r="AG19" i="19"/>
  <c r="AI19" i="19"/>
  <c r="AI20" i="19" s="1"/>
  <c r="AK19" i="19"/>
  <c r="AL19" i="19"/>
  <c r="AN19" i="19"/>
  <c r="AN20" i="19" s="1"/>
  <c r="AP19" i="19"/>
  <c r="AQ19" i="19"/>
  <c r="AR19" i="19"/>
  <c r="AS19" i="19"/>
  <c r="AU19" i="19"/>
  <c r="AV19" i="19"/>
  <c r="AW19" i="19"/>
  <c r="AW20" i="19" s="1"/>
  <c r="AX19" i="19"/>
  <c r="AX20" i="19" s="1"/>
  <c r="AZ19" i="19"/>
  <c r="BA19" i="19"/>
  <c r="BB19" i="19"/>
  <c r="BC19" i="19"/>
  <c r="BE19" i="19"/>
  <c r="BF19" i="19"/>
  <c r="BG19" i="19"/>
  <c r="BH19" i="19"/>
  <c r="B19" i="19"/>
  <c r="C19" i="19"/>
  <c r="D19" i="19"/>
  <c r="D20" i="19" s="1"/>
  <c r="G19" i="19"/>
  <c r="H19" i="19"/>
  <c r="I19" i="19"/>
  <c r="J19" i="19"/>
  <c r="L19" i="19"/>
  <c r="M19" i="19"/>
  <c r="N19" i="19"/>
  <c r="O19" i="19"/>
  <c r="Q19" i="19"/>
  <c r="R19" i="19"/>
  <c r="S19" i="19"/>
  <c r="T19" i="19"/>
  <c r="AA19" i="19"/>
  <c r="AB18" i="19"/>
  <c r="AD18" i="19"/>
  <c r="AF18" i="19"/>
  <c r="AG18" i="19"/>
  <c r="AI18" i="19"/>
  <c r="AK18" i="19"/>
  <c r="AL18" i="19"/>
  <c r="AN18" i="19"/>
  <c r="AP18" i="19"/>
  <c r="AQ18" i="19"/>
  <c r="AR18" i="19"/>
  <c r="AS18" i="19"/>
  <c r="AU18" i="19"/>
  <c r="AV18" i="19"/>
  <c r="AW18" i="19"/>
  <c r="AX18" i="19"/>
  <c r="AZ18" i="19"/>
  <c r="BA18" i="19"/>
  <c r="BB18" i="19"/>
  <c r="BC18" i="19"/>
  <c r="BE18" i="19"/>
  <c r="BF18" i="19"/>
  <c r="BG18" i="19"/>
  <c r="BH18" i="19"/>
  <c r="B18" i="19"/>
  <c r="C18" i="19"/>
  <c r="D18" i="19"/>
  <c r="G18" i="19"/>
  <c r="H18" i="19"/>
  <c r="I18" i="19"/>
  <c r="J18" i="19"/>
  <c r="L18" i="19"/>
  <c r="M18" i="19"/>
  <c r="N18" i="19"/>
  <c r="O18" i="19"/>
  <c r="Q18" i="19"/>
  <c r="R18" i="19"/>
  <c r="S18" i="19"/>
  <c r="T18" i="19"/>
  <c r="AA18" i="19"/>
  <c r="C22" i="18"/>
  <c r="B22" i="18"/>
  <c r="C21" i="18"/>
  <c r="B21" i="18"/>
  <c r="C20" i="18"/>
  <c r="B20" i="18"/>
  <c r="O34" i="12"/>
  <c r="F34" i="12"/>
  <c r="O33" i="12"/>
  <c r="F33" i="12"/>
  <c r="O32" i="12"/>
  <c r="F32" i="12"/>
  <c r="O31" i="12"/>
  <c r="F31" i="12"/>
  <c r="O30" i="12"/>
  <c r="F30" i="12"/>
  <c r="AL48" i="18"/>
  <c r="AL49" i="18" s="1"/>
  <c r="Q53" i="18"/>
  <c r="AK53" i="18"/>
  <c r="Q54" i="18"/>
  <c r="AK54" i="18"/>
  <c r="Q55" i="18"/>
  <c r="AK55" i="18"/>
  <c r="Q56" i="18"/>
  <c r="AK56" i="18"/>
  <c r="B57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48" i="18"/>
  <c r="AK47" i="18"/>
  <c r="AK45" i="18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T8" i="12"/>
  <c r="U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V8" i="12"/>
  <c r="T24" i="12"/>
  <c r="U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V24" i="12"/>
  <c r="C21" i="14"/>
  <c r="B21" i="14"/>
  <c r="C20" i="14"/>
  <c r="B20" i="14"/>
  <c r="H17" i="18"/>
  <c r="H18" i="18" s="1"/>
  <c r="I17" i="18"/>
  <c r="I18" i="18" s="1"/>
  <c r="H16" i="18"/>
  <c r="I16" i="18"/>
  <c r="F16" i="18"/>
  <c r="E16" i="18"/>
  <c r="F17" i="18"/>
  <c r="F18" i="18" s="1"/>
  <c r="E17" i="18"/>
  <c r="E18" i="18" s="1"/>
  <c r="AK30" i="18"/>
  <c r="AK31" i="18"/>
  <c r="AK32" i="18"/>
  <c r="AK37" i="18"/>
  <c r="AK38" i="18"/>
  <c r="AK39" i="18"/>
  <c r="AK40" i="18"/>
  <c r="AK46" i="18"/>
  <c r="AK29" i="18"/>
  <c r="Q30" i="18"/>
  <c r="Q31" i="18"/>
  <c r="Q32" i="18"/>
  <c r="Q37" i="18"/>
  <c r="Q38" i="18"/>
  <c r="Q39" i="18"/>
  <c r="Q40" i="18"/>
  <c r="Q45" i="18"/>
  <c r="Q46" i="18"/>
  <c r="Q47" i="18"/>
  <c r="Q48" i="18"/>
  <c r="Q29" i="18"/>
  <c r="O72" i="18"/>
  <c r="O73" i="18"/>
  <c r="O74" i="18"/>
  <c r="O75" i="18"/>
  <c r="O76" i="18"/>
  <c r="F72" i="18"/>
  <c r="F73" i="18"/>
  <c r="F74" i="18"/>
  <c r="F75" i="18"/>
  <c r="F76" i="18"/>
  <c r="O65" i="18"/>
  <c r="O66" i="18"/>
  <c r="O67" i="18"/>
  <c r="O68" i="18"/>
  <c r="O64" i="18"/>
  <c r="F65" i="18"/>
  <c r="F66" i="18"/>
  <c r="F67" i="18"/>
  <c r="F68" i="18"/>
  <c r="F64" i="18"/>
  <c r="AJ5" i="12"/>
  <c r="AJ6" i="12"/>
  <c r="AJ7" i="12"/>
  <c r="AJ8" i="12" s="1"/>
  <c r="AJ12" i="12"/>
  <c r="AJ13" i="12"/>
  <c r="AJ14" i="12"/>
  <c r="AJ15" i="12"/>
  <c r="AJ20" i="12"/>
  <c r="AJ21" i="12"/>
  <c r="AJ22" i="12"/>
  <c r="AJ23" i="12"/>
  <c r="AJ24" i="12" s="1"/>
  <c r="AJ4" i="12"/>
  <c r="Q5" i="12"/>
  <c r="Q6" i="12"/>
  <c r="Q7" i="12"/>
  <c r="Q8" i="12" s="1"/>
  <c r="Q12" i="12"/>
  <c r="Q13" i="12"/>
  <c r="Q14" i="12"/>
  <c r="Q15" i="12"/>
  <c r="Q16" i="12" s="1"/>
  <c r="Q20" i="12"/>
  <c r="Q21" i="12"/>
  <c r="Q22" i="12"/>
  <c r="Q23" i="12"/>
  <c r="Q24" i="12" s="1"/>
  <c r="Q4" i="12"/>
  <c r="Q57" i="18" l="1"/>
  <c r="AK57" i="18"/>
  <c r="AJ16" i="12"/>
  <c r="C9" i="17"/>
  <c r="B9" i="17"/>
  <c r="C9" i="16"/>
  <c r="B9" i="16"/>
  <c r="C15" i="15"/>
  <c r="B15" i="15"/>
  <c r="C19" i="14"/>
  <c r="B19" i="14"/>
  <c r="C19" i="13"/>
  <c r="B19" i="13"/>
  <c r="C12" i="11"/>
  <c r="B12" i="11"/>
  <c r="C12" i="10"/>
  <c r="B12" i="10"/>
  <c r="C12" i="9"/>
  <c r="B12" i="9"/>
  <c r="C9" i="8"/>
  <c r="B9" i="8"/>
  <c r="C9" i="7"/>
  <c r="B9" i="7"/>
  <c r="C15" i="6"/>
  <c r="B15" i="6"/>
  <c r="C19" i="5"/>
  <c r="B19" i="5"/>
  <c r="C19" i="4"/>
  <c r="B19" i="4"/>
  <c r="N5" i="2"/>
  <c r="N6" i="2"/>
  <c r="N7" i="2"/>
  <c r="N8" i="2"/>
  <c r="N4" i="2"/>
  <c r="F5" i="2"/>
  <c r="F6" i="2"/>
  <c r="F7" i="2"/>
  <c r="F8" i="2"/>
  <c r="F4" i="2"/>
</calcChain>
</file>

<file path=xl/sharedStrings.xml><?xml version="1.0" encoding="utf-8"?>
<sst xmlns="http://schemas.openxmlformats.org/spreadsheetml/2006/main" count="951" uniqueCount="157">
  <si>
    <t>VTIratio</t>
  </si>
  <si>
    <t>SHAM
(n=5)</t>
  </si>
  <si>
    <t>SHAM
(n=15)</t>
  </si>
  <si>
    <t>AR
(n=16)</t>
  </si>
  <si>
    <t>SHAM
(n=8)</t>
  </si>
  <si>
    <t>AR
(n=9)</t>
  </si>
  <si>
    <t>Ventricular Arrhythmia Duration (s)</t>
  </si>
  <si>
    <t>SHAM
(n=10)</t>
  </si>
  <si>
    <t>AR
(n=12)</t>
  </si>
  <si>
    <t>AR
(n=6)</t>
  </si>
  <si>
    <t>Sham
(n=5)</t>
  </si>
  <si>
    <t>SHAM</t>
  </si>
  <si>
    <t>Aortic Regurgitation</t>
  </si>
  <si>
    <t>Mouse 1</t>
  </si>
  <si>
    <t>Mouse 2</t>
  </si>
  <si>
    <t>Mouse 3</t>
  </si>
  <si>
    <t>Mouse 4</t>
  </si>
  <si>
    <t>Mouse 5</t>
  </si>
  <si>
    <t>Mouse 6</t>
  </si>
  <si>
    <t>Week</t>
  </si>
  <si>
    <t>Average</t>
  </si>
  <si>
    <t>LV Systolic Diameters</t>
  </si>
  <si>
    <r>
      <t xml:space="preserve">%Change from </t>
    </r>
    <r>
      <rPr>
        <b/>
        <u/>
        <sz val="10"/>
        <rFont val="Arial"/>
        <family val="2"/>
      </rPr>
      <t>Baseline</t>
    </r>
  </si>
  <si>
    <t>Mouse 9</t>
  </si>
  <si>
    <t>Mouse 7</t>
  </si>
  <si>
    <t>Mouse 8</t>
  </si>
  <si>
    <t>Mouse 10</t>
  </si>
  <si>
    <t>Mouse 11</t>
  </si>
  <si>
    <t>Mouse 12</t>
  </si>
  <si>
    <t>Mouse 13</t>
  </si>
  <si>
    <t>Mouse 14</t>
  </si>
  <si>
    <t>Mouse 15</t>
  </si>
  <si>
    <t>Mouse 16</t>
  </si>
  <si>
    <t>Average:</t>
  </si>
  <si>
    <r>
      <t xml:space="preserve">Atrial Arrhythmia </t>
    </r>
    <r>
      <rPr>
        <b/>
        <u/>
        <sz val="10"/>
        <rFont val="Arial"/>
        <family val="2"/>
      </rPr>
      <t>Duration (s)</t>
    </r>
  </si>
  <si>
    <t>AERP (ms)</t>
  </si>
  <si>
    <r>
      <t xml:space="preserve">AW/TL </t>
    </r>
    <r>
      <rPr>
        <b/>
        <u/>
        <sz val="10"/>
        <rFont val="Arial"/>
        <family val="2"/>
      </rPr>
      <t>(mg/mm)</t>
    </r>
  </si>
  <si>
    <r>
      <t xml:space="preserve">Collagen </t>
    </r>
    <r>
      <rPr>
        <b/>
        <u/>
        <sz val="10"/>
        <rFont val="Arial"/>
        <family val="2"/>
      </rPr>
      <t>Fraction (%)</t>
    </r>
  </si>
  <si>
    <r>
      <t xml:space="preserve">F480+ Counts </t>
    </r>
    <r>
      <rPr>
        <b/>
        <u/>
        <sz val="10"/>
        <rFont val="Arial"/>
        <family val="2"/>
      </rPr>
      <t>(per mm</t>
    </r>
    <r>
      <rPr>
        <b/>
        <u/>
        <vertAlign val="superscript"/>
        <sz val="10"/>
        <rFont val="Arial"/>
        <family val="2"/>
      </rPr>
      <t>2</t>
    </r>
    <r>
      <rPr>
        <b/>
        <u/>
        <sz val="10"/>
        <rFont val="Arial"/>
        <family val="2"/>
      </rPr>
      <t>)</t>
    </r>
  </si>
  <si>
    <t xml:space="preserve">Mouse 6 </t>
  </si>
  <si>
    <t>LV Systolic Diameter (mm)</t>
  </si>
  <si>
    <t>LV Diastolic Diameter (mm)</t>
  </si>
  <si>
    <t>Ejection Fraction (%)</t>
  </si>
  <si>
    <t>Posterior Wall Thickness (mm)</t>
  </si>
  <si>
    <t>VERP (ms)</t>
  </si>
  <si>
    <t>VW:TL (mg/mm)</t>
  </si>
  <si>
    <r>
      <t xml:space="preserve">F480+ Cell Counts </t>
    </r>
    <r>
      <rPr>
        <b/>
        <u/>
        <sz val="10"/>
        <rFont val="Arial"/>
        <family val="2"/>
      </rPr>
      <t>(per mm2)</t>
    </r>
  </si>
  <si>
    <t>Ventricular Weight-to-Tibia Length (mg/mm)</t>
  </si>
  <si>
    <t>VTIratio versus VW:TL</t>
  </si>
  <si>
    <t>Left Ventricular F480+ Cell Counts (cells/mm2)</t>
  </si>
  <si>
    <t>Left Ventricular Collagen Fraction (%)</t>
  </si>
  <si>
    <t>Ventricular Effective Refractory Period (VERP)(ms)</t>
  </si>
  <si>
    <t>Atrial Conduction Velocity (cm/s)</t>
  </si>
  <si>
    <t>Atrial Action Potential Duration at 90% Repolarization (ms)</t>
  </si>
  <si>
    <r>
      <t>Atrial Arrhythmia Durations (</t>
    </r>
    <r>
      <rPr>
        <b/>
        <i/>
        <sz val="11"/>
        <color theme="1"/>
        <rFont val="Aptos Narrow"/>
        <family val="2"/>
        <scheme val="minor"/>
      </rPr>
      <t>ex vivo</t>
    </r>
    <r>
      <rPr>
        <b/>
        <sz val="11"/>
        <color theme="1"/>
        <rFont val="Aptos Narrow"/>
        <family val="2"/>
        <scheme val="minor"/>
      </rPr>
      <t>)(s)</t>
    </r>
  </si>
  <si>
    <t>Atrial F480+ (cells/mm2)</t>
  </si>
  <si>
    <t>Atrial Collagen Fraction (%)</t>
  </si>
  <si>
    <t>Atrial Weight-to-Tibia Lengths (mg/mm)</t>
  </si>
  <si>
    <t>Atrial Effective Refractory Period (AERP)(ms)</t>
  </si>
  <si>
    <r>
      <t>Atrial Arrhythmia Durations (</t>
    </r>
    <r>
      <rPr>
        <b/>
        <i/>
        <sz val="11"/>
        <color theme="1"/>
        <rFont val="Aptos Narrow"/>
        <family val="2"/>
        <scheme val="minor"/>
      </rPr>
      <t>in vivo</t>
    </r>
    <r>
      <rPr>
        <b/>
        <sz val="11"/>
        <color theme="1"/>
        <rFont val="Aptos Narrow"/>
        <family val="2"/>
        <scheme val="minor"/>
      </rPr>
      <t>)(s)</t>
    </r>
  </si>
  <si>
    <t>LV Diastolic Diameters</t>
  </si>
  <si>
    <t>LV Ejection Fraction</t>
  </si>
  <si>
    <r>
      <t>LV Ejection Fraction (%</t>
    </r>
    <r>
      <rPr>
        <b/>
        <sz val="11"/>
        <color theme="1"/>
        <rFont val="Aptos Narrow"/>
        <family val="2"/>
      </rPr>
      <t>)</t>
    </r>
  </si>
  <si>
    <r>
      <t>Stroke Volume (</t>
    </r>
    <r>
      <rPr>
        <b/>
        <sz val="11"/>
        <color theme="1"/>
        <rFont val="Aptos Narrow"/>
        <family val="2"/>
      </rPr>
      <t>µl)</t>
    </r>
  </si>
  <si>
    <t>LV Fractional Shortening (%)</t>
  </si>
  <si>
    <r>
      <t>Stroke Volume (</t>
    </r>
    <r>
      <rPr>
        <b/>
        <sz val="11"/>
        <color theme="1"/>
        <rFont val="Aptos Narrow"/>
        <family val="2"/>
      </rPr>
      <t>µl</t>
    </r>
    <r>
      <rPr>
        <b/>
        <sz val="11"/>
        <color theme="1"/>
        <rFont val="Aptos Narrow"/>
        <family val="2"/>
        <scheme val="minor"/>
      </rPr>
      <t>)</t>
    </r>
  </si>
  <si>
    <t>LV End-Systolic Pressure (mmHg)</t>
  </si>
  <si>
    <t>LV End-Diastolic Pressure (mmHg)</t>
  </si>
  <si>
    <t>LVEDP (mmHg)</t>
  </si>
  <si>
    <t>LVESP (mmHg)</t>
  </si>
  <si>
    <t>Heart Rate (bpm)</t>
  </si>
  <si>
    <t>Sham</t>
  </si>
  <si>
    <t>LV dP/dtmax (mmHg/s)</t>
  </si>
  <si>
    <t xml:space="preserve">Week </t>
  </si>
  <si>
    <t>LV dP/dtmin (mmHg/s)</t>
  </si>
  <si>
    <t>ECHOCARIDOGRAPHY</t>
  </si>
  <si>
    <t>MORPHOMETRY</t>
  </si>
  <si>
    <t>TELEMETRY HEMODYNAMICS</t>
  </si>
  <si>
    <t>Heart Weight-to-Tibia Length (mg/mm)</t>
  </si>
  <si>
    <t>Sham (n=10)</t>
  </si>
  <si>
    <t>Atrial Weight-to-ventricular weight (mg/mg)</t>
  </si>
  <si>
    <r>
      <rPr>
        <b/>
        <sz val="10"/>
        <rFont val="Aptos Narrow"/>
        <family val="2"/>
      </rPr>
      <t>∆</t>
    </r>
    <r>
      <rPr>
        <b/>
        <sz val="10"/>
        <rFont val="Arial"/>
        <family val="2"/>
      </rPr>
      <t>VTIratio</t>
    </r>
  </si>
  <si>
    <t>Left Ventricular End-Diastolic Pressures (Telemetry)</t>
  </si>
  <si>
    <t>ECHOCARDIOGRAPHY</t>
  </si>
  <si>
    <t>TELEMETRY</t>
  </si>
  <si>
    <t>Model Type</t>
  </si>
  <si>
    <t>Formula</t>
  </si>
  <si>
    <t>Family (Link)</t>
  </si>
  <si>
    <t>Akaike Information Criterion (AIC)</t>
  </si>
  <si>
    <r>
      <t>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(Nagelkerke Psuedo-R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 for GLMs)</t>
    </r>
  </si>
  <si>
    <t>GLM</t>
  </si>
  <si>
    <t>Y ~ log(X)</t>
  </si>
  <si>
    <t>Gamma (“log”)</t>
  </si>
  <si>
    <t>General Linear Model</t>
  </si>
  <si>
    <t>Linear (OLS)</t>
  </si>
  <si>
    <t>Y ~ X</t>
  </si>
  <si>
    <t>Gaussian ("Identity")</t>
  </si>
  <si>
    <t>Gamma ("log")</t>
  </si>
  <si>
    <t>P-Value</t>
  </si>
  <si>
    <t>&lt;0.0001</t>
  </si>
  <si>
    <r>
      <t>R</t>
    </r>
    <r>
      <rPr>
        <b/>
        <vertAlign val="superscript"/>
        <sz val="10"/>
        <color theme="1"/>
        <rFont val="Arial"/>
        <family val="2"/>
      </rPr>
      <t>2</t>
    </r>
  </si>
  <si>
    <t>F</t>
  </si>
  <si>
    <t>General Linear Models</t>
  </si>
  <si>
    <t>Parameter</t>
  </si>
  <si>
    <t xml:space="preserve">LV Systolic Diameters </t>
  </si>
  <si>
    <t>Posterior Wall Thickness</t>
  </si>
  <si>
    <t>LV End-Systolic Pressure</t>
  </si>
  <si>
    <t>LV End-Diastolic Pressure</t>
  </si>
  <si>
    <t>Body Weight (g)</t>
  </si>
  <si>
    <t>Sham (n=15)</t>
  </si>
  <si>
    <t>GENE:</t>
  </si>
  <si>
    <t>Col1a1</t>
  </si>
  <si>
    <t>Col3a1</t>
  </si>
  <si>
    <t>Col4a1</t>
  </si>
  <si>
    <r>
      <t>TGF</t>
    </r>
    <r>
      <rPr>
        <b/>
        <sz val="11"/>
        <color theme="1"/>
        <rFont val="Aptos Narrow"/>
        <family val="2"/>
      </rPr>
      <t>β</t>
    </r>
  </si>
  <si>
    <t>MMP2</t>
  </si>
  <si>
    <t>MMP9</t>
  </si>
  <si>
    <t>FN1</t>
  </si>
  <si>
    <t>LOXL1</t>
  </si>
  <si>
    <t>LOXL2</t>
  </si>
  <si>
    <t>LOXL3</t>
  </si>
  <si>
    <t>LOXL4</t>
  </si>
  <si>
    <t>AVERAGE:</t>
  </si>
  <si>
    <t>STDEV:</t>
  </si>
  <si>
    <t>SEM:</t>
  </si>
  <si>
    <t>1W Sham</t>
  </si>
  <si>
    <t>1W AR</t>
  </si>
  <si>
    <t>4W Sham</t>
  </si>
  <si>
    <t>4W AR</t>
  </si>
  <si>
    <t>LOX</t>
  </si>
  <si>
    <t>Nppa</t>
  </si>
  <si>
    <t>Nppb</t>
  </si>
  <si>
    <t>ELN</t>
  </si>
  <si>
    <t>IL-6</t>
  </si>
  <si>
    <t>IL-1b</t>
  </si>
  <si>
    <t>TNFa</t>
  </si>
  <si>
    <t>MHY7</t>
  </si>
  <si>
    <t>Left Ventricular qPCR  (relative expression normalized to GAPDH)</t>
  </si>
  <si>
    <t>S</t>
  </si>
  <si>
    <t>Gene Expression vs. VTIratio (for significant genes)</t>
  </si>
  <si>
    <t>Gene:</t>
  </si>
  <si>
    <t>LOXL2 (1W AR)</t>
  </si>
  <si>
    <t>Collagen I (1W AR)</t>
  </si>
  <si>
    <t>r2:</t>
  </si>
  <si>
    <t>P-value:</t>
  </si>
  <si>
    <t>LOXL1 (1W AR)</t>
  </si>
  <si>
    <t>Collagen III (1W AR)</t>
  </si>
  <si>
    <t>MMP9 (1W AR)</t>
  </si>
  <si>
    <t>Nppa (1W AR)</t>
  </si>
  <si>
    <t>Nppa (4W AR)</t>
  </si>
  <si>
    <t>Nppb (1W AR)</t>
  </si>
  <si>
    <t>Nppb (4W AR)</t>
  </si>
  <si>
    <t>Il-1b (1W AR)</t>
  </si>
  <si>
    <t>Relative
Expression</t>
  </si>
  <si>
    <t>Fn1 (1W AR)</t>
  </si>
  <si>
    <t>Tgfb (4W AR)</t>
  </si>
  <si>
    <t>SD: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</si>
</sst>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0"/>
      <name val="Aptos Narrow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i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49A3-E3AA-46D6-ADCE-ED8194D0C4ED}">
  <dimension ref="A1:B21"/>
  <sheetViews>
    <sheetView workbookViewId="0">
      <selection activeCell="D7" sqref="D7"/>
    </sheetView>
  </sheetViews>
  <sheetFormatPr defaultRowHeight="14.4" x14ac:dyDescent="0.3"/>
  <sheetData>
    <row r="1" spans="1:1" x14ac:dyDescent="0.3">
      <c r="A1" s="9" t="s">
        <v>0</v>
      </c>
    </row>
    <row r="2" spans="1:1" ht="27" x14ac:dyDescent="0.3">
      <c r="A2" s="4" t="s">
        <v>3</v>
      </c>
    </row>
    <row r="3" spans="1:1" x14ac:dyDescent="0.3">
      <c r="A3" s="3">
        <v>34.42503</v>
      </c>
    </row>
    <row r="4" spans="1:1" x14ac:dyDescent="0.3">
      <c r="A4" s="3">
        <v>48.639049999999997</v>
      </c>
    </row>
    <row r="5" spans="1:1" x14ac:dyDescent="0.3">
      <c r="A5" s="3">
        <v>38.390650000000001</v>
      </c>
    </row>
    <row r="6" spans="1:1" x14ac:dyDescent="0.3">
      <c r="A6" s="3">
        <v>52.616529999999997</v>
      </c>
    </row>
    <row r="7" spans="1:1" x14ac:dyDescent="0.3">
      <c r="A7" s="3">
        <v>51.561399999999999</v>
      </c>
    </row>
    <row r="8" spans="1:1" x14ac:dyDescent="0.3">
      <c r="A8" s="3">
        <v>35.882399999999997</v>
      </c>
    </row>
    <row r="9" spans="1:1" x14ac:dyDescent="0.3">
      <c r="A9" s="3">
        <v>51.187489999999997</v>
      </c>
    </row>
    <row r="10" spans="1:1" x14ac:dyDescent="0.3">
      <c r="A10" s="3">
        <v>42.241660000000003</v>
      </c>
    </row>
    <row r="11" spans="1:1" x14ac:dyDescent="0.3">
      <c r="A11" s="3">
        <v>29.584669999999999</v>
      </c>
    </row>
    <row r="12" spans="1:1" x14ac:dyDescent="0.3">
      <c r="A12" s="3">
        <v>24.538029999999999</v>
      </c>
    </row>
    <row r="13" spans="1:1" x14ac:dyDescent="0.3">
      <c r="A13" s="3">
        <v>24.696470000000001</v>
      </c>
    </row>
    <row r="14" spans="1:1" x14ac:dyDescent="0.3">
      <c r="A14" s="3">
        <v>33.182780000000001</v>
      </c>
    </row>
    <row r="15" spans="1:1" x14ac:dyDescent="0.3">
      <c r="A15" s="3">
        <v>42.971290000000003</v>
      </c>
    </row>
    <row r="16" spans="1:1" x14ac:dyDescent="0.3">
      <c r="A16" s="3">
        <v>46.668700000000001</v>
      </c>
    </row>
    <row r="17" spans="1:2" x14ac:dyDescent="0.3">
      <c r="A17" s="3">
        <v>52.786470000000001</v>
      </c>
    </row>
    <row r="18" spans="1:2" x14ac:dyDescent="0.3">
      <c r="A18" s="3">
        <v>46.009680000000003</v>
      </c>
      <c r="B18" s="1"/>
    </row>
    <row r="19" spans="1:2" x14ac:dyDescent="0.3">
      <c r="B19" s="1"/>
    </row>
    <row r="20" spans="1:2" x14ac:dyDescent="0.3">
      <c r="B20" s="1"/>
    </row>
    <row r="21" spans="1:2" x14ac:dyDescent="0.3">
      <c r="B21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885B-0D48-4262-BA3A-10BFAC4CC3E9}">
  <dimension ref="A1:C12"/>
  <sheetViews>
    <sheetView workbookViewId="0">
      <selection activeCell="C23" sqref="C23"/>
    </sheetView>
  </sheetViews>
  <sheetFormatPr defaultRowHeight="14.4" x14ac:dyDescent="0.3"/>
  <sheetData>
    <row r="1" spans="1:3" x14ac:dyDescent="0.3">
      <c r="A1" s="2" t="s">
        <v>52</v>
      </c>
    </row>
    <row r="2" spans="1:3" ht="27" x14ac:dyDescent="0.3">
      <c r="B2" s="4" t="s">
        <v>4</v>
      </c>
      <c r="C2" s="4" t="s">
        <v>5</v>
      </c>
    </row>
    <row r="3" spans="1:3" x14ac:dyDescent="0.3">
      <c r="B3" s="3">
        <v>67.102000000000004</v>
      </c>
      <c r="C3" s="3">
        <v>45.432000000000002</v>
      </c>
    </row>
    <row r="4" spans="1:3" x14ac:dyDescent="0.3">
      <c r="B4" s="3">
        <v>61.463000000000001</v>
      </c>
      <c r="C4" s="3">
        <v>35.735999999999997</v>
      </c>
    </row>
    <row r="5" spans="1:3" x14ac:dyDescent="0.3">
      <c r="B5" s="3">
        <v>62.384</v>
      </c>
      <c r="C5" s="3">
        <v>41.335000000000001</v>
      </c>
    </row>
    <row r="6" spans="1:3" x14ac:dyDescent="0.3">
      <c r="B6" s="3">
        <v>54.783000000000001</v>
      </c>
      <c r="C6" s="3">
        <v>33.427</v>
      </c>
    </row>
    <row r="7" spans="1:3" x14ac:dyDescent="0.3">
      <c r="B7" s="3">
        <v>63.43</v>
      </c>
      <c r="C7" s="3">
        <v>47.429000000000002</v>
      </c>
    </row>
    <row r="8" spans="1:3" x14ac:dyDescent="0.3">
      <c r="B8" s="3">
        <v>72.341999999999999</v>
      </c>
      <c r="C8" s="3">
        <v>56.438200000000002</v>
      </c>
    </row>
    <row r="9" spans="1:3" x14ac:dyDescent="0.3">
      <c r="B9" s="3">
        <v>47.933</v>
      </c>
      <c r="C9" s="3">
        <v>54.3827</v>
      </c>
    </row>
    <row r="10" spans="1:3" x14ac:dyDescent="0.3">
      <c r="B10" s="3">
        <v>56.4938</v>
      </c>
      <c r="C10" s="3">
        <v>32.387300000000003</v>
      </c>
    </row>
    <row r="11" spans="1:3" x14ac:dyDescent="0.3">
      <c r="B11" s="3"/>
      <c r="C11" s="3">
        <v>39.027000000000001</v>
      </c>
    </row>
    <row r="12" spans="1:3" x14ac:dyDescent="0.3">
      <c r="A12" s="2" t="s">
        <v>33</v>
      </c>
      <c r="B12" s="2">
        <f>AVERAGE(B3:B11)</f>
        <v>60.741350000000004</v>
      </c>
      <c r="C12" s="2">
        <f>AVERAGE(C3:C11)</f>
        <v>42.843800000000002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B014-4E9F-42FD-9853-94FFACD49E3B}">
  <dimension ref="A1:M12"/>
  <sheetViews>
    <sheetView workbookViewId="0">
      <selection activeCell="F19" sqref="F19"/>
    </sheetView>
  </sheetViews>
  <sheetFormatPr defaultRowHeight="14.4" x14ac:dyDescent="0.3"/>
  <cols>
    <col min="6" max="6" width="12" customWidth="1"/>
    <col min="7" max="7" width="11.21875" customWidth="1"/>
    <col min="8" max="8" width="13.77734375" customWidth="1"/>
    <col min="9" max="9" width="20.5546875" customWidth="1"/>
    <col min="10" max="10" width="13.21875" customWidth="1"/>
  </cols>
  <sheetData>
    <row r="1" spans="1:13" x14ac:dyDescent="0.3">
      <c r="A1" s="2" t="s">
        <v>54</v>
      </c>
    </row>
    <row r="2" spans="1:13" ht="27" x14ac:dyDescent="0.3">
      <c r="B2" s="4" t="s">
        <v>4</v>
      </c>
      <c r="C2" s="4" t="s">
        <v>5</v>
      </c>
      <c r="K2" s="18"/>
      <c r="L2" s="18"/>
      <c r="M2" s="2"/>
    </row>
    <row r="3" spans="1:13" x14ac:dyDescent="0.3">
      <c r="B3" s="3">
        <v>0</v>
      </c>
      <c r="C3" s="3">
        <v>12.323</v>
      </c>
    </row>
    <row r="4" spans="1:13" x14ac:dyDescent="0.3">
      <c r="B4" s="3">
        <v>0.23</v>
      </c>
      <c r="C4" s="3">
        <v>3.23</v>
      </c>
    </row>
    <row r="5" spans="1:13" x14ac:dyDescent="0.3">
      <c r="B5" s="3">
        <v>0.11</v>
      </c>
      <c r="C5" s="3">
        <v>0.56740000000000002</v>
      </c>
    </row>
    <row r="6" spans="1:13" x14ac:dyDescent="0.3">
      <c r="B6" s="3">
        <v>0</v>
      </c>
      <c r="C6" s="3">
        <v>0.39200000000000002</v>
      </c>
    </row>
    <row r="7" spans="1:13" x14ac:dyDescent="0.3">
      <c r="B7" s="3">
        <v>0</v>
      </c>
      <c r="C7" s="3">
        <v>23.448</v>
      </c>
    </row>
    <row r="8" spans="1:13" x14ac:dyDescent="0.3">
      <c r="B8" s="3">
        <v>0.35</v>
      </c>
      <c r="C8" s="3">
        <v>17.43</v>
      </c>
    </row>
    <row r="9" spans="1:13" x14ac:dyDescent="0.3">
      <c r="B9" s="3">
        <v>3.23</v>
      </c>
      <c r="C9" s="3">
        <v>3.5369999999999999</v>
      </c>
    </row>
    <row r="10" spans="1:13" x14ac:dyDescent="0.3">
      <c r="B10" s="3">
        <v>0</v>
      </c>
      <c r="C10" s="3">
        <v>11.108000000000001</v>
      </c>
    </row>
    <row r="11" spans="1:13" x14ac:dyDescent="0.3">
      <c r="B11" s="3"/>
      <c r="C11" s="3">
        <v>27.372</v>
      </c>
    </row>
    <row r="12" spans="1:13" x14ac:dyDescent="0.3">
      <c r="A12" s="2" t="s">
        <v>33</v>
      </c>
      <c r="B12" s="2">
        <f>AVERAGE(B3:B11)</f>
        <v>0.49</v>
      </c>
      <c r="C12" s="2">
        <f>AVERAGE(C3:C11)</f>
        <v>11.045266666666667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6440-5BC9-4EC9-ABD9-8BD5690E72D6}">
  <dimension ref="A1:AJ34"/>
  <sheetViews>
    <sheetView workbookViewId="0">
      <selection activeCell="R32" sqref="R32"/>
    </sheetView>
  </sheetViews>
  <sheetFormatPr defaultRowHeight="14.4" x14ac:dyDescent="0.3"/>
  <sheetData>
    <row r="1" spans="1:36" x14ac:dyDescent="0.3">
      <c r="A1" s="2" t="s">
        <v>83</v>
      </c>
      <c r="H1" s="26" t="s">
        <v>40</v>
      </c>
      <c r="I1" s="26"/>
      <c r="J1" s="26"/>
      <c r="Z1" s="26" t="s">
        <v>40</v>
      </c>
      <c r="AA1" s="26"/>
      <c r="AB1" s="26"/>
    </row>
    <row r="2" spans="1:36" x14ac:dyDescent="0.3">
      <c r="I2" s="5" t="s">
        <v>11</v>
      </c>
      <c r="AA2" s="5" t="s">
        <v>12</v>
      </c>
    </row>
    <row r="3" spans="1:36" x14ac:dyDescent="0.3">
      <c r="A3" s="2" t="s">
        <v>19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39</v>
      </c>
      <c r="H3" s="5" t="s">
        <v>24</v>
      </c>
      <c r="I3" s="5" t="s">
        <v>25</v>
      </c>
      <c r="J3" s="5" t="s">
        <v>23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  <c r="P3" s="5" t="s">
        <v>31</v>
      </c>
      <c r="Q3" s="2" t="s">
        <v>20</v>
      </c>
      <c r="S3" s="2" t="s">
        <v>19</v>
      </c>
      <c r="T3" s="5" t="s">
        <v>13</v>
      </c>
      <c r="U3" s="5" t="s">
        <v>14</v>
      </c>
      <c r="V3" s="5" t="s">
        <v>15</v>
      </c>
      <c r="W3" s="5" t="s">
        <v>16</v>
      </c>
      <c r="X3" s="5" t="s">
        <v>17</v>
      </c>
      <c r="Y3" s="5" t="s">
        <v>39</v>
      </c>
      <c r="Z3" s="5" t="s">
        <v>24</v>
      </c>
      <c r="AA3" s="5" t="s">
        <v>25</v>
      </c>
      <c r="AB3" s="5" t="s">
        <v>23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2" t="s">
        <v>20</v>
      </c>
    </row>
    <row r="4" spans="1:36" x14ac:dyDescent="0.3">
      <c r="A4" s="7">
        <v>0</v>
      </c>
      <c r="B4" s="1">
        <v>2.5760000000000001</v>
      </c>
      <c r="C4" s="1">
        <v>2.8479999999999999</v>
      </c>
      <c r="D4" s="1">
        <v>2.8490000000000002</v>
      </c>
      <c r="E4" s="1">
        <v>2.4780000000000002</v>
      </c>
      <c r="F4" s="1">
        <v>2.746</v>
      </c>
      <c r="G4" s="1">
        <v>2.794</v>
      </c>
      <c r="H4" s="1">
        <v>2.8220000000000001</v>
      </c>
      <c r="I4" s="1">
        <v>2.8279999999999998</v>
      </c>
      <c r="J4" s="1">
        <v>3.1890000000000001</v>
      </c>
      <c r="K4" s="1">
        <v>2.7770000000000001</v>
      </c>
      <c r="L4" s="1">
        <v>3.0409999999999999</v>
      </c>
      <c r="M4" s="1">
        <v>3.2690000000000001</v>
      </c>
      <c r="N4" s="1">
        <v>2.758</v>
      </c>
      <c r="O4" s="1">
        <v>2.798</v>
      </c>
      <c r="P4" s="1">
        <v>2.839</v>
      </c>
      <c r="Q4" s="1">
        <f>AVERAGE(B4:P4)</f>
        <v>2.8408000000000002</v>
      </c>
      <c r="R4" s="1"/>
      <c r="S4" s="1">
        <v>0</v>
      </c>
      <c r="T4" s="1">
        <v>3.097</v>
      </c>
      <c r="U4" s="1">
        <v>2.58</v>
      </c>
      <c r="V4" s="1">
        <v>2.7469999999999999</v>
      </c>
      <c r="W4" s="1">
        <v>3.0339999999999998</v>
      </c>
      <c r="X4" s="1">
        <v>2.7120000000000002</v>
      </c>
      <c r="Y4" s="1">
        <v>2.6829999999999998</v>
      </c>
      <c r="Z4" s="1">
        <v>2.5880000000000001</v>
      </c>
      <c r="AA4" s="1">
        <v>2.7530000000000001</v>
      </c>
      <c r="AB4" s="1">
        <v>2.6659999999999999</v>
      </c>
      <c r="AC4" s="1">
        <v>2.7040000000000002</v>
      </c>
      <c r="AD4" s="1">
        <v>2.8959999999999999</v>
      </c>
      <c r="AE4" s="1">
        <v>2.794</v>
      </c>
      <c r="AF4" s="1">
        <v>2.9460000000000002</v>
      </c>
      <c r="AG4" s="1">
        <v>2.786</v>
      </c>
      <c r="AH4" s="1">
        <v>2.633</v>
      </c>
      <c r="AI4" s="1">
        <v>2.9769999999999999</v>
      </c>
      <c r="AJ4">
        <f>AVERAGE(T4:AI4)</f>
        <v>2.7872499999999998</v>
      </c>
    </row>
    <row r="5" spans="1:36" x14ac:dyDescent="0.3">
      <c r="A5" s="7">
        <v>1</v>
      </c>
      <c r="B5" s="1">
        <v>2.7360000000000002</v>
      </c>
      <c r="C5" s="1">
        <v>2.5419999999999998</v>
      </c>
      <c r="D5" s="1">
        <v>2.8929999999999998</v>
      </c>
      <c r="E5" s="1">
        <v>2.6549999999999998</v>
      </c>
      <c r="F5" s="1">
        <v>2.8439999999999999</v>
      </c>
      <c r="G5" s="1">
        <v>2.7690000000000001</v>
      </c>
      <c r="H5" s="1">
        <v>2.7080000000000002</v>
      </c>
      <c r="I5" s="1">
        <v>2.79</v>
      </c>
      <c r="J5" s="1">
        <v>3.1379999999999999</v>
      </c>
      <c r="K5" s="1">
        <v>3.036</v>
      </c>
      <c r="L5" s="1">
        <v>3.3130000000000002</v>
      </c>
      <c r="M5" s="1">
        <v>2.802</v>
      </c>
      <c r="N5" s="1">
        <v>3.0760000000000001</v>
      </c>
      <c r="O5" s="1">
        <v>2.7629999999999999</v>
      </c>
      <c r="P5" s="1">
        <v>3.2370000000000001</v>
      </c>
      <c r="Q5" s="1">
        <f>AVERAGE(B5:P5)</f>
        <v>2.8868</v>
      </c>
      <c r="R5" s="1"/>
      <c r="S5" s="1">
        <v>1</v>
      </c>
      <c r="T5" s="1">
        <v>3.3839999999999999</v>
      </c>
      <c r="U5" s="1">
        <v>3.4620000000000002</v>
      </c>
      <c r="V5" s="1">
        <v>3.6110000000000002</v>
      </c>
      <c r="W5" s="1">
        <v>3.653</v>
      </c>
      <c r="X5" s="1">
        <v>3.7669999999999999</v>
      </c>
      <c r="Y5" s="1">
        <v>3.2730000000000001</v>
      </c>
      <c r="Z5" s="1">
        <v>3.0529999999999999</v>
      </c>
      <c r="AA5" s="1">
        <v>3.6459999999999999</v>
      </c>
      <c r="AB5" s="1">
        <v>2.9609999999999999</v>
      </c>
      <c r="AC5" s="1">
        <v>3.2589999999999999</v>
      </c>
      <c r="AD5" s="1">
        <v>3.1779999999999999</v>
      </c>
      <c r="AE5" s="1">
        <v>3.3380000000000001</v>
      </c>
      <c r="AF5" s="1">
        <v>3.3119999999999998</v>
      </c>
      <c r="AG5" s="1">
        <v>3.3610000000000002</v>
      </c>
      <c r="AH5" s="1">
        <v>2.419</v>
      </c>
      <c r="AI5" s="1">
        <v>3.42</v>
      </c>
      <c r="AJ5">
        <f>AVERAGE(T5:AI5)</f>
        <v>3.3185624999999996</v>
      </c>
    </row>
    <row r="6" spans="1:36" x14ac:dyDescent="0.3">
      <c r="A6" s="7">
        <v>2</v>
      </c>
      <c r="B6" s="1">
        <v>2.7360000000000002</v>
      </c>
      <c r="C6" s="1">
        <v>2.6339999999999999</v>
      </c>
      <c r="D6" s="1">
        <v>2.9750000000000001</v>
      </c>
      <c r="E6" s="1">
        <v>2.7749999999999999</v>
      </c>
      <c r="F6" s="1">
        <v>2.7930000000000001</v>
      </c>
      <c r="G6" s="1">
        <v>2.661</v>
      </c>
      <c r="H6" s="1">
        <v>2.8860000000000001</v>
      </c>
      <c r="I6" s="1">
        <v>2.7290000000000001</v>
      </c>
      <c r="J6" s="1">
        <v>3.1379999999999999</v>
      </c>
      <c r="K6" s="1">
        <v>3.3130000000000002</v>
      </c>
      <c r="L6" s="1">
        <v>2.802</v>
      </c>
      <c r="M6" s="1">
        <v>3.0760000000000001</v>
      </c>
      <c r="N6" s="1">
        <v>3.1230000000000002</v>
      </c>
      <c r="O6" s="1">
        <v>2.7919999999999998</v>
      </c>
      <c r="P6" s="1">
        <v>3.1960000000000002</v>
      </c>
      <c r="Q6" s="1">
        <f>AVERAGE(B6:P6)</f>
        <v>2.9085999999999994</v>
      </c>
      <c r="R6" s="1"/>
      <c r="S6" s="1">
        <v>2</v>
      </c>
      <c r="T6" s="1">
        <v>3.464</v>
      </c>
      <c r="U6" s="1">
        <v>3.5009999999999999</v>
      </c>
      <c r="V6" s="1">
        <v>3.831</v>
      </c>
      <c r="W6" s="1">
        <v>3.589</v>
      </c>
      <c r="X6" s="1">
        <v>3.9140000000000001</v>
      </c>
      <c r="Y6" s="1">
        <v>3.677</v>
      </c>
      <c r="Z6" s="1">
        <v>3.3050000000000002</v>
      </c>
      <c r="AA6" s="1">
        <v>3.9630000000000001</v>
      </c>
      <c r="AB6" s="1">
        <v>3.45</v>
      </c>
      <c r="AC6" s="1">
        <v>3.274</v>
      </c>
      <c r="AD6" s="1">
        <v>3.4390000000000001</v>
      </c>
      <c r="AE6" s="1">
        <v>3.7330000000000001</v>
      </c>
      <c r="AF6" s="1">
        <v>3.512</v>
      </c>
      <c r="AG6" s="1">
        <v>3.6240000000000001</v>
      </c>
      <c r="AH6" s="1">
        <v>2.57</v>
      </c>
      <c r="AI6" s="1">
        <v>3.9079999999999999</v>
      </c>
      <c r="AJ6">
        <f>AVERAGE(T6:AI6)</f>
        <v>3.5471250000000003</v>
      </c>
    </row>
    <row r="7" spans="1:36" x14ac:dyDescent="0.3">
      <c r="A7" s="7">
        <v>4</v>
      </c>
      <c r="B7" s="1">
        <v>2.746</v>
      </c>
      <c r="C7" s="1">
        <v>2.7360000000000002</v>
      </c>
      <c r="D7" s="1">
        <v>2.8260000000000001</v>
      </c>
      <c r="E7" s="1">
        <v>2.8180000000000001</v>
      </c>
      <c r="F7" s="1">
        <v>2.7930000000000001</v>
      </c>
      <c r="G7" s="1">
        <v>2.86</v>
      </c>
      <c r="H7" s="1">
        <v>2.9529999999999998</v>
      </c>
      <c r="I7" s="1">
        <v>2.8039999999999998</v>
      </c>
      <c r="J7" s="1">
        <v>3.1259999999999999</v>
      </c>
      <c r="K7" s="1">
        <v>3.1110000000000002</v>
      </c>
      <c r="L7" s="1">
        <v>3.2509999999999999</v>
      </c>
      <c r="M7" s="1">
        <v>3.1819999999999999</v>
      </c>
      <c r="N7" s="1">
        <v>3.081</v>
      </c>
      <c r="O7" s="1">
        <v>2.7719999999999998</v>
      </c>
      <c r="P7" s="1">
        <v>2.9630000000000001</v>
      </c>
      <c r="Q7" s="1">
        <f>AVERAGE(B7:P7)</f>
        <v>2.9348000000000005</v>
      </c>
      <c r="R7" s="1"/>
      <c r="S7" s="1">
        <v>4</v>
      </c>
      <c r="T7" s="1">
        <v>3.5840000000000001</v>
      </c>
      <c r="U7" s="1">
        <v>3.6549999999999998</v>
      </c>
      <c r="V7" s="1">
        <v>4.0309999999999997</v>
      </c>
      <c r="W7" s="1">
        <v>3.952</v>
      </c>
      <c r="X7" s="1">
        <v>4.1079999999999997</v>
      </c>
      <c r="Y7" s="1">
        <v>3.8780000000000001</v>
      </c>
      <c r="Z7" s="1">
        <v>3.4060000000000001</v>
      </c>
      <c r="AA7" s="1">
        <v>4.1159999999999997</v>
      </c>
      <c r="AB7" s="1">
        <v>3.6859999999999999</v>
      </c>
      <c r="AC7" s="1">
        <v>3.6669999999999998</v>
      </c>
      <c r="AD7" s="1">
        <v>3.6389999999999998</v>
      </c>
      <c r="AE7" s="1">
        <v>3.9830000000000001</v>
      </c>
      <c r="AF7" s="1">
        <v>3.8250000000000002</v>
      </c>
      <c r="AG7" s="1">
        <v>3.794</v>
      </c>
      <c r="AH7" s="1">
        <v>3.004</v>
      </c>
      <c r="AI7" s="1">
        <v>4.0030000000000001</v>
      </c>
      <c r="AJ7">
        <f>AVERAGE(T7:AI7)</f>
        <v>3.7706874999999997</v>
      </c>
    </row>
    <row r="8" spans="1:36" x14ac:dyDescent="0.3">
      <c r="A8" s="8" t="s">
        <v>81</v>
      </c>
      <c r="B8" s="1">
        <f t="shared" ref="B8" si="0">((B7-B4)/B4)*100</f>
        <v>6.5993788819875752</v>
      </c>
      <c r="C8" s="1">
        <f t="shared" ref="C8" si="1">((C7-C4)/C4)*100</f>
        <v>-3.9325842696629096</v>
      </c>
      <c r="D8" s="1">
        <f>((D7-D4)/D4)*100</f>
        <v>-0.80730080730081177</v>
      </c>
      <c r="E8" s="1">
        <f t="shared" ref="E8" si="2">((E7-E4)/E4)*100</f>
        <v>13.72074253430185</v>
      </c>
      <c r="F8" s="1">
        <f t="shared" ref="F8" si="3">((F7-F4)/F4)*100</f>
        <v>1.7115804806992045</v>
      </c>
      <c r="G8" s="1">
        <f t="shared" ref="G8" si="4">((G7-G4)/G4)*100</f>
        <v>2.3622047244094428</v>
      </c>
      <c r="H8" s="1">
        <f t="shared" ref="H8" si="5">((H7-H4)/H4)*100</f>
        <v>4.6420978029766049</v>
      </c>
      <c r="I8" s="1">
        <f t="shared" ref="I8" si="6">((I7-I4)/I4)*100</f>
        <v>-0.84865629420084954</v>
      </c>
      <c r="J8" s="1">
        <f t="shared" ref="J8" si="7">((J7-J4)/J4)*100</f>
        <v>-1.975540921919102</v>
      </c>
      <c r="K8" s="1">
        <f t="shared" ref="K8" si="8">((K7-K4)/K4)*100</f>
        <v>12.027367662945627</v>
      </c>
      <c r="L8" s="1">
        <f t="shared" ref="L8" si="9">((L7-L4)/L4)*100</f>
        <v>6.9056231502795118</v>
      </c>
      <c r="M8" s="1">
        <f t="shared" ref="M8" si="10">((M7-M4)/M4)*100</f>
        <v>-2.6613643315998834</v>
      </c>
      <c r="N8" s="1">
        <f t="shared" ref="N8" si="11">((N7-N4)/N4)*100</f>
        <v>11.711385061638866</v>
      </c>
      <c r="O8" s="1">
        <f t="shared" ref="O8" si="12">((O7-O4)/O4)*100</f>
        <v>-0.92923516797713523</v>
      </c>
      <c r="P8" s="1">
        <f t="shared" ref="P8" si="13">((P7-P4)/P4)*100</f>
        <v>4.3677351179992998</v>
      </c>
      <c r="Q8" s="1">
        <f t="shared" ref="Q8" si="14">((Q7-Q4)/Q4)*100</f>
        <v>3.3089270627992216</v>
      </c>
      <c r="R8" s="1"/>
      <c r="S8" s="8" t="s">
        <v>81</v>
      </c>
      <c r="T8" s="1">
        <f t="shared" ref="T8:U8" si="15">((T7-T4)/T4)*100</f>
        <v>15.72489505973523</v>
      </c>
      <c r="U8" s="1">
        <f t="shared" si="15"/>
        <v>41.666666666666657</v>
      </c>
      <c r="V8" s="1">
        <f>((V7-V4)/V4)*100</f>
        <v>46.741900254823435</v>
      </c>
      <c r="W8" s="1">
        <f t="shared" ref="W8:AJ8" si="16">((W7-W4)/W4)*100</f>
        <v>30.257086354647338</v>
      </c>
      <c r="X8" s="1">
        <f t="shared" si="16"/>
        <v>51.474926253687293</v>
      </c>
      <c r="Y8" s="1">
        <f t="shared" si="16"/>
        <v>44.539694371971692</v>
      </c>
      <c r="Z8" s="1">
        <f t="shared" si="16"/>
        <v>31.607418856259663</v>
      </c>
      <c r="AA8" s="1">
        <f t="shared" si="16"/>
        <v>49.509625862695223</v>
      </c>
      <c r="AB8" s="1">
        <f t="shared" si="16"/>
        <v>38.259564891222809</v>
      </c>
      <c r="AC8" s="1">
        <f t="shared" si="16"/>
        <v>35.613905325443774</v>
      </c>
      <c r="AD8" s="1">
        <f t="shared" si="16"/>
        <v>25.656077348066297</v>
      </c>
      <c r="AE8" s="1">
        <f t="shared" si="16"/>
        <v>42.555476020042946</v>
      </c>
      <c r="AF8" s="1">
        <f t="shared" si="16"/>
        <v>29.837067209775963</v>
      </c>
      <c r="AG8" s="1">
        <f t="shared" si="16"/>
        <v>36.180904522613069</v>
      </c>
      <c r="AH8" s="1">
        <f t="shared" si="16"/>
        <v>14.090391188758069</v>
      </c>
      <c r="AI8" s="1">
        <f t="shared" si="16"/>
        <v>34.464225730601292</v>
      </c>
      <c r="AJ8" s="1">
        <f t="shared" si="16"/>
        <v>35.283433491792984</v>
      </c>
    </row>
    <row r="9" spans="1:36" x14ac:dyDescent="0.3">
      <c r="H9" s="26" t="s">
        <v>41</v>
      </c>
      <c r="I9" s="26"/>
      <c r="J9" s="26"/>
      <c r="Q9" s="1"/>
      <c r="R9" s="1"/>
      <c r="S9" s="1"/>
      <c r="T9" s="1"/>
      <c r="U9" s="1"/>
      <c r="V9" s="1"/>
      <c r="W9" s="1"/>
      <c r="Z9" s="26" t="s">
        <v>41</v>
      </c>
      <c r="AA9" s="26"/>
      <c r="AB9" s="26"/>
    </row>
    <row r="10" spans="1:36" x14ac:dyDescent="0.3">
      <c r="I10" s="5" t="s">
        <v>11</v>
      </c>
      <c r="Q10" s="1"/>
      <c r="AA10" s="5" t="s">
        <v>12</v>
      </c>
    </row>
    <row r="11" spans="1:36" x14ac:dyDescent="0.3">
      <c r="A11" s="2" t="s">
        <v>19</v>
      </c>
      <c r="B11" s="5" t="s">
        <v>13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39</v>
      </c>
      <c r="H11" s="5" t="s">
        <v>24</v>
      </c>
      <c r="I11" s="5" t="s">
        <v>25</v>
      </c>
      <c r="J11" s="5" t="s">
        <v>23</v>
      </c>
      <c r="K11" s="5" t="s">
        <v>26</v>
      </c>
      <c r="L11" s="5" t="s">
        <v>27</v>
      </c>
      <c r="M11" s="5" t="s">
        <v>28</v>
      </c>
      <c r="N11" s="5" t="s">
        <v>29</v>
      </c>
      <c r="O11" s="5" t="s">
        <v>30</v>
      </c>
      <c r="P11" s="5" t="s">
        <v>31</v>
      </c>
      <c r="Q11" s="2" t="s">
        <v>20</v>
      </c>
      <c r="S11" s="2" t="s">
        <v>19</v>
      </c>
      <c r="T11" s="5" t="s">
        <v>13</v>
      </c>
      <c r="U11" s="5" t="s">
        <v>14</v>
      </c>
      <c r="V11" s="5" t="s">
        <v>15</v>
      </c>
      <c r="W11" s="5" t="s">
        <v>16</v>
      </c>
      <c r="X11" s="5" t="s">
        <v>17</v>
      </c>
      <c r="Y11" s="5" t="s">
        <v>39</v>
      </c>
      <c r="Z11" s="5" t="s">
        <v>24</v>
      </c>
      <c r="AA11" s="5" t="s">
        <v>25</v>
      </c>
      <c r="AB11" s="5" t="s">
        <v>23</v>
      </c>
      <c r="AC11" s="5" t="s">
        <v>26</v>
      </c>
      <c r="AD11" s="5" t="s">
        <v>27</v>
      </c>
      <c r="AE11" s="5" t="s">
        <v>28</v>
      </c>
      <c r="AF11" s="5" t="s">
        <v>29</v>
      </c>
      <c r="AG11" s="5" t="s">
        <v>30</v>
      </c>
      <c r="AH11" s="5" t="s">
        <v>31</v>
      </c>
      <c r="AI11" s="5" t="s">
        <v>32</v>
      </c>
      <c r="AJ11" s="2" t="s">
        <v>20</v>
      </c>
    </row>
    <row r="12" spans="1:36" x14ac:dyDescent="0.3">
      <c r="A12" s="12">
        <v>0</v>
      </c>
      <c r="B12" s="1">
        <v>4.4770000000000003</v>
      </c>
      <c r="C12" s="1">
        <v>4.234</v>
      </c>
      <c r="D12" s="1">
        <v>4.5430000000000001</v>
      </c>
      <c r="E12" s="1">
        <v>3.9849999999999999</v>
      </c>
      <c r="F12" s="1">
        <v>4.2720000000000002</v>
      </c>
      <c r="G12" s="1">
        <v>4.3460000000000001</v>
      </c>
      <c r="H12" s="1">
        <v>4.4000000000000004</v>
      </c>
      <c r="I12" s="1">
        <v>4.1230000000000002</v>
      </c>
      <c r="J12" s="1">
        <v>3.9470000000000001</v>
      </c>
      <c r="K12" s="1">
        <v>4.0190000000000001</v>
      </c>
      <c r="L12" s="1">
        <v>4.1319999999999997</v>
      </c>
      <c r="M12" s="1">
        <v>4.2670000000000003</v>
      </c>
      <c r="N12" s="1">
        <v>4.1820000000000004</v>
      </c>
      <c r="O12" s="1">
        <v>4.3410000000000002</v>
      </c>
      <c r="P12" s="1">
        <v>4.298</v>
      </c>
      <c r="Q12" s="1">
        <f>AVERAGE(B12:P12)</f>
        <v>4.2377333333333338</v>
      </c>
      <c r="R12" s="1"/>
      <c r="S12" s="1">
        <v>0</v>
      </c>
      <c r="T12" s="1">
        <v>4.6239999999999997</v>
      </c>
      <c r="U12" s="1">
        <v>4.2335000000000003</v>
      </c>
      <c r="V12" s="1">
        <v>4.2004999999999999</v>
      </c>
      <c r="W12" s="1">
        <v>4.4545000000000003</v>
      </c>
      <c r="X12" s="1">
        <v>4.4375</v>
      </c>
      <c r="Y12" s="1">
        <v>4.2244999999999999</v>
      </c>
      <c r="Z12" s="1">
        <v>4.2794999999999996</v>
      </c>
      <c r="AA12" s="1">
        <v>4.2850000000000001</v>
      </c>
      <c r="AB12" s="1">
        <v>4.2489999999999997</v>
      </c>
      <c r="AC12" s="1">
        <v>4.3410000000000002</v>
      </c>
      <c r="AD12" s="1">
        <v>4.5</v>
      </c>
      <c r="AE12" s="1">
        <v>4.306</v>
      </c>
      <c r="AF12" s="1">
        <v>4.3319999999999999</v>
      </c>
      <c r="AG12" s="1">
        <v>4.1319999999999997</v>
      </c>
      <c r="AH12" s="1">
        <v>3.9990000000000001</v>
      </c>
      <c r="AI12" s="1">
        <v>4.6619999999999999</v>
      </c>
      <c r="AJ12">
        <f>AVERAGE(T12:AI12)</f>
        <v>4.3287500000000003</v>
      </c>
    </row>
    <row r="13" spans="1:36" x14ac:dyDescent="0.3">
      <c r="A13" s="12">
        <v>1</v>
      </c>
      <c r="B13" s="1">
        <v>4.1660000000000004</v>
      </c>
      <c r="C13" s="1">
        <v>4.09</v>
      </c>
      <c r="D13" s="1">
        <v>4.5289999999999999</v>
      </c>
      <c r="E13" s="1">
        <v>4.1710000000000003</v>
      </c>
      <c r="F13" s="1">
        <v>4.3250000000000002</v>
      </c>
      <c r="G13" s="1">
        <v>4.3769999999999998</v>
      </c>
      <c r="H13" s="1">
        <v>4.3029999999999999</v>
      </c>
      <c r="I13" s="1">
        <v>4.1989999999999998</v>
      </c>
      <c r="J13" s="1">
        <v>4.1020000000000003</v>
      </c>
      <c r="K13" s="1">
        <v>4.2</v>
      </c>
      <c r="L13" s="1">
        <v>4.1829999999999998</v>
      </c>
      <c r="M13" s="1">
        <v>4.3339999999999996</v>
      </c>
      <c r="N13" s="1">
        <v>4.282</v>
      </c>
      <c r="O13" s="1">
        <v>4.41</v>
      </c>
      <c r="P13" s="1">
        <v>4.3449999999999998</v>
      </c>
      <c r="Q13" s="1">
        <f>AVERAGE(B13:P13)</f>
        <v>4.2677333333333332</v>
      </c>
      <c r="R13" s="1"/>
      <c r="S13" s="1">
        <v>1</v>
      </c>
      <c r="T13" s="1">
        <v>4.9950000000000001</v>
      </c>
      <c r="U13" s="1">
        <v>5.0510000000000002</v>
      </c>
      <c r="V13" s="1">
        <v>5.1470000000000002</v>
      </c>
      <c r="W13" s="1">
        <v>5.2990000000000004</v>
      </c>
      <c r="X13" s="1">
        <v>5.4969999999999999</v>
      </c>
      <c r="Y13" s="1">
        <v>4.8230000000000004</v>
      </c>
      <c r="Z13" s="1">
        <v>4.891</v>
      </c>
      <c r="AA13" s="1">
        <v>5.3230000000000004</v>
      </c>
      <c r="AB13" s="1">
        <v>4.6420000000000003</v>
      </c>
      <c r="AC13" s="1">
        <v>4.9640000000000004</v>
      </c>
      <c r="AD13" s="1">
        <v>4.7939999999999996</v>
      </c>
      <c r="AE13" s="1">
        <v>4.8630000000000004</v>
      </c>
      <c r="AF13" s="1">
        <v>4.7409999999999997</v>
      </c>
      <c r="AG13" s="1">
        <v>4.8390000000000004</v>
      </c>
      <c r="AH13" s="1">
        <v>3.7410000000000001</v>
      </c>
      <c r="AI13" s="1">
        <v>4.95</v>
      </c>
      <c r="AJ13">
        <f>AVERAGE(T13:AI13)</f>
        <v>4.91</v>
      </c>
    </row>
    <row r="14" spans="1:36" x14ac:dyDescent="0.3">
      <c r="A14" s="12">
        <v>2</v>
      </c>
      <c r="B14" s="1">
        <v>4.1120000000000001</v>
      </c>
      <c r="C14" s="1">
        <v>4.1440000000000001</v>
      </c>
      <c r="D14" s="1">
        <v>4.5289999999999999</v>
      </c>
      <c r="E14" s="1">
        <v>4.2489999999999997</v>
      </c>
      <c r="F14" s="1">
        <v>4.3090000000000002</v>
      </c>
      <c r="G14" s="1">
        <v>3.956</v>
      </c>
      <c r="H14" s="1">
        <v>4.452</v>
      </c>
      <c r="I14" s="1">
        <v>4.2130000000000001</v>
      </c>
      <c r="J14" s="1">
        <v>4.6059999999999999</v>
      </c>
      <c r="K14" s="1">
        <v>4.6719999999999997</v>
      </c>
      <c r="L14" s="1">
        <v>4.6790000000000003</v>
      </c>
      <c r="M14" s="1">
        <v>4.4139999999999997</v>
      </c>
      <c r="N14" s="1">
        <v>4.2640000000000002</v>
      </c>
      <c r="O14" s="1">
        <v>4.4320000000000004</v>
      </c>
      <c r="P14" s="1">
        <v>4.3319999999999999</v>
      </c>
      <c r="Q14" s="1">
        <f>AVERAGE(B14:P14)</f>
        <v>4.3575333333333335</v>
      </c>
      <c r="R14" s="1"/>
      <c r="S14" s="1">
        <v>2</v>
      </c>
      <c r="T14" s="1">
        <v>5.0129999999999999</v>
      </c>
      <c r="U14" s="1">
        <v>5.383</v>
      </c>
      <c r="V14" s="1">
        <v>5.6779999999999999</v>
      </c>
      <c r="W14" s="1">
        <v>5.2619999999999996</v>
      </c>
      <c r="X14" s="1">
        <v>5.7080000000000002</v>
      </c>
      <c r="Y14" s="1">
        <v>5.0069999999999997</v>
      </c>
      <c r="Z14" s="1">
        <v>5.0279999999999996</v>
      </c>
      <c r="AA14" s="1">
        <v>5.6180000000000003</v>
      </c>
      <c r="AB14" s="1">
        <v>4.944</v>
      </c>
      <c r="AC14" s="1">
        <v>5.0049999999999999</v>
      </c>
      <c r="AD14" s="1">
        <v>5.0279999999999996</v>
      </c>
      <c r="AE14" s="1">
        <v>5.1559999999999997</v>
      </c>
      <c r="AF14" s="1">
        <v>5.1260000000000003</v>
      </c>
      <c r="AG14" s="1">
        <v>5.05</v>
      </c>
      <c r="AH14" s="1">
        <v>3.907</v>
      </c>
      <c r="AI14" s="1">
        <v>5.5869999999999997</v>
      </c>
      <c r="AJ14">
        <f>AVERAGE(T14:AI14)</f>
        <v>5.15625</v>
      </c>
    </row>
    <row r="15" spans="1:36" x14ac:dyDescent="0.3">
      <c r="A15" s="12">
        <v>4</v>
      </c>
      <c r="B15" s="1">
        <v>4.181</v>
      </c>
      <c r="C15" s="1">
        <v>4.3019999999999996</v>
      </c>
      <c r="D15" s="1">
        <v>4.399</v>
      </c>
      <c r="E15" s="1">
        <v>4.2480000000000002</v>
      </c>
      <c r="F15" s="1">
        <v>4.399</v>
      </c>
      <c r="G15" s="1">
        <v>4.5730000000000004</v>
      </c>
      <c r="H15" s="1">
        <v>4.3929999999999998</v>
      </c>
      <c r="I15" s="1">
        <v>4.2690000000000001</v>
      </c>
      <c r="J15" s="1">
        <v>4.2110000000000003</v>
      </c>
      <c r="K15" s="1">
        <v>4.2</v>
      </c>
      <c r="L15" s="1">
        <v>4.3040000000000003</v>
      </c>
      <c r="M15" s="1">
        <v>4.383</v>
      </c>
      <c r="N15" s="1">
        <v>4.3769999999999998</v>
      </c>
      <c r="O15" s="1">
        <v>4.5209999999999999</v>
      </c>
      <c r="P15" s="1">
        <v>4.423</v>
      </c>
      <c r="Q15" s="1">
        <f>AVERAGE(B15:P15)</f>
        <v>4.3455333333333339</v>
      </c>
      <c r="R15" s="1"/>
      <c r="S15" s="1">
        <v>4</v>
      </c>
      <c r="T15" s="1">
        <v>5.1980000000000004</v>
      </c>
      <c r="U15" s="1">
        <v>5.51</v>
      </c>
      <c r="V15" s="1">
        <v>5.8129999999999997</v>
      </c>
      <c r="W15" s="1">
        <v>5.6020000000000003</v>
      </c>
      <c r="X15" s="1">
        <v>5.7750000000000004</v>
      </c>
      <c r="Y15" s="1">
        <v>5.4660000000000002</v>
      </c>
      <c r="Z15" s="1">
        <v>5.4059999999999997</v>
      </c>
      <c r="AA15" s="1">
        <v>5.67</v>
      </c>
      <c r="AB15" s="1">
        <v>5.3259999999999996</v>
      </c>
      <c r="AC15" s="1">
        <v>5.2530000000000001</v>
      </c>
      <c r="AD15" s="1">
        <v>5.1689999999999996</v>
      </c>
      <c r="AE15" s="1">
        <v>5.3769999999999998</v>
      </c>
      <c r="AF15" s="1">
        <v>5.3230000000000004</v>
      </c>
      <c r="AG15" s="1">
        <v>5.1950000000000003</v>
      </c>
      <c r="AH15" s="1">
        <v>4.37</v>
      </c>
      <c r="AI15" s="1">
        <v>5.6390000000000002</v>
      </c>
      <c r="AJ15">
        <f>AVERAGE(T15:AI15)</f>
        <v>5.3807499999999999</v>
      </c>
    </row>
    <row r="16" spans="1:36" x14ac:dyDescent="0.3">
      <c r="A16" s="8" t="s">
        <v>81</v>
      </c>
      <c r="B16" s="1">
        <f t="shared" ref="B16" si="17">((B15-B12)/B12)*100</f>
        <v>-6.6115702479338898</v>
      </c>
      <c r="C16" s="1">
        <f t="shared" ref="C16" si="18">((C15-C12)/C12)*100</f>
        <v>1.6060462919225229</v>
      </c>
      <c r="D16" s="1">
        <f>((D15-D12)/D12)*100</f>
        <v>-3.1697116442879181</v>
      </c>
      <c r="E16" s="1">
        <f t="shared" ref="E16" si="19">((E15-E12)/E12)*100</f>
        <v>6.5997490589711507</v>
      </c>
      <c r="F16" s="1">
        <f t="shared" ref="F16" si="20">((F15-F12)/F12)*100</f>
        <v>2.9728464419475604</v>
      </c>
      <c r="G16" s="1">
        <f t="shared" ref="G16" si="21">((G15-G12)/G12)*100</f>
        <v>5.2231937413713831</v>
      </c>
      <c r="H16" s="1">
        <f t="shared" ref="H16" si="22">((H15-H12)/H12)*100</f>
        <v>-0.15909090909092183</v>
      </c>
      <c r="I16" s="1">
        <f t="shared" ref="I16" si="23">((I15-I12)/I12)*100</f>
        <v>3.5411108416201773</v>
      </c>
      <c r="J16" s="1">
        <f t="shared" ref="J16" si="24">((J15-J12)/J12)*100</f>
        <v>6.6886242715986883</v>
      </c>
      <c r="K16" s="1">
        <f t="shared" ref="K16" si="25">((K15-K12)/K12)*100</f>
        <v>4.5036078626524016</v>
      </c>
      <c r="L16" s="1">
        <f t="shared" ref="L16" si="26">((L15-L12)/L12)*100</f>
        <v>4.1626331074540319</v>
      </c>
      <c r="M16" s="1">
        <f t="shared" ref="M16" si="27">((M15-M12)/M12)*100</f>
        <v>2.7185376142488784</v>
      </c>
      <c r="N16" s="1">
        <f t="shared" ref="N16" si="28">((N15-N12)/N12)*100</f>
        <v>4.6628407460545045</v>
      </c>
      <c r="O16" s="1">
        <f t="shared" ref="O16" si="29">((O15-O12)/O12)*100</f>
        <v>4.1465100207325429</v>
      </c>
      <c r="P16" s="1">
        <f t="shared" ref="P16" si="30">((P15-P12)/P12)*100</f>
        <v>2.9083294555607258</v>
      </c>
      <c r="Q16" s="1">
        <f t="shared" ref="Q16" si="31">((Q15-Q12)/Q12)*100</f>
        <v>2.5438127300758291</v>
      </c>
      <c r="R16" s="1"/>
      <c r="S16" s="8" t="s">
        <v>81</v>
      </c>
      <c r="T16" s="1">
        <f t="shared" ref="T16" si="32">((T15-T12)/T12)*100</f>
        <v>12.413494809688599</v>
      </c>
      <c r="U16" s="1">
        <f t="shared" ref="U16" si="33">((U15-U12)/U12)*100</f>
        <v>30.152356206448548</v>
      </c>
      <c r="V16" s="1">
        <f>((V15-V12)/V12)*100</f>
        <v>38.388287108677531</v>
      </c>
      <c r="W16" s="1">
        <f t="shared" ref="W16" si="34">((W15-W12)/W12)*100</f>
        <v>25.760466943540237</v>
      </c>
      <c r="X16" s="1">
        <f t="shared" ref="X16" si="35">((X15-X12)/X12)*100</f>
        <v>30.140845070422547</v>
      </c>
      <c r="Y16" s="1">
        <f t="shared" ref="Y16" si="36">((Y15-Y12)/Y12)*100</f>
        <v>29.388093265475213</v>
      </c>
      <c r="Z16" s="1">
        <f t="shared" ref="Z16" si="37">((Z15-Z12)/Z12)*100</f>
        <v>26.323168594461972</v>
      </c>
      <c r="AA16" s="1">
        <f t="shared" ref="AA16" si="38">((AA15-AA12)/AA12)*100</f>
        <v>32.322053675612594</v>
      </c>
      <c r="AB16" s="1">
        <f t="shared" ref="AB16" si="39">((AB15-AB12)/AB12)*100</f>
        <v>25.347140503647918</v>
      </c>
      <c r="AC16" s="1">
        <f t="shared" ref="AC16" si="40">((AC15-AC12)/AC12)*100</f>
        <v>21.008984105044917</v>
      </c>
      <c r="AD16" s="1">
        <f t="shared" ref="AD16" si="41">((AD15-AD12)/AD12)*100</f>
        <v>14.866666666666658</v>
      </c>
      <c r="AE16" s="1">
        <f t="shared" ref="AE16" si="42">((AE15-AE12)/AE12)*100</f>
        <v>24.872271249419409</v>
      </c>
      <c r="AF16" s="1">
        <f t="shared" ref="AF16" si="43">((AF15-AF12)/AF12)*100</f>
        <v>22.87626962142199</v>
      </c>
      <c r="AG16" s="1">
        <f t="shared" ref="AG16" si="44">((AG15-AG12)/AG12)*100</f>
        <v>25.726040658276883</v>
      </c>
      <c r="AH16" s="1">
        <f t="shared" ref="AH16" si="45">((AH15-AH12)/AH12)*100</f>
        <v>9.2773193298324585</v>
      </c>
      <c r="AI16" s="1">
        <f t="shared" ref="AI16" si="46">((AI15-AI12)/AI12)*100</f>
        <v>20.956670956670965</v>
      </c>
      <c r="AJ16" s="1">
        <f t="shared" ref="AJ16" si="47">((AJ15-AJ12)/AJ12)*100</f>
        <v>24.302627779382028</v>
      </c>
    </row>
    <row r="17" spans="1:36" x14ac:dyDescent="0.3">
      <c r="H17" s="26" t="s">
        <v>42</v>
      </c>
      <c r="I17" s="26"/>
      <c r="J17" s="26"/>
      <c r="Q17" s="1"/>
      <c r="R17" s="1"/>
      <c r="S17" s="1"/>
      <c r="T17" s="1"/>
      <c r="U17" s="1"/>
      <c r="V17" s="1"/>
      <c r="W17" s="1"/>
      <c r="Z17" s="26" t="s">
        <v>62</v>
      </c>
      <c r="AA17" s="26"/>
      <c r="AB17" s="26"/>
    </row>
    <row r="18" spans="1:36" x14ac:dyDescent="0.3">
      <c r="I18" s="5" t="s">
        <v>11</v>
      </c>
      <c r="Q18" s="1"/>
      <c r="AA18" s="5" t="s">
        <v>12</v>
      </c>
    </row>
    <row r="19" spans="1:36" x14ac:dyDescent="0.3">
      <c r="A19" s="2" t="s">
        <v>19</v>
      </c>
      <c r="B19" s="5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5" t="s">
        <v>39</v>
      </c>
      <c r="H19" s="5" t="s">
        <v>24</v>
      </c>
      <c r="I19" s="5" t="s">
        <v>25</v>
      </c>
      <c r="J19" s="5" t="s">
        <v>23</v>
      </c>
      <c r="K19" s="5" t="s">
        <v>26</v>
      </c>
      <c r="L19" s="5" t="s">
        <v>27</v>
      </c>
      <c r="M19" s="5" t="s">
        <v>28</v>
      </c>
      <c r="N19" s="5" t="s">
        <v>29</v>
      </c>
      <c r="O19" s="5" t="s">
        <v>30</v>
      </c>
      <c r="P19" s="5" t="s">
        <v>31</v>
      </c>
      <c r="Q19" s="2" t="s">
        <v>20</v>
      </c>
      <c r="S19" s="2" t="s">
        <v>19</v>
      </c>
      <c r="T19" s="5" t="s">
        <v>13</v>
      </c>
      <c r="U19" s="5" t="s">
        <v>14</v>
      </c>
      <c r="V19" s="5" t="s">
        <v>15</v>
      </c>
      <c r="W19" s="5" t="s">
        <v>16</v>
      </c>
      <c r="X19" s="5" t="s">
        <v>17</v>
      </c>
      <c r="Y19" s="5" t="s">
        <v>39</v>
      </c>
      <c r="Z19" s="5" t="s">
        <v>24</v>
      </c>
      <c r="AA19" s="5" t="s">
        <v>25</v>
      </c>
      <c r="AB19" s="5" t="s">
        <v>23</v>
      </c>
      <c r="AC19" s="5" t="s">
        <v>26</v>
      </c>
      <c r="AD19" s="5" t="s">
        <v>27</v>
      </c>
      <c r="AE19" s="5" t="s">
        <v>28</v>
      </c>
      <c r="AF19" s="5" t="s">
        <v>29</v>
      </c>
      <c r="AG19" s="5" t="s">
        <v>30</v>
      </c>
      <c r="AH19" s="5" t="s">
        <v>31</v>
      </c>
      <c r="AI19" s="5" t="s">
        <v>32</v>
      </c>
      <c r="AJ19" s="2" t="s">
        <v>20</v>
      </c>
    </row>
    <row r="20" spans="1:36" x14ac:dyDescent="0.3">
      <c r="A20" s="12">
        <v>0</v>
      </c>
      <c r="B20" s="1">
        <v>61.412999999999997</v>
      </c>
      <c r="C20" s="1">
        <v>61.497</v>
      </c>
      <c r="D20" s="1">
        <v>67.385999999999996</v>
      </c>
      <c r="E20" s="1">
        <v>68.531000000000006</v>
      </c>
      <c r="F20" s="1">
        <v>65.555000000000007</v>
      </c>
      <c r="G20" s="1">
        <v>64.792000000000002</v>
      </c>
      <c r="H20" s="1">
        <v>66.334999999999994</v>
      </c>
      <c r="I20" s="1">
        <v>65.524000000000001</v>
      </c>
      <c r="J20" s="1">
        <v>61.506999999999998</v>
      </c>
      <c r="K20" s="1">
        <v>56.7</v>
      </c>
      <c r="L20" s="1">
        <v>66.584999999999994</v>
      </c>
      <c r="M20" s="1">
        <v>66.486999999999995</v>
      </c>
      <c r="N20" s="1">
        <v>62.548999999999999</v>
      </c>
      <c r="O20" s="1">
        <v>66.695999999999998</v>
      </c>
      <c r="P20" s="1">
        <v>60.634999999999998</v>
      </c>
      <c r="Q20" s="1">
        <f>AVERAGE(B20:P20)</f>
        <v>64.146133333333324</v>
      </c>
      <c r="R20" s="1"/>
      <c r="S20" s="1">
        <v>0</v>
      </c>
      <c r="T20" s="1">
        <v>69.486000000000004</v>
      </c>
      <c r="U20" s="1">
        <v>61.037999999999997</v>
      </c>
      <c r="V20" s="1">
        <v>63.88</v>
      </c>
      <c r="W20" s="1">
        <v>66.319999999999993</v>
      </c>
      <c r="X20" s="1">
        <v>60.798999999999999</v>
      </c>
      <c r="Y20" s="1">
        <v>64.438000000000002</v>
      </c>
      <c r="Z20" s="1">
        <v>70.879000000000005</v>
      </c>
      <c r="AA20" s="1">
        <v>65.962999999999994</v>
      </c>
      <c r="AB20" s="1">
        <v>67.606999999999999</v>
      </c>
      <c r="AC20" s="1">
        <v>67.409000000000006</v>
      </c>
      <c r="AD20" s="1">
        <v>65.281999999999996</v>
      </c>
      <c r="AE20" s="1">
        <v>66.37</v>
      </c>
      <c r="AF20" s="1">
        <v>64.540999999999997</v>
      </c>
      <c r="AG20" s="1">
        <v>65.233999999999995</v>
      </c>
      <c r="AH20" s="1">
        <v>63.707999999999998</v>
      </c>
      <c r="AI20" s="1">
        <v>65.802999999999997</v>
      </c>
      <c r="AJ20">
        <f>AVERAGE(T20:AI20)</f>
        <v>65.547312500000004</v>
      </c>
    </row>
    <row r="21" spans="1:36" x14ac:dyDescent="0.3">
      <c r="A21" s="12">
        <v>1</v>
      </c>
      <c r="B21" s="1">
        <v>68.963999999999999</v>
      </c>
      <c r="C21" s="1">
        <v>66.903000000000006</v>
      </c>
      <c r="D21" s="1">
        <v>65.876999999999995</v>
      </c>
      <c r="E21" s="1">
        <v>62.744999999999997</v>
      </c>
      <c r="F21" s="1">
        <v>63.527999999999999</v>
      </c>
      <c r="G21" s="1">
        <v>66.805999999999997</v>
      </c>
      <c r="H21" s="1">
        <v>67.272999999999996</v>
      </c>
      <c r="I21" s="1">
        <v>64.507999999999996</v>
      </c>
      <c r="J21" s="1">
        <v>70.781000000000006</v>
      </c>
      <c r="K21" s="1">
        <v>60.012</v>
      </c>
      <c r="L21" s="1">
        <v>55.872999999999998</v>
      </c>
      <c r="M21" s="1">
        <v>70.775999999999996</v>
      </c>
      <c r="N21" s="1">
        <v>57.914000000000001</v>
      </c>
      <c r="O21" s="1">
        <v>66.415999999999997</v>
      </c>
      <c r="P21" s="1">
        <v>61.957999999999998</v>
      </c>
      <c r="Q21" s="1">
        <f>AVERAGE(B21:P21)</f>
        <v>64.688933333333324</v>
      </c>
      <c r="R21" s="1"/>
      <c r="S21" s="1">
        <v>1</v>
      </c>
      <c r="T21" s="1">
        <v>58.786999999999999</v>
      </c>
      <c r="U21" s="1">
        <v>59.5</v>
      </c>
      <c r="V21" s="1">
        <v>57.643000000000001</v>
      </c>
      <c r="W21" s="1">
        <v>59.636000000000003</v>
      </c>
      <c r="X21" s="1">
        <v>54.719000000000001</v>
      </c>
      <c r="Y21" s="1">
        <v>57.667000000000002</v>
      </c>
      <c r="Z21" s="1">
        <v>66.424999999999997</v>
      </c>
      <c r="AA21" s="1">
        <v>56.908999999999999</v>
      </c>
      <c r="AB21" s="1">
        <v>65.900999999999996</v>
      </c>
      <c r="AC21" s="1">
        <v>63.198</v>
      </c>
      <c r="AD21" s="1">
        <v>62.442</v>
      </c>
      <c r="AE21" s="1">
        <v>59.765999999999998</v>
      </c>
      <c r="AF21" s="1">
        <v>59.116999999999997</v>
      </c>
      <c r="AG21" s="1">
        <v>57.901000000000003</v>
      </c>
      <c r="AH21" s="1">
        <v>65.516999999999996</v>
      </c>
      <c r="AI21" s="1">
        <v>58.38</v>
      </c>
      <c r="AJ21">
        <f>AVERAGE(T21:AI21)</f>
        <v>60.219249999999995</v>
      </c>
    </row>
    <row r="22" spans="1:36" x14ac:dyDescent="0.3">
      <c r="A22" s="12">
        <v>2</v>
      </c>
      <c r="B22" s="1">
        <v>62.682000000000002</v>
      </c>
      <c r="C22" s="1">
        <v>66.614999999999995</v>
      </c>
      <c r="D22" s="1">
        <v>63.472999999999999</v>
      </c>
      <c r="E22" s="1">
        <v>64.200999999999993</v>
      </c>
      <c r="F22" s="1">
        <v>64.813000000000002</v>
      </c>
      <c r="G22" s="1">
        <v>61.112000000000002</v>
      </c>
      <c r="H22" s="1">
        <v>64.701999999999998</v>
      </c>
      <c r="I22" s="1">
        <v>62.374000000000002</v>
      </c>
      <c r="J22" s="1">
        <v>60.012</v>
      </c>
      <c r="K22" s="1">
        <v>55.872999999999998</v>
      </c>
      <c r="L22" s="1">
        <v>70.775999999999996</v>
      </c>
      <c r="M22" s="1">
        <v>57.914000000000001</v>
      </c>
      <c r="N22" s="1">
        <v>58.192</v>
      </c>
      <c r="O22" s="1">
        <v>66.283000000000001</v>
      </c>
      <c r="P22" s="1">
        <v>62.015999999999998</v>
      </c>
      <c r="Q22" s="1">
        <f>AVERAGE(B22:P22)</f>
        <v>62.735866666666666</v>
      </c>
      <c r="R22" s="1"/>
      <c r="S22" s="1">
        <v>2</v>
      </c>
      <c r="T22" s="1">
        <v>56.719000000000001</v>
      </c>
      <c r="U22" s="1">
        <v>57.765999999999998</v>
      </c>
      <c r="V22" s="1">
        <v>55.58</v>
      </c>
      <c r="W22" s="1">
        <v>56.923000000000002</v>
      </c>
      <c r="X22" s="1">
        <v>58.606999999999999</v>
      </c>
      <c r="Y22" s="1">
        <v>55.667000000000002</v>
      </c>
      <c r="Z22" s="1">
        <v>63</v>
      </c>
      <c r="AA22" s="1">
        <v>55.073999999999998</v>
      </c>
      <c r="AB22" s="1">
        <v>57.311</v>
      </c>
      <c r="AC22" s="1">
        <v>63.463999999999999</v>
      </c>
      <c r="AD22" s="1">
        <v>59.317</v>
      </c>
      <c r="AE22" s="1">
        <v>58.253999999999998</v>
      </c>
      <c r="AF22" s="1">
        <v>58.881</v>
      </c>
      <c r="AG22" s="1">
        <v>55.212000000000003</v>
      </c>
      <c r="AH22" s="1">
        <v>63.886000000000003</v>
      </c>
      <c r="AI22" s="1">
        <v>56.667999999999999</v>
      </c>
      <c r="AJ22">
        <f>AVERAGE(T22:AI22)</f>
        <v>58.270562500000004</v>
      </c>
    </row>
    <row r="23" spans="1:36" x14ac:dyDescent="0.3">
      <c r="A23" s="12">
        <v>4</v>
      </c>
      <c r="B23" s="1">
        <v>65.557000000000002</v>
      </c>
      <c r="C23" s="1">
        <v>65.694000000000003</v>
      </c>
      <c r="D23" s="1">
        <v>66.215999999999994</v>
      </c>
      <c r="E23" s="1">
        <v>62.777999999999999</v>
      </c>
      <c r="F23" s="1">
        <v>66.677000000000007</v>
      </c>
      <c r="G23" s="1">
        <v>60.869</v>
      </c>
      <c r="H23" s="1">
        <v>61.484999999999999</v>
      </c>
      <c r="I23" s="1">
        <v>62.405999999999999</v>
      </c>
      <c r="J23" s="1">
        <v>61.048999999999999</v>
      </c>
      <c r="K23" s="1">
        <v>59.866</v>
      </c>
      <c r="L23" s="1">
        <v>61.393999999999998</v>
      </c>
      <c r="M23" s="1">
        <v>61.978999999999999</v>
      </c>
      <c r="N23" s="1">
        <v>59.697000000000003</v>
      </c>
      <c r="O23" s="1">
        <v>64.744</v>
      </c>
      <c r="P23" s="1">
        <v>63.904000000000003</v>
      </c>
      <c r="Q23" s="1">
        <f>AVERAGE(B23:P23)</f>
        <v>62.954333333333345</v>
      </c>
      <c r="R23" s="1"/>
      <c r="S23" s="1">
        <v>4</v>
      </c>
      <c r="T23" s="1">
        <v>55.195</v>
      </c>
      <c r="U23" s="1">
        <v>53.915999999999997</v>
      </c>
      <c r="V23" s="1">
        <v>52.58</v>
      </c>
      <c r="W23" s="1">
        <v>54.765999999999998</v>
      </c>
      <c r="X23" s="1">
        <v>53.628</v>
      </c>
      <c r="Y23" s="1">
        <v>51.515000000000001</v>
      </c>
      <c r="Z23" s="1">
        <v>57.975999999999999</v>
      </c>
      <c r="AA23" s="1">
        <v>51.585000000000001</v>
      </c>
      <c r="AB23" s="1">
        <v>55.793999999999997</v>
      </c>
      <c r="AC23" s="1">
        <v>57.343000000000004</v>
      </c>
      <c r="AD23" s="1">
        <v>57.722000000000001</v>
      </c>
      <c r="AE23" s="1">
        <v>55.442</v>
      </c>
      <c r="AF23" s="1">
        <v>55.616999999999997</v>
      </c>
      <c r="AG23" s="1">
        <v>53.000999999999998</v>
      </c>
      <c r="AH23" s="1">
        <v>59.323999999999998</v>
      </c>
      <c r="AI23" s="1">
        <v>55.094000000000001</v>
      </c>
      <c r="AJ23">
        <f>AVERAGE(T23:AI23)</f>
        <v>55.031124999999989</v>
      </c>
    </row>
    <row r="24" spans="1:36" x14ac:dyDescent="0.3">
      <c r="A24" s="8" t="s">
        <v>81</v>
      </c>
      <c r="B24" s="1">
        <f t="shared" ref="B24" si="48">((B23-B20)/B20)*100</f>
        <v>6.7477569895624798</v>
      </c>
      <c r="C24" s="1">
        <f t="shared" ref="C24" si="49">((C23-C20)/C20)*100</f>
        <v>6.8247231572271865</v>
      </c>
      <c r="D24" s="1">
        <f>((D23-D20)/D20)*100</f>
        <v>-1.736265693170691</v>
      </c>
      <c r="E24" s="1">
        <f t="shared" ref="E24" si="50">((E23-E20)/E20)*100</f>
        <v>-8.3947410660868904</v>
      </c>
      <c r="F24" s="1">
        <f t="shared" ref="F24" si="51">((F23-F20)/F20)*100</f>
        <v>1.7115399283044768</v>
      </c>
      <c r="G24" s="1">
        <f t="shared" ref="G24" si="52">((G23-G20)/G20)*100</f>
        <v>-6.0547598468946813</v>
      </c>
      <c r="H24" s="1">
        <f t="shared" ref="H24" si="53">((H23-H20)/H20)*100</f>
        <v>-7.3113740860782315</v>
      </c>
      <c r="I24" s="1">
        <f t="shared" ref="I24" si="54">((I23-I20)/I20)*100</f>
        <v>-4.758561748367014</v>
      </c>
      <c r="J24" s="1">
        <f t="shared" ref="J24" si="55">((J23-J20)/J20)*100</f>
        <v>-0.74463069244150815</v>
      </c>
      <c r="K24" s="1">
        <f t="shared" ref="K24" si="56">((K23-K20)/K20)*100</f>
        <v>5.5837742504409116</v>
      </c>
      <c r="L24" s="1">
        <f t="shared" ref="L24" si="57">((L23-L20)/L20)*100</f>
        <v>-7.7960501614477682</v>
      </c>
      <c r="M24" s="1">
        <f t="shared" ref="M24" si="58">((M23-M20)/M20)*100</f>
        <v>-6.7802728352911039</v>
      </c>
      <c r="N24" s="1">
        <f t="shared" ref="N24" si="59">((N23-N20)/N20)*100</f>
        <v>-4.5596252538010145</v>
      </c>
      <c r="O24" s="1">
        <f t="shared" ref="O24" si="60">((O23-O20)/O20)*100</f>
        <v>-2.9267122466114883</v>
      </c>
      <c r="P24" s="1">
        <f t="shared" ref="P24" si="61">((P23-P20)/P20)*100</f>
        <v>5.3912756658695562</v>
      </c>
      <c r="Q24" s="1">
        <f t="shared" ref="Q24" si="62">((Q23-Q20)/Q20)*100</f>
        <v>-1.8579451918119974</v>
      </c>
      <c r="R24" s="1"/>
      <c r="S24" s="8" t="s">
        <v>81</v>
      </c>
      <c r="T24" s="1">
        <f t="shared" ref="T24:U24" si="63">((T23-T20)/T20)*100</f>
        <v>-20.566732867052359</v>
      </c>
      <c r="U24" s="1">
        <f t="shared" si="63"/>
        <v>-11.668141157967169</v>
      </c>
      <c r="V24" s="1">
        <f>((V23-V20)/V20)*100</f>
        <v>-17.689417658108962</v>
      </c>
      <c r="W24" s="1">
        <f t="shared" ref="W24:AJ24" si="64">((W23-W20)/W20)*100</f>
        <v>-17.42159227985524</v>
      </c>
      <c r="X24" s="1">
        <f t="shared" si="64"/>
        <v>-11.794601884899421</v>
      </c>
      <c r="Y24" s="1">
        <f t="shared" si="64"/>
        <v>-20.054936528135574</v>
      </c>
      <c r="Z24" s="1">
        <f t="shared" si="64"/>
        <v>-18.204263604170496</v>
      </c>
      <c r="AA24" s="1">
        <f t="shared" si="64"/>
        <v>-21.797068053302603</v>
      </c>
      <c r="AB24" s="1">
        <f t="shared" si="64"/>
        <v>-17.473042732261458</v>
      </c>
      <c r="AC24" s="1">
        <f t="shared" si="64"/>
        <v>-14.932724116957679</v>
      </c>
      <c r="AD24" s="1">
        <f t="shared" si="64"/>
        <v>-11.580527557366494</v>
      </c>
      <c r="AE24" s="1">
        <f t="shared" si="64"/>
        <v>-16.465270453518162</v>
      </c>
      <c r="AF24" s="1">
        <f t="shared" si="64"/>
        <v>-13.826869741714571</v>
      </c>
      <c r="AG24" s="1">
        <f t="shared" si="64"/>
        <v>-18.752491032283775</v>
      </c>
      <c r="AH24" s="1">
        <f t="shared" si="64"/>
        <v>-6.8813963709424257</v>
      </c>
      <c r="AI24" s="1">
        <f t="shared" si="64"/>
        <v>-16.274333996930228</v>
      </c>
      <c r="AJ24" s="1">
        <f t="shared" si="64"/>
        <v>-16.043659303346747</v>
      </c>
    </row>
    <row r="26" spans="1:36" x14ac:dyDescent="0.3">
      <c r="A26" s="2" t="s">
        <v>84</v>
      </c>
    </row>
    <row r="27" spans="1:36" x14ac:dyDescent="0.3">
      <c r="B27" s="26" t="s">
        <v>74</v>
      </c>
      <c r="C27" s="26"/>
      <c r="D27" s="26"/>
      <c r="E27" s="26"/>
      <c r="F27" s="3"/>
      <c r="G27" s="3"/>
      <c r="H27" s="13"/>
      <c r="I27" s="3"/>
      <c r="J27" s="5" t="s">
        <v>74</v>
      </c>
      <c r="K27" s="5"/>
      <c r="L27" s="5"/>
      <c r="M27" s="5"/>
      <c r="N27" s="3"/>
      <c r="O27" s="3"/>
    </row>
    <row r="28" spans="1:36" x14ac:dyDescent="0.3">
      <c r="A28" s="13"/>
      <c r="B28" s="5" t="s">
        <v>71</v>
      </c>
      <c r="C28" s="5"/>
      <c r="D28" s="5"/>
      <c r="E28" s="5"/>
      <c r="F28" s="3"/>
      <c r="G28" s="3"/>
      <c r="H28" s="13"/>
      <c r="I28" s="3"/>
      <c r="J28" s="5" t="s">
        <v>12</v>
      </c>
      <c r="K28" s="5"/>
      <c r="L28" s="5"/>
      <c r="M28" s="5"/>
      <c r="N28" s="3"/>
      <c r="O28" s="3"/>
    </row>
    <row r="29" spans="1:36" x14ac:dyDescent="0.3">
      <c r="A29" t="s">
        <v>19</v>
      </c>
      <c r="B29" s="5" t="s">
        <v>13</v>
      </c>
      <c r="C29" s="5" t="s">
        <v>14</v>
      </c>
      <c r="D29" s="5" t="s">
        <v>15</v>
      </c>
      <c r="E29" s="5" t="s">
        <v>16</v>
      </c>
      <c r="F29" s="14" t="s">
        <v>20</v>
      </c>
      <c r="H29" t="s">
        <v>19</v>
      </c>
      <c r="I29" s="5" t="s">
        <v>13</v>
      </c>
      <c r="J29" s="5" t="s">
        <v>14</v>
      </c>
      <c r="K29" s="5" t="s">
        <v>15</v>
      </c>
      <c r="L29" s="5" t="s">
        <v>16</v>
      </c>
      <c r="M29" s="5" t="s">
        <v>17</v>
      </c>
      <c r="N29" s="5" t="s">
        <v>18</v>
      </c>
      <c r="O29" s="14" t="s">
        <v>20</v>
      </c>
    </row>
    <row r="30" spans="1:36" x14ac:dyDescent="0.3">
      <c r="A30" s="13">
        <v>0</v>
      </c>
      <c r="B30" s="3">
        <v>7943.11</v>
      </c>
      <c r="C30" s="3">
        <v>7733.22</v>
      </c>
      <c r="D30" s="3">
        <v>9003.43</v>
      </c>
      <c r="E30" s="3">
        <v>8594.5499999999993</v>
      </c>
      <c r="F30" s="3">
        <f>AVERAGE(B30:E30)</f>
        <v>8318.5774999999994</v>
      </c>
      <c r="G30" s="3"/>
      <c r="H30" s="13">
        <v>0</v>
      </c>
      <c r="I30" s="3">
        <v>5554.32</v>
      </c>
      <c r="J30" s="3">
        <v>5147.3</v>
      </c>
      <c r="K30" s="3">
        <v>6731.6</v>
      </c>
      <c r="L30" s="3">
        <v>9155.4</v>
      </c>
      <c r="M30" s="3">
        <v>6419.38</v>
      </c>
      <c r="N30" s="3">
        <v>5931.34</v>
      </c>
      <c r="O30" s="3">
        <f>AVERAGE(I30:N30)</f>
        <v>6489.8899999999994</v>
      </c>
    </row>
    <row r="31" spans="1:36" x14ac:dyDescent="0.3">
      <c r="A31" s="13">
        <v>1</v>
      </c>
      <c r="B31" s="3">
        <v>9651.82</v>
      </c>
      <c r="C31" s="3">
        <v>9453.23</v>
      </c>
      <c r="D31" s="3">
        <v>9263.43</v>
      </c>
      <c r="E31" s="3">
        <v>8727.36</v>
      </c>
      <c r="F31" s="3">
        <f>AVERAGE(B31:E31)</f>
        <v>9273.9599999999991</v>
      </c>
      <c r="G31" s="3"/>
      <c r="H31" s="13">
        <v>1</v>
      </c>
      <c r="I31" s="3">
        <v>7005.86</v>
      </c>
      <c r="J31" s="3">
        <v>6445.6</v>
      </c>
      <c r="K31" s="3">
        <v>8970.52</v>
      </c>
      <c r="L31" s="3">
        <v>9449.61</v>
      </c>
      <c r="M31" s="3">
        <v>7754.36</v>
      </c>
      <c r="N31" s="3">
        <v>6966.01</v>
      </c>
      <c r="O31" s="3">
        <f>AVERAGE(I31:N31)</f>
        <v>7765.3266666666668</v>
      </c>
    </row>
    <row r="32" spans="1:36" x14ac:dyDescent="0.3">
      <c r="A32" s="13">
        <v>2</v>
      </c>
      <c r="B32" s="3">
        <v>10666.28</v>
      </c>
      <c r="C32" s="3">
        <v>10542.42</v>
      </c>
      <c r="D32" s="3">
        <v>10133.67</v>
      </c>
      <c r="E32" s="3">
        <v>9243.19</v>
      </c>
      <c r="F32" s="3">
        <f>AVERAGE(B32:E32)</f>
        <v>10146.390000000001</v>
      </c>
      <c r="G32" s="3"/>
      <c r="H32" s="13">
        <v>2</v>
      </c>
      <c r="I32" s="3">
        <v>7425.59</v>
      </c>
      <c r="J32" s="3">
        <v>6955.76</v>
      </c>
      <c r="K32" s="3">
        <v>8824.09</v>
      </c>
      <c r="L32" s="3">
        <v>8883.6200000000008</v>
      </c>
      <c r="M32" s="3">
        <v>8810.9</v>
      </c>
      <c r="N32" s="3">
        <v>7775.74</v>
      </c>
      <c r="O32" s="3">
        <f>AVERAGE(I32:N32)</f>
        <v>8112.6166666666677</v>
      </c>
    </row>
    <row r="33" spans="1:15" x14ac:dyDescent="0.3">
      <c r="A33" s="13">
        <v>3</v>
      </c>
      <c r="B33" s="3">
        <v>10998.01</v>
      </c>
      <c r="C33" s="3">
        <v>9732.44</v>
      </c>
      <c r="D33" s="3">
        <v>9923.34</v>
      </c>
      <c r="E33" s="3">
        <v>9543.23</v>
      </c>
      <c r="F33" s="3">
        <f>AVERAGE(B33:E33)</f>
        <v>10049.255000000001</v>
      </c>
      <c r="G33" s="3"/>
      <c r="H33" s="13">
        <v>3</v>
      </c>
      <c r="I33" s="3">
        <v>7938.23</v>
      </c>
      <c r="J33" s="3">
        <v>7183.14</v>
      </c>
      <c r="K33" s="3">
        <v>8822.48</v>
      </c>
      <c r="L33" s="3">
        <v>9035.07</v>
      </c>
      <c r="M33" s="3">
        <v>8543.3799999999992</v>
      </c>
      <c r="N33" s="3">
        <v>7129.9480000000003</v>
      </c>
      <c r="O33" s="3">
        <f>AVERAGE(I33:N33)</f>
        <v>8108.7079999999987</v>
      </c>
    </row>
    <row r="34" spans="1:15" x14ac:dyDescent="0.3">
      <c r="A34" s="13">
        <v>4</v>
      </c>
      <c r="B34" s="3">
        <v>10707.51</v>
      </c>
      <c r="C34" s="3">
        <v>9643.02</v>
      </c>
      <c r="D34" s="3">
        <v>9423.39</v>
      </c>
      <c r="E34" s="3">
        <v>9132.42</v>
      </c>
      <c r="F34" s="3">
        <f>AVERAGE(B34:E34)</f>
        <v>9726.5849999999991</v>
      </c>
      <c r="G34" s="3"/>
      <c r="H34" s="13">
        <v>4</v>
      </c>
      <c r="I34" s="3">
        <v>7712.47</v>
      </c>
      <c r="J34" s="3">
        <v>6517.69</v>
      </c>
      <c r="K34" s="3">
        <v>7868.99</v>
      </c>
      <c r="L34" s="3">
        <v>8254.23</v>
      </c>
      <c r="M34" s="3">
        <v>7432.12</v>
      </c>
      <c r="N34" s="3">
        <v>7032.3940000000002</v>
      </c>
      <c r="O34" s="3">
        <f>AVERAGE(I34:N34)</f>
        <v>7469.6490000000003</v>
      </c>
    </row>
  </sheetData>
  <mergeCells count="7">
    <mergeCell ref="B27:E27"/>
    <mergeCell ref="H1:J1"/>
    <mergeCell ref="H9:J9"/>
    <mergeCell ref="H17:J17"/>
    <mergeCell ref="Z1:AB1"/>
    <mergeCell ref="Z9:AB9"/>
    <mergeCell ref="Z17:AB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B696-A6E8-40D1-88F9-9716B5E25343}">
  <dimension ref="A1:L22"/>
  <sheetViews>
    <sheetView workbookViewId="0">
      <selection activeCell="J8" sqref="J8"/>
    </sheetView>
  </sheetViews>
  <sheetFormatPr defaultRowHeight="14.4" x14ac:dyDescent="0.3"/>
  <cols>
    <col min="6" max="6" width="13.77734375" customWidth="1"/>
    <col min="8" max="8" width="16.5546875" customWidth="1"/>
    <col min="9" max="9" width="13.33203125" customWidth="1"/>
    <col min="10" max="10" width="13.6640625" customWidth="1"/>
    <col min="11" max="11" width="19.33203125" customWidth="1"/>
    <col min="12" max="12" width="20" customWidth="1"/>
  </cols>
  <sheetData>
    <row r="1" spans="1:12" x14ac:dyDescent="0.3">
      <c r="A1" s="2" t="s">
        <v>6</v>
      </c>
    </row>
    <row r="2" spans="1:12" ht="53.4" x14ac:dyDescent="0.3">
      <c r="B2" s="4" t="s">
        <v>2</v>
      </c>
      <c r="C2" s="4" t="s">
        <v>3</v>
      </c>
      <c r="E2" s="10" t="s">
        <v>0</v>
      </c>
      <c r="F2" s="4" t="s">
        <v>6</v>
      </c>
      <c r="H2" s="2" t="s">
        <v>93</v>
      </c>
    </row>
    <row r="3" spans="1:12" ht="45" x14ac:dyDescent="0.3">
      <c r="B3" s="1">
        <v>0.6</v>
      </c>
      <c r="C3" s="1">
        <v>0</v>
      </c>
      <c r="E3" s="3">
        <v>34.42503</v>
      </c>
      <c r="F3" s="3">
        <v>0</v>
      </c>
      <c r="H3" s="19" t="s">
        <v>85</v>
      </c>
      <c r="I3" s="19" t="s">
        <v>86</v>
      </c>
      <c r="J3" s="19" t="s">
        <v>87</v>
      </c>
      <c r="K3" s="20" t="s">
        <v>89</v>
      </c>
      <c r="L3" s="20" t="s">
        <v>88</v>
      </c>
    </row>
    <row r="4" spans="1:12" x14ac:dyDescent="0.3">
      <c r="B4" s="1">
        <v>0</v>
      </c>
      <c r="C4" s="1">
        <v>1.9</v>
      </c>
      <c r="E4" s="3">
        <v>48.639049999999997</v>
      </c>
      <c r="F4" s="3">
        <v>2.2999999999999998</v>
      </c>
      <c r="H4" s="21" t="s">
        <v>90</v>
      </c>
      <c r="I4" s="21" t="s">
        <v>91</v>
      </c>
      <c r="J4" s="21" t="s">
        <v>92</v>
      </c>
      <c r="K4" s="21">
        <v>0.94</v>
      </c>
      <c r="L4" s="21">
        <v>21.817</v>
      </c>
    </row>
    <row r="5" spans="1:12" x14ac:dyDescent="0.3">
      <c r="B5" s="1">
        <v>0</v>
      </c>
      <c r="C5" s="1">
        <v>1.5</v>
      </c>
      <c r="E5" s="3">
        <v>38.390650000000001</v>
      </c>
      <c r="F5" s="3">
        <v>1.5</v>
      </c>
    </row>
    <row r="6" spans="1:12" x14ac:dyDescent="0.3">
      <c r="B6" s="1">
        <v>2.1</v>
      </c>
      <c r="C6" s="1">
        <v>3.4</v>
      </c>
      <c r="E6" s="3">
        <v>52.616529999999997</v>
      </c>
      <c r="F6" s="3">
        <v>6.5</v>
      </c>
    </row>
    <row r="7" spans="1:12" x14ac:dyDescent="0.3">
      <c r="B7" s="1">
        <v>0</v>
      </c>
      <c r="C7" s="1">
        <v>5.0999999999999996</v>
      </c>
      <c r="E7" s="3">
        <v>51.561399999999999</v>
      </c>
      <c r="F7" s="3">
        <v>7.5</v>
      </c>
    </row>
    <row r="8" spans="1:12" x14ac:dyDescent="0.3">
      <c r="B8" s="1">
        <v>0</v>
      </c>
      <c r="C8" s="1">
        <v>0.6</v>
      </c>
      <c r="E8" s="3">
        <v>35.882399999999997</v>
      </c>
      <c r="F8" s="3">
        <v>1</v>
      </c>
    </row>
    <row r="9" spans="1:12" x14ac:dyDescent="0.3">
      <c r="B9" s="1">
        <v>1.3</v>
      </c>
      <c r="C9" s="1">
        <v>3.2</v>
      </c>
      <c r="E9" s="3">
        <v>51.187489999999997</v>
      </c>
      <c r="F9" s="3">
        <v>6</v>
      </c>
    </row>
    <row r="10" spans="1:12" x14ac:dyDescent="0.3">
      <c r="B10" s="1">
        <v>0</v>
      </c>
      <c r="C10" s="1">
        <v>2.6</v>
      </c>
      <c r="E10" s="3">
        <v>42.241660000000003</v>
      </c>
      <c r="F10" s="3">
        <v>3</v>
      </c>
    </row>
    <row r="11" spans="1:12" x14ac:dyDescent="0.3">
      <c r="B11" s="1">
        <v>0</v>
      </c>
      <c r="C11" s="1">
        <v>0</v>
      </c>
      <c r="E11" s="3">
        <v>29.584669999999999</v>
      </c>
      <c r="F11" s="3">
        <v>0</v>
      </c>
    </row>
    <row r="12" spans="1:12" x14ac:dyDescent="0.3">
      <c r="B12" s="1">
        <v>0.1</v>
      </c>
      <c r="C12" s="1">
        <v>0</v>
      </c>
      <c r="E12" s="3">
        <v>24.538029999999999</v>
      </c>
      <c r="F12" s="3">
        <v>0</v>
      </c>
    </row>
    <row r="13" spans="1:12" x14ac:dyDescent="0.3">
      <c r="B13" s="1">
        <v>0.2</v>
      </c>
      <c r="C13" s="1">
        <v>0</v>
      </c>
      <c r="E13" s="3">
        <v>24.696470000000001</v>
      </c>
      <c r="F13" s="3">
        <v>0</v>
      </c>
    </row>
    <row r="14" spans="1:12" x14ac:dyDescent="0.3">
      <c r="B14" s="1">
        <v>0.9</v>
      </c>
      <c r="C14" s="1">
        <v>0</v>
      </c>
      <c r="E14" s="3">
        <v>33.182780000000001</v>
      </c>
      <c r="F14" s="3">
        <v>0</v>
      </c>
    </row>
    <row r="15" spans="1:12" x14ac:dyDescent="0.3">
      <c r="B15" s="1">
        <v>0.8</v>
      </c>
      <c r="C15" s="1">
        <v>0.5</v>
      </c>
      <c r="E15" s="3">
        <v>42.971290000000003</v>
      </c>
      <c r="F15" s="3">
        <v>1.5</v>
      </c>
    </row>
    <row r="16" spans="1:12" x14ac:dyDescent="0.3">
      <c r="B16" s="1">
        <v>0.4</v>
      </c>
      <c r="C16" s="1">
        <v>2.9</v>
      </c>
      <c r="E16" s="3">
        <v>46.668700000000001</v>
      </c>
      <c r="F16" s="3">
        <v>3.5</v>
      </c>
    </row>
    <row r="17" spans="1:6" x14ac:dyDescent="0.3">
      <c r="B17" s="1">
        <v>0.5</v>
      </c>
      <c r="C17" s="1">
        <v>8.1</v>
      </c>
      <c r="E17" s="3">
        <v>52.786470000000001</v>
      </c>
      <c r="F17" s="3">
        <v>11</v>
      </c>
    </row>
    <row r="18" spans="1:6" x14ac:dyDescent="0.3">
      <c r="B18" s="1"/>
      <c r="C18" s="1">
        <v>2.1</v>
      </c>
      <c r="E18" s="3">
        <v>46.009680000000003</v>
      </c>
      <c r="F18" s="3">
        <v>2.1</v>
      </c>
    </row>
    <row r="19" spans="1:6" x14ac:dyDescent="0.3">
      <c r="A19" s="2" t="s">
        <v>33</v>
      </c>
      <c r="B19" s="8">
        <f>AVERAGE(B3:B18)</f>
        <v>0.46</v>
      </c>
      <c r="C19" s="8">
        <f>AVERAGE(C3:C18)</f>
        <v>1.9937499999999999</v>
      </c>
    </row>
    <row r="20" spans="1:6" x14ac:dyDescent="0.3">
      <c r="B20" s="1"/>
      <c r="C20" s="1"/>
    </row>
    <row r="21" spans="1:6" x14ac:dyDescent="0.3">
      <c r="B21" s="1"/>
    </row>
    <row r="22" spans="1:6" x14ac:dyDescent="0.3">
      <c r="B2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A3BE-A5A1-4AE0-8B04-5D80FD2CEA36}">
  <dimension ref="A1:F21"/>
  <sheetViews>
    <sheetView workbookViewId="0">
      <selection activeCell="C18" sqref="B3:C18"/>
    </sheetView>
  </sheetViews>
  <sheetFormatPr defaultRowHeight="14.4" x14ac:dyDescent="0.3"/>
  <cols>
    <col min="6" max="6" width="10.21875" customWidth="1"/>
  </cols>
  <sheetData>
    <row r="1" spans="1:6" x14ac:dyDescent="0.3">
      <c r="A1" s="2" t="s">
        <v>51</v>
      </c>
    </row>
    <row r="2" spans="1:6" ht="27" x14ac:dyDescent="0.3">
      <c r="B2" s="4" t="s">
        <v>2</v>
      </c>
      <c r="C2" s="4" t="s">
        <v>3</v>
      </c>
      <c r="E2" s="10" t="s">
        <v>0</v>
      </c>
      <c r="F2" s="10" t="s">
        <v>44</v>
      </c>
    </row>
    <row r="3" spans="1:6" x14ac:dyDescent="0.3">
      <c r="B3">
        <v>30</v>
      </c>
      <c r="C3" s="1">
        <v>31</v>
      </c>
      <c r="E3" s="1">
        <v>34.42503</v>
      </c>
      <c r="F3" s="1">
        <v>31</v>
      </c>
    </row>
    <row r="4" spans="1:6" x14ac:dyDescent="0.3">
      <c r="B4" s="1">
        <v>28</v>
      </c>
      <c r="C4" s="1">
        <v>28</v>
      </c>
      <c r="E4" s="1">
        <v>48.639049999999997</v>
      </c>
      <c r="F4" s="1">
        <v>28</v>
      </c>
    </row>
    <row r="5" spans="1:6" x14ac:dyDescent="0.3">
      <c r="B5" s="1">
        <v>28</v>
      </c>
      <c r="C5" s="1">
        <v>30</v>
      </c>
      <c r="E5" s="1">
        <v>38.390650000000001</v>
      </c>
      <c r="F5" s="1">
        <v>30</v>
      </c>
    </row>
    <row r="6" spans="1:6" x14ac:dyDescent="0.3">
      <c r="B6" s="1">
        <v>31</v>
      </c>
      <c r="C6" s="1">
        <v>27</v>
      </c>
      <c r="E6" s="1">
        <v>52.616529999999997</v>
      </c>
      <c r="F6" s="1">
        <v>27</v>
      </c>
    </row>
    <row r="7" spans="1:6" x14ac:dyDescent="0.3">
      <c r="B7" s="1">
        <v>33</v>
      </c>
      <c r="C7" s="1">
        <v>28</v>
      </c>
      <c r="E7" s="1">
        <v>51.561399999999999</v>
      </c>
      <c r="F7" s="1">
        <v>28</v>
      </c>
    </row>
    <row r="8" spans="1:6" x14ac:dyDescent="0.3">
      <c r="B8" s="1">
        <v>24</v>
      </c>
      <c r="C8" s="1">
        <v>30</v>
      </c>
      <c r="E8" s="1">
        <v>35.882399999999997</v>
      </c>
      <c r="F8" s="1">
        <v>30</v>
      </c>
    </row>
    <row r="9" spans="1:6" x14ac:dyDescent="0.3">
      <c r="B9" s="1">
        <v>31</v>
      </c>
      <c r="C9" s="1">
        <v>24</v>
      </c>
      <c r="E9" s="1">
        <v>51.187489999999997</v>
      </c>
      <c r="F9" s="1">
        <v>24</v>
      </c>
    </row>
    <row r="10" spans="1:6" x14ac:dyDescent="0.3">
      <c r="B10" s="1">
        <v>29</v>
      </c>
      <c r="C10" s="1">
        <v>31</v>
      </c>
      <c r="E10" s="1">
        <v>42.241660000000003</v>
      </c>
      <c r="F10" s="1">
        <v>31</v>
      </c>
    </row>
    <row r="11" spans="1:6" x14ac:dyDescent="0.3">
      <c r="B11" s="1">
        <v>33</v>
      </c>
      <c r="C11" s="1">
        <v>34</v>
      </c>
      <c r="E11" s="1">
        <v>29.584669999999999</v>
      </c>
      <c r="F11" s="1">
        <v>34</v>
      </c>
    </row>
    <row r="12" spans="1:6" x14ac:dyDescent="0.3">
      <c r="B12" s="1">
        <v>27</v>
      </c>
      <c r="C12" s="1">
        <v>33</v>
      </c>
      <c r="E12" s="1">
        <v>24.538029999999999</v>
      </c>
      <c r="F12" s="1">
        <v>33</v>
      </c>
    </row>
    <row r="13" spans="1:6" x14ac:dyDescent="0.3">
      <c r="B13" s="1">
        <v>25</v>
      </c>
      <c r="C13" s="1">
        <v>31</v>
      </c>
      <c r="E13" s="1">
        <v>24.696470000000001</v>
      </c>
      <c r="F13" s="1">
        <v>31</v>
      </c>
    </row>
    <row r="14" spans="1:6" x14ac:dyDescent="0.3">
      <c r="B14" s="1">
        <v>27</v>
      </c>
      <c r="C14" s="1">
        <v>29</v>
      </c>
      <c r="E14" s="1">
        <v>33.182780000000001</v>
      </c>
      <c r="F14" s="1">
        <v>29</v>
      </c>
    </row>
    <row r="15" spans="1:6" x14ac:dyDescent="0.3">
      <c r="B15" s="1">
        <v>24</v>
      </c>
      <c r="C15" s="1">
        <v>34</v>
      </c>
      <c r="E15" s="1">
        <v>42.971290000000003</v>
      </c>
      <c r="F15" s="1">
        <v>34</v>
      </c>
    </row>
    <row r="16" spans="1:6" x14ac:dyDescent="0.3">
      <c r="B16" s="1">
        <v>25</v>
      </c>
      <c r="C16" s="1">
        <v>26</v>
      </c>
      <c r="E16" s="1">
        <v>46.668700000000001</v>
      </c>
      <c r="F16" s="1">
        <v>26</v>
      </c>
    </row>
    <row r="17" spans="1:6" x14ac:dyDescent="0.3">
      <c r="B17" s="1">
        <v>32</v>
      </c>
      <c r="C17" s="1">
        <v>23</v>
      </c>
      <c r="E17" s="1">
        <v>52.786470000000001</v>
      </c>
      <c r="F17" s="1">
        <v>23</v>
      </c>
    </row>
    <row r="18" spans="1:6" x14ac:dyDescent="0.3">
      <c r="C18" s="1">
        <v>28</v>
      </c>
      <c r="E18" s="1">
        <v>46.009680000000003</v>
      </c>
      <c r="F18" s="1">
        <v>28</v>
      </c>
    </row>
    <row r="19" spans="1:6" x14ac:dyDescent="0.3">
      <c r="A19" s="2" t="s">
        <v>33</v>
      </c>
      <c r="B19" s="2">
        <f>AVERAGE(B3:B18)</f>
        <v>28.466666666666665</v>
      </c>
      <c r="C19" s="2">
        <f>AVERAGE(C3:C18)</f>
        <v>29.1875</v>
      </c>
    </row>
    <row r="20" spans="1:6" x14ac:dyDescent="0.3">
      <c r="B20">
        <f>STDEV(B3:B18)</f>
        <v>3.1365738056189998</v>
      </c>
      <c r="C20">
        <f>STDEV(C3:C18)</f>
        <v>3.2294220329134231</v>
      </c>
      <c r="E20" s="1"/>
      <c r="F20" s="1"/>
    </row>
    <row r="21" spans="1:6" x14ac:dyDescent="0.3">
      <c r="B21">
        <f>B20/SQRT(15)</f>
        <v>0.8098598742208537</v>
      </c>
      <c r="C21">
        <f>C20/SQRT(16)</f>
        <v>0.80735550822835578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BBE6-1309-43BF-ACD1-A4DEB735CBB5}">
  <dimension ref="A1:M22"/>
  <sheetViews>
    <sheetView workbookViewId="0">
      <selection activeCell="K2" sqref="K2:M3"/>
    </sheetView>
  </sheetViews>
  <sheetFormatPr defaultRowHeight="14.4" x14ac:dyDescent="0.3"/>
  <cols>
    <col min="4" max="4" width="14" customWidth="1"/>
    <col min="7" max="7" width="9.88671875" customWidth="1"/>
    <col min="8" max="8" width="15.33203125" customWidth="1"/>
    <col min="9" max="9" width="10.6640625" customWidth="1"/>
    <col min="10" max="10" width="20.21875" customWidth="1"/>
  </cols>
  <sheetData>
    <row r="1" spans="1:13" x14ac:dyDescent="0.3">
      <c r="A1" s="2" t="s">
        <v>47</v>
      </c>
      <c r="E1" s="2" t="s">
        <v>48</v>
      </c>
      <c r="H1" s="2"/>
    </row>
    <row r="2" spans="1:13" ht="27" x14ac:dyDescent="0.3">
      <c r="B2" s="4" t="s">
        <v>7</v>
      </c>
      <c r="C2" s="4" t="s">
        <v>8</v>
      </c>
      <c r="E2" s="10" t="s">
        <v>0</v>
      </c>
      <c r="F2" s="11" t="s">
        <v>45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5" t="s">
        <v>98</v>
      </c>
    </row>
    <row r="3" spans="1:13" x14ac:dyDescent="0.3">
      <c r="B3" s="1">
        <v>9.1420910000000006</v>
      </c>
      <c r="C3" s="1">
        <v>12.59867</v>
      </c>
      <c r="E3" s="3">
        <v>48.639049999999997</v>
      </c>
      <c r="F3" s="3">
        <v>12.59867</v>
      </c>
      <c r="H3" s="21" t="s">
        <v>94</v>
      </c>
      <c r="I3" s="21" t="s">
        <v>95</v>
      </c>
      <c r="J3" s="21" t="s">
        <v>96</v>
      </c>
      <c r="K3" s="21">
        <v>0.89300000000000002</v>
      </c>
      <c r="L3" s="21">
        <v>83.67</v>
      </c>
      <c r="M3" s="21" t="s">
        <v>99</v>
      </c>
    </row>
    <row r="4" spans="1:13" x14ac:dyDescent="0.3">
      <c r="B4" s="1">
        <v>9.3017199999999995</v>
      </c>
      <c r="C4" s="1">
        <v>12.15249</v>
      </c>
      <c r="E4" s="3">
        <v>38.390650000000001</v>
      </c>
      <c r="F4" s="3">
        <v>12.15249</v>
      </c>
    </row>
    <row r="5" spans="1:13" x14ac:dyDescent="0.3">
      <c r="B5" s="1">
        <v>8.5979770000000002</v>
      </c>
      <c r="C5" s="1">
        <v>13.938276</v>
      </c>
      <c r="E5" s="3">
        <v>52.616529999999997</v>
      </c>
      <c r="F5" s="3">
        <v>13.938276</v>
      </c>
    </row>
    <row r="6" spans="1:13" x14ac:dyDescent="0.3">
      <c r="B6" s="1">
        <v>11.18206</v>
      </c>
      <c r="C6" s="1">
        <v>10.915749999999999</v>
      </c>
      <c r="E6" s="3">
        <v>30.38081</v>
      </c>
      <c r="F6" s="3">
        <v>10.915749999999999</v>
      </c>
    </row>
    <row r="7" spans="1:13" x14ac:dyDescent="0.3">
      <c r="B7" s="1">
        <v>9.7885030000000004</v>
      </c>
      <c r="C7" s="1">
        <v>11.324920000000001</v>
      </c>
      <c r="E7" s="3">
        <v>35.882399999999997</v>
      </c>
      <c r="F7" s="3">
        <v>11.324920000000001</v>
      </c>
    </row>
    <row r="8" spans="1:13" x14ac:dyDescent="0.3">
      <c r="B8" s="1">
        <v>8.3825900000000004</v>
      </c>
      <c r="C8" s="1">
        <v>12.3947</v>
      </c>
      <c r="E8" s="3">
        <v>42.241660000000003</v>
      </c>
      <c r="F8" s="3">
        <v>12.3947</v>
      </c>
    </row>
    <row r="9" spans="1:13" x14ac:dyDescent="0.3">
      <c r="B9" s="1">
        <v>11.324920000000001</v>
      </c>
      <c r="C9" s="1">
        <v>10.58273</v>
      </c>
      <c r="E9" s="3">
        <v>27.189640000000001</v>
      </c>
      <c r="F9" s="3">
        <v>10.58273</v>
      </c>
    </row>
    <row r="10" spans="1:13" x14ac:dyDescent="0.3">
      <c r="B10" s="1">
        <v>10.189970000000001</v>
      </c>
      <c r="C10" s="1">
        <v>10.80269</v>
      </c>
      <c r="E10" s="3">
        <v>24.538029999999999</v>
      </c>
      <c r="F10" s="3">
        <v>10.80269</v>
      </c>
    </row>
    <row r="11" spans="1:13" x14ac:dyDescent="0.3">
      <c r="B11" s="1">
        <v>9.8736259999999998</v>
      </c>
      <c r="C11" s="1">
        <v>11.008649999999999</v>
      </c>
      <c r="E11" s="3">
        <v>33.182780000000001</v>
      </c>
      <c r="F11" s="3">
        <v>11.008649999999999</v>
      </c>
    </row>
    <row r="12" spans="1:13" x14ac:dyDescent="0.3">
      <c r="B12" s="1">
        <v>9.6290650000000007</v>
      </c>
      <c r="C12" s="1">
        <v>13.88068</v>
      </c>
      <c r="E12" s="3">
        <v>46.668700000000001</v>
      </c>
      <c r="F12" s="3">
        <v>13.88068</v>
      </c>
    </row>
    <row r="13" spans="1:13" x14ac:dyDescent="0.3">
      <c r="C13" s="1">
        <v>14.362769999999999</v>
      </c>
      <c r="E13" s="3">
        <v>52.786470000000001</v>
      </c>
      <c r="F13" s="3">
        <v>14.362769999999999</v>
      </c>
    </row>
    <row r="14" spans="1:13" x14ac:dyDescent="0.3">
      <c r="C14" s="1">
        <v>12.79542</v>
      </c>
      <c r="E14" s="3">
        <v>46.009680000000003</v>
      </c>
      <c r="F14" s="3">
        <v>12.79542</v>
      </c>
    </row>
    <row r="15" spans="1:13" x14ac:dyDescent="0.3">
      <c r="A15" s="2" t="s">
        <v>33</v>
      </c>
      <c r="B15" s="8">
        <f>AVERAGE(B3:B14)</f>
        <v>9.7412522000000017</v>
      </c>
      <c r="C15" s="8">
        <f>AVERAGE(C3:C14)</f>
        <v>12.229812166666667</v>
      </c>
      <c r="E15" s="3"/>
      <c r="F15" s="3"/>
    </row>
    <row r="17" spans="2:6" x14ac:dyDescent="0.3">
      <c r="C17" s="1"/>
      <c r="E17" s="3"/>
      <c r="F17" s="3"/>
    </row>
    <row r="18" spans="2:6" x14ac:dyDescent="0.3">
      <c r="C18" s="1"/>
      <c r="E18" s="3"/>
      <c r="F18" s="3"/>
    </row>
    <row r="19" spans="2:6" x14ac:dyDescent="0.3">
      <c r="B19" s="1"/>
    </row>
    <row r="20" spans="2:6" x14ac:dyDescent="0.3">
      <c r="B20" s="1"/>
      <c r="C20" s="1"/>
      <c r="E20" s="3"/>
      <c r="F20" s="3"/>
    </row>
    <row r="21" spans="2:6" x14ac:dyDescent="0.3">
      <c r="B21" s="1"/>
    </row>
    <row r="22" spans="2:6" x14ac:dyDescent="0.3">
      <c r="B2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B868-FDA6-4012-907F-4BD3059BFCC8}">
  <dimension ref="A1:M22"/>
  <sheetViews>
    <sheetView workbookViewId="0">
      <selection activeCell="F17" sqref="F17"/>
    </sheetView>
  </sheetViews>
  <sheetFormatPr defaultRowHeight="14.4" x14ac:dyDescent="0.3"/>
  <cols>
    <col min="3" max="3" width="13.109375" customWidth="1"/>
    <col min="6" max="6" width="14.33203125" customWidth="1"/>
    <col min="8" max="8" width="17.44140625" customWidth="1"/>
    <col min="10" max="10" width="17.77734375" customWidth="1"/>
  </cols>
  <sheetData>
    <row r="1" spans="1:13" x14ac:dyDescent="0.3">
      <c r="A1" s="2" t="s">
        <v>50</v>
      </c>
    </row>
    <row r="2" spans="1:13" ht="27" x14ac:dyDescent="0.3">
      <c r="B2" s="4" t="s">
        <v>1</v>
      </c>
      <c r="C2" s="4" t="s">
        <v>9</v>
      </c>
      <c r="E2" s="10" t="s">
        <v>0</v>
      </c>
      <c r="F2" s="4" t="s">
        <v>37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5" t="s">
        <v>98</v>
      </c>
    </row>
    <row r="3" spans="1:13" x14ac:dyDescent="0.3">
      <c r="B3" s="3">
        <v>4.9414999999999996</v>
      </c>
      <c r="C3" s="3">
        <v>4.2680999999999996</v>
      </c>
      <c r="E3" s="3">
        <v>48.639049999999997</v>
      </c>
      <c r="F3" s="3">
        <v>5.1928000000000001</v>
      </c>
      <c r="H3" s="21" t="s">
        <v>94</v>
      </c>
      <c r="I3" s="21" t="s">
        <v>95</v>
      </c>
      <c r="J3" s="21" t="s">
        <v>96</v>
      </c>
      <c r="K3" s="21">
        <v>0.26600000000000001</v>
      </c>
      <c r="L3" s="21">
        <v>1.45</v>
      </c>
      <c r="M3" s="21">
        <v>0.29480000000000001</v>
      </c>
    </row>
    <row r="4" spans="1:13" x14ac:dyDescent="0.3">
      <c r="B4" s="3">
        <v>4.3979999999999997</v>
      </c>
      <c r="C4" s="3">
        <v>6.0926</v>
      </c>
      <c r="E4" s="3">
        <v>38.390650000000001</v>
      </c>
      <c r="F4" s="3">
        <v>6.0926</v>
      </c>
      <c r="H4" s="3"/>
      <c r="I4" s="3"/>
      <c r="J4" s="3"/>
      <c r="K4" s="3"/>
    </row>
    <row r="5" spans="1:13" x14ac:dyDescent="0.3">
      <c r="B5" s="3">
        <v>5.4682000000000004</v>
      </c>
      <c r="C5" s="3">
        <v>4.8734999999999999</v>
      </c>
      <c r="E5" s="3">
        <v>35.882399999999997</v>
      </c>
      <c r="F5" s="3">
        <v>5.4531999999999998</v>
      </c>
      <c r="H5" s="3"/>
      <c r="I5" s="3"/>
      <c r="J5" s="3"/>
      <c r="K5" s="3"/>
    </row>
    <row r="6" spans="1:13" x14ac:dyDescent="0.3">
      <c r="B6" s="3">
        <v>5.1364200000000002</v>
      </c>
      <c r="C6" s="3">
        <v>6.5373000000000001</v>
      </c>
      <c r="E6" s="3">
        <v>51.187489999999997</v>
      </c>
      <c r="F6" s="3">
        <v>6.5373000000000001</v>
      </c>
      <c r="H6" s="3"/>
      <c r="I6" s="3"/>
      <c r="J6" s="3"/>
      <c r="K6" s="3"/>
    </row>
    <row r="7" spans="1:13" x14ac:dyDescent="0.3">
      <c r="B7" s="3">
        <v>4.5382600000000002</v>
      </c>
      <c r="C7" s="3">
        <v>5.4531999999999998</v>
      </c>
      <c r="E7" s="3">
        <v>29.584669999999999</v>
      </c>
      <c r="F7" s="3">
        <v>4.2680999999999996</v>
      </c>
      <c r="H7" s="3"/>
      <c r="I7" s="3"/>
      <c r="J7" s="3"/>
      <c r="K7" s="3"/>
    </row>
    <row r="8" spans="1:13" x14ac:dyDescent="0.3">
      <c r="C8" s="3">
        <v>5.1928000000000001</v>
      </c>
      <c r="E8" s="3">
        <v>46.668700000000001</v>
      </c>
      <c r="F8" s="3">
        <v>4.8734999999999999</v>
      </c>
      <c r="H8" s="3"/>
      <c r="I8" s="3"/>
      <c r="J8" s="3"/>
      <c r="K8" s="3"/>
    </row>
    <row r="9" spans="1:13" x14ac:dyDescent="0.3">
      <c r="A9" s="2" t="s">
        <v>33</v>
      </c>
      <c r="B9" s="2">
        <f>AVERAGE(B3:B8)</f>
        <v>4.8964760000000007</v>
      </c>
      <c r="C9" s="2">
        <f>AVERAGE(C3:C8)</f>
        <v>5.4029166666666661</v>
      </c>
      <c r="H9" s="3"/>
      <c r="I9" s="3"/>
      <c r="J9" s="3"/>
      <c r="K9" s="3"/>
    </row>
    <row r="10" spans="1:13" x14ac:dyDescent="0.3">
      <c r="H10" s="3"/>
      <c r="I10" s="3"/>
      <c r="J10" s="3"/>
      <c r="K10" s="3"/>
    </row>
    <row r="11" spans="1:13" x14ac:dyDescent="0.3">
      <c r="E11" s="3"/>
      <c r="H11" s="3"/>
      <c r="I11" s="3"/>
      <c r="J11" s="3"/>
      <c r="K11" s="3"/>
    </row>
    <row r="12" spans="1:13" x14ac:dyDescent="0.3">
      <c r="E12" s="3"/>
      <c r="F12" s="3"/>
      <c r="H12" s="3"/>
      <c r="I12" s="3"/>
      <c r="J12" s="3"/>
      <c r="K12" s="3"/>
    </row>
    <row r="13" spans="1:13" x14ac:dyDescent="0.3">
      <c r="H13" s="3"/>
      <c r="I13" s="3"/>
      <c r="J13" s="3"/>
      <c r="K13" s="3"/>
    </row>
    <row r="14" spans="1:13" x14ac:dyDescent="0.3">
      <c r="E14" s="3"/>
      <c r="F14" s="3"/>
      <c r="H14" s="3"/>
      <c r="I14" s="3"/>
      <c r="J14" s="3"/>
      <c r="K14" s="3"/>
    </row>
    <row r="15" spans="1:13" x14ac:dyDescent="0.3">
      <c r="E15" s="3"/>
      <c r="F15" s="3"/>
    </row>
    <row r="16" spans="1:13" x14ac:dyDescent="0.3">
      <c r="E16" s="3"/>
      <c r="F16" s="3"/>
    </row>
    <row r="17" spans="5:6" x14ac:dyDescent="0.3">
      <c r="E17" s="3"/>
      <c r="F17" s="3"/>
    </row>
    <row r="18" spans="5:6" x14ac:dyDescent="0.3">
      <c r="E18" s="3"/>
      <c r="F18" s="3"/>
    </row>
    <row r="20" spans="5:6" x14ac:dyDescent="0.3">
      <c r="E20" s="3"/>
      <c r="F20" s="3"/>
    </row>
    <row r="21" spans="5:6" x14ac:dyDescent="0.3">
      <c r="E21" s="3"/>
      <c r="F21" s="3"/>
    </row>
    <row r="22" spans="5:6" x14ac:dyDescent="0.3">
      <c r="E22" s="3"/>
      <c r="F22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F79C-677A-419A-8C01-B3C5A6082F77}">
  <dimension ref="A1:M22"/>
  <sheetViews>
    <sheetView workbookViewId="0">
      <selection activeCell="N3" sqref="N3"/>
    </sheetView>
  </sheetViews>
  <sheetFormatPr defaultRowHeight="14.4" x14ac:dyDescent="0.3"/>
  <cols>
    <col min="4" max="4" width="13.21875" customWidth="1"/>
    <col min="6" max="6" width="10.5546875" customWidth="1"/>
    <col min="8" max="8" width="16.44140625" customWidth="1"/>
    <col min="10" max="10" width="18.33203125" customWidth="1"/>
  </cols>
  <sheetData>
    <row r="1" spans="1:13" x14ac:dyDescent="0.3">
      <c r="A1" s="2" t="s">
        <v>49</v>
      </c>
    </row>
    <row r="2" spans="1:13" ht="40.200000000000003" x14ac:dyDescent="0.3">
      <c r="B2" s="4" t="s">
        <v>1</v>
      </c>
      <c r="C2" s="4" t="s">
        <v>9</v>
      </c>
      <c r="E2" s="10" t="s">
        <v>0</v>
      </c>
      <c r="F2" s="4" t="s">
        <v>46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5" t="s">
        <v>98</v>
      </c>
    </row>
    <row r="3" spans="1:13" x14ac:dyDescent="0.3">
      <c r="B3" s="1">
        <v>69.364099999999993</v>
      </c>
      <c r="C3" s="1">
        <v>124.824</v>
      </c>
      <c r="E3" s="3">
        <v>48.639049999999997</v>
      </c>
      <c r="F3" s="3">
        <v>118.17</v>
      </c>
      <c r="H3" s="21" t="s">
        <v>94</v>
      </c>
      <c r="I3" s="21" t="s">
        <v>95</v>
      </c>
      <c r="J3" s="21" t="s">
        <v>96</v>
      </c>
      <c r="K3" s="21">
        <v>0.72330000000000005</v>
      </c>
      <c r="L3" s="21">
        <v>10.46</v>
      </c>
      <c r="M3" s="21">
        <v>3.1899999999999998E-2</v>
      </c>
    </row>
    <row r="4" spans="1:13" x14ac:dyDescent="0.3">
      <c r="B4" s="1">
        <v>74.397199999999998</v>
      </c>
      <c r="C4" s="1">
        <v>141.238</v>
      </c>
      <c r="E4" s="3">
        <v>38.390650000000001</v>
      </c>
      <c r="F4" s="3">
        <v>124.824</v>
      </c>
      <c r="H4" s="3"/>
      <c r="I4" s="3"/>
      <c r="K4" s="3"/>
      <c r="L4" s="3"/>
    </row>
    <row r="5" spans="1:13" x14ac:dyDescent="0.3">
      <c r="B5" s="1">
        <v>97.302800000000005</v>
      </c>
      <c r="C5" s="1">
        <v>77.831999999999994</v>
      </c>
      <c r="E5" s="3">
        <v>35.882399999999997</v>
      </c>
      <c r="F5" s="3">
        <v>77.831999999999994</v>
      </c>
      <c r="H5" s="3"/>
      <c r="I5" s="3"/>
      <c r="K5" s="3"/>
      <c r="L5" s="3"/>
    </row>
    <row r="6" spans="1:13" x14ac:dyDescent="0.3">
      <c r="B6" s="1">
        <v>112.3847</v>
      </c>
      <c r="C6" s="1">
        <v>118.17</v>
      </c>
      <c r="E6" s="3">
        <v>51.187489999999997</v>
      </c>
      <c r="F6" s="3">
        <v>141.238</v>
      </c>
      <c r="H6" s="3"/>
      <c r="I6" s="3"/>
      <c r="K6" s="3"/>
      <c r="L6" s="3"/>
    </row>
    <row r="7" spans="1:13" x14ac:dyDescent="0.3">
      <c r="B7" s="1">
        <v>118.336</v>
      </c>
      <c r="C7" s="1">
        <v>69.765000000000001</v>
      </c>
      <c r="E7" s="3">
        <v>29.584669999999999</v>
      </c>
      <c r="F7" s="3">
        <v>69.765000000000001</v>
      </c>
      <c r="H7" s="3"/>
      <c r="I7" s="3"/>
      <c r="K7" s="3"/>
      <c r="L7" s="3"/>
    </row>
    <row r="8" spans="1:13" x14ac:dyDescent="0.3">
      <c r="B8" s="1"/>
      <c r="C8" s="1">
        <v>111.29300000000001</v>
      </c>
      <c r="E8" s="3">
        <v>46.668700000000001</v>
      </c>
      <c r="F8" s="3">
        <v>111.29300000000001</v>
      </c>
      <c r="H8" s="3"/>
      <c r="I8" s="3"/>
      <c r="K8" s="3"/>
      <c r="L8" s="3"/>
    </row>
    <row r="9" spans="1:13" x14ac:dyDescent="0.3">
      <c r="A9" s="2" t="s">
        <v>33</v>
      </c>
      <c r="B9" s="8">
        <f>AVERAGE(B3:B8)</f>
        <v>94.356960000000001</v>
      </c>
      <c r="C9" s="8">
        <f>AVERAGE(C3:C8)</f>
        <v>107.18700000000001</v>
      </c>
      <c r="K9" s="3"/>
      <c r="L9" s="3"/>
    </row>
    <row r="10" spans="1:13" x14ac:dyDescent="0.3">
      <c r="B10" s="1"/>
      <c r="C10" s="1"/>
      <c r="K10" s="3"/>
      <c r="L10" s="3"/>
    </row>
    <row r="11" spans="1:13" x14ac:dyDescent="0.3">
      <c r="B11" s="1"/>
      <c r="E11" s="3"/>
      <c r="F11" s="3"/>
      <c r="K11" s="3"/>
      <c r="L11" s="3"/>
    </row>
    <row r="12" spans="1:13" x14ac:dyDescent="0.3">
      <c r="B12" s="1"/>
      <c r="E12" s="3"/>
      <c r="F12" s="3"/>
      <c r="K12" s="3"/>
      <c r="L12" s="3"/>
    </row>
    <row r="13" spans="1:13" x14ac:dyDescent="0.3">
      <c r="B13" s="1"/>
      <c r="K13" s="3"/>
      <c r="L13" s="3"/>
    </row>
    <row r="14" spans="1:13" x14ac:dyDescent="0.3">
      <c r="B14" s="1"/>
      <c r="C14" s="1"/>
      <c r="E14" s="3"/>
      <c r="F14" s="3"/>
      <c r="K14" s="3"/>
      <c r="L14" s="3"/>
    </row>
    <row r="15" spans="1:13" x14ac:dyDescent="0.3">
      <c r="B15" s="1"/>
      <c r="C15" s="1"/>
      <c r="E15" s="3"/>
      <c r="F15" s="3"/>
      <c r="K15" s="3"/>
      <c r="L15" s="3"/>
    </row>
    <row r="16" spans="1:13" x14ac:dyDescent="0.3">
      <c r="B16" s="1"/>
      <c r="C16" s="1"/>
      <c r="E16" s="3"/>
      <c r="F16" s="3"/>
      <c r="K16" s="3"/>
      <c r="L16" s="3"/>
    </row>
    <row r="17" spans="2:12" x14ac:dyDescent="0.3">
      <c r="B17" s="1"/>
      <c r="C17" s="1"/>
      <c r="E17" s="3"/>
      <c r="F17" s="3"/>
      <c r="K17" s="3"/>
      <c r="L17" s="3"/>
    </row>
    <row r="18" spans="2:12" x14ac:dyDescent="0.3">
      <c r="B18" s="1"/>
      <c r="C18" s="1"/>
      <c r="E18" s="3"/>
      <c r="F18" s="3"/>
      <c r="K18" s="3"/>
      <c r="L18" s="3"/>
    </row>
    <row r="19" spans="2:12" x14ac:dyDescent="0.3">
      <c r="B19" s="1"/>
      <c r="K19" s="3"/>
      <c r="L19" s="3"/>
    </row>
    <row r="20" spans="2:12" x14ac:dyDescent="0.3">
      <c r="E20" s="3"/>
      <c r="F20" s="3"/>
      <c r="K20" s="3"/>
      <c r="L20" s="3"/>
    </row>
    <row r="21" spans="2:12" x14ac:dyDescent="0.3">
      <c r="E21" s="3"/>
      <c r="F21" s="3"/>
      <c r="K21" s="3"/>
      <c r="L21" s="3"/>
    </row>
    <row r="22" spans="2:12" x14ac:dyDescent="0.3">
      <c r="E22" s="3"/>
      <c r="F22" s="3"/>
      <c r="K22" s="3"/>
      <c r="L22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E710-8861-4CF8-BCBF-A9DFCDDC0D95}">
  <dimension ref="A1:AQ76"/>
  <sheetViews>
    <sheetView topLeftCell="A31" zoomScale="81" zoomScaleNormal="81" workbookViewId="0">
      <selection activeCell="K8" sqref="K8"/>
    </sheetView>
  </sheetViews>
  <sheetFormatPr defaultRowHeight="14.4" x14ac:dyDescent="0.3"/>
  <cols>
    <col min="8" max="8" width="10.88671875" customWidth="1"/>
  </cols>
  <sheetData>
    <row r="1" spans="1:11" x14ac:dyDescent="0.3">
      <c r="A1" s="2" t="s">
        <v>76</v>
      </c>
    </row>
    <row r="2" spans="1:11" ht="72" customHeight="1" x14ac:dyDescent="0.3">
      <c r="B2" s="26" t="s">
        <v>108</v>
      </c>
      <c r="C2" s="26"/>
      <c r="E2" s="27" t="s">
        <v>78</v>
      </c>
      <c r="F2" s="27"/>
      <c r="H2" s="17" t="s">
        <v>80</v>
      </c>
      <c r="I2" s="17"/>
    </row>
    <row r="3" spans="1:11" ht="28.8" x14ac:dyDescent="0.3">
      <c r="B3" s="17" t="s">
        <v>109</v>
      </c>
      <c r="C3" s="17" t="s">
        <v>3</v>
      </c>
      <c r="E3" s="17" t="s">
        <v>79</v>
      </c>
      <c r="F3" s="17" t="s">
        <v>8</v>
      </c>
      <c r="H3" s="17" t="s">
        <v>79</v>
      </c>
      <c r="I3" s="17" t="s">
        <v>8</v>
      </c>
      <c r="J3" s="15"/>
      <c r="K3" s="15"/>
    </row>
    <row r="4" spans="1:11" x14ac:dyDescent="0.3">
      <c r="B4" s="1">
        <v>43.24</v>
      </c>
      <c r="C4" s="1">
        <v>42.83</v>
      </c>
      <c r="E4" s="16">
        <v>10.010724</v>
      </c>
      <c r="F4" s="16">
        <v>13.70867</v>
      </c>
      <c r="H4">
        <v>9.5014696309629817E-2</v>
      </c>
      <c r="I4">
        <v>8.8104538018695625E-2</v>
      </c>
      <c r="J4" s="3"/>
      <c r="K4" s="3"/>
    </row>
    <row r="5" spans="1:11" x14ac:dyDescent="0.3">
      <c r="B5" s="1">
        <v>44.39</v>
      </c>
      <c r="C5" s="1">
        <v>44.32</v>
      </c>
      <c r="E5" s="3">
        <v>10.178217999999999</v>
      </c>
      <c r="F5" s="3">
        <v>13.43249</v>
      </c>
      <c r="H5">
        <v>9.4229669351474782E-2</v>
      </c>
      <c r="I5">
        <v>0.10532820845769056</v>
      </c>
      <c r="J5" s="3"/>
      <c r="K5" s="3"/>
    </row>
    <row r="6" spans="1:11" x14ac:dyDescent="0.3">
      <c r="B6" s="1">
        <v>39.380000000000003</v>
      </c>
      <c r="C6" s="1">
        <v>45.98</v>
      </c>
      <c r="E6" s="1">
        <v>9.4201280000000001</v>
      </c>
      <c r="F6" s="1">
        <v>15.208276</v>
      </c>
      <c r="H6">
        <v>9.5621446765907836E-2</v>
      </c>
      <c r="I6">
        <v>9.1116003155626998E-2</v>
      </c>
      <c r="J6" s="3"/>
      <c r="K6" s="3"/>
    </row>
    <row r="7" spans="1:11" x14ac:dyDescent="0.3">
      <c r="B7" s="1">
        <v>42.06</v>
      </c>
      <c r="C7" s="1">
        <v>52.91</v>
      </c>
      <c r="E7" s="1">
        <v>12.117041</v>
      </c>
      <c r="F7" s="1">
        <v>12.28575</v>
      </c>
      <c r="H7">
        <v>8.3614378745955578E-2</v>
      </c>
      <c r="I7">
        <v>0.12550672193848339</v>
      </c>
      <c r="J7" s="3"/>
      <c r="K7" s="3"/>
    </row>
    <row r="8" spans="1:11" x14ac:dyDescent="0.3">
      <c r="B8" s="1">
        <v>52.24</v>
      </c>
      <c r="C8" s="1">
        <v>44.2</v>
      </c>
      <c r="E8" s="1">
        <v>10.749339000000001</v>
      </c>
      <c r="F8" s="1">
        <v>12.644920000000001</v>
      </c>
      <c r="H8">
        <v>9.8159647088017443E-2</v>
      </c>
      <c r="I8">
        <v>0.11655711475224549</v>
      </c>
      <c r="J8" s="3"/>
      <c r="K8" s="3"/>
    </row>
    <row r="9" spans="1:11" x14ac:dyDescent="0.3">
      <c r="B9" s="1">
        <v>45.4</v>
      </c>
      <c r="C9" s="1">
        <v>46.49</v>
      </c>
      <c r="E9" s="1">
        <v>9.2167709999999996</v>
      </c>
      <c r="F9" s="1">
        <v>13.5947</v>
      </c>
      <c r="H9">
        <v>9.9513515512508657E-2</v>
      </c>
      <c r="I9">
        <v>9.6815574398734935E-2</v>
      </c>
      <c r="J9" s="3"/>
      <c r="K9" s="3"/>
    </row>
    <row r="10" spans="1:11" x14ac:dyDescent="0.3">
      <c r="B10" s="1">
        <v>46.33</v>
      </c>
      <c r="C10" s="1">
        <v>48.04</v>
      </c>
      <c r="E10" s="1">
        <v>12.2722324</v>
      </c>
      <c r="F10" s="1">
        <v>12.032729999999999</v>
      </c>
      <c r="H10">
        <v>8.364848493410991E-2</v>
      </c>
      <c r="I10">
        <v>0.13701568498865604</v>
      </c>
      <c r="J10" s="3"/>
      <c r="K10" s="3"/>
    </row>
    <row r="11" spans="1:11" x14ac:dyDescent="0.3">
      <c r="B11" s="1">
        <v>47.91</v>
      </c>
      <c r="C11" s="1">
        <v>40.06</v>
      </c>
      <c r="E11" s="1">
        <v>11.124951193000001</v>
      </c>
      <c r="F11" s="1">
        <v>11.87269</v>
      </c>
      <c r="H11">
        <v>9.1755048640967535E-2</v>
      </c>
      <c r="I11">
        <v>9.9049403435625766E-2</v>
      </c>
      <c r="J11" s="3"/>
      <c r="K11" s="3"/>
    </row>
    <row r="12" spans="1:11" x14ac:dyDescent="0.3">
      <c r="B12" s="1">
        <v>52.8</v>
      </c>
      <c r="C12" s="1">
        <v>36.99</v>
      </c>
      <c r="E12" s="1">
        <v>10.834461509</v>
      </c>
      <c r="F12" s="1">
        <v>12.098649999999999</v>
      </c>
      <c r="H12">
        <v>9.7313338483754605E-2</v>
      </c>
      <c r="I12">
        <v>9.9013048829783859E-2</v>
      </c>
      <c r="J12" s="3"/>
      <c r="K12" s="3"/>
    </row>
    <row r="13" spans="1:11" x14ac:dyDescent="0.3">
      <c r="B13" s="1">
        <v>43.54</v>
      </c>
      <c r="C13" s="1">
        <v>41.09</v>
      </c>
      <c r="E13" s="1">
        <v>10.463246078000001</v>
      </c>
      <c r="F13" s="1">
        <v>15.000679999999999</v>
      </c>
      <c r="H13">
        <v>8.6631576170687383E-2</v>
      </c>
      <c r="I13">
        <v>8.0687689652091985E-2</v>
      </c>
      <c r="J13" s="3"/>
      <c r="K13" s="3"/>
    </row>
    <row r="14" spans="1:11" x14ac:dyDescent="0.3">
      <c r="B14" s="1">
        <v>47.92</v>
      </c>
      <c r="C14" s="1">
        <v>40.42</v>
      </c>
      <c r="E14" s="1"/>
      <c r="F14" s="1">
        <v>15.572769999999998</v>
      </c>
      <c r="I14">
        <v>8.4245587724373502E-2</v>
      </c>
      <c r="J14" s="3"/>
      <c r="K14" s="3"/>
    </row>
    <row r="15" spans="1:11" x14ac:dyDescent="0.3">
      <c r="B15" s="1">
        <v>46.89</v>
      </c>
      <c r="C15" s="1">
        <v>40.78</v>
      </c>
      <c r="E15" s="1"/>
      <c r="F15" s="1">
        <v>14.05542</v>
      </c>
      <c r="I15">
        <v>9.8472734775411824E-2</v>
      </c>
      <c r="J15" s="3"/>
      <c r="K15" s="3"/>
    </row>
    <row r="16" spans="1:11" x14ac:dyDescent="0.3">
      <c r="B16" s="1">
        <v>45.79</v>
      </c>
      <c r="C16" s="1">
        <v>42.24</v>
      </c>
      <c r="D16" s="8" t="s">
        <v>33</v>
      </c>
      <c r="E16" s="2">
        <f>AVERAGE(E4:E15)</f>
        <v>10.638711218000001</v>
      </c>
      <c r="F16" s="2">
        <f>AVERAGE(F4:F15)</f>
        <v>13.458978833333333</v>
      </c>
      <c r="G16" s="8" t="s">
        <v>33</v>
      </c>
      <c r="H16" s="2">
        <f t="shared" ref="H16:I16" si="0">AVERAGE(H4:H15)</f>
        <v>9.2550180200301341E-2</v>
      </c>
      <c r="I16" s="2">
        <f t="shared" si="0"/>
        <v>0.10182602584395166</v>
      </c>
    </row>
    <row r="17" spans="1:43" x14ac:dyDescent="0.3">
      <c r="B17" s="1">
        <v>45.92</v>
      </c>
      <c r="C17" s="1">
        <v>38.340000000000003</v>
      </c>
      <c r="E17">
        <f>STDEV(E5:E15)</f>
        <v>1.0515892017280632</v>
      </c>
      <c r="F17">
        <f>STDEV(F5:F15)</f>
        <v>1.3680037478828242</v>
      </c>
      <c r="H17">
        <f t="shared" ref="H17:I17" si="1">STDEV(H5:H15)</f>
        <v>6.2146114060014921E-3</v>
      </c>
      <c r="I17">
        <f t="shared" si="1"/>
        <v>1.7128393830233183E-2</v>
      </c>
    </row>
    <row r="18" spans="1:43" x14ac:dyDescent="0.3">
      <c r="B18" s="1">
        <v>36.479999999999997</v>
      </c>
      <c r="C18" s="1">
        <v>42.88</v>
      </c>
      <c r="E18">
        <f>E17/SQRT(10)</f>
        <v>0.33254170402989536</v>
      </c>
      <c r="F18">
        <f>F17/SQRT(12)</f>
        <v>0.39490866604628277</v>
      </c>
      <c r="H18">
        <f t="shared" ref="H18:I18" si="2">H17/SQRT(12)</f>
        <v>1.7940037840819402E-3</v>
      </c>
      <c r="I18">
        <f t="shared" si="2"/>
        <v>4.9445413943355271E-3</v>
      </c>
    </row>
    <row r="19" spans="1:43" x14ac:dyDescent="0.3">
      <c r="B19" s="1"/>
      <c r="C19" s="1">
        <v>52.03</v>
      </c>
    </row>
    <row r="20" spans="1:43" x14ac:dyDescent="0.3">
      <c r="A20" s="8" t="s">
        <v>33</v>
      </c>
      <c r="B20" s="2">
        <f>AVERAGE(B4:B19)</f>
        <v>45.352666666666664</v>
      </c>
      <c r="C20" s="2">
        <f>AVERAGE(C4:C19)</f>
        <v>43.725000000000009</v>
      </c>
    </row>
    <row r="21" spans="1:43" x14ac:dyDescent="0.3">
      <c r="B21">
        <f>STDEV(B4:B19)</f>
        <v>4.2575789006474203</v>
      </c>
      <c r="C21">
        <f>STDEV(C4:C19)</f>
        <v>4.496788483647709</v>
      </c>
    </row>
    <row r="22" spans="1:43" x14ac:dyDescent="0.3">
      <c r="B22">
        <f>B21/SQRT(15)</f>
        <v>1.0993021451581027</v>
      </c>
      <c r="C22">
        <f>C21/SQRT(16)</f>
        <v>1.1241971209119273</v>
      </c>
    </row>
    <row r="25" spans="1:43" x14ac:dyDescent="0.3">
      <c r="A25" s="2" t="s">
        <v>75</v>
      </c>
    </row>
    <row r="26" spans="1:43" x14ac:dyDescent="0.3">
      <c r="I26" s="5" t="s">
        <v>70</v>
      </c>
      <c r="J26" s="5"/>
      <c r="AB26" s="5" t="s">
        <v>70</v>
      </c>
      <c r="AC26" s="5"/>
    </row>
    <row r="27" spans="1:43" x14ac:dyDescent="0.3">
      <c r="I27" s="5" t="s">
        <v>11</v>
      </c>
      <c r="AB27" s="5" t="s">
        <v>12</v>
      </c>
    </row>
    <row r="28" spans="1:43" x14ac:dyDescent="0.3">
      <c r="A28" s="2" t="s">
        <v>19</v>
      </c>
      <c r="B28" s="5" t="s">
        <v>13</v>
      </c>
      <c r="C28" s="5" t="s">
        <v>14</v>
      </c>
      <c r="D28" s="5" t="s">
        <v>15</v>
      </c>
      <c r="E28" s="5" t="s">
        <v>16</v>
      </c>
      <c r="F28" s="5" t="s">
        <v>17</v>
      </c>
      <c r="G28" s="5" t="s">
        <v>39</v>
      </c>
      <c r="H28" s="5" t="s">
        <v>24</v>
      </c>
      <c r="I28" s="5" t="s">
        <v>25</v>
      </c>
      <c r="J28" s="5" t="s">
        <v>23</v>
      </c>
      <c r="K28" s="5" t="s">
        <v>26</v>
      </c>
      <c r="L28" s="5" t="s">
        <v>27</v>
      </c>
      <c r="M28" s="5" t="s">
        <v>28</v>
      </c>
      <c r="N28" s="5" t="s">
        <v>29</v>
      </c>
      <c r="O28" s="5" t="s">
        <v>30</v>
      </c>
      <c r="P28" s="5" t="s">
        <v>31</v>
      </c>
      <c r="Q28" s="5" t="s">
        <v>20</v>
      </c>
      <c r="R28" s="5"/>
      <c r="T28" s="2" t="s">
        <v>19</v>
      </c>
      <c r="U28" s="5" t="s">
        <v>13</v>
      </c>
      <c r="V28" s="5" t="s">
        <v>14</v>
      </c>
      <c r="W28" s="5" t="s">
        <v>15</v>
      </c>
      <c r="X28" s="5" t="s">
        <v>16</v>
      </c>
      <c r="Y28" s="5" t="s">
        <v>17</v>
      </c>
      <c r="Z28" s="5" t="s">
        <v>39</v>
      </c>
      <c r="AA28" s="5" t="s">
        <v>24</v>
      </c>
      <c r="AB28" s="5" t="s">
        <v>25</v>
      </c>
      <c r="AC28" s="5" t="s">
        <v>23</v>
      </c>
      <c r="AD28" s="5" t="s">
        <v>26</v>
      </c>
      <c r="AE28" s="5" t="s">
        <v>27</v>
      </c>
      <c r="AF28" s="5" t="s">
        <v>28</v>
      </c>
      <c r="AG28" s="5" t="s">
        <v>29</v>
      </c>
      <c r="AH28" s="5" t="s">
        <v>30</v>
      </c>
      <c r="AI28" s="5" t="s">
        <v>31</v>
      </c>
      <c r="AJ28" s="5" t="s">
        <v>32</v>
      </c>
      <c r="AK28" s="5" t="s">
        <v>20</v>
      </c>
    </row>
    <row r="29" spans="1:43" x14ac:dyDescent="0.3">
      <c r="A29" s="12">
        <v>0</v>
      </c>
      <c r="B29" s="3">
        <v>416</v>
      </c>
      <c r="C29" s="3">
        <v>451</v>
      </c>
      <c r="D29" s="3">
        <v>401</v>
      </c>
      <c r="E29" s="3">
        <v>555</v>
      </c>
      <c r="F29" s="3">
        <v>506</v>
      </c>
      <c r="G29" s="3">
        <v>569</v>
      </c>
      <c r="H29" s="3">
        <v>460</v>
      </c>
      <c r="I29" s="3">
        <v>495</v>
      </c>
      <c r="J29" s="3">
        <v>517</v>
      </c>
      <c r="K29" s="3">
        <v>490</v>
      </c>
      <c r="L29" s="3">
        <v>444</v>
      </c>
      <c r="M29" s="3">
        <v>559</v>
      </c>
      <c r="N29" s="3">
        <v>561</v>
      </c>
      <c r="O29" s="3">
        <v>610</v>
      </c>
      <c r="P29" s="3">
        <v>499</v>
      </c>
      <c r="Q29" s="3">
        <f>AVERAGE(B29:P29)</f>
        <v>502.2</v>
      </c>
      <c r="R29" s="3"/>
      <c r="S29" s="3"/>
      <c r="T29" s="12">
        <v>0</v>
      </c>
      <c r="U29" s="3">
        <v>387.5</v>
      </c>
      <c r="V29" s="3">
        <v>439</v>
      </c>
      <c r="W29" s="3">
        <v>536</v>
      </c>
      <c r="X29" s="3">
        <v>474</v>
      </c>
      <c r="Y29" s="3">
        <v>408</v>
      </c>
      <c r="Z29" s="3">
        <v>598</v>
      </c>
      <c r="AA29" s="3">
        <v>448</v>
      </c>
      <c r="AB29" s="3">
        <v>507</v>
      </c>
      <c r="AC29" s="3">
        <v>520</v>
      </c>
      <c r="AD29" s="3">
        <v>528</v>
      </c>
      <c r="AE29" s="3">
        <v>515</v>
      </c>
      <c r="AF29" s="3">
        <v>552</v>
      </c>
      <c r="AG29" s="3">
        <v>471</v>
      </c>
      <c r="AH29" s="3">
        <v>605</v>
      </c>
      <c r="AI29" s="3">
        <v>410</v>
      </c>
      <c r="AJ29" s="3">
        <v>471</v>
      </c>
      <c r="AK29">
        <f>AVERAGE(U29:AJ29)</f>
        <v>491.84375</v>
      </c>
      <c r="AN29" s="3"/>
      <c r="AO29" s="3"/>
      <c r="AP29" s="3"/>
      <c r="AQ29" s="3"/>
    </row>
    <row r="30" spans="1:43" x14ac:dyDescent="0.3">
      <c r="A30" s="12">
        <v>1</v>
      </c>
      <c r="B30" s="3">
        <v>434</v>
      </c>
      <c r="C30" s="3">
        <v>492</v>
      </c>
      <c r="D30" s="3">
        <v>413</v>
      </c>
      <c r="E30" s="3">
        <v>496</v>
      </c>
      <c r="F30" s="3">
        <v>475</v>
      </c>
      <c r="G30" s="3">
        <v>487</v>
      </c>
      <c r="H30" s="3">
        <v>470</v>
      </c>
      <c r="I30" s="3">
        <v>479</v>
      </c>
      <c r="J30" s="3">
        <v>523</v>
      </c>
      <c r="K30" s="3">
        <v>501</v>
      </c>
      <c r="L30" s="3">
        <v>439</v>
      </c>
      <c r="M30" s="3">
        <v>552</v>
      </c>
      <c r="N30" s="3">
        <v>574</v>
      </c>
      <c r="O30" s="3">
        <v>601</v>
      </c>
      <c r="P30" s="3">
        <v>513</v>
      </c>
      <c r="Q30" s="3">
        <f t="shared" ref="Q30:Q48" si="3">AVERAGE(B30:P30)</f>
        <v>496.6</v>
      </c>
      <c r="R30" s="3"/>
      <c r="S30" s="3"/>
      <c r="T30" s="12">
        <v>1</v>
      </c>
      <c r="U30" s="3">
        <v>437</v>
      </c>
      <c r="V30" s="3">
        <v>485</v>
      </c>
      <c r="W30" s="3">
        <v>543</v>
      </c>
      <c r="X30" s="3">
        <v>539</v>
      </c>
      <c r="Y30" s="3">
        <v>484</v>
      </c>
      <c r="Z30" s="3">
        <v>594</v>
      </c>
      <c r="AA30" s="3">
        <v>435</v>
      </c>
      <c r="AB30" s="3">
        <v>525</v>
      </c>
      <c r="AC30" s="3">
        <v>459</v>
      </c>
      <c r="AD30" s="3">
        <v>448</v>
      </c>
      <c r="AE30" s="3">
        <v>463</v>
      </c>
      <c r="AF30" s="3">
        <v>579</v>
      </c>
      <c r="AG30" s="3">
        <v>519</v>
      </c>
      <c r="AH30" s="3">
        <v>531</v>
      </c>
      <c r="AI30" s="3">
        <v>393</v>
      </c>
      <c r="AJ30" s="3">
        <v>587</v>
      </c>
      <c r="AK30">
        <f t="shared" ref="AK30:AK48" si="4">AVERAGE(U30:AJ30)</f>
        <v>501.3125</v>
      </c>
      <c r="AN30" s="3"/>
      <c r="AO30" s="3"/>
      <c r="AP30" s="3"/>
      <c r="AQ30" s="3"/>
    </row>
    <row r="31" spans="1:43" x14ac:dyDescent="0.3">
      <c r="A31" s="12">
        <v>2</v>
      </c>
      <c r="B31" s="3">
        <v>521</v>
      </c>
      <c r="C31" s="3">
        <v>539</v>
      </c>
      <c r="D31" s="3">
        <v>393</v>
      </c>
      <c r="E31" s="3">
        <v>570</v>
      </c>
      <c r="F31" s="3">
        <v>498</v>
      </c>
      <c r="G31" s="3">
        <v>516</v>
      </c>
      <c r="H31" s="3">
        <v>588</v>
      </c>
      <c r="I31" s="3">
        <v>534</v>
      </c>
      <c r="J31" s="3">
        <v>591</v>
      </c>
      <c r="K31" s="3">
        <v>530</v>
      </c>
      <c r="L31" s="3">
        <v>499</v>
      </c>
      <c r="M31" s="3">
        <v>550</v>
      </c>
      <c r="N31" s="3">
        <v>581</v>
      </c>
      <c r="O31" s="3">
        <v>594</v>
      </c>
      <c r="P31" s="3">
        <v>507</v>
      </c>
      <c r="Q31" s="3">
        <f t="shared" si="3"/>
        <v>534.06666666666672</v>
      </c>
      <c r="R31" s="3"/>
      <c r="S31" s="3"/>
      <c r="T31" s="12">
        <v>2</v>
      </c>
      <c r="U31" s="3">
        <v>527</v>
      </c>
      <c r="V31" s="3">
        <v>427</v>
      </c>
      <c r="W31" s="3">
        <v>584</v>
      </c>
      <c r="X31" s="3">
        <v>559</v>
      </c>
      <c r="Y31" s="3">
        <v>521</v>
      </c>
      <c r="Z31" s="3">
        <v>585</v>
      </c>
      <c r="AA31" s="3">
        <v>480</v>
      </c>
      <c r="AB31" s="3">
        <v>461</v>
      </c>
      <c r="AC31" s="3">
        <v>551</v>
      </c>
      <c r="AD31" s="3">
        <v>477</v>
      </c>
      <c r="AE31" s="3">
        <v>446</v>
      </c>
      <c r="AF31" s="3">
        <v>611</v>
      </c>
      <c r="AG31" s="3">
        <v>489</v>
      </c>
      <c r="AH31" s="3">
        <v>544</v>
      </c>
      <c r="AI31" s="3">
        <v>465</v>
      </c>
      <c r="AJ31" s="3">
        <v>556</v>
      </c>
      <c r="AK31">
        <f t="shared" si="4"/>
        <v>517.6875</v>
      </c>
      <c r="AN31" s="3"/>
      <c r="AO31" s="3"/>
      <c r="AP31" s="3"/>
      <c r="AQ31" s="3"/>
    </row>
    <row r="32" spans="1:43" x14ac:dyDescent="0.3">
      <c r="A32" s="12">
        <v>4</v>
      </c>
      <c r="B32" s="3">
        <v>456</v>
      </c>
      <c r="C32" s="3">
        <v>539</v>
      </c>
      <c r="D32" s="3">
        <v>429</v>
      </c>
      <c r="E32" s="3">
        <v>541</v>
      </c>
      <c r="F32" s="3">
        <v>584</v>
      </c>
      <c r="G32" s="3">
        <v>503</v>
      </c>
      <c r="H32" s="3">
        <v>599</v>
      </c>
      <c r="I32" s="3">
        <v>499</v>
      </c>
      <c r="J32" s="3">
        <v>531</v>
      </c>
      <c r="K32" s="3">
        <v>517</v>
      </c>
      <c r="L32" s="3">
        <v>445</v>
      </c>
      <c r="M32" s="3">
        <v>589</v>
      </c>
      <c r="N32" s="3">
        <v>566</v>
      </c>
      <c r="O32" s="3">
        <v>617</v>
      </c>
      <c r="P32" s="3">
        <v>530</v>
      </c>
      <c r="Q32" s="3">
        <f t="shared" si="3"/>
        <v>529.66666666666663</v>
      </c>
      <c r="R32" s="3"/>
      <c r="S32" s="3"/>
      <c r="T32" s="12">
        <v>4</v>
      </c>
      <c r="U32" s="3">
        <v>445</v>
      </c>
      <c r="V32" s="3">
        <v>491</v>
      </c>
      <c r="W32" s="3">
        <v>557</v>
      </c>
      <c r="X32" s="3">
        <v>526</v>
      </c>
      <c r="Y32" s="3">
        <v>500</v>
      </c>
      <c r="Z32" s="3">
        <v>497</v>
      </c>
      <c r="AA32" s="3">
        <v>440</v>
      </c>
      <c r="AB32" s="3">
        <v>551</v>
      </c>
      <c r="AC32" s="3">
        <v>539</v>
      </c>
      <c r="AD32" s="3">
        <v>534</v>
      </c>
      <c r="AE32" s="3">
        <v>536</v>
      </c>
      <c r="AF32" s="3">
        <v>589</v>
      </c>
      <c r="AG32" s="3">
        <v>541</v>
      </c>
      <c r="AH32" s="3">
        <v>571</v>
      </c>
      <c r="AI32" s="3">
        <v>450</v>
      </c>
      <c r="AJ32" s="3">
        <v>509</v>
      </c>
      <c r="AK32">
        <f t="shared" si="4"/>
        <v>517.25</v>
      </c>
      <c r="AN32" s="3"/>
      <c r="AO32" s="3"/>
      <c r="AP32" s="3"/>
      <c r="AQ32" s="3"/>
    </row>
    <row r="33" spans="1:43" x14ac:dyDescent="0.3">
      <c r="Q33" s="3"/>
      <c r="R33" s="3"/>
      <c r="S33" s="3"/>
    </row>
    <row r="34" spans="1:43" x14ac:dyDescent="0.3">
      <c r="I34" s="5" t="s">
        <v>63</v>
      </c>
      <c r="J34" s="5"/>
      <c r="Q34" s="3"/>
      <c r="R34" s="3"/>
      <c r="S34" s="3"/>
      <c r="AB34" s="5" t="s">
        <v>65</v>
      </c>
      <c r="AC34" s="5"/>
    </row>
    <row r="35" spans="1:43" x14ac:dyDescent="0.3">
      <c r="I35" s="5" t="s">
        <v>11</v>
      </c>
      <c r="Q35" s="3"/>
      <c r="R35" s="3"/>
      <c r="S35" s="3"/>
      <c r="AB35" s="5" t="s">
        <v>12</v>
      </c>
    </row>
    <row r="36" spans="1:43" x14ac:dyDescent="0.3">
      <c r="A36" s="2" t="s">
        <v>19</v>
      </c>
      <c r="B36" s="5" t="s">
        <v>13</v>
      </c>
      <c r="C36" s="5" t="s">
        <v>14</v>
      </c>
      <c r="D36" s="5" t="s">
        <v>15</v>
      </c>
      <c r="E36" s="5" t="s">
        <v>16</v>
      </c>
      <c r="F36" s="5" t="s">
        <v>17</v>
      </c>
      <c r="G36" s="5" t="s">
        <v>39</v>
      </c>
      <c r="H36" s="5" t="s">
        <v>24</v>
      </c>
      <c r="I36" s="5" t="s">
        <v>25</v>
      </c>
      <c r="J36" s="5" t="s">
        <v>23</v>
      </c>
      <c r="K36" s="5" t="s">
        <v>26</v>
      </c>
      <c r="L36" s="5" t="s">
        <v>27</v>
      </c>
      <c r="M36" s="5" t="s">
        <v>28</v>
      </c>
      <c r="N36" s="5" t="s">
        <v>29</v>
      </c>
      <c r="O36" s="5" t="s">
        <v>30</v>
      </c>
      <c r="P36" s="5" t="s">
        <v>31</v>
      </c>
      <c r="Q36" s="14" t="s">
        <v>20</v>
      </c>
      <c r="R36" s="3"/>
      <c r="S36" s="3"/>
      <c r="T36" s="2" t="s">
        <v>19</v>
      </c>
      <c r="U36" s="5" t="s">
        <v>13</v>
      </c>
      <c r="V36" s="5" t="s">
        <v>14</v>
      </c>
      <c r="W36" s="5" t="s">
        <v>15</v>
      </c>
      <c r="X36" s="5" t="s">
        <v>16</v>
      </c>
      <c r="Y36" s="5" t="s">
        <v>17</v>
      </c>
      <c r="Z36" s="5" t="s">
        <v>39</v>
      </c>
      <c r="AA36" s="5" t="s">
        <v>24</v>
      </c>
      <c r="AB36" s="5" t="s">
        <v>25</v>
      </c>
      <c r="AC36" s="5" t="s">
        <v>23</v>
      </c>
      <c r="AD36" s="5" t="s">
        <v>26</v>
      </c>
      <c r="AE36" s="5" t="s">
        <v>27</v>
      </c>
      <c r="AF36" s="5" t="s">
        <v>28</v>
      </c>
      <c r="AG36" s="5" t="s">
        <v>29</v>
      </c>
      <c r="AH36" s="5" t="s">
        <v>30</v>
      </c>
      <c r="AI36" s="5" t="s">
        <v>31</v>
      </c>
      <c r="AJ36" s="5" t="s">
        <v>32</v>
      </c>
      <c r="AK36" s="5" t="s">
        <v>20</v>
      </c>
    </row>
    <row r="37" spans="1:43" x14ac:dyDescent="0.3">
      <c r="A37" s="13">
        <v>0</v>
      </c>
      <c r="B37" s="3">
        <v>56.165999999999997</v>
      </c>
      <c r="C37" s="3">
        <v>49.247999999999998</v>
      </c>
      <c r="D37" s="3">
        <v>63.716999999999999</v>
      </c>
      <c r="E37" s="3">
        <v>47.564999999999998</v>
      </c>
      <c r="F37" s="3">
        <v>53.639000000000003</v>
      </c>
      <c r="G37" s="3">
        <v>54.116</v>
      </c>
      <c r="H37" s="3">
        <v>59.386000000000003</v>
      </c>
      <c r="I37" s="3">
        <v>56.165999999999997</v>
      </c>
      <c r="J37" s="3">
        <v>48.381999999999998</v>
      </c>
      <c r="K37" s="3">
        <v>53.2</v>
      </c>
      <c r="L37" s="3">
        <v>66.584999999999994</v>
      </c>
      <c r="M37" s="3">
        <v>66.486999999999995</v>
      </c>
      <c r="N37" s="3">
        <v>72.028000000000006</v>
      </c>
      <c r="O37" s="3">
        <v>57.081000000000003</v>
      </c>
      <c r="P37" s="3">
        <v>60.634999999999998</v>
      </c>
      <c r="Q37" s="3">
        <f t="shared" si="3"/>
        <v>57.626733333333341</v>
      </c>
      <c r="R37" s="3"/>
      <c r="S37" s="3"/>
      <c r="T37" s="12">
        <v>0</v>
      </c>
      <c r="U37" s="3">
        <v>58.658999999999999</v>
      </c>
      <c r="V37" s="3">
        <v>54.606000000000002</v>
      </c>
      <c r="W37" s="3">
        <v>49.878999999999998</v>
      </c>
      <c r="X37" s="3">
        <v>56.38</v>
      </c>
      <c r="Y37" s="3">
        <v>62.212000000000003</v>
      </c>
      <c r="Z37" s="3">
        <v>52.79</v>
      </c>
      <c r="AA37" s="3">
        <v>59.209000000000003</v>
      </c>
      <c r="AB37" s="3">
        <v>57.4</v>
      </c>
      <c r="AC37" s="3">
        <v>54.631999999999998</v>
      </c>
      <c r="AD37" s="3">
        <v>56.057000000000002</v>
      </c>
      <c r="AE37" s="3">
        <v>60.392000000000003</v>
      </c>
      <c r="AF37" s="3">
        <v>57.976999999999997</v>
      </c>
      <c r="AG37" s="3">
        <v>57.545999999999999</v>
      </c>
      <c r="AH37" s="3">
        <v>45.179000000000002</v>
      </c>
      <c r="AI37" s="3">
        <v>44.578000000000003</v>
      </c>
      <c r="AJ37" s="3">
        <v>66.096000000000004</v>
      </c>
      <c r="AK37">
        <f t="shared" si="4"/>
        <v>55.849499999999999</v>
      </c>
      <c r="AN37" s="3"/>
      <c r="AO37" s="3"/>
      <c r="AP37" s="3"/>
      <c r="AQ37" s="3"/>
    </row>
    <row r="38" spans="1:43" x14ac:dyDescent="0.3">
      <c r="A38" s="13">
        <v>1</v>
      </c>
      <c r="B38" s="3">
        <v>53.417999999999999</v>
      </c>
      <c r="C38" s="3">
        <v>47.027999999999999</v>
      </c>
      <c r="D38" s="3">
        <v>61.844999999999999</v>
      </c>
      <c r="E38" s="3">
        <v>43.706000000000003</v>
      </c>
      <c r="F38" s="3">
        <v>53.506</v>
      </c>
      <c r="G38" s="3">
        <v>57.895000000000003</v>
      </c>
      <c r="H38" s="3">
        <v>55.966999999999999</v>
      </c>
      <c r="I38" s="3">
        <v>53.106999999999999</v>
      </c>
      <c r="J38" s="3">
        <v>48.396000000000001</v>
      </c>
      <c r="K38" s="3">
        <v>58.622999999999998</v>
      </c>
      <c r="L38" s="3">
        <v>55.872999999999998</v>
      </c>
      <c r="M38" s="3">
        <v>70.775999999999996</v>
      </c>
      <c r="N38" s="3">
        <v>51.183999999999997</v>
      </c>
      <c r="O38" s="3">
        <v>56.585000000000001</v>
      </c>
      <c r="P38" s="3">
        <v>57.957999999999998</v>
      </c>
      <c r="Q38" s="3">
        <f t="shared" si="3"/>
        <v>55.0578</v>
      </c>
      <c r="R38" s="3"/>
      <c r="S38" s="3"/>
      <c r="T38" s="12">
        <v>1</v>
      </c>
      <c r="U38" s="3">
        <v>63.277000000000001</v>
      </c>
      <c r="V38" s="3">
        <v>73.182000000000002</v>
      </c>
      <c r="W38" s="3">
        <v>71.647999999999996</v>
      </c>
      <c r="X38" s="3">
        <v>72.403000000000006</v>
      </c>
      <c r="Y38" s="3">
        <v>86.575999999999993</v>
      </c>
      <c r="Z38" s="3">
        <v>55.271999999999998</v>
      </c>
      <c r="AA38" s="3">
        <v>75.808999999999997</v>
      </c>
      <c r="AB38" s="3">
        <v>76.853999999999999</v>
      </c>
      <c r="AC38" s="3">
        <v>65.536000000000001</v>
      </c>
      <c r="AD38" s="3">
        <v>73.495999999999995</v>
      </c>
      <c r="AE38" s="3">
        <v>71.081000000000003</v>
      </c>
      <c r="AF38" s="3">
        <v>67.427000000000007</v>
      </c>
      <c r="AG38" s="3">
        <v>64.06</v>
      </c>
      <c r="AH38" s="3">
        <v>63.427</v>
      </c>
      <c r="AI38" s="3">
        <v>39.093000000000004</v>
      </c>
      <c r="AJ38" s="3">
        <v>67.495999999999995</v>
      </c>
      <c r="AK38">
        <f t="shared" si="4"/>
        <v>67.914812500000011</v>
      </c>
      <c r="AN38" s="3"/>
      <c r="AO38" s="3"/>
      <c r="AP38" s="3"/>
      <c r="AQ38" s="3"/>
    </row>
    <row r="39" spans="1:43" x14ac:dyDescent="0.3">
      <c r="A39" s="13">
        <v>2</v>
      </c>
      <c r="B39" s="3">
        <v>46.887</v>
      </c>
      <c r="C39" s="3">
        <v>50.710999999999999</v>
      </c>
      <c r="D39" s="3">
        <v>59.609000000000002</v>
      </c>
      <c r="E39" s="3">
        <v>51.845999999999997</v>
      </c>
      <c r="F39" s="3">
        <v>54.103000000000002</v>
      </c>
      <c r="G39" s="3">
        <v>42.081000000000003</v>
      </c>
      <c r="H39" s="3">
        <v>58.341000000000001</v>
      </c>
      <c r="I39" s="3">
        <v>49.432000000000002</v>
      </c>
      <c r="J39" s="3">
        <v>58.622999999999998</v>
      </c>
      <c r="K39" s="3">
        <v>56.405000000000001</v>
      </c>
      <c r="L39" s="3">
        <v>71.725999999999999</v>
      </c>
      <c r="M39" s="3">
        <v>51.183999999999997</v>
      </c>
      <c r="N39" s="3">
        <v>53.234000000000002</v>
      </c>
      <c r="O39" s="3">
        <v>57.432000000000002</v>
      </c>
      <c r="P39" s="3">
        <v>57.326999999999998</v>
      </c>
      <c r="Q39" s="3">
        <f t="shared" si="3"/>
        <v>54.596066666666665</v>
      </c>
      <c r="R39" s="3"/>
      <c r="S39" s="3"/>
      <c r="T39" s="12">
        <v>2</v>
      </c>
      <c r="U39" s="3">
        <v>65.096000000000004</v>
      </c>
      <c r="V39" s="3">
        <v>83.835999999999999</v>
      </c>
      <c r="W39" s="3">
        <v>78.647999999999996</v>
      </c>
      <c r="X39" s="3">
        <v>74.521000000000001</v>
      </c>
      <c r="Y39" s="3">
        <v>94.117000000000004</v>
      </c>
      <c r="Z39" s="3">
        <v>61.220999999999997</v>
      </c>
      <c r="AA39" s="3">
        <v>75.457999999999998</v>
      </c>
      <c r="AB39" s="3">
        <v>82.179000000000002</v>
      </c>
      <c r="AC39" s="3">
        <v>66.012</v>
      </c>
      <c r="AD39" s="3">
        <v>75.228999999999999</v>
      </c>
      <c r="AE39" s="3">
        <v>71.081000000000003</v>
      </c>
      <c r="AF39" s="3">
        <v>67.646000000000001</v>
      </c>
      <c r="AG39" s="3">
        <v>73.768000000000001</v>
      </c>
      <c r="AH39" s="3">
        <v>61.984000000000002</v>
      </c>
      <c r="AI39" s="3">
        <v>42.295999999999999</v>
      </c>
      <c r="AJ39" s="3">
        <v>86.024000000000001</v>
      </c>
      <c r="AK39">
        <f t="shared" si="4"/>
        <v>72.444749999999999</v>
      </c>
      <c r="AN39" s="3"/>
      <c r="AO39" s="3"/>
      <c r="AP39" s="3"/>
      <c r="AQ39" s="3"/>
    </row>
    <row r="40" spans="1:43" x14ac:dyDescent="0.3">
      <c r="A40" s="13">
        <v>4</v>
      </c>
      <c r="B40" s="3">
        <v>50.966999999999999</v>
      </c>
      <c r="C40" s="3">
        <v>53.457999999999998</v>
      </c>
      <c r="D40" s="3">
        <v>58.039000000000001</v>
      </c>
      <c r="E40" s="3">
        <v>50.674999999999997</v>
      </c>
      <c r="F40" s="3">
        <v>56.616</v>
      </c>
      <c r="G40" s="3">
        <v>58.430999999999997</v>
      </c>
      <c r="H40" s="3">
        <v>53.667000000000002</v>
      </c>
      <c r="I40" s="3">
        <v>54.805</v>
      </c>
      <c r="J40" s="3">
        <v>46.48</v>
      </c>
      <c r="K40" s="3">
        <v>53.747999999999998</v>
      </c>
      <c r="L40" s="3">
        <v>61.393999999999998</v>
      </c>
      <c r="M40" s="3">
        <v>61.978999999999999</v>
      </c>
      <c r="N40" s="3">
        <v>59.831000000000003</v>
      </c>
      <c r="O40" s="3">
        <v>52.936</v>
      </c>
      <c r="P40" s="3">
        <v>63.904000000000003</v>
      </c>
      <c r="Q40" s="3">
        <f t="shared" si="3"/>
        <v>55.795333333333339</v>
      </c>
      <c r="R40" s="3"/>
      <c r="S40" s="3"/>
      <c r="T40" s="12">
        <v>4</v>
      </c>
      <c r="U40" s="3">
        <v>68.096000000000004</v>
      </c>
      <c r="V40" s="3">
        <v>83.835999999999999</v>
      </c>
      <c r="W40" s="3">
        <v>78.647999999999996</v>
      </c>
      <c r="X40" s="3">
        <v>79.563000000000002</v>
      </c>
      <c r="Y40" s="3">
        <v>94.117000000000004</v>
      </c>
      <c r="Z40" s="3">
        <v>62.418999999999997</v>
      </c>
      <c r="AA40" s="3">
        <v>94.143000000000001</v>
      </c>
      <c r="AB40" s="3">
        <v>83.162000000000006</v>
      </c>
      <c r="AC40" s="3">
        <v>74.918000000000006</v>
      </c>
      <c r="AD40" s="3">
        <v>78.501999999999995</v>
      </c>
      <c r="AE40" s="3">
        <v>82.704999999999998</v>
      </c>
      <c r="AF40" s="3">
        <v>67.646000000000001</v>
      </c>
      <c r="AG40" s="3">
        <v>73.822999999999993</v>
      </c>
      <c r="AH40" s="3">
        <v>59.311</v>
      </c>
      <c r="AI40" s="3">
        <v>51.2</v>
      </c>
      <c r="AJ40" s="3">
        <v>86.024000000000001</v>
      </c>
      <c r="AK40">
        <f t="shared" si="4"/>
        <v>76.132062499999989</v>
      </c>
      <c r="AN40" s="3"/>
      <c r="AO40" s="3"/>
      <c r="AP40" s="3"/>
      <c r="AQ40" s="3"/>
    </row>
    <row r="41" spans="1:43" x14ac:dyDescent="0.3">
      <c r="Q41" s="3"/>
      <c r="R41" s="3"/>
      <c r="S41" s="3"/>
    </row>
    <row r="42" spans="1:43" x14ac:dyDescent="0.3">
      <c r="I42" s="5" t="s">
        <v>64</v>
      </c>
      <c r="J42" s="5"/>
      <c r="Q42" s="3"/>
      <c r="R42" s="3"/>
      <c r="S42" s="3"/>
      <c r="AB42" s="5" t="s">
        <v>64</v>
      </c>
      <c r="AC42" s="5"/>
    </row>
    <row r="43" spans="1:43" x14ac:dyDescent="0.3">
      <c r="I43" s="5" t="s">
        <v>11</v>
      </c>
      <c r="Q43" s="3"/>
      <c r="R43" s="3"/>
      <c r="S43" s="3"/>
      <c r="AB43" s="5" t="s">
        <v>12</v>
      </c>
    </row>
    <row r="44" spans="1:43" x14ac:dyDescent="0.3">
      <c r="A44" s="2" t="s">
        <v>19</v>
      </c>
      <c r="B44" s="5" t="s">
        <v>13</v>
      </c>
      <c r="C44" s="5" t="s">
        <v>14</v>
      </c>
      <c r="D44" s="5" t="s">
        <v>15</v>
      </c>
      <c r="E44" s="5" t="s">
        <v>16</v>
      </c>
      <c r="F44" s="5" t="s">
        <v>17</v>
      </c>
      <c r="G44" s="5" t="s">
        <v>39</v>
      </c>
      <c r="H44" s="5" t="s">
        <v>24</v>
      </c>
      <c r="I44" s="5" t="s">
        <v>25</v>
      </c>
      <c r="J44" s="5" t="s">
        <v>23</v>
      </c>
      <c r="K44" s="5" t="s">
        <v>26</v>
      </c>
      <c r="L44" s="5" t="s">
        <v>27</v>
      </c>
      <c r="M44" s="5" t="s">
        <v>28</v>
      </c>
      <c r="N44" s="5" t="s">
        <v>29</v>
      </c>
      <c r="O44" s="5" t="s">
        <v>30</v>
      </c>
      <c r="P44" s="5" t="s">
        <v>31</v>
      </c>
      <c r="Q44" s="14" t="s">
        <v>20</v>
      </c>
      <c r="R44" s="3"/>
      <c r="S44" s="3"/>
      <c r="T44" s="2" t="s">
        <v>19</v>
      </c>
      <c r="U44" s="5" t="s">
        <v>13</v>
      </c>
      <c r="V44" s="5" t="s">
        <v>14</v>
      </c>
      <c r="W44" s="5" t="s">
        <v>15</v>
      </c>
      <c r="X44" s="5" t="s">
        <v>16</v>
      </c>
      <c r="Y44" s="5" t="s">
        <v>17</v>
      </c>
      <c r="Z44" s="5" t="s">
        <v>39</v>
      </c>
      <c r="AA44" s="5" t="s">
        <v>24</v>
      </c>
      <c r="AB44" s="5" t="s">
        <v>25</v>
      </c>
      <c r="AC44" s="5" t="s">
        <v>23</v>
      </c>
      <c r="AD44" s="5" t="s">
        <v>26</v>
      </c>
      <c r="AE44" s="5" t="s">
        <v>27</v>
      </c>
      <c r="AF44" s="5" t="s">
        <v>28</v>
      </c>
      <c r="AG44" s="5" t="s">
        <v>29</v>
      </c>
      <c r="AH44" s="5" t="s">
        <v>30</v>
      </c>
      <c r="AI44" s="5" t="s">
        <v>31</v>
      </c>
      <c r="AJ44" s="5" t="s">
        <v>32</v>
      </c>
      <c r="AK44" s="5" t="s">
        <v>20</v>
      </c>
    </row>
    <row r="45" spans="1:43" x14ac:dyDescent="0.3">
      <c r="A45" s="13">
        <v>0</v>
      </c>
      <c r="B45" s="3">
        <v>32.79</v>
      </c>
      <c r="C45" s="3">
        <v>32.726999999999997</v>
      </c>
      <c r="D45" s="3">
        <v>37.299999999999997</v>
      </c>
      <c r="E45" s="3">
        <v>37.828000000000003</v>
      </c>
      <c r="F45" s="3">
        <v>35.718000000000004</v>
      </c>
      <c r="G45" s="3">
        <v>38.347999999999999</v>
      </c>
      <c r="H45" s="3">
        <v>34.316000000000003</v>
      </c>
      <c r="I45" s="3">
        <v>36.436</v>
      </c>
      <c r="J45" s="3">
        <v>37.018999999999998</v>
      </c>
      <c r="K45" s="3">
        <v>34.457000000000001</v>
      </c>
      <c r="L45" s="3">
        <v>33.984000000000002</v>
      </c>
      <c r="M45" s="3">
        <v>34.874000000000002</v>
      </c>
      <c r="N45" s="3">
        <v>35.503999999999998</v>
      </c>
      <c r="O45" s="3">
        <v>36.018999999999998</v>
      </c>
      <c r="P45" s="3">
        <v>35.332999999999998</v>
      </c>
      <c r="Q45" s="3">
        <f t="shared" si="3"/>
        <v>35.510200000000005</v>
      </c>
      <c r="R45" s="3"/>
      <c r="S45" s="3"/>
      <c r="T45" s="12">
        <v>0</v>
      </c>
      <c r="U45" s="3">
        <v>33.023356401384078</v>
      </c>
      <c r="V45" s="3">
        <v>39.057517420573994</v>
      </c>
      <c r="W45" s="3">
        <v>34.603023449589337</v>
      </c>
      <c r="X45" s="3">
        <v>31.889100909192958</v>
      </c>
      <c r="Y45" s="3">
        <v>38.884507042253517</v>
      </c>
      <c r="Z45" s="3">
        <v>36.489525387619842</v>
      </c>
      <c r="AA45" s="3">
        <v>39.525645519336365</v>
      </c>
      <c r="AB45" s="3">
        <v>35.752625437572924</v>
      </c>
      <c r="AC45" s="3">
        <v>37.255824899976467</v>
      </c>
      <c r="AD45" s="3">
        <v>37.710205021884356</v>
      </c>
      <c r="AE45" s="3">
        <v>35.644444444444446</v>
      </c>
      <c r="AF45" s="3">
        <v>35.113794705062702</v>
      </c>
      <c r="AG45" s="3">
        <v>31.994459833795009</v>
      </c>
      <c r="AH45" s="3">
        <v>32.575024201355269</v>
      </c>
      <c r="AI45" s="3">
        <v>34.158539634908728</v>
      </c>
      <c r="AJ45" s="3">
        <v>36.143286143286147</v>
      </c>
      <c r="AK45">
        <f t="shared" si="4"/>
        <v>35.613805028264757</v>
      </c>
      <c r="AN45" s="3"/>
      <c r="AO45" s="3"/>
      <c r="AP45" s="3"/>
      <c r="AQ45" s="3"/>
    </row>
    <row r="46" spans="1:43" x14ac:dyDescent="0.3">
      <c r="A46" s="13">
        <v>1</v>
      </c>
      <c r="B46" s="3">
        <v>39.807000000000002</v>
      </c>
      <c r="C46" s="3">
        <v>36.173000000000002</v>
      </c>
      <c r="D46" s="3">
        <v>36.119999999999997</v>
      </c>
      <c r="E46" s="3">
        <v>33.476999999999997</v>
      </c>
      <c r="F46" s="3">
        <v>34.253999999999998</v>
      </c>
      <c r="G46" s="3">
        <v>36.731999999999999</v>
      </c>
      <c r="H46" s="3">
        <v>37.061999999999998</v>
      </c>
      <c r="I46" s="3">
        <v>36.012</v>
      </c>
      <c r="J46" s="3">
        <v>35.36</v>
      </c>
      <c r="K46" s="3">
        <v>34.896999999999998</v>
      </c>
      <c r="L46" s="3">
        <v>34.112000000000002</v>
      </c>
      <c r="M46" s="3">
        <v>33.991999999999997</v>
      </c>
      <c r="N46" s="3">
        <v>35.012</v>
      </c>
      <c r="O46" s="3">
        <v>35.676000000000002</v>
      </c>
      <c r="P46" s="3">
        <v>34.652999999999999</v>
      </c>
      <c r="Q46" s="3">
        <f t="shared" si="3"/>
        <v>35.555933333333336</v>
      </c>
      <c r="R46" s="3"/>
      <c r="S46" s="3"/>
      <c r="T46" s="12">
        <v>1</v>
      </c>
      <c r="U46" s="3">
        <v>32.252252252252255</v>
      </c>
      <c r="V46" s="3">
        <v>31.459117006533361</v>
      </c>
      <c r="W46" s="3">
        <v>29.842626772877402</v>
      </c>
      <c r="X46" s="3">
        <v>31.062464615965279</v>
      </c>
      <c r="Y46" s="3">
        <v>31.471711842823357</v>
      </c>
      <c r="Z46" s="3">
        <v>32.137673647107611</v>
      </c>
      <c r="AA46" s="3">
        <v>37.579227151911674</v>
      </c>
      <c r="AB46" s="3">
        <v>31.504790531655086</v>
      </c>
      <c r="AC46" s="3">
        <v>36.212839293408024</v>
      </c>
      <c r="AD46" s="3">
        <v>34.34730056406125</v>
      </c>
      <c r="AE46" s="3">
        <v>33.708802670004168</v>
      </c>
      <c r="AF46" s="3">
        <v>31.359243265473992</v>
      </c>
      <c r="AG46" s="3">
        <v>30.141320396540809</v>
      </c>
      <c r="AH46" s="3">
        <v>30.543500723289942</v>
      </c>
      <c r="AI46" s="3">
        <v>35.338144881047853</v>
      </c>
      <c r="AJ46" s="3">
        <v>30.909090909090914</v>
      </c>
      <c r="AK46">
        <f t="shared" si="4"/>
        <v>32.491881657752685</v>
      </c>
      <c r="AN46" s="3"/>
      <c r="AO46" s="3"/>
      <c r="AP46" s="3"/>
      <c r="AQ46" s="3"/>
    </row>
    <row r="47" spans="1:43" x14ac:dyDescent="0.3">
      <c r="A47" s="13">
        <v>2</v>
      </c>
      <c r="B47" s="3">
        <v>33.475999999999999</v>
      </c>
      <c r="C47" s="3">
        <v>36.442</v>
      </c>
      <c r="D47" s="3">
        <v>34.307000000000002</v>
      </c>
      <c r="E47" s="3">
        <v>34.685000000000002</v>
      </c>
      <c r="F47" s="3">
        <v>35.179000000000002</v>
      </c>
      <c r="G47" s="3">
        <v>32.719000000000001</v>
      </c>
      <c r="H47" s="3">
        <v>35.183999999999997</v>
      </c>
      <c r="I47" s="3">
        <v>33.101999999999997</v>
      </c>
      <c r="J47" s="3">
        <v>31.879000000000001</v>
      </c>
      <c r="K47" s="3">
        <v>29.096</v>
      </c>
      <c r="L47" s="3">
        <v>40.122999999999998</v>
      </c>
      <c r="M47" s="3">
        <v>30.317</v>
      </c>
      <c r="N47" s="3">
        <v>36.535380000000004</v>
      </c>
      <c r="O47" s="3">
        <v>35.648000000000003</v>
      </c>
      <c r="P47" s="3">
        <v>34.343000000000004</v>
      </c>
      <c r="Q47" s="3">
        <f t="shared" si="3"/>
        <v>34.202358666666669</v>
      </c>
      <c r="R47" s="3"/>
      <c r="S47" s="3"/>
      <c r="T47" s="12">
        <v>2</v>
      </c>
      <c r="U47" s="3">
        <v>30.899660881707558</v>
      </c>
      <c r="V47" s="3">
        <v>34.961917146572546</v>
      </c>
      <c r="W47" s="3">
        <v>32.529059528002819</v>
      </c>
      <c r="X47" s="3">
        <v>31.793994678829335</v>
      </c>
      <c r="Y47" s="3">
        <v>31.429572529782764</v>
      </c>
      <c r="Z47" s="3">
        <v>26.56281206311164</v>
      </c>
      <c r="AA47" s="3">
        <v>34.268098647573581</v>
      </c>
      <c r="AB47" s="3">
        <v>29.458882164471344</v>
      </c>
      <c r="AC47" s="3">
        <v>30.218446601941746</v>
      </c>
      <c r="AD47" s="3">
        <v>34.585414585414583</v>
      </c>
      <c r="AE47" s="3">
        <v>31.603023070803495</v>
      </c>
      <c r="AF47" s="3">
        <v>27.598913886733893</v>
      </c>
      <c r="AG47" s="3">
        <v>31.486539211861103</v>
      </c>
      <c r="AH47" s="3">
        <v>28.237623762376234</v>
      </c>
      <c r="AI47" s="3">
        <v>34.220629639109298</v>
      </c>
      <c r="AJ47" s="3">
        <v>30.051906210846607</v>
      </c>
      <c r="AK47">
        <f t="shared" si="4"/>
        <v>31.244155913071157</v>
      </c>
      <c r="AN47" s="3"/>
      <c r="AO47" s="3"/>
      <c r="AP47" s="3"/>
      <c r="AQ47" s="3"/>
    </row>
    <row r="48" spans="1:43" x14ac:dyDescent="0.3">
      <c r="A48" s="13">
        <v>4</v>
      </c>
      <c r="B48" s="3">
        <v>35.643000000000001</v>
      </c>
      <c r="C48" s="3">
        <v>35.82</v>
      </c>
      <c r="D48" s="3">
        <v>36.304000000000002</v>
      </c>
      <c r="E48" s="3">
        <v>33.664000000000001</v>
      </c>
      <c r="F48" s="3">
        <v>37.557000000000002</v>
      </c>
      <c r="G48" s="3">
        <v>32.476999999999997</v>
      </c>
      <c r="H48" s="3">
        <v>32.774999999999999</v>
      </c>
      <c r="I48" s="3">
        <v>35.756999999999998</v>
      </c>
      <c r="J48" s="3">
        <v>34.892000000000003</v>
      </c>
      <c r="K48" s="3">
        <v>34.500999999999998</v>
      </c>
      <c r="L48" s="3">
        <v>34.334000000000003</v>
      </c>
      <c r="M48" s="3">
        <v>33.231000000000002</v>
      </c>
      <c r="N48" s="3">
        <v>34.542999999999999</v>
      </c>
      <c r="O48" s="3">
        <v>33.201000000000001</v>
      </c>
      <c r="P48" s="3">
        <v>33.456000000000003</v>
      </c>
      <c r="Q48" s="3">
        <f t="shared" si="3"/>
        <v>34.543666666666667</v>
      </c>
      <c r="R48" s="3"/>
      <c r="S48" s="3"/>
      <c r="T48" s="12">
        <v>4</v>
      </c>
      <c r="U48" s="3">
        <v>31.050404001539057</v>
      </c>
      <c r="V48" s="3">
        <v>33.666061705989115</v>
      </c>
      <c r="W48" s="3">
        <v>30.655427490108377</v>
      </c>
      <c r="X48" s="3">
        <v>29.453766511960016</v>
      </c>
      <c r="Y48" s="3">
        <v>28.865800865800878</v>
      </c>
      <c r="Z48" s="3">
        <v>29.052323454079765</v>
      </c>
      <c r="AA48" s="3">
        <v>36.995930447650757</v>
      </c>
      <c r="AB48" s="3">
        <v>27.407407407407412</v>
      </c>
      <c r="AC48" s="3">
        <v>30.792339466766798</v>
      </c>
      <c r="AD48" s="3">
        <v>30.192271083190565</v>
      </c>
      <c r="AE48" s="3">
        <v>29.599535693557748</v>
      </c>
      <c r="AF48" s="3">
        <v>25.925237121071227</v>
      </c>
      <c r="AG48" s="3">
        <v>28.142025173774186</v>
      </c>
      <c r="AH48" s="3">
        <v>26.968238691049091</v>
      </c>
      <c r="AI48" s="3">
        <v>31.258581235697942</v>
      </c>
      <c r="AJ48" s="3">
        <v>29.012236212094344</v>
      </c>
      <c r="AK48">
        <f t="shared" si="4"/>
        <v>29.939849160108579</v>
      </c>
      <c r="AL48">
        <f>STDEV(U48:AJ48)</f>
        <v>2.654489106257123</v>
      </c>
      <c r="AN48" s="3"/>
      <c r="AO48" s="3"/>
      <c r="AP48" s="3"/>
      <c r="AQ48" s="3"/>
    </row>
    <row r="49" spans="1:43" x14ac:dyDescent="0.3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12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L49">
        <f>AL48/4</f>
        <v>0.66362227656428074</v>
      </c>
      <c r="AN49" s="3"/>
      <c r="AO49" s="3"/>
      <c r="AP49" s="3"/>
      <c r="AQ49" s="3"/>
    </row>
    <row r="50" spans="1:43" x14ac:dyDescent="0.3">
      <c r="G50" s="26" t="s">
        <v>43</v>
      </c>
      <c r="H50" s="26"/>
      <c r="I50" s="26"/>
      <c r="J50" s="26"/>
      <c r="K50" s="26"/>
      <c r="Q50" s="1"/>
      <c r="R50" s="1"/>
      <c r="U50" s="1"/>
      <c r="V50" s="1"/>
      <c r="W50" s="1"/>
      <c r="X50" s="1"/>
      <c r="Y50" s="1"/>
      <c r="Z50" s="26" t="s">
        <v>43</v>
      </c>
      <c r="AA50" s="26"/>
      <c r="AB50" s="26"/>
      <c r="AC50" s="26"/>
      <c r="AD50" s="26"/>
    </row>
    <row r="51" spans="1:43" x14ac:dyDescent="0.3">
      <c r="I51" s="5" t="s">
        <v>11</v>
      </c>
      <c r="Q51" s="1"/>
      <c r="AB51" s="5" t="s">
        <v>12</v>
      </c>
    </row>
    <row r="52" spans="1:43" x14ac:dyDescent="0.3">
      <c r="A52" s="2" t="s">
        <v>19</v>
      </c>
      <c r="B52" s="5" t="s">
        <v>13</v>
      </c>
      <c r="C52" s="5" t="s">
        <v>14</v>
      </c>
      <c r="D52" s="5" t="s">
        <v>15</v>
      </c>
      <c r="E52" s="5" t="s">
        <v>16</v>
      </c>
      <c r="F52" s="5" t="s">
        <v>17</v>
      </c>
      <c r="G52" s="5" t="s">
        <v>39</v>
      </c>
      <c r="H52" s="5" t="s">
        <v>24</v>
      </c>
      <c r="I52" s="5" t="s">
        <v>25</v>
      </c>
      <c r="J52" s="5" t="s">
        <v>23</v>
      </c>
      <c r="K52" s="5" t="s">
        <v>26</v>
      </c>
      <c r="L52" s="5" t="s">
        <v>27</v>
      </c>
      <c r="M52" s="5" t="s">
        <v>28</v>
      </c>
      <c r="N52" s="5" t="s">
        <v>29</v>
      </c>
      <c r="O52" s="5" t="s">
        <v>30</v>
      </c>
      <c r="P52" s="5" t="s">
        <v>31</v>
      </c>
      <c r="Q52" s="2" t="s">
        <v>20</v>
      </c>
      <c r="T52" s="2" t="s">
        <v>19</v>
      </c>
      <c r="U52" s="5" t="s">
        <v>13</v>
      </c>
      <c r="V52" s="5" t="s">
        <v>14</v>
      </c>
      <c r="W52" s="5" t="s">
        <v>15</v>
      </c>
      <c r="X52" s="5" t="s">
        <v>16</v>
      </c>
      <c r="Y52" s="5" t="s">
        <v>17</v>
      </c>
      <c r="Z52" s="5" t="s">
        <v>39</v>
      </c>
      <c r="AA52" s="5" t="s">
        <v>24</v>
      </c>
      <c r="AB52" s="5" t="s">
        <v>25</v>
      </c>
      <c r="AC52" s="5" t="s">
        <v>23</v>
      </c>
      <c r="AD52" s="5" t="s">
        <v>26</v>
      </c>
      <c r="AE52" s="5" t="s">
        <v>27</v>
      </c>
      <c r="AF52" s="5" t="s">
        <v>28</v>
      </c>
      <c r="AG52" s="5" t="s">
        <v>29</v>
      </c>
      <c r="AH52" s="5" t="s">
        <v>30</v>
      </c>
      <c r="AI52" s="5" t="s">
        <v>31</v>
      </c>
      <c r="AJ52" s="5" t="s">
        <v>32</v>
      </c>
      <c r="AK52" s="2" t="s">
        <v>20</v>
      </c>
    </row>
    <row r="53" spans="1:43" x14ac:dyDescent="0.3">
      <c r="A53" s="12">
        <v>0</v>
      </c>
      <c r="B53" s="1">
        <v>0.79400000000000004</v>
      </c>
      <c r="C53" s="1">
        <v>0.78300000000000003</v>
      </c>
      <c r="D53" s="1">
        <v>0.77100000000000002</v>
      </c>
      <c r="E53" s="1">
        <v>0.77100000000000002</v>
      </c>
      <c r="F53" s="1">
        <v>0.77100000000000002</v>
      </c>
      <c r="G53" s="1">
        <v>0.77100000000000002</v>
      </c>
      <c r="H53" s="1">
        <v>0.79400000000000004</v>
      </c>
      <c r="I53" s="1">
        <v>0.79400000000000004</v>
      </c>
      <c r="J53" s="1">
        <v>0.72599999999999998</v>
      </c>
      <c r="K53" s="1">
        <v>0.79400000000000004</v>
      </c>
      <c r="L53" s="1">
        <v>0.77100000000000002</v>
      </c>
      <c r="M53" s="1">
        <v>0.77100000000000002</v>
      </c>
      <c r="N53" s="1">
        <v>0.749</v>
      </c>
      <c r="O53" s="1">
        <v>0.749</v>
      </c>
      <c r="P53" s="1">
        <v>0.72599999999999998</v>
      </c>
      <c r="Q53" s="1">
        <f>AVERAGE(B53:P53)</f>
        <v>0.76900000000000024</v>
      </c>
      <c r="T53" s="1">
        <v>0</v>
      </c>
      <c r="U53" s="3">
        <v>0.77149999999999996</v>
      </c>
      <c r="V53" s="3">
        <v>0.73750000000000004</v>
      </c>
      <c r="W53" s="3">
        <v>0.76</v>
      </c>
      <c r="X53" s="3">
        <v>0.76</v>
      </c>
      <c r="Y53" s="3">
        <v>0.749</v>
      </c>
      <c r="Z53" s="3">
        <v>0.77100000000000002</v>
      </c>
      <c r="AA53" s="3">
        <v>0.76</v>
      </c>
      <c r="AB53" s="3">
        <v>0.83899999999999997</v>
      </c>
      <c r="AC53" s="3">
        <v>0.77100000000000002</v>
      </c>
      <c r="AD53" s="3">
        <v>0.77100000000000002</v>
      </c>
      <c r="AE53" s="3">
        <v>0.79400000000000004</v>
      </c>
      <c r="AF53" s="3">
        <v>0.79400000000000004</v>
      </c>
      <c r="AG53" s="3">
        <v>0.77100000000000002</v>
      </c>
      <c r="AH53" s="3">
        <v>0.77100000000000002</v>
      </c>
      <c r="AI53" s="3">
        <v>0.77100000000000002</v>
      </c>
      <c r="AJ53" s="3">
        <v>0.79400000000000004</v>
      </c>
      <c r="AK53">
        <f>AVERAGE(U53:AJ53)</f>
        <v>0.77406250000000021</v>
      </c>
    </row>
    <row r="54" spans="1:43" x14ac:dyDescent="0.3">
      <c r="A54" s="12">
        <v>1</v>
      </c>
      <c r="B54" s="1">
        <v>0.77100000000000002</v>
      </c>
      <c r="C54" s="1">
        <v>0.8</v>
      </c>
      <c r="D54" s="1">
        <v>0.79400000000000004</v>
      </c>
      <c r="E54" s="1">
        <v>0.77100000000000002</v>
      </c>
      <c r="F54" s="1">
        <v>0.85</v>
      </c>
      <c r="G54" s="1">
        <v>0.81699999999999995</v>
      </c>
      <c r="H54" s="1">
        <v>0.81699999999999995</v>
      </c>
      <c r="I54" s="1">
        <v>0.85</v>
      </c>
      <c r="J54" s="1">
        <v>0.749</v>
      </c>
      <c r="K54" s="1">
        <v>0.79400000000000004</v>
      </c>
      <c r="L54" s="1">
        <v>0.77100000000000002</v>
      </c>
      <c r="M54" s="1">
        <v>0.77100000000000002</v>
      </c>
      <c r="N54" s="1">
        <v>0.77100000000000002</v>
      </c>
      <c r="O54" s="1">
        <v>0.77100000000000002</v>
      </c>
      <c r="P54" s="1">
        <v>0.77100000000000002</v>
      </c>
      <c r="Q54" s="1">
        <f>AVERAGE(B54:P54)</f>
        <v>0.79120000000000024</v>
      </c>
      <c r="T54" s="1">
        <v>1</v>
      </c>
      <c r="U54" s="3">
        <v>0.79400000000000004</v>
      </c>
      <c r="V54" s="3">
        <v>0.77100000000000002</v>
      </c>
      <c r="W54" s="3">
        <v>0.81699999999999995</v>
      </c>
      <c r="X54" s="3">
        <v>0.81699999999999995</v>
      </c>
      <c r="Y54" s="3">
        <v>0.77100000000000002</v>
      </c>
      <c r="Z54" s="3">
        <v>0.81699999999999995</v>
      </c>
      <c r="AA54" s="3">
        <v>0.79400000000000004</v>
      </c>
      <c r="AB54" s="3">
        <v>0.86199999999999999</v>
      </c>
      <c r="AC54" s="3">
        <v>0.88500000000000001</v>
      </c>
      <c r="AD54" s="3">
        <v>0.85</v>
      </c>
      <c r="AE54" s="3">
        <v>0.81699999999999995</v>
      </c>
      <c r="AF54" s="3">
        <v>0.83899999999999997</v>
      </c>
      <c r="AG54" s="3">
        <v>0.83899999999999997</v>
      </c>
      <c r="AH54" s="3">
        <v>0.81699999999999995</v>
      </c>
      <c r="AI54" s="3">
        <v>0.81699999999999995</v>
      </c>
      <c r="AJ54" s="3">
        <v>0.79100000000000004</v>
      </c>
      <c r="AK54">
        <f>AVERAGE(U54:AJ54)</f>
        <v>0.81862500000000005</v>
      </c>
    </row>
    <row r="55" spans="1:43" x14ac:dyDescent="0.3">
      <c r="A55" s="12">
        <v>2</v>
      </c>
      <c r="B55" s="1">
        <v>0.77100000000000002</v>
      </c>
      <c r="C55" s="1">
        <v>0.79400000000000004</v>
      </c>
      <c r="D55" s="1">
        <v>0.81699999999999995</v>
      </c>
      <c r="E55" s="1">
        <v>0.79400000000000004</v>
      </c>
      <c r="F55" s="1">
        <v>0.79400000000000004</v>
      </c>
      <c r="G55" s="1">
        <v>0.77100000000000002</v>
      </c>
      <c r="H55" s="1">
        <v>0.749</v>
      </c>
      <c r="I55" s="1">
        <v>0.749</v>
      </c>
      <c r="J55" s="1">
        <v>0.749</v>
      </c>
      <c r="K55" s="1">
        <v>0.749</v>
      </c>
      <c r="L55" s="1">
        <v>0.749</v>
      </c>
      <c r="M55" s="1">
        <v>0.79400000000000004</v>
      </c>
      <c r="N55" s="1">
        <v>0.79400000000000004</v>
      </c>
      <c r="O55" s="1">
        <v>0.77100000000000002</v>
      </c>
      <c r="P55" s="1">
        <v>0.77100000000000002</v>
      </c>
      <c r="Q55" s="1">
        <f>AVERAGE(B55:P55)</f>
        <v>0.77440000000000009</v>
      </c>
      <c r="T55" s="1">
        <v>2</v>
      </c>
      <c r="U55" s="3">
        <v>0.86199999999999999</v>
      </c>
      <c r="V55" s="3">
        <v>0.83899999999999997</v>
      </c>
      <c r="W55" s="3">
        <v>0.88500000000000001</v>
      </c>
      <c r="X55" s="3">
        <v>0.86199999999999999</v>
      </c>
      <c r="Y55" s="3">
        <v>0.86199999999999999</v>
      </c>
      <c r="Z55" s="3">
        <v>0.86199999999999999</v>
      </c>
      <c r="AA55" s="3">
        <v>0.86199999999999999</v>
      </c>
      <c r="AB55" s="3">
        <v>0.81699999999999995</v>
      </c>
      <c r="AC55" s="3">
        <v>0.90700000000000003</v>
      </c>
      <c r="AD55" s="3">
        <v>0.88500000000000001</v>
      </c>
      <c r="AE55" s="3">
        <v>0.86199999999999999</v>
      </c>
      <c r="AF55" s="3">
        <v>0.88500000000000001</v>
      </c>
      <c r="AG55" s="3">
        <v>0.88500000000000001</v>
      </c>
      <c r="AH55" s="3">
        <v>0.86199999999999999</v>
      </c>
      <c r="AI55" s="3">
        <v>0.86199999999999999</v>
      </c>
      <c r="AJ55" s="3">
        <v>0.88500000000000001</v>
      </c>
      <c r="AK55">
        <f>AVERAGE(U55:AJ55)</f>
        <v>0.86775000000000002</v>
      </c>
    </row>
    <row r="56" spans="1:43" x14ac:dyDescent="0.3">
      <c r="A56" s="12">
        <v>4</v>
      </c>
      <c r="B56" s="1">
        <v>0.81699999999999995</v>
      </c>
      <c r="C56" s="1">
        <v>0.81699999999999995</v>
      </c>
      <c r="D56" s="1">
        <v>0.79400000000000004</v>
      </c>
      <c r="E56" s="1">
        <v>0.81699999999999995</v>
      </c>
      <c r="F56" s="1">
        <v>0.79400000000000004</v>
      </c>
      <c r="G56" s="1">
        <v>0.77100000000000002</v>
      </c>
      <c r="H56" s="1">
        <v>0.79400000000000004</v>
      </c>
      <c r="I56" s="1">
        <v>0.81699999999999995</v>
      </c>
      <c r="J56" s="1">
        <v>0.77100000000000002</v>
      </c>
      <c r="K56" s="1">
        <v>0.79400000000000004</v>
      </c>
      <c r="L56" s="1">
        <v>0.77100000000000002</v>
      </c>
      <c r="M56" s="1">
        <v>0.79400000000000004</v>
      </c>
      <c r="N56" s="1">
        <v>0.79400000000000004</v>
      </c>
      <c r="O56" s="1">
        <v>0.79400000000000004</v>
      </c>
      <c r="P56" s="1">
        <v>0.77100000000000002</v>
      </c>
      <c r="Q56" s="1">
        <f>AVERAGE(B56:P56)</f>
        <v>0.79400000000000015</v>
      </c>
      <c r="T56" s="1">
        <v>4</v>
      </c>
      <c r="U56" s="3">
        <v>0.90700000000000003</v>
      </c>
      <c r="V56" s="3">
        <v>0.90700000000000003</v>
      </c>
      <c r="W56" s="3">
        <v>0.93300000000000005</v>
      </c>
      <c r="X56" s="3">
        <v>0.93300000000000005</v>
      </c>
      <c r="Y56" s="3">
        <v>0.95</v>
      </c>
      <c r="Z56" s="3">
        <v>0.93300000000000005</v>
      </c>
      <c r="AA56" s="3">
        <v>0.86199999999999999</v>
      </c>
      <c r="AB56" s="3">
        <v>0.90700000000000003</v>
      </c>
      <c r="AC56" s="3">
        <v>0.90700000000000003</v>
      </c>
      <c r="AD56" s="3">
        <v>0.85</v>
      </c>
      <c r="AE56" s="3">
        <v>0.95299999999999996</v>
      </c>
      <c r="AF56" s="3">
        <v>0.88500000000000001</v>
      </c>
      <c r="AG56" s="3">
        <v>0.86199999999999999</v>
      </c>
      <c r="AH56" s="3">
        <v>0.88500000000000001</v>
      </c>
      <c r="AI56" s="3">
        <v>0.83899999999999997</v>
      </c>
      <c r="AJ56" s="3">
        <v>0.88500000000000001</v>
      </c>
      <c r="AK56">
        <f>AVERAGE(U56:AJ56)</f>
        <v>0.89987499999999998</v>
      </c>
    </row>
    <row r="57" spans="1:43" x14ac:dyDescent="0.3">
      <c r="A57" s="8" t="s">
        <v>81</v>
      </c>
      <c r="B57" s="1">
        <f t="shared" ref="B57:Q57" si="5">((B56-B53)/B53)*100</f>
        <v>2.8967254408060339</v>
      </c>
      <c r="C57" s="1">
        <f t="shared" si="5"/>
        <v>4.3422733077905384</v>
      </c>
      <c r="D57" s="1">
        <f t="shared" si="5"/>
        <v>2.9831387808041532</v>
      </c>
      <c r="E57" s="1">
        <f t="shared" si="5"/>
        <v>5.9662775616082913</v>
      </c>
      <c r="F57" s="1">
        <f t="shared" si="5"/>
        <v>2.9831387808041532</v>
      </c>
      <c r="G57" s="1">
        <f t="shared" si="5"/>
        <v>0</v>
      </c>
      <c r="H57" s="1">
        <f t="shared" si="5"/>
        <v>0</v>
      </c>
      <c r="I57" s="1">
        <f t="shared" si="5"/>
        <v>2.8967254408060339</v>
      </c>
      <c r="J57" s="1">
        <f t="shared" si="5"/>
        <v>6.1983471074380221</v>
      </c>
      <c r="K57" s="1">
        <f t="shared" si="5"/>
        <v>0</v>
      </c>
      <c r="L57" s="1">
        <f t="shared" si="5"/>
        <v>0</v>
      </c>
      <c r="M57" s="1">
        <f t="shared" si="5"/>
        <v>2.9831387808041532</v>
      </c>
      <c r="N57" s="1">
        <f t="shared" si="5"/>
        <v>6.0080106809078826</v>
      </c>
      <c r="O57" s="1">
        <f t="shared" si="5"/>
        <v>6.0080106809078826</v>
      </c>
      <c r="P57" s="1">
        <f t="shared" si="5"/>
        <v>6.1983471074380221</v>
      </c>
      <c r="Q57" s="1">
        <f t="shared" si="5"/>
        <v>3.2509752925877633</v>
      </c>
      <c r="T57" s="8" t="s">
        <v>81</v>
      </c>
      <c r="U57" s="1">
        <f t="shared" ref="U57:AK57" si="6">((U56-U53)/U53)*100</f>
        <v>17.563188593648746</v>
      </c>
      <c r="V57" s="1">
        <f t="shared" si="6"/>
        <v>22.983050847457623</v>
      </c>
      <c r="W57" s="1">
        <f t="shared" si="6"/>
        <v>22.763157894736846</v>
      </c>
      <c r="X57" s="1">
        <f t="shared" si="6"/>
        <v>22.763157894736846</v>
      </c>
      <c r="Y57" s="1">
        <f t="shared" si="6"/>
        <v>26.835781041388511</v>
      </c>
      <c r="Z57" s="1">
        <f t="shared" si="6"/>
        <v>21.011673151750976</v>
      </c>
      <c r="AA57" s="1">
        <f t="shared" si="6"/>
        <v>13.421052631578945</v>
      </c>
      <c r="AB57" s="1">
        <f t="shared" si="6"/>
        <v>8.1048867699642511</v>
      </c>
      <c r="AC57" s="1">
        <f t="shared" si="6"/>
        <v>17.639429312581065</v>
      </c>
      <c r="AD57" s="1">
        <f t="shared" si="6"/>
        <v>10.246433203631641</v>
      </c>
      <c r="AE57" s="1">
        <f t="shared" si="6"/>
        <v>20.025188916876562</v>
      </c>
      <c r="AF57" s="1">
        <f t="shared" si="6"/>
        <v>11.460957178841305</v>
      </c>
      <c r="AG57" s="1">
        <f t="shared" si="6"/>
        <v>11.802853437094678</v>
      </c>
      <c r="AH57" s="1">
        <f t="shared" si="6"/>
        <v>14.78599221789883</v>
      </c>
      <c r="AI57" s="1">
        <f t="shared" si="6"/>
        <v>8.8197146562905253</v>
      </c>
      <c r="AJ57" s="1">
        <f t="shared" si="6"/>
        <v>11.460957178841305</v>
      </c>
      <c r="AK57" s="1">
        <f t="shared" si="6"/>
        <v>16.25353249899068</v>
      </c>
    </row>
    <row r="60" spans="1:43" x14ac:dyDescent="0.3">
      <c r="A60" s="2" t="s">
        <v>77</v>
      </c>
    </row>
    <row r="61" spans="1:43" x14ac:dyDescent="0.3">
      <c r="B61" s="26" t="s">
        <v>66</v>
      </c>
      <c r="C61" s="26"/>
      <c r="D61" s="26"/>
      <c r="E61" s="26"/>
      <c r="J61" s="26" t="s">
        <v>66</v>
      </c>
      <c r="K61" s="26"/>
      <c r="L61" s="26"/>
      <c r="M61" s="26"/>
    </row>
    <row r="62" spans="1:43" x14ac:dyDescent="0.3">
      <c r="B62" s="26" t="s">
        <v>71</v>
      </c>
      <c r="C62" s="26"/>
      <c r="D62" s="26"/>
      <c r="E62" s="26"/>
      <c r="K62" s="26" t="s">
        <v>12</v>
      </c>
      <c r="L62" s="26"/>
    </row>
    <row r="63" spans="1:43" x14ac:dyDescent="0.3">
      <c r="A63" t="s">
        <v>19</v>
      </c>
      <c r="B63" s="5" t="s">
        <v>13</v>
      </c>
      <c r="C63" s="5" t="s">
        <v>14</v>
      </c>
      <c r="D63" s="5" t="s">
        <v>15</v>
      </c>
      <c r="E63" s="5" t="s">
        <v>16</v>
      </c>
      <c r="F63" s="5" t="s">
        <v>20</v>
      </c>
      <c r="H63" t="s">
        <v>19</v>
      </c>
      <c r="I63" s="5" t="s">
        <v>13</v>
      </c>
      <c r="J63" s="5" t="s">
        <v>14</v>
      </c>
      <c r="K63" s="5" t="s">
        <v>15</v>
      </c>
      <c r="L63" s="5" t="s">
        <v>16</v>
      </c>
      <c r="M63" s="5" t="s">
        <v>17</v>
      </c>
      <c r="N63" s="5" t="s">
        <v>18</v>
      </c>
      <c r="O63" s="5" t="s">
        <v>20</v>
      </c>
    </row>
    <row r="64" spans="1:43" x14ac:dyDescent="0.3">
      <c r="A64" s="13">
        <v>0</v>
      </c>
      <c r="B64" s="3">
        <v>114.09</v>
      </c>
      <c r="C64" s="3">
        <v>126.32</v>
      </c>
      <c r="D64" s="3">
        <v>122.97</v>
      </c>
      <c r="E64" s="3">
        <v>97.55</v>
      </c>
      <c r="F64" s="3">
        <f>AVERAGE(B64:E64)</f>
        <v>115.2325</v>
      </c>
      <c r="G64" s="3"/>
      <c r="H64" s="13">
        <v>0</v>
      </c>
      <c r="I64" s="3">
        <v>85.89</v>
      </c>
      <c r="J64" s="3">
        <v>74.19</v>
      </c>
      <c r="K64" s="3">
        <v>94.43</v>
      </c>
      <c r="L64" s="3">
        <v>88.48</v>
      </c>
      <c r="M64" s="3">
        <v>103.46</v>
      </c>
      <c r="N64" s="3">
        <v>116.32</v>
      </c>
      <c r="O64" s="3">
        <f>AVERAGE(I64:N64)</f>
        <v>93.795000000000002</v>
      </c>
    </row>
    <row r="65" spans="1:15" x14ac:dyDescent="0.3">
      <c r="A65" s="13">
        <v>1</v>
      </c>
      <c r="B65" s="3">
        <v>107.19</v>
      </c>
      <c r="C65" s="3">
        <v>123.46</v>
      </c>
      <c r="D65" s="3">
        <v>106.47</v>
      </c>
      <c r="E65" s="3">
        <v>96.19</v>
      </c>
      <c r="F65" s="3">
        <f>AVERAGE(B65:E65)</f>
        <v>108.3275</v>
      </c>
      <c r="G65" s="3"/>
      <c r="H65" s="13">
        <v>1</v>
      </c>
      <c r="I65" s="3">
        <v>98.75</v>
      </c>
      <c r="J65" s="3">
        <v>127.15</v>
      </c>
      <c r="K65" s="3">
        <v>124.08</v>
      </c>
      <c r="L65" s="3">
        <v>111.57</v>
      </c>
      <c r="M65" s="3">
        <v>111.41</v>
      </c>
      <c r="N65" s="3">
        <v>117.75</v>
      </c>
      <c r="O65" s="3">
        <f>AVERAGE(I65:N65)</f>
        <v>115.11833333333334</v>
      </c>
    </row>
    <row r="66" spans="1:15" x14ac:dyDescent="0.3">
      <c r="A66" s="13">
        <v>2</v>
      </c>
      <c r="B66" s="3">
        <v>115.49</v>
      </c>
      <c r="C66" s="3">
        <v>126.56</v>
      </c>
      <c r="D66" s="3">
        <v>113.57</v>
      </c>
      <c r="E66" s="3">
        <v>107.13</v>
      </c>
      <c r="F66" s="3">
        <f>AVERAGE(B66:E66)</f>
        <v>115.6875</v>
      </c>
      <c r="G66" s="3"/>
      <c r="H66" s="13">
        <v>2</v>
      </c>
      <c r="I66" s="3">
        <v>85.67</v>
      </c>
      <c r="J66" s="3">
        <v>143.38999999999999</v>
      </c>
      <c r="K66" s="3">
        <v>127.37</v>
      </c>
      <c r="L66" s="3">
        <v>113.72</v>
      </c>
      <c r="M66" s="3">
        <v>116.432</v>
      </c>
      <c r="N66" s="3">
        <v>124.32</v>
      </c>
      <c r="O66" s="3">
        <f>AVERAGE(I66:N66)</f>
        <v>118.48366666666668</v>
      </c>
    </row>
    <row r="67" spans="1:15" x14ac:dyDescent="0.3">
      <c r="A67" s="13">
        <v>3</v>
      </c>
      <c r="B67" s="3">
        <v>110.45</v>
      </c>
      <c r="C67" s="3">
        <v>121.67</v>
      </c>
      <c r="D67" s="3">
        <v>109.68</v>
      </c>
      <c r="E67" s="3">
        <v>112.34</v>
      </c>
      <c r="F67" s="3">
        <f>AVERAGE(B67:E67)</f>
        <v>113.535</v>
      </c>
      <c r="G67" s="3"/>
      <c r="H67" s="13">
        <v>3</v>
      </c>
      <c r="I67" s="3">
        <v>103.72</v>
      </c>
      <c r="J67" s="3">
        <v>144.30000000000001</v>
      </c>
      <c r="K67" s="3">
        <v>135.1</v>
      </c>
      <c r="L67" s="3">
        <v>118.24</v>
      </c>
      <c r="M67" s="3">
        <v>118.393</v>
      </c>
      <c r="N67" s="3">
        <v>126.57</v>
      </c>
      <c r="O67" s="3">
        <f>AVERAGE(I67:N67)</f>
        <v>124.38716666666669</v>
      </c>
    </row>
    <row r="68" spans="1:15" x14ac:dyDescent="0.3">
      <c r="A68" s="13">
        <v>4</v>
      </c>
      <c r="B68" s="3">
        <v>114.85</v>
      </c>
      <c r="C68" s="3">
        <v>117.71</v>
      </c>
      <c r="D68" s="3">
        <v>108.8</v>
      </c>
      <c r="E68" s="3">
        <v>112.34</v>
      </c>
      <c r="F68" s="3">
        <f>AVERAGE(B68:E68)</f>
        <v>113.42500000000001</v>
      </c>
      <c r="G68" s="3"/>
      <c r="H68" s="13">
        <v>4</v>
      </c>
      <c r="I68" s="3">
        <v>105.47</v>
      </c>
      <c r="J68" s="3">
        <v>137.01</v>
      </c>
      <c r="K68" s="3">
        <v>131.19999999999999</v>
      </c>
      <c r="L68" s="3">
        <v>125.38</v>
      </c>
      <c r="M68" s="3">
        <v>126.325</v>
      </c>
      <c r="N68" s="3">
        <v>122.32</v>
      </c>
      <c r="O68" s="3">
        <f>AVERAGE(I68:N68)</f>
        <v>124.61749999999999</v>
      </c>
    </row>
    <row r="69" spans="1:15" x14ac:dyDescent="0.3">
      <c r="A69" s="13"/>
      <c r="B69" s="26" t="s">
        <v>72</v>
      </c>
      <c r="C69" s="26"/>
      <c r="D69" s="26"/>
      <c r="E69" s="26"/>
      <c r="F69" s="3"/>
      <c r="G69" s="3"/>
      <c r="H69" s="3"/>
      <c r="I69" s="3"/>
      <c r="J69" s="26" t="s">
        <v>72</v>
      </c>
      <c r="K69" s="26"/>
      <c r="L69" s="26"/>
      <c r="M69" s="26"/>
      <c r="N69" s="3"/>
      <c r="O69" s="3"/>
    </row>
    <row r="70" spans="1:15" x14ac:dyDescent="0.3">
      <c r="A70" s="13"/>
      <c r="B70" s="5" t="s">
        <v>71</v>
      </c>
      <c r="C70" s="5"/>
      <c r="D70" s="5"/>
      <c r="E70" s="5"/>
      <c r="F70" s="3"/>
      <c r="G70" s="3"/>
      <c r="H70" s="3"/>
      <c r="I70" s="3"/>
      <c r="J70" s="5" t="s">
        <v>12</v>
      </c>
      <c r="K70" s="5"/>
      <c r="L70" s="5"/>
      <c r="M70" s="5"/>
      <c r="N70" s="3"/>
      <c r="O70" s="3"/>
    </row>
    <row r="71" spans="1:15" x14ac:dyDescent="0.3">
      <c r="A71" t="s">
        <v>73</v>
      </c>
      <c r="B71" s="5" t="s">
        <v>13</v>
      </c>
      <c r="C71" s="5" t="s">
        <v>14</v>
      </c>
      <c r="D71" s="5" t="s">
        <v>15</v>
      </c>
      <c r="E71" s="5" t="s">
        <v>16</v>
      </c>
      <c r="F71" s="14" t="s">
        <v>20</v>
      </c>
      <c r="H71" t="s">
        <v>19</v>
      </c>
      <c r="I71" s="5" t="s">
        <v>13</v>
      </c>
      <c r="J71" s="5" t="s">
        <v>14</v>
      </c>
      <c r="K71" s="5" t="s">
        <v>15</v>
      </c>
      <c r="L71" s="5" t="s">
        <v>16</v>
      </c>
      <c r="M71" s="5" t="s">
        <v>17</v>
      </c>
      <c r="N71" s="5" t="s">
        <v>18</v>
      </c>
      <c r="O71" s="14" t="s">
        <v>20</v>
      </c>
    </row>
    <row r="72" spans="1:15" x14ac:dyDescent="0.3">
      <c r="A72" s="13">
        <v>0</v>
      </c>
      <c r="B72" s="3">
        <v>9836.23</v>
      </c>
      <c r="C72" s="3">
        <v>8543.2000000000007</v>
      </c>
      <c r="D72" s="3">
        <v>9878.32</v>
      </c>
      <c r="E72" s="3">
        <v>9643.67</v>
      </c>
      <c r="F72" s="3">
        <f>AVERAGE(B72:E72)</f>
        <v>9475.3549999999996</v>
      </c>
      <c r="G72" s="3"/>
      <c r="H72" s="13">
        <v>0</v>
      </c>
      <c r="I72" s="3">
        <v>5947.32</v>
      </c>
      <c r="J72" s="3">
        <v>6733.4</v>
      </c>
      <c r="K72" s="3">
        <v>6967.9</v>
      </c>
      <c r="L72" s="3">
        <v>8894.0300000000007</v>
      </c>
      <c r="M72" s="3">
        <v>5532.23</v>
      </c>
      <c r="N72" s="3">
        <v>7003.46</v>
      </c>
      <c r="O72" s="3">
        <f>AVERAGE(I72:N72)</f>
        <v>6846.39</v>
      </c>
    </row>
    <row r="73" spans="1:15" x14ac:dyDescent="0.3">
      <c r="A73" s="13">
        <v>1</v>
      </c>
      <c r="B73" s="3">
        <v>14151.82</v>
      </c>
      <c r="C73" s="3">
        <v>9953.23</v>
      </c>
      <c r="D73" s="3">
        <v>12663.43</v>
      </c>
      <c r="E73" s="3">
        <v>10689.62</v>
      </c>
      <c r="F73" s="3">
        <f>AVERAGE(B73:E73)</f>
        <v>11864.525</v>
      </c>
      <c r="G73" s="3"/>
      <c r="H73" s="13">
        <v>1</v>
      </c>
      <c r="I73" s="3">
        <v>8626.7199999999993</v>
      </c>
      <c r="J73" s="3">
        <v>7939.06</v>
      </c>
      <c r="K73" s="3">
        <v>13633.6</v>
      </c>
      <c r="L73" s="3">
        <v>11151.82</v>
      </c>
      <c r="M73" s="3">
        <v>9866.07</v>
      </c>
      <c r="N73" s="3">
        <v>9189.6200000000008</v>
      </c>
      <c r="O73" s="3">
        <f>AVERAGE(I73:N73)</f>
        <v>10067.815000000001</v>
      </c>
    </row>
    <row r="74" spans="1:15" x14ac:dyDescent="0.3">
      <c r="A74" s="13">
        <v>2</v>
      </c>
      <c r="B74" s="3">
        <v>13566.28</v>
      </c>
      <c r="C74" s="3">
        <v>10942.42</v>
      </c>
      <c r="D74" s="3">
        <v>16133.67</v>
      </c>
      <c r="E74" s="3">
        <v>11453.23</v>
      </c>
      <c r="F74" s="3">
        <f>AVERAGE(B74:E74)</f>
        <v>13023.900000000001</v>
      </c>
      <c r="G74" s="3"/>
      <c r="H74" s="13">
        <v>2</v>
      </c>
      <c r="I74" s="3">
        <v>9303.65</v>
      </c>
      <c r="J74" s="3">
        <v>9581.9500000000007</v>
      </c>
      <c r="K74" s="3">
        <v>12100.23</v>
      </c>
      <c r="L74" s="3">
        <v>10566.28</v>
      </c>
      <c r="M74" s="3">
        <v>11102.4</v>
      </c>
      <c r="N74" s="3">
        <v>9786.9</v>
      </c>
      <c r="O74" s="3">
        <f>AVERAGE(I74:N74)</f>
        <v>10406.901666666667</v>
      </c>
    </row>
    <row r="75" spans="1:15" x14ac:dyDescent="0.3">
      <c r="A75" s="13">
        <v>3</v>
      </c>
      <c r="B75" s="3">
        <v>12998.01</v>
      </c>
      <c r="C75" s="3">
        <v>10332.44</v>
      </c>
      <c r="D75" s="3">
        <v>15323.34</v>
      </c>
      <c r="E75" s="3">
        <v>11274.28</v>
      </c>
      <c r="F75" s="3">
        <f>AVERAGE(B75:E75)</f>
        <v>12482.0175</v>
      </c>
      <c r="G75" s="3"/>
      <c r="H75" s="13">
        <v>3</v>
      </c>
      <c r="I75" s="3">
        <v>9963.23</v>
      </c>
      <c r="J75" s="3">
        <v>9285.8700000000008</v>
      </c>
      <c r="K75" s="3">
        <v>11217.55</v>
      </c>
      <c r="L75" s="3">
        <v>10128.01</v>
      </c>
      <c r="M75" s="3">
        <v>10748.29</v>
      </c>
      <c r="N75" s="3">
        <v>9636.9030000000002</v>
      </c>
      <c r="O75" s="3">
        <f>AVERAGE(I75:N75)</f>
        <v>10163.308833333333</v>
      </c>
    </row>
    <row r="76" spans="1:15" x14ac:dyDescent="0.3">
      <c r="A76" s="13">
        <v>4</v>
      </c>
      <c r="B76" s="3">
        <v>12007.51</v>
      </c>
      <c r="C76" s="3">
        <v>10543.02</v>
      </c>
      <c r="D76" s="3">
        <v>14423.39</v>
      </c>
      <c r="E76" s="3">
        <v>10528.01</v>
      </c>
      <c r="F76" s="3">
        <f>AVERAGE(B76:E76)</f>
        <v>11875.4825</v>
      </c>
      <c r="G76" s="3"/>
      <c r="H76" s="13">
        <v>4</v>
      </c>
      <c r="I76" s="3">
        <v>10137.209999999999</v>
      </c>
      <c r="J76" s="3">
        <v>8770.01</v>
      </c>
      <c r="K76" s="3">
        <v>10827.42</v>
      </c>
      <c r="L76" s="3">
        <v>9497.51</v>
      </c>
      <c r="M76" s="3">
        <v>10137.209999999999</v>
      </c>
      <c r="N76" s="3">
        <v>9032.9830000000002</v>
      </c>
      <c r="O76" s="3">
        <f>AVERAGE(I76:N76)</f>
        <v>9733.7238333333335</v>
      </c>
    </row>
  </sheetData>
  <mergeCells count="10">
    <mergeCell ref="E2:F2"/>
    <mergeCell ref="Z50:AD50"/>
    <mergeCell ref="J69:M69"/>
    <mergeCell ref="B69:E69"/>
    <mergeCell ref="K62:L62"/>
    <mergeCell ref="J61:M61"/>
    <mergeCell ref="B61:E61"/>
    <mergeCell ref="B62:E62"/>
    <mergeCell ref="G50:K50"/>
    <mergeCell ref="B2:C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E84-A216-442B-8479-8A36C16B8EC7}">
  <dimension ref="A1:CQ37"/>
  <sheetViews>
    <sheetView topLeftCell="A6" workbookViewId="0">
      <selection activeCell="D19" sqref="D19"/>
    </sheetView>
  </sheetViews>
  <sheetFormatPr defaultRowHeight="14.4" x14ac:dyDescent="0.3"/>
  <cols>
    <col min="1" max="1" width="11.77734375" customWidth="1"/>
    <col min="2" max="2" width="13.88671875" customWidth="1"/>
    <col min="3" max="4" width="12.77734375" customWidth="1"/>
    <col min="5" max="5" width="11.88671875" customWidth="1"/>
    <col min="6" max="6" width="12" customWidth="1"/>
    <col min="7" max="7" width="10.109375" customWidth="1"/>
    <col min="9" max="9" width="11.77734375" customWidth="1"/>
    <col min="10" max="10" width="11.21875" customWidth="1"/>
    <col min="12" max="12" width="10.6640625" customWidth="1"/>
    <col min="15" max="15" width="10.44140625" customWidth="1"/>
    <col min="16" max="16" width="11.44140625" customWidth="1"/>
    <col min="17" max="17" width="10.44140625" customWidth="1"/>
    <col min="18" max="18" width="11.88671875" customWidth="1"/>
    <col min="21" max="21" width="12.21875" customWidth="1"/>
    <col min="24" max="24" width="12.21875" customWidth="1"/>
    <col min="25" max="26" width="10.88671875" customWidth="1"/>
    <col min="30" max="30" width="10.77734375" customWidth="1"/>
    <col min="31" max="31" width="10.5546875" customWidth="1"/>
    <col min="34" max="34" width="9.88671875" customWidth="1"/>
    <col min="35" max="35" width="11.33203125" customWidth="1"/>
    <col min="40" max="40" width="10.21875" customWidth="1"/>
    <col min="41" max="41" width="12.5546875" customWidth="1"/>
    <col min="59" max="59" width="12" bestFit="1" customWidth="1"/>
  </cols>
  <sheetData>
    <row r="1" spans="1:95" x14ac:dyDescent="0.3">
      <c r="A1" s="2" t="s">
        <v>137</v>
      </c>
      <c r="B1" s="2"/>
    </row>
    <row r="2" spans="1:95" s="2" customFormat="1" x14ac:dyDescent="0.3">
      <c r="A2" s="2" t="s">
        <v>110</v>
      </c>
      <c r="B2" s="2" t="s">
        <v>118</v>
      </c>
      <c r="G2" s="2" t="s">
        <v>119</v>
      </c>
      <c r="L2" s="2" t="s">
        <v>120</v>
      </c>
      <c r="Q2" s="2" t="s">
        <v>121</v>
      </c>
      <c r="V2" s="2" t="s">
        <v>129</v>
      </c>
      <c r="AA2" s="2" t="s">
        <v>111</v>
      </c>
      <c r="AF2" s="2" t="s">
        <v>112</v>
      </c>
      <c r="AK2" s="2" t="s">
        <v>113</v>
      </c>
      <c r="AP2" s="2" t="s">
        <v>114</v>
      </c>
      <c r="AU2" s="2" t="s">
        <v>115</v>
      </c>
      <c r="AZ2" s="2" t="s">
        <v>116</v>
      </c>
      <c r="BE2" s="2" t="s">
        <v>117</v>
      </c>
      <c r="BJ2" s="2" t="s">
        <v>130</v>
      </c>
      <c r="BO2" s="2" t="s">
        <v>131</v>
      </c>
      <c r="BT2" s="2" t="s">
        <v>132</v>
      </c>
      <c r="BY2" s="2" t="s">
        <v>133</v>
      </c>
      <c r="CD2" s="2" t="s">
        <v>134</v>
      </c>
      <c r="CI2" s="2" t="s">
        <v>135</v>
      </c>
      <c r="CN2" s="2" t="s">
        <v>136</v>
      </c>
    </row>
    <row r="3" spans="1:95" x14ac:dyDescent="0.3">
      <c r="B3" s="5" t="s">
        <v>125</v>
      </c>
      <c r="C3" s="5" t="s">
        <v>126</v>
      </c>
      <c r="D3" s="5" t="s">
        <v>127</v>
      </c>
      <c r="E3" s="5" t="s">
        <v>128</v>
      </c>
      <c r="G3" s="5" t="s">
        <v>125</v>
      </c>
      <c r="H3" s="5" t="s">
        <v>126</v>
      </c>
      <c r="I3" s="5" t="s">
        <v>127</v>
      </c>
      <c r="J3" s="5" t="s">
        <v>128</v>
      </c>
      <c r="L3" s="5" t="s">
        <v>125</v>
      </c>
      <c r="M3" s="5" t="s">
        <v>126</v>
      </c>
      <c r="N3" s="5" t="s">
        <v>127</v>
      </c>
      <c r="O3" s="5" t="s">
        <v>128</v>
      </c>
      <c r="Q3" s="5" t="s">
        <v>125</v>
      </c>
      <c r="R3" s="5" t="s">
        <v>126</v>
      </c>
      <c r="S3" s="5" t="s">
        <v>127</v>
      </c>
      <c r="T3" s="5" t="s">
        <v>128</v>
      </c>
      <c r="U3" s="5"/>
      <c r="V3" s="5" t="s">
        <v>125</v>
      </c>
      <c r="W3" s="5" t="s">
        <v>126</v>
      </c>
      <c r="X3" s="5" t="s">
        <v>127</v>
      </c>
      <c r="Y3" s="5" t="s">
        <v>128</v>
      </c>
      <c r="AA3" s="5" t="s">
        <v>125</v>
      </c>
      <c r="AB3" s="5" t="s">
        <v>126</v>
      </c>
      <c r="AC3" s="5" t="s">
        <v>127</v>
      </c>
      <c r="AD3" s="5" t="s">
        <v>128</v>
      </c>
      <c r="AF3" s="5" t="s">
        <v>125</v>
      </c>
      <c r="AG3" s="5" t="s">
        <v>126</v>
      </c>
      <c r="AH3" s="5" t="s">
        <v>127</v>
      </c>
      <c r="AI3" s="5" t="s">
        <v>128</v>
      </c>
      <c r="AK3" s="5" t="s">
        <v>71</v>
      </c>
      <c r="AL3" s="5" t="s">
        <v>126</v>
      </c>
      <c r="AM3" s="5" t="s">
        <v>127</v>
      </c>
      <c r="AN3" s="5" t="s">
        <v>128</v>
      </c>
      <c r="AP3" s="5" t="s">
        <v>125</v>
      </c>
      <c r="AQ3" s="5" t="s">
        <v>126</v>
      </c>
      <c r="AR3" s="5" t="s">
        <v>127</v>
      </c>
      <c r="AS3" s="5" t="s">
        <v>128</v>
      </c>
      <c r="AU3" s="5" t="s">
        <v>125</v>
      </c>
      <c r="AV3" s="5" t="s">
        <v>126</v>
      </c>
      <c r="AW3" s="5" t="s">
        <v>127</v>
      </c>
      <c r="AX3" s="5" t="s">
        <v>128</v>
      </c>
      <c r="AZ3" s="5" t="s">
        <v>125</v>
      </c>
      <c r="BA3" s="5" t="s">
        <v>126</v>
      </c>
      <c r="BB3" s="5" t="s">
        <v>127</v>
      </c>
      <c r="BC3" s="5" t="s">
        <v>128</v>
      </c>
      <c r="BE3" s="5" t="s">
        <v>125</v>
      </c>
      <c r="BF3" s="5" t="s">
        <v>126</v>
      </c>
      <c r="BG3" s="5" t="s">
        <v>127</v>
      </c>
      <c r="BH3" s="5" t="s">
        <v>128</v>
      </c>
      <c r="BJ3" s="5" t="s">
        <v>125</v>
      </c>
      <c r="BK3" s="5" t="s">
        <v>126</v>
      </c>
      <c r="BL3" s="5" t="s">
        <v>127</v>
      </c>
      <c r="BM3" s="5" t="s">
        <v>128</v>
      </c>
      <c r="BO3" s="5" t="s">
        <v>125</v>
      </c>
      <c r="BP3" s="5" t="s">
        <v>126</v>
      </c>
      <c r="BQ3" s="5" t="s">
        <v>127</v>
      </c>
      <c r="BR3" s="5" t="s">
        <v>128</v>
      </c>
      <c r="BT3" s="5" t="s">
        <v>125</v>
      </c>
      <c r="BU3" s="5" t="s">
        <v>126</v>
      </c>
      <c r="BV3" s="5" t="s">
        <v>127</v>
      </c>
      <c r="BW3" s="5" t="s">
        <v>128</v>
      </c>
      <c r="BY3" s="5" t="s">
        <v>125</v>
      </c>
      <c r="BZ3" s="5" t="s">
        <v>126</v>
      </c>
      <c r="CA3" s="5" t="s">
        <v>127</v>
      </c>
      <c r="CB3" s="5" t="s">
        <v>128</v>
      </c>
      <c r="CD3" s="5" t="s">
        <v>125</v>
      </c>
      <c r="CE3" s="5" t="s">
        <v>126</v>
      </c>
      <c r="CF3" s="5" t="s">
        <v>127</v>
      </c>
      <c r="CG3" s="5" t="s">
        <v>128</v>
      </c>
      <c r="CI3" s="5" t="s">
        <v>125</v>
      </c>
      <c r="CJ3" s="5" t="s">
        <v>126</v>
      </c>
      <c r="CK3" s="5" t="s">
        <v>127</v>
      </c>
      <c r="CL3" s="5" t="s">
        <v>128</v>
      </c>
      <c r="CN3" s="5" t="s">
        <v>125</v>
      </c>
      <c r="CO3" s="5" t="s">
        <v>126</v>
      </c>
      <c r="CP3" s="5" t="s">
        <v>127</v>
      </c>
      <c r="CQ3" s="5" t="s">
        <v>128</v>
      </c>
    </row>
    <row r="4" spans="1:95" x14ac:dyDescent="0.3">
      <c r="B4" s="22">
        <v>1.206205894</v>
      </c>
      <c r="C4" s="22">
        <v>2.7015914599999999</v>
      </c>
      <c r="D4" s="1">
        <v>0.94387431268168964</v>
      </c>
      <c r="E4" s="1">
        <v>0.23004691265621915</v>
      </c>
      <c r="G4" s="22">
        <v>1.2444907919999999</v>
      </c>
      <c r="H4" s="22">
        <v>2.7873397999999998</v>
      </c>
      <c r="I4" s="22">
        <v>0.93218129000000005</v>
      </c>
      <c r="J4" s="22">
        <v>0.79748220999999997</v>
      </c>
      <c r="L4" s="22">
        <v>0.84172949200000002</v>
      </c>
      <c r="M4" s="22">
        <v>1.6564506699999999</v>
      </c>
      <c r="N4" s="22">
        <v>1.0208421590000001</v>
      </c>
      <c r="O4" s="22">
        <v>0.77356535000000004</v>
      </c>
      <c r="Q4" s="22">
        <v>1.1475614649999999</v>
      </c>
      <c r="R4" s="22">
        <v>2.0305981499999999</v>
      </c>
      <c r="S4" s="22">
        <v>0.980229358</v>
      </c>
      <c r="T4" s="22">
        <v>0.38600050000000002</v>
      </c>
      <c r="U4" s="1"/>
      <c r="V4" s="22">
        <v>1.6018924059999999</v>
      </c>
      <c r="W4" s="22">
        <v>1.6555205099999999</v>
      </c>
      <c r="X4" s="22">
        <v>0.99618762500000002</v>
      </c>
      <c r="Y4" s="22">
        <v>0.60542395000000004</v>
      </c>
      <c r="AA4" s="22">
        <v>0.98927563100000004</v>
      </c>
      <c r="AB4" s="22">
        <v>1.0529554800000001</v>
      </c>
      <c r="AC4" s="1">
        <v>1.0862328003986548</v>
      </c>
      <c r="AD4">
        <v>0.26352285582268392</v>
      </c>
      <c r="AF4" s="22">
        <v>0.66346636699999995</v>
      </c>
      <c r="AG4" s="22">
        <v>2.2680124699999999</v>
      </c>
      <c r="AH4">
        <v>0.74466665715201441</v>
      </c>
      <c r="AI4" s="1">
        <v>0.31454390963860701</v>
      </c>
      <c r="AK4" s="22">
        <v>1.4078529200000001</v>
      </c>
      <c r="AL4" s="22">
        <v>1.4889029899999999</v>
      </c>
      <c r="AM4">
        <v>0.79959055365753517</v>
      </c>
      <c r="AN4" s="1">
        <v>0.77414014283595256</v>
      </c>
      <c r="AP4" s="22">
        <v>0.383258286</v>
      </c>
      <c r="AQ4" s="22">
        <v>1.5743128</v>
      </c>
      <c r="AR4" s="22">
        <v>0.94791022899999999</v>
      </c>
      <c r="AS4" s="22">
        <v>0.94714032999999997</v>
      </c>
      <c r="AU4" s="22">
        <v>1.4315906709999999</v>
      </c>
      <c r="AV4" s="22">
        <v>1.53434089</v>
      </c>
      <c r="AW4" s="1">
        <v>0.9223161935859383</v>
      </c>
      <c r="AX4" s="1">
        <v>0.30992692498474772</v>
      </c>
      <c r="AZ4" s="22">
        <v>1.044187615</v>
      </c>
      <c r="BA4" s="22">
        <v>0.77865039000000003</v>
      </c>
      <c r="BB4" s="22">
        <v>0.738689335</v>
      </c>
      <c r="BC4" s="22">
        <v>0.94472630000000002</v>
      </c>
      <c r="BE4" s="22">
        <v>0.82033535599999996</v>
      </c>
      <c r="BF4" s="22">
        <v>2.1976358999999999</v>
      </c>
      <c r="BG4" s="22">
        <v>1.5175177719999999</v>
      </c>
      <c r="BH4" s="22">
        <v>0.62798189999999998</v>
      </c>
      <c r="BJ4" s="22">
        <v>0.47993671900000001</v>
      </c>
      <c r="BK4" s="22">
        <v>2.55693343</v>
      </c>
      <c r="BL4" s="22">
        <v>1.685111461</v>
      </c>
      <c r="BM4" s="22">
        <v>2.81341953</v>
      </c>
      <c r="BO4" s="22">
        <v>1.1599062309999999</v>
      </c>
      <c r="BP4" s="22">
        <v>1.8320316699999999</v>
      </c>
      <c r="BQ4" s="22">
        <v>1.2646455889999999</v>
      </c>
      <c r="BR4" s="22">
        <v>6.8307376199999998</v>
      </c>
      <c r="BT4" s="22">
        <v>0.95899997599999998</v>
      </c>
      <c r="BU4" s="22">
        <v>1.6369000899999999</v>
      </c>
      <c r="BV4" s="22">
        <v>0.65942041600000001</v>
      </c>
      <c r="BW4" s="22">
        <v>0.83788759000000002</v>
      </c>
      <c r="BY4" s="22">
        <v>1.432378291</v>
      </c>
      <c r="BZ4" s="22">
        <v>2.30607579</v>
      </c>
      <c r="CA4" s="22">
        <v>0.79116794099999999</v>
      </c>
      <c r="CB4" s="22">
        <v>0.80027539000000003</v>
      </c>
      <c r="CD4" s="22">
        <v>1.8033029899999999</v>
      </c>
      <c r="CE4" s="22">
        <v>0.53040659999999995</v>
      </c>
      <c r="CF4" s="22">
        <v>0.38215830499999998</v>
      </c>
      <c r="CG4" s="22">
        <v>0.58137070999999996</v>
      </c>
      <c r="CI4" s="22">
        <v>1.1815698960000001</v>
      </c>
      <c r="CJ4" s="22">
        <v>1.2847280800000001</v>
      </c>
      <c r="CK4" s="22">
        <v>0.46088904600000002</v>
      </c>
      <c r="CL4" s="22">
        <v>0.30333622999999998</v>
      </c>
      <c r="CN4" s="22">
        <v>0.60280769199999995</v>
      </c>
      <c r="CO4" s="22">
        <v>0.56179743999999998</v>
      </c>
      <c r="CP4" s="22">
        <v>1.2844547710000001</v>
      </c>
      <c r="CQ4" s="22">
        <v>2.85781683</v>
      </c>
    </row>
    <row r="5" spans="1:95" x14ac:dyDescent="0.3">
      <c r="B5" s="22">
        <v>1.431118224</v>
      </c>
      <c r="C5" s="22">
        <v>3.7333640300000002</v>
      </c>
      <c r="D5" s="1">
        <v>1.4240501955970732</v>
      </c>
      <c r="E5" s="1">
        <v>0.29051139673945958</v>
      </c>
      <c r="G5" s="22">
        <v>1.4765418239999999</v>
      </c>
      <c r="H5" s="22">
        <v>3.85186077</v>
      </c>
      <c r="I5" s="22">
        <v>1.487876953</v>
      </c>
      <c r="J5" s="22">
        <v>0.89811503000000004</v>
      </c>
      <c r="L5" s="22">
        <v>1.6261141910000001</v>
      </c>
      <c r="M5" s="22">
        <v>2.6416303000000001</v>
      </c>
      <c r="N5" s="22">
        <v>1.1599744460000001</v>
      </c>
      <c r="O5" s="22">
        <v>0.97175275000000005</v>
      </c>
      <c r="Q5" s="22">
        <v>1.432536034</v>
      </c>
      <c r="R5" s="22">
        <v>2.2530897200000002</v>
      </c>
      <c r="S5" s="22">
        <v>1.0258811480000001</v>
      </c>
      <c r="T5" s="22">
        <v>1.10260702</v>
      </c>
      <c r="U5" s="1"/>
      <c r="V5" s="22">
        <v>1.302202356</v>
      </c>
      <c r="W5" s="22">
        <v>0.51866601999999995</v>
      </c>
      <c r="X5" s="22">
        <v>0.89191822799999998</v>
      </c>
      <c r="Y5" s="22">
        <v>0.98572468999999996</v>
      </c>
      <c r="AA5" s="22">
        <v>1.2067368549999999</v>
      </c>
      <c r="AB5" s="22">
        <v>10.017457200000001</v>
      </c>
      <c r="AC5" s="1">
        <v>1.6237542855185563</v>
      </c>
      <c r="AD5">
        <v>1.0205404269169791</v>
      </c>
      <c r="AF5" s="22">
        <v>2.3917974809999998</v>
      </c>
      <c r="AG5" s="22">
        <v>3.3747061899999999</v>
      </c>
      <c r="AH5">
        <v>1.4824670098028347</v>
      </c>
      <c r="AI5" s="1">
        <v>0.77449795420647871</v>
      </c>
      <c r="AK5" s="22">
        <v>1.0400307849999999</v>
      </c>
      <c r="AL5" s="22">
        <v>0.63164615000000002</v>
      </c>
      <c r="AM5">
        <v>1.6981924928936765</v>
      </c>
      <c r="AN5" s="1">
        <v>0.9597074959055989</v>
      </c>
      <c r="AP5" s="22">
        <v>1.527729253</v>
      </c>
      <c r="AQ5" s="22">
        <v>1.5779544400000001</v>
      </c>
      <c r="AR5" s="22">
        <v>1.2100679110000001</v>
      </c>
      <c r="AS5" s="22">
        <v>1.2747210899999999</v>
      </c>
      <c r="AU5" s="22">
        <v>1.69852884</v>
      </c>
      <c r="AV5" s="22">
        <v>1.6180831099999999</v>
      </c>
      <c r="AW5" s="1">
        <v>1.0472941228206258</v>
      </c>
      <c r="AX5" s="1">
        <v>0.45271238065417252</v>
      </c>
      <c r="AZ5" s="22">
        <v>0.80332051199999999</v>
      </c>
      <c r="BA5" s="22">
        <v>1.32321511</v>
      </c>
      <c r="BB5" s="22">
        <v>1.2949716600000001</v>
      </c>
      <c r="BC5" s="22">
        <v>0.81889093999999996</v>
      </c>
      <c r="BE5" s="22">
        <v>1.597651098</v>
      </c>
      <c r="BF5" s="22">
        <v>3.0722289100000002</v>
      </c>
      <c r="BG5" s="22">
        <v>1.0676319670000001</v>
      </c>
      <c r="BH5" s="22">
        <v>1.4095389700000001</v>
      </c>
      <c r="BJ5" s="22">
        <v>0.73033841799999999</v>
      </c>
      <c r="BK5" s="22">
        <v>2.6908535200000001</v>
      </c>
      <c r="BL5" s="22">
        <v>1.0307976969999999</v>
      </c>
      <c r="BM5" s="22">
        <v>1.2390769699999999</v>
      </c>
      <c r="BO5" s="22">
        <v>0.92504913200000005</v>
      </c>
      <c r="BP5" s="22">
        <v>1.95647847</v>
      </c>
      <c r="BQ5" s="22">
        <v>0.67540443400000005</v>
      </c>
      <c r="BR5" s="22">
        <v>4.8502135500000003</v>
      </c>
      <c r="BT5" s="22">
        <v>0.80214901400000005</v>
      </c>
      <c r="BU5" s="22">
        <v>0.67926237</v>
      </c>
      <c r="BV5" s="22">
        <v>2.0300970779999998</v>
      </c>
      <c r="BW5" s="22">
        <v>1.1917036299999999</v>
      </c>
      <c r="BY5" s="22">
        <v>0.83231772000000004</v>
      </c>
      <c r="BZ5" s="22">
        <v>1.32417992</v>
      </c>
      <c r="CA5" s="22">
        <v>2.188740245</v>
      </c>
      <c r="CB5" s="22">
        <v>0.70335320999999995</v>
      </c>
      <c r="CD5" s="22">
        <v>0.71025338400000004</v>
      </c>
      <c r="CE5" s="22">
        <v>0.52764663999999994</v>
      </c>
      <c r="CF5" s="22">
        <v>5.7094422209999998</v>
      </c>
      <c r="CG5" s="22">
        <v>0.26260857999999998</v>
      </c>
      <c r="CI5" s="22">
        <v>0.88783839799999997</v>
      </c>
      <c r="CJ5" s="22">
        <v>0.79388859000000001</v>
      </c>
      <c r="CK5" s="22">
        <v>0.60605296500000005</v>
      </c>
      <c r="CL5" s="22">
        <v>0.37755618000000002</v>
      </c>
      <c r="CN5" s="22">
        <v>2.1739490090000002</v>
      </c>
      <c r="CO5" s="22">
        <v>0.57203245000000003</v>
      </c>
      <c r="CP5" s="22">
        <v>1.112391567</v>
      </c>
      <c r="CQ5" s="22">
        <v>1.1487941100000001</v>
      </c>
    </row>
    <row r="6" spans="1:95" x14ac:dyDescent="0.3">
      <c r="B6" s="22">
        <v>0.975226696</v>
      </c>
      <c r="C6" s="22">
        <v>1.4815864999999999</v>
      </c>
      <c r="D6" s="1">
        <v>0.64767112594597254</v>
      </c>
      <c r="E6" s="1">
        <v>0.81601448498844575</v>
      </c>
      <c r="G6" s="22">
        <v>1.0061803279999999</v>
      </c>
      <c r="H6" s="22">
        <v>1.5286119600000001</v>
      </c>
      <c r="I6" s="22">
        <v>1.066926126</v>
      </c>
      <c r="J6" s="22">
        <v>0.92823800999999995</v>
      </c>
      <c r="L6" s="22">
        <v>1.038687669</v>
      </c>
      <c r="M6" s="22">
        <v>2.1958232099999999</v>
      </c>
      <c r="N6" s="22">
        <v>0.82683859900000001</v>
      </c>
      <c r="O6" s="22">
        <v>0.67756130999999997</v>
      </c>
      <c r="Q6" s="22">
        <v>0.828498752</v>
      </c>
      <c r="R6" s="22">
        <v>1.41935758</v>
      </c>
      <c r="S6" s="22">
        <v>1.3180768839999999</v>
      </c>
      <c r="T6" s="22">
        <v>0.76456546000000003</v>
      </c>
      <c r="U6" s="1"/>
      <c r="V6" s="22">
        <v>0.65466488899999997</v>
      </c>
      <c r="W6" s="22">
        <v>1.78856784</v>
      </c>
      <c r="X6" s="22">
        <v>0.84982281699999995</v>
      </c>
      <c r="Y6" s="22">
        <v>0.88218881000000005</v>
      </c>
      <c r="AA6" s="22">
        <v>0.83960215699999996</v>
      </c>
      <c r="AB6" s="22">
        <v>5.4557509099999999</v>
      </c>
      <c r="AC6" s="1">
        <v>1.0252672378885899</v>
      </c>
      <c r="AD6">
        <v>1.627510291972883</v>
      </c>
      <c r="AF6" s="22">
        <v>1.102996774</v>
      </c>
      <c r="AG6" s="22">
        <v>2.0918246300000001</v>
      </c>
      <c r="AH6">
        <v>0.82435252882850163</v>
      </c>
      <c r="AI6" s="1">
        <v>0.59790989838806541</v>
      </c>
      <c r="AK6" s="22">
        <v>1.017222101</v>
      </c>
      <c r="AL6" s="22">
        <v>1.0903947599999999</v>
      </c>
      <c r="AM6">
        <v>0.82778805363655139</v>
      </c>
      <c r="AN6" s="1">
        <v>0.6375748677459292</v>
      </c>
      <c r="AP6" s="22">
        <v>0.92320453899999999</v>
      </c>
      <c r="AQ6" s="22">
        <v>1.19035252</v>
      </c>
      <c r="AR6" s="22">
        <v>1.086518909</v>
      </c>
      <c r="AS6" s="22">
        <v>0.90516505999999997</v>
      </c>
      <c r="AU6" s="22">
        <v>0.91443490599999999</v>
      </c>
      <c r="AV6" s="22">
        <v>1.5884493099999999</v>
      </c>
      <c r="AW6" s="1">
        <v>0.62850668726091308</v>
      </c>
      <c r="AX6" s="1">
        <v>0.65217603488278475</v>
      </c>
      <c r="AZ6" s="22">
        <v>0.63465639100000004</v>
      </c>
      <c r="BA6" s="22">
        <v>0.52755043999999995</v>
      </c>
      <c r="BB6" s="22">
        <v>1.8501522109999999</v>
      </c>
      <c r="BC6" s="22">
        <v>0.43350437000000003</v>
      </c>
      <c r="BE6" s="22">
        <v>0.89458204900000005</v>
      </c>
      <c r="BF6" s="22">
        <v>3.9157420100000002</v>
      </c>
      <c r="BG6" s="22">
        <v>1.5069796449999999</v>
      </c>
      <c r="BH6" s="22">
        <v>1.6885943000000001</v>
      </c>
      <c r="BJ6" s="22">
        <v>1.1823478080000001</v>
      </c>
      <c r="BK6" s="22">
        <v>6.45101791</v>
      </c>
      <c r="BL6" s="22">
        <v>1.4473756550000001</v>
      </c>
      <c r="BM6" s="22">
        <v>4.7357026299999996</v>
      </c>
      <c r="BO6" s="22">
        <v>1.3616107930000001</v>
      </c>
      <c r="BP6" s="22">
        <v>2.41712076</v>
      </c>
      <c r="BQ6" s="22">
        <v>1.664143251</v>
      </c>
      <c r="BR6" s="22">
        <v>5.3951700599999999</v>
      </c>
      <c r="BT6" s="22">
        <v>1.1596711479999999</v>
      </c>
      <c r="BU6" s="22">
        <v>1.7008569600000001</v>
      </c>
      <c r="BV6" s="22">
        <v>0.86991206799999998</v>
      </c>
      <c r="BW6" s="22">
        <v>0.98184079999999996</v>
      </c>
      <c r="BY6" s="22">
        <v>0.89801489599999995</v>
      </c>
      <c r="BZ6" s="22">
        <v>1.58595643</v>
      </c>
      <c r="CA6" s="22">
        <v>2.1841825369999999</v>
      </c>
      <c r="CB6" s="22">
        <v>0.70985825999999996</v>
      </c>
      <c r="CD6" s="22">
        <v>0.91277641600000003</v>
      </c>
      <c r="CE6" s="22">
        <v>0.30703453000000003</v>
      </c>
      <c r="CF6" s="22">
        <v>1.3953746840000001</v>
      </c>
      <c r="CG6" s="22">
        <v>0.38809923000000002</v>
      </c>
      <c r="CI6" s="22">
        <v>0.84462423600000003</v>
      </c>
      <c r="CJ6" s="22">
        <v>1.1869826000000001</v>
      </c>
      <c r="CK6" s="22">
        <v>2.8361996359999999</v>
      </c>
      <c r="CL6" s="22">
        <v>0.17236192</v>
      </c>
      <c r="CN6" s="22">
        <v>2.6830392359999999</v>
      </c>
      <c r="CO6" s="22">
        <v>0.31583650000000002</v>
      </c>
      <c r="CP6" s="22">
        <v>1.5081469219999999</v>
      </c>
      <c r="CQ6" s="22">
        <v>3.5029249199999999</v>
      </c>
    </row>
    <row r="7" spans="1:95" x14ac:dyDescent="0.3">
      <c r="B7" s="22">
        <v>1.133257878</v>
      </c>
      <c r="C7" s="22">
        <v>1.2062058899999999</v>
      </c>
      <c r="D7" s="1">
        <v>1.4472692374403762</v>
      </c>
      <c r="E7" s="1">
        <v>0.78821803597923934</v>
      </c>
      <c r="G7" s="22">
        <v>1.16922741</v>
      </c>
      <c r="H7" s="22">
        <v>1.24449079</v>
      </c>
      <c r="I7" s="22">
        <v>1.128593473</v>
      </c>
      <c r="J7" s="22">
        <v>0.65984335000000005</v>
      </c>
      <c r="L7" s="22">
        <v>1.072835269</v>
      </c>
      <c r="M7" s="22">
        <v>1.02675732</v>
      </c>
      <c r="N7" s="22">
        <v>1.3118191509999999</v>
      </c>
      <c r="O7" s="22">
        <v>0.96814860000000003</v>
      </c>
      <c r="Q7" s="22">
        <v>1.409553362</v>
      </c>
      <c r="R7" s="22">
        <v>0.99210960999999998</v>
      </c>
      <c r="S7" s="22">
        <v>1.086985884</v>
      </c>
      <c r="T7" s="22">
        <v>0.83263516000000004</v>
      </c>
      <c r="U7" s="1"/>
      <c r="V7" s="22">
        <v>0.81690758600000002</v>
      </c>
      <c r="W7" s="22">
        <v>1.24951736</v>
      </c>
      <c r="X7" s="22">
        <v>1.6461705710000001</v>
      </c>
      <c r="Y7" s="22">
        <v>0.60460544000000005</v>
      </c>
      <c r="AA7" s="22">
        <v>1.734409356</v>
      </c>
      <c r="AB7" s="22">
        <v>0.46044831000000003</v>
      </c>
      <c r="AC7" s="1">
        <v>0.8522409818066411</v>
      </c>
      <c r="AD7">
        <v>0.46846072343621126</v>
      </c>
      <c r="AF7" s="22">
        <v>1.048331678</v>
      </c>
      <c r="AG7" s="22">
        <v>1.3454560200000001</v>
      </c>
      <c r="AH7">
        <v>1.1985859215001426</v>
      </c>
      <c r="AI7" s="1">
        <v>0.64677388517981615</v>
      </c>
      <c r="AK7" s="22">
        <v>0.84141046900000005</v>
      </c>
      <c r="AL7" s="22">
        <v>1.1308277099999999</v>
      </c>
      <c r="AM7">
        <v>0.99125856616772279</v>
      </c>
      <c r="AN7" s="1">
        <v>1.0502018678222156</v>
      </c>
      <c r="AP7" s="22">
        <v>1.2125595119999999</v>
      </c>
      <c r="AQ7" s="22">
        <v>1.08026771</v>
      </c>
      <c r="AR7" s="22">
        <v>1.070086428</v>
      </c>
      <c r="AS7" s="22">
        <v>1.05281037</v>
      </c>
      <c r="AU7" s="22">
        <v>0.95768230300000001</v>
      </c>
      <c r="AV7" s="22">
        <v>1.38602414</v>
      </c>
      <c r="AW7" s="1">
        <v>1.4913994004503777</v>
      </c>
      <c r="AX7" s="1">
        <v>0.71038186956448968</v>
      </c>
      <c r="AZ7" s="22">
        <v>1.170707733</v>
      </c>
      <c r="BA7" s="22">
        <v>0.42162947000000001</v>
      </c>
      <c r="BB7" s="22">
        <v>1.356535802</v>
      </c>
      <c r="BC7" s="22">
        <v>0.82486985000000002</v>
      </c>
      <c r="BE7" s="22">
        <v>0.95878929999999996</v>
      </c>
      <c r="BF7" s="22">
        <v>2.02691518</v>
      </c>
      <c r="BG7" s="22">
        <v>1.055427694</v>
      </c>
      <c r="BH7" s="22">
        <v>0.63515107000000004</v>
      </c>
      <c r="BJ7" s="22">
        <v>0.59903331999999998</v>
      </c>
      <c r="BK7" s="22">
        <v>2.3835986999999998</v>
      </c>
      <c r="BL7" s="22">
        <v>0.45701862300000001</v>
      </c>
      <c r="BM7" s="22">
        <v>1.6869273199999999</v>
      </c>
      <c r="BO7" s="22">
        <v>0.59392350500000002</v>
      </c>
      <c r="BP7" s="22">
        <v>1.7179840399999999</v>
      </c>
      <c r="BQ7" s="22">
        <v>0.76878278700000002</v>
      </c>
      <c r="BR7" s="22">
        <v>4.6409183000000001</v>
      </c>
      <c r="BT7" s="22">
        <v>0.92059749999999996</v>
      </c>
      <c r="BU7" s="22">
        <v>1.06094365</v>
      </c>
      <c r="BV7" s="22">
        <v>2.5124521999999998</v>
      </c>
      <c r="BW7" s="22">
        <v>0.89008098999999996</v>
      </c>
      <c r="BY7" s="22">
        <v>0.754238093</v>
      </c>
      <c r="BZ7" s="22">
        <v>0.96876985000000004</v>
      </c>
      <c r="CA7" s="22">
        <v>5.8669803529999998</v>
      </c>
      <c r="CB7" s="22">
        <v>0.53532053999999996</v>
      </c>
      <c r="CD7" s="22">
        <v>0.85663455499999996</v>
      </c>
      <c r="CE7" s="22">
        <v>0.49795930999999999</v>
      </c>
      <c r="CF7" s="22">
        <v>2.6584547089999999</v>
      </c>
      <c r="CG7" s="22">
        <v>0.98216342999999995</v>
      </c>
      <c r="CI7" s="22">
        <v>1.005300708</v>
      </c>
      <c r="CJ7" s="22">
        <v>1.2240881699999999</v>
      </c>
      <c r="CK7" s="22">
        <v>0.117472801</v>
      </c>
      <c r="CL7" s="22">
        <v>1.4244890100000001</v>
      </c>
      <c r="CN7" s="22">
        <v>0.14321772399999999</v>
      </c>
      <c r="CO7" s="22">
        <v>0.25091817</v>
      </c>
      <c r="CP7" s="22">
        <v>0.58455711300000002</v>
      </c>
      <c r="CQ7" s="22">
        <v>0.82154970999999999</v>
      </c>
    </row>
    <row r="8" spans="1:95" x14ac:dyDescent="0.3">
      <c r="B8" s="22">
        <v>0.58932805700000002</v>
      </c>
      <c r="C8" s="22"/>
      <c r="D8" s="1">
        <v>0.79370052598410046</v>
      </c>
      <c r="E8" s="1">
        <v>0.34309182761094592</v>
      </c>
      <c r="G8" s="22">
        <v>0.60803329100000003</v>
      </c>
      <c r="H8" s="22">
        <v>1.05414411</v>
      </c>
      <c r="I8" s="22">
        <v>0.50231344600000005</v>
      </c>
      <c r="J8" s="22">
        <v>0.68896595999999999</v>
      </c>
      <c r="L8" s="22">
        <v>0.98949334200000005</v>
      </c>
      <c r="M8" s="22">
        <v>1.05814287</v>
      </c>
      <c r="N8" s="22">
        <v>0.64575195399999996</v>
      </c>
      <c r="O8" s="22">
        <v>1.4261267500000001</v>
      </c>
      <c r="Q8" s="22">
        <v>0.90452864399999999</v>
      </c>
      <c r="R8" s="22">
        <v>1.05814287</v>
      </c>
      <c r="S8" s="22">
        <v>0.57415000900000002</v>
      </c>
      <c r="T8" s="22">
        <v>1.5241197799999999</v>
      </c>
      <c r="U8" s="1"/>
      <c r="V8" s="22">
        <v>1.2333016990000001</v>
      </c>
      <c r="W8" s="22">
        <v>0.71776351999999999</v>
      </c>
      <c r="X8" s="22">
        <v>0.76585467299999999</v>
      </c>
      <c r="Y8" s="22">
        <v>2.8815484599999999</v>
      </c>
      <c r="AA8" s="22">
        <v>0.66026227000000004</v>
      </c>
      <c r="AB8" s="22"/>
      <c r="AC8" s="1">
        <v>0.64886938346959222</v>
      </c>
      <c r="AD8">
        <v>0.49746490883110478</v>
      </c>
      <c r="AF8" s="22">
        <v>0.76036387999999999</v>
      </c>
      <c r="AG8" s="22"/>
      <c r="AH8">
        <v>0.91679219475693718</v>
      </c>
      <c r="AI8" s="1">
        <v>0.49815501986707189</v>
      </c>
      <c r="AK8" s="22">
        <v>1.046891365</v>
      </c>
      <c r="AL8" s="22">
        <v>0.75700867999999999</v>
      </c>
      <c r="AM8">
        <v>0.89751005066726108</v>
      </c>
      <c r="AN8" s="1">
        <v>0.52268005010258312</v>
      </c>
      <c r="AP8" s="22">
        <v>1.4419843990000001</v>
      </c>
      <c r="AQ8" s="22">
        <v>0.60553427000000004</v>
      </c>
      <c r="AR8" s="22">
        <v>0.57633437099999996</v>
      </c>
      <c r="AS8" s="22">
        <v>1.5863908900000001</v>
      </c>
      <c r="AU8" s="22">
        <v>0.660189629</v>
      </c>
      <c r="AV8" s="22"/>
      <c r="AW8" s="1">
        <v>1.1044540007443517</v>
      </c>
      <c r="AX8" s="1">
        <v>0.43931672611060635</v>
      </c>
      <c r="AZ8" s="22">
        <v>0.96195920599999996</v>
      </c>
      <c r="BA8" s="22">
        <v>0.79956700000000003</v>
      </c>
      <c r="BB8" s="22">
        <v>0.46515468199999999</v>
      </c>
      <c r="BC8" s="22">
        <v>1.5095943599999999</v>
      </c>
      <c r="BE8" s="22">
        <v>1.219214851</v>
      </c>
      <c r="BF8" s="22">
        <v>2.0435724099999999</v>
      </c>
      <c r="BG8" s="22">
        <v>0.29364470799999998</v>
      </c>
      <c r="BH8" s="22">
        <v>1.55638889</v>
      </c>
      <c r="BJ8" s="22">
        <v>1.4680454510000001</v>
      </c>
      <c r="BK8" s="22">
        <v>5.3325278000000003</v>
      </c>
      <c r="BL8" s="22">
        <v>0.76758482900000002</v>
      </c>
      <c r="BM8" s="22">
        <v>10.607045899999999</v>
      </c>
      <c r="BO8" s="22">
        <v>1.0092446509999999</v>
      </c>
      <c r="BP8" s="22">
        <v>1.95152803</v>
      </c>
      <c r="BQ8" s="22">
        <v>1.0850682270000001</v>
      </c>
      <c r="BR8" s="22">
        <v>2.8531276600000002</v>
      </c>
      <c r="BT8" s="22">
        <v>1.106763334</v>
      </c>
      <c r="BU8" s="22">
        <v>1.1754649399999999</v>
      </c>
      <c r="BV8" s="22">
        <v>0.41338061599999998</v>
      </c>
      <c r="BW8" s="22">
        <v>1.1737137900000001</v>
      </c>
      <c r="BY8" s="22">
        <v>1.238400518</v>
      </c>
      <c r="BZ8" s="22">
        <v>2.89473636</v>
      </c>
      <c r="CA8" s="22">
        <v>0.13351085200000001</v>
      </c>
      <c r="CB8" s="22">
        <v>0.38198555000000001</v>
      </c>
      <c r="CD8" s="22">
        <v>0.99852280100000002</v>
      </c>
      <c r="CE8" s="22">
        <v>0.99178823000000005</v>
      </c>
      <c r="CF8" s="22">
        <v>0.29684631099999997</v>
      </c>
      <c r="CG8" s="22">
        <v>0.4016866</v>
      </c>
      <c r="CI8" s="22">
        <v>1.0870114310000001</v>
      </c>
      <c r="CJ8" s="22">
        <v>1.03525635</v>
      </c>
      <c r="CK8" s="22">
        <v>0.39877648399999999</v>
      </c>
      <c r="CL8" s="22">
        <v>0.53715436000000005</v>
      </c>
      <c r="CN8" s="22">
        <v>6.8805995089999996</v>
      </c>
      <c r="CO8" s="22">
        <v>0.13232503000000001</v>
      </c>
      <c r="CP8" s="22">
        <v>0.80241221399999996</v>
      </c>
      <c r="CQ8" s="22">
        <v>11.730343400000001</v>
      </c>
    </row>
    <row r="9" spans="1:95" x14ac:dyDescent="0.3">
      <c r="B9" s="22">
        <v>0.80318794599999999</v>
      </c>
      <c r="C9" s="22"/>
      <c r="D9" s="1"/>
      <c r="E9" s="1"/>
      <c r="G9" s="22">
        <v>0.82868107999999996</v>
      </c>
      <c r="H9" s="22">
        <v>0.41698562</v>
      </c>
      <c r="I9" s="22">
        <v>1.1920265080000001</v>
      </c>
      <c r="J9" s="22">
        <v>0.48032780000000003</v>
      </c>
      <c r="L9" s="22">
        <v>0.93611774199999997</v>
      </c>
      <c r="M9" s="22">
        <v>0.81113734999999998</v>
      </c>
      <c r="N9" s="22">
        <v>1.205681349</v>
      </c>
      <c r="O9" s="22">
        <v>0.65975952999999998</v>
      </c>
      <c r="Q9" s="22">
        <v>0.62067277099999996</v>
      </c>
      <c r="R9" s="22">
        <v>0.81113734999999998</v>
      </c>
      <c r="S9" s="22">
        <v>1.2088856480000001</v>
      </c>
      <c r="T9" s="22">
        <v>1.11539392</v>
      </c>
      <c r="U9" s="1"/>
      <c r="V9" s="22">
        <v>0.72682000599999996</v>
      </c>
      <c r="W9" s="22">
        <v>5.1117108099999999</v>
      </c>
      <c r="X9" s="22">
        <v>1.050471393</v>
      </c>
      <c r="Y9" s="22">
        <v>1.43179024</v>
      </c>
      <c r="AA9" s="22">
        <v>0.87122128799999998</v>
      </c>
      <c r="AB9" s="22"/>
      <c r="AC9" s="1"/>
      <c r="AF9" s="22">
        <v>0.60489720700000005</v>
      </c>
      <c r="AG9" s="22"/>
      <c r="AI9" s="1"/>
      <c r="AK9" s="22">
        <v>0.76220396400000001</v>
      </c>
      <c r="AL9" s="22">
        <v>0.83302182999999996</v>
      </c>
      <c r="AN9" s="1"/>
      <c r="AP9" s="22">
        <v>1.058036126</v>
      </c>
      <c r="AQ9" s="22">
        <v>0.33502059000000001</v>
      </c>
      <c r="AR9" s="22">
        <v>1.3010451860000001</v>
      </c>
      <c r="AS9" s="22">
        <v>1.0201398500000001</v>
      </c>
      <c r="AU9" s="22">
        <v>0.78691827299999995</v>
      </c>
      <c r="AV9" s="22"/>
      <c r="AW9" s="1"/>
      <c r="AX9" s="1"/>
      <c r="AZ9" s="22">
        <v>1.228911439</v>
      </c>
      <c r="BA9" s="22">
        <v>0.26096828</v>
      </c>
      <c r="BB9" s="22">
        <v>0.89545092900000001</v>
      </c>
      <c r="BC9" s="22">
        <v>0.74455161999999997</v>
      </c>
      <c r="BE9" s="22">
        <v>0.73847400799999996</v>
      </c>
      <c r="BF9" s="22">
        <v>0.82620716000000005</v>
      </c>
      <c r="BG9" s="22">
        <v>1.3215591170000001</v>
      </c>
      <c r="BH9" s="22">
        <v>1.24016774</v>
      </c>
      <c r="BJ9" s="22">
        <v>2.7438233240000001</v>
      </c>
      <c r="BK9" s="22">
        <v>7.0458957399999997</v>
      </c>
      <c r="BL9" s="22">
        <v>1.1338520350000001</v>
      </c>
      <c r="BM9" s="22">
        <v>4.3766690700000002</v>
      </c>
      <c r="BO9" s="22">
        <v>1.1419112819999999</v>
      </c>
      <c r="BP9" s="22">
        <v>2.1889273899999999</v>
      </c>
      <c r="BQ9" s="22">
        <v>0.843365543</v>
      </c>
      <c r="BR9" s="22">
        <v>2.2893808</v>
      </c>
      <c r="BT9" s="22">
        <v>1.1001880989999999</v>
      </c>
      <c r="BU9" s="22">
        <v>1.65485916</v>
      </c>
      <c r="BV9" s="22">
        <v>0.82679441300000001</v>
      </c>
      <c r="BW9" s="22">
        <v>1.5089829800000001</v>
      </c>
      <c r="BY9" s="22"/>
      <c r="BZ9" s="22">
        <v>1.28123933</v>
      </c>
      <c r="CA9" s="22">
        <v>0.33753356400000001</v>
      </c>
      <c r="CB9" s="22">
        <v>0.77244562999999999</v>
      </c>
      <c r="CD9" s="22"/>
      <c r="CE9" s="22">
        <v>0.40480506999999999</v>
      </c>
      <c r="CF9" s="22">
        <v>0.41620879599999999</v>
      </c>
      <c r="CG9" s="22">
        <v>3.3805900800000002</v>
      </c>
      <c r="CI9" s="22">
        <v>1.0327923670000001</v>
      </c>
      <c r="CJ9" s="22">
        <v>1.0338402</v>
      </c>
      <c r="CL9" s="22">
        <v>0.52398988999999996</v>
      </c>
      <c r="CN9" s="22">
        <v>0.288616922</v>
      </c>
      <c r="CO9" s="22">
        <v>2.22792148</v>
      </c>
      <c r="CP9" s="22">
        <v>0.98936231500000005</v>
      </c>
      <c r="CQ9" s="22">
        <v>3.5721733900000001</v>
      </c>
    </row>
    <row r="10" spans="1:95" x14ac:dyDescent="0.3">
      <c r="B10" s="22">
        <v>1.107374232</v>
      </c>
      <c r="C10" s="22"/>
      <c r="D10" s="1"/>
      <c r="E10" s="1"/>
      <c r="G10" s="22">
        <v>1.142522219</v>
      </c>
      <c r="H10" s="22">
        <v>1.6208832099999999</v>
      </c>
      <c r="I10" s="1"/>
      <c r="J10" s="1"/>
      <c r="L10" s="22">
        <v>0.70780731200000002</v>
      </c>
      <c r="M10" s="22">
        <v>0.94587719000000003</v>
      </c>
      <c r="N10" s="1"/>
      <c r="O10" s="1"/>
      <c r="Q10" s="22">
        <v>0.92781222600000002</v>
      </c>
      <c r="R10" s="22">
        <v>0.94587719000000003</v>
      </c>
      <c r="S10" s="1"/>
      <c r="T10" s="1"/>
      <c r="U10" s="1"/>
      <c r="V10" s="1"/>
      <c r="W10" s="1"/>
      <c r="X10" s="1"/>
      <c r="AA10" s="1"/>
      <c r="AB10" s="1"/>
      <c r="AC10" s="1"/>
      <c r="AF10" s="22">
        <v>1.184897205</v>
      </c>
      <c r="AG10" s="22"/>
      <c r="AI10" s="1"/>
      <c r="AK10" s="1"/>
      <c r="AL10" s="1"/>
      <c r="AN10" s="1"/>
      <c r="AP10" s="22">
        <v>1.4666463279999999</v>
      </c>
      <c r="AQ10" s="22">
        <v>0.39707723</v>
      </c>
      <c r="AR10" s="1"/>
      <c r="AS10" s="1"/>
      <c r="AU10" s="22">
        <v>0.90393172600000005</v>
      </c>
      <c r="AV10" s="22"/>
      <c r="AW10" s="1"/>
      <c r="AX10" s="1"/>
      <c r="AZ10" s="22">
        <v>1.357276156</v>
      </c>
      <c r="BA10" s="22">
        <v>0.26809551999999998</v>
      </c>
      <c r="BB10" s="1"/>
      <c r="BC10" s="1"/>
      <c r="BE10" s="22">
        <v>0.98802472299999999</v>
      </c>
      <c r="BF10" s="22">
        <v>1.84124512</v>
      </c>
      <c r="BG10" s="1"/>
      <c r="BH10" s="1"/>
    </row>
    <row r="11" spans="1:95" x14ac:dyDescent="0.3">
      <c r="B11" s="1"/>
      <c r="C11" s="1"/>
      <c r="D11" s="1"/>
      <c r="E11" s="1"/>
      <c r="G11" s="22">
        <v>1.705880251</v>
      </c>
      <c r="H11" s="22">
        <v>1.4776917000000001</v>
      </c>
      <c r="I11" s="1"/>
      <c r="J11" s="1"/>
      <c r="L11" s="22">
        <v>1.542240228</v>
      </c>
      <c r="M11" s="22">
        <v>0.86708008000000003</v>
      </c>
      <c r="N11" s="1"/>
      <c r="O11" s="1"/>
      <c r="Q11" s="22">
        <v>1.542240228</v>
      </c>
      <c r="R11" s="22">
        <v>0.86708008000000003</v>
      </c>
      <c r="S11" s="1"/>
      <c r="T11" s="1"/>
      <c r="U11" s="1"/>
      <c r="V11" s="1"/>
      <c r="W11" s="1"/>
      <c r="X11" s="1"/>
      <c r="AF11" s="1"/>
      <c r="AG11" s="1"/>
      <c r="AI11" s="1"/>
      <c r="AK11" s="1"/>
      <c r="AL11" s="1"/>
      <c r="AN11" s="1"/>
      <c r="AP11" s="22">
        <v>1.339885542</v>
      </c>
      <c r="AQ11" s="22">
        <v>0.93089586000000002</v>
      </c>
      <c r="AR11" s="1"/>
      <c r="AS11" s="1"/>
      <c r="AU11" s="1"/>
      <c r="AV11" s="1"/>
      <c r="AW11" s="1"/>
      <c r="AX11" s="1"/>
      <c r="AZ11" s="22">
        <v>1.7151934339999999</v>
      </c>
      <c r="BA11" s="22">
        <v>0.66071385000000005</v>
      </c>
      <c r="BB11" s="1"/>
      <c r="BC11" s="1"/>
      <c r="BE11" s="22">
        <v>1.0549028439999999</v>
      </c>
      <c r="BF11" s="22">
        <v>0.89450061999999997</v>
      </c>
      <c r="BG11" s="1"/>
      <c r="BH11" s="1"/>
    </row>
    <row r="12" spans="1:95" x14ac:dyDescent="0.3">
      <c r="B12" s="1"/>
      <c r="C12" s="1"/>
      <c r="D12" s="1"/>
      <c r="E12" s="1"/>
      <c r="G12" s="22">
        <v>1.4386902779999999</v>
      </c>
      <c r="H12" s="22">
        <v>0.96087436000000004</v>
      </c>
      <c r="I12" s="1"/>
      <c r="J12" s="1"/>
      <c r="L12" s="22">
        <v>1.5218924149999999</v>
      </c>
      <c r="M12" s="22">
        <v>0.81242031999999997</v>
      </c>
      <c r="N12" s="1"/>
      <c r="O12" s="1"/>
      <c r="Q12" s="22">
        <v>1.5218924149999999</v>
      </c>
      <c r="R12" s="22">
        <v>0.81242031999999997</v>
      </c>
      <c r="S12" s="1"/>
      <c r="T12" s="1"/>
      <c r="U12" s="1"/>
      <c r="V12" s="1"/>
      <c r="W12" s="1"/>
      <c r="X12" s="1"/>
      <c r="AF12" s="1"/>
      <c r="AG12" s="1"/>
      <c r="AI12" s="1"/>
      <c r="AK12" s="1"/>
      <c r="AL12" s="1"/>
      <c r="AN12" s="1"/>
      <c r="AP12" s="22">
        <v>0.69461340400000005</v>
      </c>
      <c r="AQ12" s="22">
        <v>0.55199184000000001</v>
      </c>
      <c r="AR12" s="1"/>
      <c r="AS12" s="1"/>
      <c r="AU12" s="1"/>
      <c r="AV12" s="1"/>
      <c r="AW12" s="1"/>
      <c r="AX12" s="1"/>
      <c r="AZ12" s="22">
        <v>1.3673884059999999</v>
      </c>
      <c r="BA12" s="22">
        <v>0.28006188999999998</v>
      </c>
      <c r="BB12" s="1"/>
      <c r="BC12" s="1"/>
      <c r="BE12" s="22">
        <v>1.0610969990000001</v>
      </c>
      <c r="BF12" s="22">
        <v>0.98122739999999997</v>
      </c>
      <c r="BG12" s="1"/>
      <c r="BH12" s="1"/>
    </row>
    <row r="13" spans="1:95" x14ac:dyDescent="0.3">
      <c r="B13" s="1"/>
      <c r="C13" s="1"/>
      <c r="D13" s="1"/>
      <c r="E13" s="1"/>
      <c r="G13" s="22">
        <v>0.58537578999999995</v>
      </c>
      <c r="H13" s="22">
        <v>1.4882523299999999</v>
      </c>
      <c r="I13" s="1"/>
      <c r="J13" s="1"/>
      <c r="L13" s="22">
        <v>0.75009622899999995</v>
      </c>
      <c r="M13" s="22">
        <v>1.7922716400000001</v>
      </c>
      <c r="N13" s="1"/>
      <c r="O13" s="1"/>
      <c r="Q13" s="22">
        <v>0.75009622899999995</v>
      </c>
      <c r="R13" s="22">
        <v>1.7922716400000001</v>
      </c>
      <c r="S13" s="1"/>
      <c r="T13" s="1"/>
      <c r="U13" s="1"/>
      <c r="V13" s="1"/>
      <c r="W13" s="1"/>
      <c r="X13" s="1"/>
      <c r="AG13" s="1"/>
      <c r="AI13" s="1"/>
      <c r="AL13" s="1"/>
      <c r="AN13" s="1"/>
      <c r="AP13" s="22">
        <v>0.55085357899999998</v>
      </c>
      <c r="AQ13" s="22">
        <v>0.35244853999999998</v>
      </c>
      <c r="AR13" s="1"/>
      <c r="AS13" s="1"/>
      <c r="AU13" s="1"/>
      <c r="AV13" s="1"/>
      <c r="AW13" s="1"/>
      <c r="AX13" s="1"/>
      <c r="AZ13" s="22">
        <v>0.75681109300000005</v>
      </c>
      <c r="BA13" s="22">
        <v>0.49906063000000001</v>
      </c>
      <c r="BB13" s="1"/>
      <c r="BC13" s="1"/>
      <c r="BE13" s="22">
        <v>1.1735186710000001</v>
      </c>
      <c r="BF13" s="22">
        <v>4.5051267900000003</v>
      </c>
      <c r="BG13" s="1"/>
      <c r="BH13" s="1"/>
    </row>
    <row r="14" spans="1:95" x14ac:dyDescent="0.3">
      <c r="B14" s="1"/>
      <c r="C14" s="1"/>
      <c r="D14" s="1"/>
      <c r="E14" s="1"/>
      <c r="G14" s="22">
        <v>1.024081488</v>
      </c>
      <c r="H14" s="1"/>
      <c r="I14" s="1"/>
      <c r="J14" s="1"/>
      <c r="L14" s="22">
        <v>0.77075019099999997</v>
      </c>
      <c r="M14" s="1"/>
      <c r="N14" s="1"/>
      <c r="O14" s="1"/>
      <c r="Q14" s="22">
        <v>0.77075019099999997</v>
      </c>
      <c r="R14" s="1"/>
      <c r="S14" s="1"/>
      <c r="T14" s="1"/>
      <c r="U14" s="1"/>
      <c r="V14" s="1"/>
      <c r="W14" s="1"/>
      <c r="X14" s="1"/>
      <c r="AG14" s="1"/>
      <c r="AI14" s="1"/>
      <c r="AL14" s="1"/>
      <c r="AN14" s="1"/>
      <c r="AP14" s="22">
        <v>2.0856353589999999</v>
      </c>
      <c r="AQ14" s="1"/>
      <c r="AR14" s="1"/>
      <c r="AS14" s="1"/>
      <c r="AU14" s="1"/>
      <c r="AV14" s="1"/>
      <c r="AW14" s="1"/>
      <c r="AX14" s="1"/>
      <c r="AZ14" s="22">
        <v>1.2774508870000001</v>
      </c>
      <c r="BA14" s="1"/>
      <c r="BB14" s="1"/>
      <c r="BC14" s="1"/>
      <c r="BE14" s="22">
        <v>0.75526128699999995</v>
      </c>
      <c r="BF14" s="1"/>
      <c r="BG14" s="1"/>
      <c r="BH14" s="1"/>
    </row>
    <row r="15" spans="1:95" x14ac:dyDescent="0.3">
      <c r="B15" s="1"/>
      <c r="C15" s="1"/>
      <c r="D15" s="1"/>
      <c r="E15" s="1"/>
      <c r="G15" s="22">
        <v>0.77887745500000005</v>
      </c>
      <c r="H15" s="1"/>
      <c r="I15" s="1"/>
      <c r="J15" s="1"/>
      <c r="L15" s="22">
        <v>1.0303706370000001</v>
      </c>
      <c r="M15" s="1"/>
      <c r="N15" s="1"/>
      <c r="O15" s="1"/>
      <c r="Q15" s="22">
        <v>1.0303706370000001</v>
      </c>
      <c r="R15" s="1"/>
      <c r="S15" s="1"/>
      <c r="T15" s="1"/>
      <c r="U15" s="1"/>
      <c r="V15" s="1"/>
      <c r="W15" s="1"/>
      <c r="X15" s="1"/>
      <c r="AG15" s="1"/>
      <c r="AI15" s="1"/>
      <c r="AL15" s="1"/>
      <c r="AN15" s="1"/>
      <c r="AP15" s="22">
        <v>0.63766001400000005</v>
      </c>
      <c r="AQ15" s="1"/>
      <c r="AR15" s="1"/>
      <c r="AS15" s="1"/>
      <c r="AU15" s="1"/>
      <c r="AV15" s="1"/>
      <c r="AW15" s="1"/>
      <c r="AX15" s="1"/>
      <c r="AZ15" s="22">
        <v>0.60680548000000001</v>
      </c>
      <c r="BA15" s="1"/>
      <c r="BB15" s="1"/>
      <c r="BC15" s="1"/>
      <c r="BE15" s="22">
        <v>1.083282866</v>
      </c>
      <c r="BF15" s="1"/>
      <c r="BG15" s="1"/>
      <c r="BH15" s="1"/>
    </row>
    <row r="16" spans="1:95" x14ac:dyDescent="0.3">
      <c r="B16" s="1"/>
      <c r="C16" s="1"/>
      <c r="D16" s="1"/>
      <c r="E16" s="1"/>
      <c r="G16" s="22">
        <v>0.87266135600000005</v>
      </c>
      <c r="H16" s="1"/>
      <c r="I16" s="1"/>
      <c r="J16" s="1"/>
      <c r="L16" s="22">
        <v>0.71522045000000001</v>
      </c>
      <c r="M16" s="1"/>
      <c r="N16" s="1"/>
      <c r="O16" s="1"/>
      <c r="Q16" s="22">
        <v>0.71522045000000001</v>
      </c>
      <c r="R16" s="1"/>
      <c r="S16" s="1"/>
      <c r="T16" s="1"/>
      <c r="U16" s="1"/>
      <c r="V16" s="1"/>
      <c r="W16" s="1"/>
      <c r="X16" s="1"/>
      <c r="AG16" s="1"/>
      <c r="AI16" s="1"/>
      <c r="AL16" s="1"/>
      <c r="AN16" s="1"/>
      <c r="AP16" s="1"/>
      <c r="AQ16" s="1"/>
      <c r="AR16" s="1"/>
      <c r="AS16" s="1"/>
      <c r="AU16" s="1"/>
      <c r="AV16" s="1"/>
      <c r="AW16" s="1"/>
      <c r="AX16" s="1"/>
      <c r="AZ16" s="22">
        <v>0.72679813800000004</v>
      </c>
      <c r="BA16" s="1"/>
      <c r="BB16" s="1"/>
      <c r="BC16" s="1"/>
      <c r="BE16" s="22">
        <v>0.93047208599999998</v>
      </c>
      <c r="BF16" s="1"/>
      <c r="BG16" s="1"/>
      <c r="BH16" s="1"/>
    </row>
    <row r="17" spans="1:95" x14ac:dyDescent="0.3">
      <c r="B17" s="1"/>
      <c r="C17" s="1"/>
      <c r="D17" s="1"/>
      <c r="E17" s="1"/>
      <c r="H17" s="1"/>
      <c r="I17" s="1"/>
      <c r="J17" s="1"/>
      <c r="M17" s="1"/>
      <c r="N17" s="1"/>
      <c r="O17" s="1"/>
      <c r="AL17" s="1"/>
      <c r="AN17" s="1"/>
      <c r="AQ17" s="1"/>
      <c r="AR17" s="1"/>
      <c r="AS17" s="1"/>
      <c r="AV17" s="1"/>
      <c r="AW17" s="1"/>
      <c r="AX17" s="1"/>
      <c r="AZ17" s="1"/>
      <c r="BA17" s="1"/>
      <c r="BB17" s="1"/>
      <c r="BC17" s="1"/>
    </row>
    <row r="18" spans="1:95" x14ac:dyDescent="0.3">
      <c r="A18" s="2" t="s">
        <v>122</v>
      </c>
      <c r="B18">
        <f>AVERAGE(B4:B17)</f>
        <v>1.0350998467142856</v>
      </c>
      <c r="C18">
        <f>AVERAGE(C4:C17)</f>
        <v>2.2806869700000001</v>
      </c>
      <c r="D18">
        <f>AVERAGE(D4:D17)</f>
        <v>1.0513130795298422</v>
      </c>
      <c r="E18">
        <f>AVERAGE(E4:E17)</f>
        <v>0.49357653159486192</v>
      </c>
      <c r="F18" s="2" t="s">
        <v>122</v>
      </c>
      <c r="G18">
        <f>AVERAGE(G4:G17)</f>
        <v>1.0677879663076923</v>
      </c>
      <c r="H18">
        <f>AVERAGE(H4:H17)</f>
        <v>1.6431134649999997</v>
      </c>
      <c r="I18">
        <f>AVERAGE(I4:I17)</f>
        <v>1.051652966</v>
      </c>
      <c r="J18">
        <f>AVERAGE(J4:J17)</f>
        <v>0.74216206000000007</v>
      </c>
      <c r="K18" s="2" t="s">
        <v>122</v>
      </c>
      <c r="L18">
        <f>AVERAGE(L4:L17)</f>
        <v>1.0417965513076923</v>
      </c>
      <c r="M18">
        <f>AVERAGE(M4:M17)</f>
        <v>1.3807590949999997</v>
      </c>
      <c r="N18">
        <f>AVERAGE(N4:N17)</f>
        <v>1.0284846096666667</v>
      </c>
      <c r="O18">
        <f>AVERAGE(O4:O17)</f>
        <v>0.91281904833333327</v>
      </c>
      <c r="P18" s="2" t="s">
        <v>122</v>
      </c>
      <c r="Q18">
        <f>AVERAGE(Q4:Q17)</f>
        <v>1.046287184923077</v>
      </c>
      <c r="R18">
        <f>AVERAGE(R4:R17)</f>
        <v>1.298208451</v>
      </c>
      <c r="S18">
        <f>AVERAGE(S4:S17)</f>
        <v>1.0323681551666668</v>
      </c>
      <c r="T18">
        <f>AVERAGE(T4:T17)</f>
        <v>0.95422030666666668</v>
      </c>
      <c r="U18" s="2" t="s">
        <v>122</v>
      </c>
      <c r="V18">
        <f>AVERAGE(V4:V17)</f>
        <v>1.0559648236666666</v>
      </c>
      <c r="W18">
        <f>AVERAGE(W4:W17)</f>
        <v>1.8402910099999998</v>
      </c>
      <c r="X18">
        <f>AVERAGE(X4:X17)</f>
        <v>1.0334042178333334</v>
      </c>
      <c r="Y18">
        <f>AVERAGE(Y4:Y17)</f>
        <v>1.231880265</v>
      </c>
      <c r="Z18" s="2" t="s">
        <v>122</v>
      </c>
      <c r="AA18">
        <f>AVERAGE(AA4:AA17)</f>
        <v>1.0502512595</v>
      </c>
      <c r="AB18">
        <f>AVERAGE(AB4:AB17)</f>
        <v>4.2466529749999999</v>
      </c>
      <c r="AC18">
        <f>AVERAGE(AC4:AC17)</f>
        <v>1.047272937816407</v>
      </c>
      <c r="AD18">
        <f>AVERAGE(AD4:AD17)</f>
        <v>0.77549984139597239</v>
      </c>
      <c r="AE18" s="2" t="s">
        <v>122</v>
      </c>
      <c r="AF18">
        <f>AVERAGE(AF4:AF17)</f>
        <v>1.1081072274285713</v>
      </c>
      <c r="AG18">
        <f>AVERAGE(AG4:AG17)</f>
        <v>2.2699998275</v>
      </c>
      <c r="AH18">
        <f>AVERAGE(AH4:AH17)</f>
        <v>1.033372862408086</v>
      </c>
      <c r="AI18">
        <f>AVERAGE(AI4:AI17)</f>
        <v>0.56637613345600779</v>
      </c>
      <c r="AJ18" s="2" t="s">
        <v>122</v>
      </c>
      <c r="AK18">
        <f>AVERAGE(AK4:AK17)</f>
        <v>1.0192686006666667</v>
      </c>
      <c r="AL18">
        <f>AVERAGE(AL4:AL17)</f>
        <v>0.98863368666666673</v>
      </c>
      <c r="AM18">
        <f>AVERAGE(AM4:AM17)</f>
        <v>1.0428679434045494</v>
      </c>
      <c r="AN18">
        <f>AVERAGE(AN4:AN17)</f>
        <v>0.78886088488245598</v>
      </c>
      <c r="AO18" s="2" t="s">
        <v>122</v>
      </c>
      <c r="AP18">
        <f>AVERAGE(AP4:AP17)</f>
        <v>1.1101721950833332</v>
      </c>
      <c r="AQ18">
        <f>AVERAGE(AQ4:AQ17)</f>
        <v>0.85958557999999985</v>
      </c>
      <c r="AR18">
        <f>AVERAGE(AR4:AR17)</f>
        <v>1.0319938390000001</v>
      </c>
      <c r="AS18">
        <f>AVERAGE(AS4:AS17)</f>
        <v>1.1310612649999998</v>
      </c>
      <c r="AT18" s="2" t="s">
        <v>122</v>
      </c>
      <c r="AU18">
        <f>AVERAGE(AU4:AU17)</f>
        <v>1.0504680497142858</v>
      </c>
      <c r="AV18">
        <f>AVERAGE(AV4:AV17)</f>
        <v>1.5317243624999999</v>
      </c>
      <c r="AW18">
        <f>AVERAGE(AW4:AW17)</f>
        <v>1.0387940809724414</v>
      </c>
      <c r="AX18">
        <f>AVERAGE(AX4:AX17)</f>
        <v>0.51290278723936011</v>
      </c>
      <c r="AY18" s="2" t="s">
        <v>122</v>
      </c>
      <c r="AZ18">
        <f>AVERAGE(AZ4:AZ17)</f>
        <v>1.050112806923077</v>
      </c>
      <c r="BA18">
        <f>AVERAGE(BA4:BA17)</f>
        <v>0.58195125799999992</v>
      </c>
      <c r="BB18">
        <f>AVERAGE(BB4:BB17)</f>
        <v>1.1001591031666667</v>
      </c>
      <c r="BC18">
        <f>AVERAGE(BC4:BC17)</f>
        <v>0.87935624000000001</v>
      </c>
      <c r="BD18" s="2" t="s">
        <v>122</v>
      </c>
      <c r="BE18">
        <f>AVERAGE(BE4:BE17)</f>
        <v>1.0212004721538461</v>
      </c>
      <c r="BF18">
        <f>AVERAGE(BF4:BF17)</f>
        <v>2.2304401499999997</v>
      </c>
      <c r="BG18">
        <f>AVERAGE(BG4:BG17)</f>
        <v>1.1271268171666666</v>
      </c>
      <c r="BH18">
        <f>AVERAGE(BH4:BH17)</f>
        <v>1.1929704783333335</v>
      </c>
      <c r="BI18" s="2" t="s">
        <v>122</v>
      </c>
      <c r="BJ18">
        <f t="shared" ref="BJ18:CQ18" si="0">AVERAGE(BJ4:BJ17)</f>
        <v>1.2005875066666667</v>
      </c>
      <c r="BK18">
        <f t="shared" si="0"/>
        <v>4.4101378499999999</v>
      </c>
      <c r="BL18">
        <f t="shared" si="0"/>
        <v>1.0869567166666665</v>
      </c>
      <c r="BM18">
        <f t="shared" si="0"/>
        <v>4.2431402366666662</v>
      </c>
      <c r="BN18" s="2" t="s">
        <v>122</v>
      </c>
      <c r="BO18">
        <f t="shared" si="0"/>
        <v>1.0319409323333333</v>
      </c>
      <c r="BP18">
        <f t="shared" si="0"/>
        <v>2.010678393333333</v>
      </c>
      <c r="BQ18">
        <f t="shared" si="0"/>
        <v>1.0502349718333333</v>
      </c>
      <c r="BR18">
        <f t="shared" si="0"/>
        <v>4.4765913316666666</v>
      </c>
      <c r="BS18" s="2" t="s">
        <v>122</v>
      </c>
      <c r="BT18">
        <f t="shared" si="0"/>
        <v>1.0080615118333334</v>
      </c>
      <c r="BU18">
        <f t="shared" si="0"/>
        <v>1.3180478616666667</v>
      </c>
      <c r="BV18">
        <f t="shared" si="0"/>
        <v>1.2186761318333332</v>
      </c>
      <c r="BW18">
        <f t="shared" si="0"/>
        <v>1.0973682966666667</v>
      </c>
      <c r="BX18" s="2" t="s">
        <v>122</v>
      </c>
      <c r="BY18">
        <f t="shared" si="0"/>
        <v>1.0310699035999999</v>
      </c>
      <c r="BZ18">
        <f t="shared" si="0"/>
        <v>1.72682628</v>
      </c>
      <c r="CA18">
        <f t="shared" si="0"/>
        <v>1.9170192486666666</v>
      </c>
      <c r="CB18">
        <f t="shared" si="0"/>
        <v>0.6505397633333333</v>
      </c>
      <c r="CC18" s="2" t="s">
        <v>122</v>
      </c>
      <c r="CD18">
        <f t="shared" si="0"/>
        <v>1.0562980292000002</v>
      </c>
      <c r="CE18">
        <f t="shared" si="0"/>
        <v>0.54327339666666674</v>
      </c>
      <c r="CF18">
        <f t="shared" si="0"/>
        <v>1.8097475043333331</v>
      </c>
      <c r="CG18">
        <f t="shared" si="0"/>
        <v>0.99941977166666673</v>
      </c>
      <c r="CH18" s="2" t="s">
        <v>122</v>
      </c>
      <c r="CI18">
        <f t="shared" si="0"/>
        <v>1.0065228393333334</v>
      </c>
      <c r="CJ18">
        <f t="shared" si="0"/>
        <v>1.0931306650000001</v>
      </c>
      <c r="CK18">
        <f t="shared" si="0"/>
        <v>0.88387818639999993</v>
      </c>
      <c r="CL18">
        <f t="shared" si="0"/>
        <v>0.55648126499999995</v>
      </c>
      <c r="CM18" s="2" t="s">
        <v>122</v>
      </c>
      <c r="CN18">
        <f t="shared" si="0"/>
        <v>2.1287050153333333</v>
      </c>
      <c r="CO18">
        <f t="shared" si="0"/>
        <v>0.67680517833333331</v>
      </c>
      <c r="CP18">
        <f t="shared" si="0"/>
        <v>1.0468874836666668</v>
      </c>
      <c r="CQ18">
        <f t="shared" si="0"/>
        <v>3.9389337266666669</v>
      </c>
    </row>
    <row r="19" spans="1:95" x14ac:dyDescent="0.3">
      <c r="A19" s="2" t="s">
        <v>123</v>
      </c>
      <c r="B19">
        <f>STDEV(B4:B17)</f>
        <v>0.27599723211610672</v>
      </c>
      <c r="C19">
        <f>STDEV(C4:C17)</f>
        <v>1.166262175039642</v>
      </c>
      <c r="D19">
        <f>STDEV(D4:D17)</f>
        <v>0.36624731389479209</v>
      </c>
      <c r="E19">
        <f>STDEV(E4:E17)</f>
        <v>0.28465277316383547</v>
      </c>
      <c r="F19" s="2" t="s">
        <v>123</v>
      </c>
      <c r="G19">
        <f>STDEV(G4:G17)</f>
        <v>0.34002775254206991</v>
      </c>
      <c r="H19">
        <f>STDEV(H4:H17)</f>
        <v>0.98473878658448544</v>
      </c>
      <c r="I19">
        <f>STDEV(I4:I17)</f>
        <v>0.32625039425621655</v>
      </c>
      <c r="J19">
        <f>STDEV(J4:J17)</f>
        <v>0.16743313996772957</v>
      </c>
      <c r="K19" s="2" t="s">
        <v>123</v>
      </c>
      <c r="L19">
        <f>STDEV(L4:L17)</f>
        <v>0.32328432643779198</v>
      </c>
      <c r="M19">
        <f>STDEV(M4:M17)</f>
        <v>0.65228989031009454</v>
      </c>
      <c r="N19">
        <f>STDEV(N4:N17)</f>
        <v>0.25146392591603905</v>
      </c>
      <c r="O19">
        <f>STDEV(O4:O17)</f>
        <v>0.28593574552140588</v>
      </c>
      <c r="P19" s="2" t="s">
        <v>123</v>
      </c>
      <c r="Q19">
        <f>STDEV(Q4:Q17)</f>
        <v>0.32911449273923593</v>
      </c>
      <c r="R19">
        <f>STDEV(R4:R17)</f>
        <v>0.54175986832235234</v>
      </c>
      <c r="S19">
        <f>STDEV(S4:S17)</f>
        <v>0.256318319368327</v>
      </c>
      <c r="T19">
        <f>STDEV(T4:T17)</f>
        <v>0.38636941325027724</v>
      </c>
      <c r="U19" s="2" t="s">
        <v>123</v>
      </c>
      <c r="V19">
        <f>STDEV(V4:V17)</f>
        <v>0.37858804161675008</v>
      </c>
      <c r="W19">
        <f>STDEV(W4:W17)</f>
        <v>1.6789745094759274</v>
      </c>
      <c r="X19">
        <f>STDEV(X4:X17)</f>
        <v>0.31700540746650968</v>
      </c>
      <c r="Y19">
        <f>STDEV(Y4:Y17)</f>
        <v>0.86373225633697559</v>
      </c>
      <c r="Z19" s="2" t="s">
        <v>123</v>
      </c>
      <c r="AA19">
        <f>STDEV(AA4:AA17)</f>
        <v>0.38073462067089242</v>
      </c>
      <c r="AB19">
        <f>STDEV(AB4:AB17)</f>
        <v>4.4459400458746687</v>
      </c>
      <c r="AC19">
        <f>STDEV(AC4:AC17)</f>
        <v>0.36438157265131949</v>
      </c>
      <c r="AD19">
        <f>STDEV(AD4:AD17)</f>
        <v>0.55219189913591604</v>
      </c>
      <c r="AE19" s="2" t="s">
        <v>123</v>
      </c>
      <c r="AF19">
        <f>STDEV(AF4:AF17)</f>
        <v>0.6095364161826381</v>
      </c>
      <c r="AG19">
        <f>STDEV(AG4:AG17)</f>
        <v>0.83803495351299462</v>
      </c>
      <c r="AH19">
        <f>STDEV(AH4:AH17)</f>
        <v>0.30397891908479507</v>
      </c>
      <c r="AI19">
        <f>STDEV(AI4:AI17)</f>
        <v>0.17237057345850607</v>
      </c>
      <c r="AJ19" s="2" t="s">
        <v>123</v>
      </c>
      <c r="AK19">
        <f>STDEV(AK4:AK17)</f>
        <v>0.22356734521162219</v>
      </c>
      <c r="AL19">
        <f>STDEV(AL4:AL17)</f>
        <v>0.31181697425227062</v>
      </c>
      <c r="AM19">
        <f>STDEV(AM4:AM17)</f>
        <v>0.37372648999892272</v>
      </c>
      <c r="AN19">
        <f>STDEV(AN4:AN17)</f>
        <v>0.21877161030030559</v>
      </c>
      <c r="AO19" s="2" t="s">
        <v>123</v>
      </c>
      <c r="AP19">
        <f>STDEV(AP4:AP17)</f>
        <v>0.49554193484175657</v>
      </c>
      <c r="AQ19">
        <f>STDEV(AQ4:AQ17)</f>
        <v>0.48252895158412762</v>
      </c>
      <c r="AR19">
        <f>STDEV(AR4:AR17)</f>
        <v>0.25425130689342684</v>
      </c>
      <c r="AS19">
        <f>STDEV(AS4:AS17)</f>
        <v>0.2573891922207503</v>
      </c>
      <c r="AT19" s="2" t="s">
        <v>123</v>
      </c>
      <c r="AU19">
        <f>STDEV(AU4:AU17)</f>
        <v>0.37318451110959461</v>
      </c>
      <c r="AV19">
        <f>STDEV(AV4:AV17)</f>
        <v>0.10313575841474552</v>
      </c>
      <c r="AW19">
        <f>STDEV(AW4:AW17)</f>
        <v>0.31270509057425805</v>
      </c>
      <c r="AX19">
        <f>STDEV(AX4:AX17)</f>
        <v>0.16479685946678446</v>
      </c>
      <c r="AY19" s="2" t="s">
        <v>123</v>
      </c>
      <c r="AZ19">
        <f>STDEV(AZ4:AZ17)</f>
        <v>0.3371370086521151</v>
      </c>
      <c r="BA19">
        <f>STDEV(BA4:BA17)</f>
        <v>0.32828322320583936</v>
      </c>
      <c r="BB19">
        <f>STDEV(BB4:BB17)</f>
        <v>0.49839082065632972</v>
      </c>
      <c r="BC19">
        <f>STDEV(BC4:BC17)</f>
        <v>0.35356875636874363</v>
      </c>
      <c r="BD19" s="2" t="s">
        <v>123</v>
      </c>
      <c r="BE19">
        <f>STDEV(BE4:BE17)</f>
        <v>0.22758734711724868</v>
      </c>
      <c r="BF19">
        <f>STDEV(BF4:BF17)</f>
        <v>1.2591477741631794</v>
      </c>
      <c r="BG19">
        <f>STDEV(BG4:BG17)</f>
        <v>0.45560290065083625</v>
      </c>
      <c r="BH19">
        <f>STDEV(BH4:BH17)</f>
        <v>0.45983040212536447</v>
      </c>
      <c r="BI19" s="2" t="s">
        <v>123</v>
      </c>
      <c r="BJ19">
        <f t="shared" ref="BJ19:CQ19" si="1">STDEV(BJ4:BJ17)</f>
        <v>0.84330094618084661</v>
      </c>
      <c r="BK19">
        <f t="shared" si="1"/>
        <v>2.1194518371521283</v>
      </c>
      <c r="BL19">
        <f t="shared" si="1"/>
        <v>0.44539068695550293</v>
      </c>
      <c r="BM19">
        <f t="shared" si="1"/>
        <v>3.4165030319613252</v>
      </c>
      <c r="BN19" s="2" t="s">
        <v>123</v>
      </c>
      <c r="BO19">
        <f t="shared" si="1"/>
        <v>0.26113255534812641</v>
      </c>
      <c r="BP19">
        <f t="shared" si="1"/>
        <v>0.25337290132807749</v>
      </c>
      <c r="BQ19">
        <f t="shared" si="1"/>
        <v>0.37056089072496229</v>
      </c>
      <c r="BR19">
        <f t="shared" si="1"/>
        <v>1.6716406757810736</v>
      </c>
      <c r="BS19" s="2" t="s">
        <v>123</v>
      </c>
      <c r="BT19">
        <f t="shared" si="1"/>
        <v>0.136873506544441</v>
      </c>
      <c r="BU19">
        <f t="shared" si="1"/>
        <v>0.41379482102521853</v>
      </c>
      <c r="BV19">
        <f t="shared" si="1"/>
        <v>0.84483559864977797</v>
      </c>
      <c r="BW19">
        <f t="shared" si="1"/>
        <v>0.24811259707094374</v>
      </c>
      <c r="BX19" s="2" t="s">
        <v>123</v>
      </c>
      <c r="BY19">
        <f t="shared" si="1"/>
        <v>0.29063564920633422</v>
      </c>
      <c r="BZ19">
        <f t="shared" si="1"/>
        <v>0.7286576201119106</v>
      </c>
      <c r="CA19">
        <f t="shared" si="1"/>
        <v>2.1302872878675236</v>
      </c>
      <c r="CB19">
        <f t="shared" si="1"/>
        <v>0.16061542724236644</v>
      </c>
      <c r="CC19" s="2" t="s">
        <v>123</v>
      </c>
      <c r="CD19">
        <f t="shared" si="1"/>
        <v>0.43057091207782178</v>
      </c>
      <c r="CE19">
        <f t="shared" si="1"/>
        <v>0.23605548151426595</v>
      </c>
      <c r="CF19">
        <f t="shared" si="1"/>
        <v>2.115110338074492</v>
      </c>
      <c r="CG19">
        <f t="shared" si="1"/>
        <v>1.1932244816392206</v>
      </c>
      <c r="CH19" s="2" t="s">
        <v>123</v>
      </c>
      <c r="CI19">
        <f t="shared" si="1"/>
        <v>0.12498689651388328</v>
      </c>
      <c r="CJ19">
        <f t="shared" si="1"/>
        <v>0.17836941345460108</v>
      </c>
      <c r="CK19">
        <f t="shared" si="1"/>
        <v>1.1057086625273442</v>
      </c>
      <c r="CL19">
        <f t="shared" si="1"/>
        <v>0.44688050529798068</v>
      </c>
      <c r="CM19" s="2" t="s">
        <v>123</v>
      </c>
      <c r="CN19">
        <f t="shared" si="1"/>
        <v>2.5513244146024912</v>
      </c>
      <c r="CO19">
        <f t="shared" si="1"/>
        <v>0.77952583642993589</v>
      </c>
      <c r="CP19">
        <f t="shared" si="1"/>
        <v>0.33175772622362082</v>
      </c>
      <c r="CQ19">
        <f t="shared" si="1"/>
        <v>3.9925545069259791</v>
      </c>
    </row>
    <row r="20" spans="1:95" x14ac:dyDescent="0.3">
      <c r="A20" s="2" t="s">
        <v>124</v>
      </c>
      <c r="B20">
        <f>B19/SQRT(COUNT(B4:B16))</f>
        <v>0.10431714838876964</v>
      </c>
      <c r="C20">
        <f t="shared" ref="C20:BM20" si="2">C19/SQRT(COUNT(C4:C16))</f>
        <v>0.58313108751982101</v>
      </c>
      <c r="D20">
        <f t="shared" si="2"/>
        <v>0.16379077808909168</v>
      </c>
      <c r="E20">
        <f t="shared" si="2"/>
        <v>0.1273005901556328</v>
      </c>
      <c r="F20" s="2" t="s">
        <v>124</v>
      </c>
      <c r="G20">
        <f t="shared" si="2"/>
        <v>9.4306730528554913E-2</v>
      </c>
      <c r="H20">
        <f t="shared" si="2"/>
        <v>0.31140174659174352</v>
      </c>
      <c r="I20">
        <f t="shared" si="2"/>
        <v>0.13319116571826173</v>
      </c>
      <c r="J20">
        <f t="shared" si="2"/>
        <v>6.8354293158822299E-2</v>
      </c>
      <c r="K20" s="2" t="s">
        <v>124</v>
      </c>
      <c r="L20">
        <f t="shared" si="2"/>
        <v>8.9662939655792126E-2</v>
      </c>
      <c r="M20">
        <f t="shared" si="2"/>
        <v>0.20627217480812945</v>
      </c>
      <c r="N20">
        <f t="shared" si="2"/>
        <v>0.10265971786855445</v>
      </c>
      <c r="O20">
        <f t="shared" si="2"/>
        <v>0.11673277929162414</v>
      </c>
      <c r="P20" s="2" t="s">
        <v>124</v>
      </c>
      <c r="Q20">
        <f t="shared" si="2"/>
        <v>9.1279936851510465E-2</v>
      </c>
      <c r="R20">
        <f t="shared" si="2"/>
        <v>0.17131951287715375</v>
      </c>
      <c r="S20">
        <f t="shared" si="2"/>
        <v>0.10464151569668997</v>
      </c>
      <c r="T20">
        <f t="shared" si="2"/>
        <v>0.15773465244695151</v>
      </c>
      <c r="U20" s="2" t="s">
        <v>124</v>
      </c>
      <c r="V20">
        <f t="shared" si="2"/>
        <v>0.15455792078010006</v>
      </c>
      <c r="W20">
        <f t="shared" si="2"/>
        <v>0.68543847322595042</v>
      </c>
      <c r="X20">
        <f t="shared" si="2"/>
        <v>0.12941691566600291</v>
      </c>
      <c r="Y20">
        <f t="shared" si="2"/>
        <v>0.35261721706806542</v>
      </c>
      <c r="Z20" s="2" t="s">
        <v>124</v>
      </c>
      <c r="AA20">
        <f t="shared" si="2"/>
        <v>0.15543425800929922</v>
      </c>
      <c r="AB20">
        <f t="shared" si="2"/>
        <v>2.2229700229373344</v>
      </c>
      <c r="AC20">
        <f t="shared" si="2"/>
        <v>0.16295639323932573</v>
      </c>
      <c r="AD20">
        <f t="shared" si="2"/>
        <v>0.24694772461852313</v>
      </c>
      <c r="AE20" s="2" t="s">
        <v>124</v>
      </c>
      <c r="AF20">
        <f t="shared" si="2"/>
        <v>0.2303831103224038</v>
      </c>
      <c r="AG20">
        <f t="shared" si="2"/>
        <v>0.41901747675649731</v>
      </c>
      <c r="AH20">
        <f t="shared" si="2"/>
        <v>0.135943505360102</v>
      </c>
      <c r="AI20">
        <f t="shared" si="2"/>
        <v>7.7086463914768116E-2</v>
      </c>
      <c r="AJ20" s="2" t="s">
        <v>124</v>
      </c>
      <c r="AK20">
        <f t="shared" si="2"/>
        <v>9.1270986486189074E-2</v>
      </c>
      <c r="AL20">
        <f t="shared" si="2"/>
        <v>0.12729874667610389</v>
      </c>
      <c r="AM20">
        <f t="shared" si="2"/>
        <v>0.1671355673259973</v>
      </c>
      <c r="AN20">
        <f t="shared" si="2"/>
        <v>9.7837638435715288E-2</v>
      </c>
      <c r="AO20" s="2" t="s">
        <v>124</v>
      </c>
      <c r="AP20">
        <f t="shared" si="2"/>
        <v>0.14305063473781809</v>
      </c>
      <c r="AQ20">
        <f t="shared" si="2"/>
        <v>0.15258905239789561</v>
      </c>
      <c r="AR20">
        <f t="shared" si="2"/>
        <v>0.10379766138744451</v>
      </c>
      <c r="AS20">
        <f t="shared" si="2"/>
        <v>0.10507869770799595</v>
      </c>
      <c r="AT20" s="2" t="s">
        <v>124</v>
      </c>
      <c r="AU20">
        <f t="shared" si="2"/>
        <v>0.14105048707674403</v>
      </c>
      <c r="AV20">
        <f t="shared" si="2"/>
        <v>5.1567879207372762E-2</v>
      </c>
      <c r="AW20">
        <f t="shared" si="2"/>
        <v>0.13984596788685394</v>
      </c>
      <c r="AX20">
        <f t="shared" si="2"/>
        <v>7.3699396049241958E-2</v>
      </c>
      <c r="AY20" s="2" t="s">
        <v>124</v>
      </c>
      <c r="AZ20">
        <f t="shared" si="2"/>
        <v>9.3504982427057515E-2</v>
      </c>
      <c r="BA20">
        <f t="shared" si="2"/>
        <v>0.10381227029518954</v>
      </c>
      <c r="BB20">
        <f t="shared" si="2"/>
        <v>0.20346720051582837</v>
      </c>
      <c r="BC20">
        <f t="shared" si="2"/>
        <v>0.14434384034897368</v>
      </c>
      <c r="BD20" s="2" t="s">
        <v>124</v>
      </c>
      <c r="BE20">
        <f t="shared" si="2"/>
        <v>6.3121373052158591E-2</v>
      </c>
      <c r="BF20">
        <f t="shared" si="2"/>
        <v>0.39817748770869615</v>
      </c>
      <c r="BG20">
        <f t="shared" si="2"/>
        <v>0.18599910532108113</v>
      </c>
      <c r="BH20">
        <f t="shared" si="2"/>
        <v>0.18772497557099074</v>
      </c>
      <c r="BI20" s="2" t="s">
        <v>124</v>
      </c>
      <c r="BJ20">
        <f t="shared" si="2"/>
        <v>0.34427616962488883</v>
      </c>
      <c r="BK20">
        <f t="shared" si="2"/>
        <v>0.86526258923785027</v>
      </c>
      <c r="BL20">
        <f t="shared" si="2"/>
        <v>0.18182998653810967</v>
      </c>
      <c r="BM20">
        <f t="shared" si="2"/>
        <v>1.3947815221628159</v>
      </c>
      <c r="BN20" s="2" t="s">
        <v>124</v>
      </c>
      <c r="BO20">
        <f t="shared" ref="BO20:CQ20" si="3">BO19/SQRT(COUNT(BO4:BO16))</f>
        <v>0.1066069193053327</v>
      </c>
      <c r="BP20">
        <f t="shared" si="3"/>
        <v>0.10343905381705669</v>
      </c>
      <c r="BQ20">
        <f t="shared" si="3"/>
        <v>0.15128085015123222</v>
      </c>
      <c r="BR20">
        <f t="shared" si="3"/>
        <v>0.68244444815748007</v>
      </c>
      <c r="BS20" s="2" t="s">
        <v>124</v>
      </c>
      <c r="BT20">
        <f t="shared" si="3"/>
        <v>5.5878375056562408E-2</v>
      </c>
      <c r="BU20">
        <f t="shared" si="3"/>
        <v>0.16893102828634565</v>
      </c>
      <c r="BV20">
        <f t="shared" si="3"/>
        <v>0.34490268887178621</v>
      </c>
      <c r="BW20">
        <f t="shared" si="3"/>
        <v>0.10129154359676205</v>
      </c>
      <c r="BX20" s="2" t="s">
        <v>124</v>
      </c>
      <c r="BY20">
        <f t="shared" si="3"/>
        <v>0.12997621366202922</v>
      </c>
      <c r="BZ20">
        <f t="shared" si="3"/>
        <v>0.29747322774415447</v>
      </c>
      <c r="CA20">
        <f t="shared" si="3"/>
        <v>0.86968614346881579</v>
      </c>
      <c r="CB20">
        <f t="shared" si="3"/>
        <v>6.5570973593819082E-2</v>
      </c>
      <c r="CC20" t="e">
        <f t="shared" si="3"/>
        <v>#VALUE!</v>
      </c>
      <c r="CD20">
        <f t="shared" si="3"/>
        <v>0.19255716570801892</v>
      </c>
      <c r="CE20">
        <f t="shared" si="3"/>
        <v>9.6369246782823104E-2</v>
      </c>
      <c r="CF20">
        <f t="shared" si="3"/>
        <v>0.86349017966135477</v>
      </c>
      <c r="CG20">
        <f t="shared" si="3"/>
        <v>0.48713185476884097</v>
      </c>
      <c r="CH20" s="2" t="s">
        <v>124</v>
      </c>
      <c r="CI20">
        <f t="shared" si="3"/>
        <v>5.1025686832176613E-2</v>
      </c>
      <c r="CJ20">
        <f t="shared" si="3"/>
        <v>7.2819008113882866E-2</v>
      </c>
      <c r="CK20">
        <f t="shared" si="3"/>
        <v>0.49448794654430323</v>
      </c>
      <c r="CL20">
        <f t="shared" si="3"/>
        <v>0.1824382023295279</v>
      </c>
      <c r="CM20" s="2" t="s">
        <v>124</v>
      </c>
      <c r="CN20">
        <f t="shared" si="3"/>
        <v>1.0415738306801832</v>
      </c>
      <c r="CO20">
        <f t="shared" si="3"/>
        <v>0.31824009009493426</v>
      </c>
      <c r="CP20">
        <f t="shared" si="3"/>
        <v>0.13543952457897152</v>
      </c>
      <c r="CQ20">
        <f t="shared" si="3"/>
        <v>1.6299535520363226</v>
      </c>
    </row>
    <row r="22" spans="1:95" x14ac:dyDescent="0.3">
      <c r="A22" s="2" t="s">
        <v>139</v>
      </c>
    </row>
    <row r="23" spans="1:95" x14ac:dyDescent="0.3">
      <c r="A23" s="2" t="s">
        <v>140</v>
      </c>
      <c r="B23" s="2" t="s">
        <v>145</v>
      </c>
      <c r="E23" s="2" t="s">
        <v>146</v>
      </c>
      <c r="H23" s="2" t="s">
        <v>147</v>
      </c>
      <c r="K23" s="2" t="s">
        <v>154</v>
      </c>
      <c r="N23" s="2" t="s">
        <v>148</v>
      </c>
      <c r="Q23" s="2" t="s">
        <v>149</v>
      </c>
      <c r="T23" s="2" t="s">
        <v>150</v>
      </c>
      <c r="W23" s="2" t="s">
        <v>151</v>
      </c>
      <c r="Z23" s="2" t="s">
        <v>152</v>
      </c>
    </row>
    <row r="24" spans="1:95" ht="43.2" x14ac:dyDescent="0.3">
      <c r="B24" s="24" t="s">
        <v>0</v>
      </c>
      <c r="C24" s="25" t="s">
        <v>153</v>
      </c>
      <c r="E24" s="24" t="s">
        <v>0</v>
      </c>
      <c r="F24" s="25" t="s">
        <v>153</v>
      </c>
      <c r="H24" s="24" t="s">
        <v>0</v>
      </c>
      <c r="I24" s="25" t="s">
        <v>153</v>
      </c>
      <c r="K24" s="24" t="s">
        <v>0</v>
      </c>
      <c r="L24" s="25" t="s">
        <v>153</v>
      </c>
      <c r="N24" s="24" t="s">
        <v>0</v>
      </c>
      <c r="O24" s="25" t="s">
        <v>153</v>
      </c>
      <c r="Q24" s="24" t="s">
        <v>0</v>
      </c>
      <c r="R24" s="25" t="s">
        <v>153</v>
      </c>
      <c r="T24" s="24" t="s">
        <v>0</v>
      </c>
      <c r="U24" s="25" t="s">
        <v>153</v>
      </c>
      <c r="W24" s="24" t="s">
        <v>0</v>
      </c>
      <c r="X24" s="25" t="s">
        <v>153</v>
      </c>
      <c r="Z24" s="24" t="s">
        <v>0</v>
      </c>
      <c r="AA24" s="25" t="s">
        <v>153</v>
      </c>
    </row>
    <row r="25" spans="1:95" x14ac:dyDescent="0.3">
      <c r="B25" s="1">
        <v>43.937199999999997</v>
      </c>
      <c r="C25" s="1">
        <v>2.7015914599999999</v>
      </c>
      <c r="E25" s="1">
        <v>43.937199999999997</v>
      </c>
      <c r="F25" s="1">
        <v>2.2680124699999999</v>
      </c>
      <c r="H25" s="1">
        <v>43.937199999999997</v>
      </c>
      <c r="I25" s="1">
        <v>0.77865039000000003</v>
      </c>
      <c r="K25" s="1">
        <v>43.937199999999997</v>
      </c>
      <c r="L25" s="1">
        <v>2.1976358999999999</v>
      </c>
      <c r="N25" s="1">
        <v>36.606250000000003</v>
      </c>
      <c r="O25" s="1">
        <v>1.73024526</v>
      </c>
      <c r="Q25" s="1">
        <v>50.203899999999997</v>
      </c>
      <c r="R25" s="1">
        <v>3.6642018200000002</v>
      </c>
      <c r="T25" s="1">
        <v>36.606250000000003</v>
      </c>
      <c r="U25" s="1">
        <v>0.99487336000000004</v>
      </c>
      <c r="W25" s="1">
        <v>50.203899999999997</v>
      </c>
      <c r="X25" s="1">
        <v>2.43659618</v>
      </c>
      <c r="Z25" s="1">
        <v>36.606250000000003</v>
      </c>
      <c r="AA25" s="1">
        <v>0.53040659999999995</v>
      </c>
    </row>
    <row r="26" spans="1:95" x14ac:dyDescent="0.3">
      <c r="B26" s="1">
        <v>25.032599999999999</v>
      </c>
      <c r="C26" s="1">
        <v>3.7333640300000002</v>
      </c>
      <c r="E26" s="1">
        <v>25.032599999999999</v>
      </c>
      <c r="F26" s="1">
        <v>3.3747061899999999</v>
      </c>
      <c r="H26" s="1">
        <v>25.032599999999999</v>
      </c>
      <c r="I26" s="1">
        <v>1.32321511</v>
      </c>
      <c r="K26" s="1">
        <v>25.032599999999999</v>
      </c>
      <c r="L26" s="1">
        <v>3.0722289100000002</v>
      </c>
      <c r="N26" s="1">
        <v>45.417000000000002</v>
      </c>
      <c r="O26" s="1">
        <v>0.11134457</v>
      </c>
      <c r="Q26" s="1">
        <v>45.937199999999997</v>
      </c>
      <c r="R26" s="1">
        <v>3.3213758499999999</v>
      </c>
      <c r="T26" s="1">
        <v>45.417000000000002</v>
      </c>
      <c r="U26" s="1">
        <v>0.82606970000000002</v>
      </c>
      <c r="W26" s="1">
        <v>45.937199999999997</v>
      </c>
      <c r="X26" s="1">
        <v>2.3944743100000001</v>
      </c>
      <c r="Z26" s="1">
        <v>45.417000000000002</v>
      </c>
      <c r="AA26" s="1">
        <v>0.52764663999999994</v>
      </c>
    </row>
    <row r="27" spans="1:95" x14ac:dyDescent="0.3">
      <c r="B27" s="1">
        <v>32.1828</v>
      </c>
      <c r="C27" s="1">
        <v>1.4815864999999999</v>
      </c>
      <c r="E27" s="1">
        <v>32.1828</v>
      </c>
      <c r="F27" s="1">
        <v>2.0918246300000001</v>
      </c>
      <c r="H27" s="1">
        <v>32.1828</v>
      </c>
      <c r="I27" s="1">
        <v>0.52755043999999995</v>
      </c>
      <c r="K27" s="1">
        <v>32.1828</v>
      </c>
      <c r="L27" s="1">
        <v>3.9157420100000002</v>
      </c>
      <c r="N27" s="1">
        <v>47.412599999999998</v>
      </c>
      <c r="O27" s="1">
        <v>3.9780083799999999</v>
      </c>
      <c r="Q27" s="1">
        <v>44.023699999999998</v>
      </c>
      <c r="R27" s="1">
        <v>2.7055507099999998</v>
      </c>
      <c r="T27" s="1">
        <v>47.412599999999998</v>
      </c>
      <c r="U27" s="1">
        <v>2.0862960699999999</v>
      </c>
      <c r="W27" s="1">
        <v>44.023699999999998</v>
      </c>
      <c r="X27" s="1">
        <v>1.4386610500000001</v>
      </c>
      <c r="Z27" s="1">
        <v>47.412599999999998</v>
      </c>
      <c r="AA27" s="1">
        <v>0.30703453000000003</v>
      </c>
    </row>
    <row r="28" spans="1:95" x14ac:dyDescent="0.3">
      <c r="B28" s="1">
        <v>40.993699999999997</v>
      </c>
      <c r="C28" s="1">
        <v>1.2062058899999999</v>
      </c>
      <c r="E28" s="1">
        <v>40.993699999999997</v>
      </c>
      <c r="F28" s="1">
        <v>1.3454560200000001</v>
      </c>
      <c r="H28" s="1">
        <v>40.993699999999997</v>
      </c>
      <c r="I28" s="1">
        <v>0.42162947000000001</v>
      </c>
      <c r="K28" s="1">
        <v>40.993699999999997</v>
      </c>
      <c r="L28" s="1">
        <v>2.02691518</v>
      </c>
      <c r="N28" s="1">
        <v>35.521500000000003</v>
      </c>
      <c r="O28" s="1">
        <v>0.53006618000000005</v>
      </c>
      <c r="Q28" s="1">
        <v>40.127200000000002</v>
      </c>
      <c r="R28" s="1">
        <v>1.65365239</v>
      </c>
      <c r="T28" s="1">
        <v>35.521500000000003</v>
      </c>
      <c r="U28" s="1">
        <v>0.78370719</v>
      </c>
      <c r="W28" s="1">
        <v>40.127200000000002</v>
      </c>
      <c r="X28" s="1">
        <v>2.2525204200000002</v>
      </c>
      <c r="Z28" s="1">
        <v>35.521500000000003</v>
      </c>
      <c r="AA28" s="1">
        <v>0.49795930999999999</v>
      </c>
    </row>
    <row r="29" spans="1:95" x14ac:dyDescent="0.3">
      <c r="H29" s="1">
        <v>36.606250000000003</v>
      </c>
      <c r="I29" s="1">
        <v>0.79956700000000003</v>
      </c>
      <c r="K29" s="1">
        <v>36.606250000000003</v>
      </c>
      <c r="L29" s="1">
        <v>2.0435724099999999</v>
      </c>
      <c r="N29" s="1">
        <v>40.211500000000001</v>
      </c>
      <c r="O29" s="1">
        <v>1.87611123</v>
      </c>
      <c r="Q29" s="1">
        <v>53.432000000000002</v>
      </c>
      <c r="R29" s="1">
        <v>0.14188197</v>
      </c>
      <c r="T29" s="1">
        <v>40.211500000000001</v>
      </c>
      <c r="U29" s="1">
        <v>2.2637886300000001</v>
      </c>
      <c r="W29" s="1">
        <v>53.432000000000002</v>
      </c>
      <c r="X29" s="1">
        <v>0.58769132000000002</v>
      </c>
      <c r="Z29" s="1">
        <v>40.211500000000001</v>
      </c>
      <c r="AA29" s="1">
        <v>0.99178823000000005</v>
      </c>
    </row>
    <row r="30" spans="1:95" x14ac:dyDescent="0.3">
      <c r="B30" s="2" t="s">
        <v>143</v>
      </c>
      <c r="C30" s="1">
        <v>0.24540000000000001</v>
      </c>
      <c r="E30" s="2" t="s">
        <v>143</v>
      </c>
      <c r="F30" s="1">
        <v>0.55220000000000002</v>
      </c>
      <c r="H30" s="1">
        <v>45.417000000000002</v>
      </c>
      <c r="I30" s="1">
        <v>0.26096828</v>
      </c>
      <c r="K30" s="1">
        <v>45.417000000000002</v>
      </c>
      <c r="L30" s="1">
        <v>0.82620716000000005</v>
      </c>
      <c r="N30" s="1">
        <v>42.530999999999999</v>
      </c>
      <c r="O30" s="1">
        <v>1.3084016300000001</v>
      </c>
      <c r="Q30" s="1">
        <v>42.102800000000002</v>
      </c>
      <c r="R30" s="1">
        <v>3.5007424299999998</v>
      </c>
      <c r="T30" s="1">
        <v>42.530999999999999</v>
      </c>
      <c r="U30" s="1">
        <v>1.49336202</v>
      </c>
      <c r="W30" s="1">
        <v>42.102800000000002</v>
      </c>
      <c r="X30" s="1">
        <v>2.6059707300000001</v>
      </c>
      <c r="Z30" s="1">
        <v>42.530999999999999</v>
      </c>
      <c r="AA30" s="1">
        <v>0.40480506999999999</v>
      </c>
    </row>
    <row r="31" spans="1:95" x14ac:dyDescent="0.3">
      <c r="B31" s="2" t="s">
        <v>144</v>
      </c>
      <c r="C31" s="1">
        <v>0.50470000000000004</v>
      </c>
      <c r="E31" s="2" t="s">
        <v>144</v>
      </c>
      <c r="F31" s="1">
        <v>0.25690000000000002</v>
      </c>
      <c r="H31" s="1">
        <v>47.412599999999998</v>
      </c>
      <c r="I31" s="1">
        <v>0.26809551999999998</v>
      </c>
      <c r="K31" s="1">
        <v>47.412599999999998</v>
      </c>
      <c r="L31" s="1">
        <v>1.84124512</v>
      </c>
    </row>
    <row r="32" spans="1:95" x14ac:dyDescent="0.3">
      <c r="H32" s="1">
        <v>35.521500000000003</v>
      </c>
      <c r="I32" s="1">
        <v>0.66071385000000005</v>
      </c>
      <c r="K32" s="1">
        <v>35.521500000000003</v>
      </c>
      <c r="L32" s="1">
        <v>0.89450061999999997</v>
      </c>
      <c r="N32" s="2" t="s">
        <v>143</v>
      </c>
      <c r="O32" s="1">
        <v>0.1716</v>
      </c>
      <c r="Q32" s="2" t="s">
        <v>143</v>
      </c>
      <c r="R32" s="1">
        <v>0.1221</v>
      </c>
      <c r="T32" s="2" t="s">
        <v>143</v>
      </c>
      <c r="U32" s="1">
        <v>0.1774</v>
      </c>
      <c r="W32" s="2" t="s">
        <v>143</v>
      </c>
      <c r="X32" s="1">
        <v>0.33600000000000002</v>
      </c>
      <c r="Z32" s="2" t="s">
        <v>143</v>
      </c>
      <c r="AA32" s="1">
        <v>0.1086</v>
      </c>
    </row>
    <row r="33" spans="8:27" x14ac:dyDescent="0.3">
      <c r="H33" s="1">
        <v>40.211500000000001</v>
      </c>
      <c r="I33" s="1">
        <v>0.28006188999999998</v>
      </c>
      <c r="K33" s="1">
        <v>40.211500000000001</v>
      </c>
      <c r="L33" s="1">
        <v>0.98122739999999997</v>
      </c>
      <c r="N33" s="2" t="s">
        <v>144</v>
      </c>
      <c r="O33" s="1">
        <v>0.41420000000000001</v>
      </c>
      <c r="Q33" s="2" t="s">
        <v>144</v>
      </c>
      <c r="R33" s="1">
        <v>0.49709999999999999</v>
      </c>
      <c r="T33" s="2" t="s">
        <v>144</v>
      </c>
      <c r="U33" s="1">
        <v>0.40550000000000003</v>
      </c>
      <c r="W33" s="2" t="s">
        <v>144</v>
      </c>
      <c r="X33" s="1">
        <v>0.22789999999999999</v>
      </c>
      <c r="Z33" s="2" t="s">
        <v>144</v>
      </c>
      <c r="AA33" s="1">
        <v>0.52349999999999997</v>
      </c>
    </row>
    <row r="34" spans="8:27" x14ac:dyDescent="0.3">
      <c r="H34" s="1">
        <v>42.530999999999999</v>
      </c>
      <c r="I34" s="1">
        <v>0.49906063000000001</v>
      </c>
      <c r="K34" s="1">
        <v>42.530999999999999</v>
      </c>
      <c r="L34" s="1">
        <v>4.5051267900000003</v>
      </c>
    </row>
    <row r="36" spans="8:27" x14ac:dyDescent="0.3">
      <c r="H36" s="2" t="s">
        <v>143</v>
      </c>
      <c r="I36" s="1">
        <v>0.59770000000000001</v>
      </c>
      <c r="K36" s="2" t="s">
        <v>143</v>
      </c>
      <c r="L36" s="1">
        <v>0.1016</v>
      </c>
    </row>
    <row r="37" spans="8:27" x14ac:dyDescent="0.3">
      <c r="H37" s="2" t="s">
        <v>144</v>
      </c>
      <c r="I37" s="8">
        <v>8.6999999999999994E-3</v>
      </c>
      <c r="K37" s="2" t="s">
        <v>144</v>
      </c>
      <c r="L37" s="1">
        <v>0.36940000000000001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0764-8A0F-4BDD-9023-09DBFF133515}">
  <dimension ref="A1:N14"/>
  <sheetViews>
    <sheetView workbookViewId="0">
      <selection activeCell="H19" sqref="H19"/>
    </sheetView>
  </sheetViews>
  <sheetFormatPr defaultRowHeight="14.4" x14ac:dyDescent="0.3"/>
  <sheetData>
    <row r="1" spans="1:14" x14ac:dyDescent="0.3">
      <c r="A1" s="2" t="s">
        <v>82</v>
      </c>
    </row>
    <row r="2" spans="1:14" x14ac:dyDescent="0.3">
      <c r="C2" s="26" t="s">
        <v>11</v>
      </c>
      <c r="D2" s="26"/>
      <c r="I2" s="26" t="s">
        <v>12</v>
      </c>
      <c r="J2" s="26"/>
      <c r="K2" s="26"/>
      <c r="L2" s="26"/>
    </row>
    <row r="3" spans="1:14" x14ac:dyDescent="0.3">
      <c r="A3" s="2" t="s">
        <v>19</v>
      </c>
      <c r="B3" s="5" t="s">
        <v>13</v>
      </c>
      <c r="C3" s="5" t="s">
        <v>14</v>
      </c>
      <c r="D3" s="5" t="s">
        <v>15</v>
      </c>
      <c r="E3" s="5" t="s">
        <v>16</v>
      </c>
      <c r="F3" s="9" t="s">
        <v>20</v>
      </c>
      <c r="G3" s="6"/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9" t="s">
        <v>20</v>
      </c>
    </row>
    <row r="4" spans="1:14" x14ac:dyDescent="0.3">
      <c r="A4" s="7">
        <v>0</v>
      </c>
      <c r="B4" s="3">
        <v>9.67</v>
      </c>
      <c r="C4" s="3">
        <v>12.91</v>
      </c>
      <c r="D4" s="3">
        <v>9.23</v>
      </c>
      <c r="E4" s="3">
        <v>11.86</v>
      </c>
      <c r="F4" s="8">
        <f>AVERAGE(B4:E4)</f>
        <v>10.9175</v>
      </c>
      <c r="G4" s="3"/>
      <c r="H4" s="3">
        <v>51.8</v>
      </c>
      <c r="I4" s="3">
        <v>44.66</v>
      </c>
      <c r="J4" s="3">
        <v>52.15</v>
      </c>
      <c r="K4" s="3">
        <v>48.94</v>
      </c>
      <c r="L4" s="3">
        <v>49.83</v>
      </c>
      <c r="M4" s="3">
        <v>40.229999999999997</v>
      </c>
      <c r="N4" s="2">
        <f>AVERAGE(H4:M4)</f>
        <v>47.935000000000002</v>
      </c>
    </row>
    <row r="5" spans="1:14" x14ac:dyDescent="0.3">
      <c r="A5" s="7">
        <v>1</v>
      </c>
      <c r="B5" s="3">
        <v>6.4560000000000004</v>
      </c>
      <c r="C5" s="3">
        <v>4.8659999999999997</v>
      </c>
      <c r="D5" s="3">
        <v>6.4530000000000003</v>
      </c>
      <c r="E5" s="3">
        <v>10.234999999999999</v>
      </c>
      <c r="F5" s="8">
        <f t="shared" ref="F5:F8" si="0">AVERAGE(B5:E5)</f>
        <v>7.0024999999999995</v>
      </c>
      <c r="G5" s="3"/>
      <c r="H5" s="3">
        <v>12.3475</v>
      </c>
      <c r="I5" s="3">
        <v>10.346</v>
      </c>
      <c r="J5" s="3">
        <v>16.346</v>
      </c>
      <c r="K5" s="3">
        <v>8.5860000000000003</v>
      </c>
      <c r="L5" s="3">
        <v>11.846</v>
      </c>
      <c r="M5" s="3">
        <v>13.746</v>
      </c>
      <c r="N5" s="2">
        <f t="shared" ref="N5:N8" si="1">AVERAGE(H5:M5)</f>
        <v>12.202916666666667</v>
      </c>
    </row>
    <row r="6" spans="1:14" x14ac:dyDescent="0.3">
      <c r="A6" s="7">
        <v>2</v>
      </c>
      <c r="B6" s="3">
        <v>7.0170000000000003</v>
      </c>
      <c r="C6" s="3">
        <v>6.6130000000000004</v>
      </c>
      <c r="D6" s="3">
        <v>8.1379999999999999</v>
      </c>
      <c r="E6" s="3">
        <v>12.346</v>
      </c>
      <c r="F6" s="8">
        <f t="shared" si="0"/>
        <v>8.5285000000000011</v>
      </c>
      <c r="G6" s="3"/>
      <c r="H6" s="3">
        <v>16.472999999999999</v>
      </c>
      <c r="I6" s="3">
        <v>16.084</v>
      </c>
      <c r="J6" s="3">
        <v>19.456</v>
      </c>
      <c r="K6" s="3">
        <v>13.483000000000001</v>
      </c>
      <c r="L6" s="3">
        <v>16.236000000000001</v>
      </c>
      <c r="M6" s="3">
        <v>17.343</v>
      </c>
      <c r="N6" s="2">
        <f t="shared" si="1"/>
        <v>16.512500000000003</v>
      </c>
    </row>
    <row r="7" spans="1:14" x14ac:dyDescent="0.3">
      <c r="A7" s="7">
        <v>3</v>
      </c>
      <c r="B7" s="3">
        <v>8.4600000000000009</v>
      </c>
      <c r="C7" s="3">
        <v>5.5330000000000004</v>
      </c>
      <c r="D7" s="3">
        <v>8.9369999999999994</v>
      </c>
      <c r="E7" s="3">
        <v>10.036</v>
      </c>
      <c r="F7" s="8">
        <f t="shared" si="0"/>
        <v>8.2415000000000003</v>
      </c>
      <c r="G7" s="3"/>
      <c r="H7" s="3">
        <v>16.457000000000001</v>
      </c>
      <c r="I7" s="3">
        <v>15.936999999999999</v>
      </c>
      <c r="J7" s="3">
        <v>22.853000000000002</v>
      </c>
      <c r="K7" s="3">
        <v>11.454000000000001</v>
      </c>
      <c r="L7" s="3">
        <v>14.532</v>
      </c>
      <c r="M7" s="3">
        <v>21.456</v>
      </c>
      <c r="N7" s="2">
        <f t="shared" si="1"/>
        <v>17.114833333333333</v>
      </c>
    </row>
    <row r="8" spans="1:14" x14ac:dyDescent="0.3">
      <c r="A8" s="7">
        <v>4</v>
      </c>
      <c r="B8" s="3">
        <v>7.5670000000000002</v>
      </c>
      <c r="C8" s="3">
        <v>7.048</v>
      </c>
      <c r="D8" s="3">
        <v>8.64</v>
      </c>
      <c r="E8" s="3">
        <v>9.2919999999999998</v>
      </c>
      <c r="F8" s="8">
        <f t="shared" si="0"/>
        <v>8.136750000000001</v>
      </c>
      <c r="G8" s="3"/>
      <c r="H8" s="3">
        <v>17.001999999999999</v>
      </c>
      <c r="I8" s="3">
        <v>16.234000000000002</v>
      </c>
      <c r="J8" s="3">
        <v>21.992999999999999</v>
      </c>
      <c r="K8" s="3">
        <v>14.346</v>
      </c>
      <c r="L8" s="3">
        <v>21.324000000000002</v>
      </c>
      <c r="M8" s="3">
        <v>25.347000000000001</v>
      </c>
      <c r="N8" s="2">
        <f t="shared" si="1"/>
        <v>19.374333333333336</v>
      </c>
    </row>
    <row r="9" spans="1:14" x14ac:dyDescent="0.3">
      <c r="N9" s="3"/>
    </row>
    <row r="10" spans="1:14" x14ac:dyDescent="0.3">
      <c r="F10" s="3"/>
      <c r="G10" s="3"/>
      <c r="H10" s="3"/>
    </row>
    <row r="11" spans="1:14" x14ac:dyDescent="0.3">
      <c r="F11" s="3"/>
      <c r="G11" s="3"/>
      <c r="H11" s="3"/>
    </row>
    <row r="12" spans="1:14" x14ac:dyDescent="0.3">
      <c r="F12" s="3"/>
      <c r="G12" s="3"/>
      <c r="H12" s="3"/>
    </row>
    <row r="13" spans="1:14" x14ac:dyDescent="0.3">
      <c r="F13" s="3"/>
      <c r="G13" s="3"/>
      <c r="H13" s="3"/>
    </row>
    <row r="14" spans="1:14" x14ac:dyDescent="0.3">
      <c r="F14" s="3"/>
      <c r="G14" s="3"/>
      <c r="H14" s="3"/>
    </row>
  </sheetData>
  <mergeCells count="2">
    <mergeCell ref="C2:D2"/>
    <mergeCell ref="I2:L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0F3C-2618-4FCF-9128-3D220E3266B1}">
  <dimension ref="A1:CQ36"/>
  <sheetViews>
    <sheetView topLeftCell="BS1" workbookViewId="0">
      <selection activeCell="BX19" sqref="BX19"/>
    </sheetView>
  </sheetViews>
  <sheetFormatPr defaultRowHeight="14.4" x14ac:dyDescent="0.3"/>
  <cols>
    <col min="3" max="3" width="10.5546875" customWidth="1"/>
    <col min="6" max="6" width="12.21875" customWidth="1"/>
    <col min="9" max="9" width="12.77734375" customWidth="1"/>
  </cols>
  <sheetData>
    <row r="1" spans="1:95" x14ac:dyDescent="0.3">
      <c r="A1" s="2" t="s">
        <v>138</v>
      </c>
      <c r="B1" s="2"/>
    </row>
    <row r="2" spans="1:95" x14ac:dyDescent="0.3">
      <c r="A2" s="2" t="s">
        <v>110</v>
      </c>
      <c r="B2" s="2" t="s">
        <v>118</v>
      </c>
      <c r="C2" s="2"/>
      <c r="D2" s="2"/>
      <c r="E2" s="2"/>
      <c r="F2" s="2"/>
      <c r="G2" s="2" t="s">
        <v>119</v>
      </c>
      <c r="H2" s="2"/>
      <c r="I2" s="2"/>
      <c r="J2" s="2"/>
      <c r="K2" s="2"/>
      <c r="L2" s="2" t="s">
        <v>120</v>
      </c>
      <c r="M2" s="2"/>
      <c r="N2" s="2"/>
      <c r="O2" s="2"/>
      <c r="P2" s="2"/>
      <c r="Q2" s="2" t="s">
        <v>121</v>
      </c>
      <c r="R2" s="2"/>
      <c r="S2" s="2"/>
      <c r="T2" s="2"/>
      <c r="U2" s="2"/>
      <c r="V2" s="2" t="s">
        <v>129</v>
      </c>
      <c r="W2" s="2"/>
      <c r="X2" s="2"/>
      <c r="Y2" s="2"/>
      <c r="Z2" s="2"/>
      <c r="AA2" s="2" t="s">
        <v>111</v>
      </c>
      <c r="AB2" s="2"/>
      <c r="AC2" s="2"/>
      <c r="AD2" s="2"/>
      <c r="AE2" s="2"/>
      <c r="AF2" s="2" t="s">
        <v>112</v>
      </c>
      <c r="AG2" s="2"/>
      <c r="AH2" s="2"/>
      <c r="AI2" s="2"/>
      <c r="AJ2" s="2"/>
      <c r="AK2" s="2" t="s">
        <v>113</v>
      </c>
      <c r="AL2" s="2"/>
      <c r="AM2" s="2"/>
      <c r="AN2" s="2"/>
      <c r="AO2" s="2"/>
      <c r="AP2" s="2" t="s">
        <v>114</v>
      </c>
      <c r="AQ2" s="2"/>
      <c r="AR2" s="2"/>
      <c r="AS2" s="2"/>
      <c r="AT2" s="2"/>
      <c r="AU2" s="2" t="s">
        <v>115</v>
      </c>
      <c r="AV2" s="2"/>
      <c r="AW2" s="2"/>
      <c r="AX2" s="2"/>
      <c r="AY2" s="2"/>
      <c r="AZ2" s="2" t="s">
        <v>116</v>
      </c>
      <c r="BA2" s="2"/>
      <c r="BB2" s="2"/>
      <c r="BC2" s="2"/>
      <c r="BD2" s="2"/>
      <c r="BE2" s="2" t="s">
        <v>117</v>
      </c>
      <c r="BF2" s="2"/>
      <c r="BG2" s="2"/>
      <c r="BH2" s="2"/>
      <c r="BI2" s="2"/>
      <c r="BJ2" s="2" t="s">
        <v>130</v>
      </c>
      <c r="BK2" s="2"/>
      <c r="BL2" s="2"/>
      <c r="BM2" s="2"/>
      <c r="BN2" s="2"/>
      <c r="BO2" s="2" t="s">
        <v>131</v>
      </c>
      <c r="BP2" s="2"/>
      <c r="BQ2" s="2"/>
      <c r="BR2" s="2"/>
      <c r="BS2" s="2"/>
      <c r="BT2" s="2" t="s">
        <v>132</v>
      </c>
      <c r="BU2" s="2"/>
      <c r="BV2" s="2"/>
      <c r="BW2" s="2"/>
      <c r="BX2" s="2"/>
      <c r="BY2" s="2" t="s">
        <v>133</v>
      </c>
      <c r="BZ2" s="2"/>
      <c r="CA2" s="2"/>
      <c r="CB2" s="2"/>
      <c r="CC2" s="2"/>
      <c r="CD2" s="2" t="s">
        <v>134</v>
      </c>
      <c r="CE2" s="2"/>
      <c r="CF2" s="2"/>
      <c r="CG2" s="2"/>
      <c r="CH2" s="2"/>
      <c r="CI2" s="2" t="s">
        <v>135</v>
      </c>
      <c r="CJ2" s="2"/>
      <c r="CK2" s="2"/>
      <c r="CL2" s="2"/>
      <c r="CM2" s="2"/>
      <c r="CN2" s="2" t="s">
        <v>136</v>
      </c>
      <c r="CO2" s="2"/>
      <c r="CP2" s="2"/>
      <c r="CQ2" s="2"/>
    </row>
    <row r="3" spans="1:95" x14ac:dyDescent="0.3">
      <c r="B3" s="5" t="s">
        <v>125</v>
      </c>
      <c r="C3" s="5" t="s">
        <v>126</v>
      </c>
      <c r="D3" s="5" t="s">
        <v>127</v>
      </c>
      <c r="E3" s="5" t="s">
        <v>128</v>
      </c>
      <c r="G3" s="5" t="s">
        <v>125</v>
      </c>
      <c r="H3" s="5" t="s">
        <v>126</v>
      </c>
      <c r="I3" s="5" t="s">
        <v>127</v>
      </c>
      <c r="J3" s="5" t="s">
        <v>128</v>
      </c>
      <c r="L3" s="5" t="s">
        <v>125</v>
      </c>
      <c r="M3" s="5" t="s">
        <v>126</v>
      </c>
      <c r="N3" s="5" t="s">
        <v>127</v>
      </c>
      <c r="O3" s="5" t="s">
        <v>128</v>
      </c>
      <c r="Q3" s="5" t="s">
        <v>125</v>
      </c>
      <c r="R3" s="5" t="s">
        <v>126</v>
      </c>
      <c r="S3" s="5" t="s">
        <v>127</v>
      </c>
      <c r="T3" s="5" t="s">
        <v>128</v>
      </c>
      <c r="U3" s="5"/>
      <c r="V3" s="5" t="s">
        <v>125</v>
      </c>
      <c r="W3" s="5" t="s">
        <v>126</v>
      </c>
      <c r="X3" s="5" t="s">
        <v>127</v>
      </c>
      <c r="Y3" s="5" t="s">
        <v>128</v>
      </c>
      <c r="AA3" s="5" t="s">
        <v>125</v>
      </c>
      <c r="AB3" s="5" t="s">
        <v>126</v>
      </c>
      <c r="AC3" s="5" t="s">
        <v>127</v>
      </c>
      <c r="AD3" s="5" t="s">
        <v>128</v>
      </c>
      <c r="AF3" s="5" t="s">
        <v>125</v>
      </c>
      <c r="AG3" s="5" t="s">
        <v>126</v>
      </c>
      <c r="AH3" s="5" t="s">
        <v>127</v>
      </c>
      <c r="AI3" s="5" t="s">
        <v>128</v>
      </c>
      <c r="AK3" s="5" t="s">
        <v>71</v>
      </c>
      <c r="AL3" s="5" t="s">
        <v>126</v>
      </c>
      <c r="AM3" s="5" t="s">
        <v>127</v>
      </c>
      <c r="AN3" s="5" t="s">
        <v>128</v>
      </c>
      <c r="AP3" s="5" t="s">
        <v>125</v>
      </c>
      <c r="AQ3" s="5" t="s">
        <v>126</v>
      </c>
      <c r="AR3" s="5" t="s">
        <v>127</v>
      </c>
      <c r="AS3" s="5" t="s">
        <v>128</v>
      </c>
      <c r="AU3" s="5" t="s">
        <v>125</v>
      </c>
      <c r="AV3" s="5" t="s">
        <v>126</v>
      </c>
      <c r="AW3" s="5" t="s">
        <v>127</v>
      </c>
      <c r="AX3" s="5" t="s">
        <v>128</v>
      </c>
      <c r="AZ3" s="5" t="s">
        <v>125</v>
      </c>
      <c r="BA3" s="5" t="s">
        <v>126</v>
      </c>
      <c r="BB3" s="5" t="s">
        <v>127</v>
      </c>
      <c r="BC3" s="5" t="s">
        <v>128</v>
      </c>
      <c r="BE3" s="5" t="s">
        <v>125</v>
      </c>
      <c r="BF3" s="5" t="s">
        <v>126</v>
      </c>
      <c r="BG3" s="5" t="s">
        <v>127</v>
      </c>
      <c r="BH3" s="5" t="s">
        <v>128</v>
      </c>
      <c r="BJ3" s="5" t="s">
        <v>125</v>
      </c>
      <c r="BK3" s="5" t="s">
        <v>126</v>
      </c>
      <c r="BL3" s="5" t="s">
        <v>127</v>
      </c>
      <c r="BM3" s="5" t="s">
        <v>128</v>
      </c>
      <c r="BO3" s="5" t="s">
        <v>125</v>
      </c>
      <c r="BP3" s="5" t="s">
        <v>126</v>
      </c>
      <c r="BQ3" s="5" t="s">
        <v>127</v>
      </c>
      <c r="BR3" s="5" t="s">
        <v>128</v>
      </c>
      <c r="BT3" s="5" t="s">
        <v>125</v>
      </c>
      <c r="BU3" s="5" t="s">
        <v>126</v>
      </c>
      <c r="BV3" s="5" t="s">
        <v>127</v>
      </c>
      <c r="BW3" s="5" t="s">
        <v>128</v>
      </c>
      <c r="BY3" s="5" t="s">
        <v>125</v>
      </c>
      <c r="BZ3" s="5" t="s">
        <v>126</v>
      </c>
      <c r="CA3" s="5" t="s">
        <v>127</v>
      </c>
      <c r="CB3" s="5" t="s">
        <v>128</v>
      </c>
      <c r="CD3" s="5" t="s">
        <v>125</v>
      </c>
      <c r="CE3" s="5" t="s">
        <v>126</v>
      </c>
      <c r="CF3" s="5" t="s">
        <v>127</v>
      </c>
      <c r="CG3" s="5" t="s">
        <v>128</v>
      </c>
      <c r="CI3" s="5" t="s">
        <v>125</v>
      </c>
      <c r="CJ3" s="5" t="s">
        <v>126</v>
      </c>
      <c r="CK3" s="5" t="s">
        <v>127</v>
      </c>
      <c r="CL3" s="5" t="s">
        <v>128</v>
      </c>
      <c r="CN3" s="5" t="s">
        <v>125</v>
      </c>
      <c r="CO3" s="5" t="s">
        <v>126</v>
      </c>
      <c r="CP3" s="5" t="s">
        <v>127</v>
      </c>
      <c r="CQ3" s="5" t="s">
        <v>128</v>
      </c>
    </row>
    <row r="4" spans="1:95" x14ac:dyDescent="0.3">
      <c r="B4" s="22">
        <v>0.47147007099999999</v>
      </c>
      <c r="C4" s="22">
        <v>1.7555277</v>
      </c>
      <c r="D4" s="22">
        <v>0.56775221499999995</v>
      </c>
      <c r="E4" s="22">
        <v>1.67403923</v>
      </c>
      <c r="G4" s="22">
        <v>0.66459878299999997</v>
      </c>
      <c r="H4" s="22">
        <v>1.2231111800000001</v>
      </c>
      <c r="I4" s="22">
        <v>0.70792413499999995</v>
      </c>
      <c r="J4" s="22">
        <v>0.74828857999999998</v>
      </c>
      <c r="L4" s="22">
        <v>0.41931638500000001</v>
      </c>
      <c r="M4" s="22">
        <v>1.1350672500000001</v>
      </c>
      <c r="N4" s="22">
        <v>0.59735756799999995</v>
      </c>
      <c r="O4" s="22">
        <v>1.2716191699999999</v>
      </c>
      <c r="Q4" s="22">
        <v>1.315854525</v>
      </c>
      <c r="R4" s="22">
        <v>0.92830234</v>
      </c>
      <c r="S4" s="22">
        <v>0.69215481400000001</v>
      </c>
      <c r="T4" s="22">
        <v>0.83460568999999996</v>
      </c>
      <c r="U4" s="1"/>
      <c r="V4" s="22">
        <v>0.80690741099999996</v>
      </c>
      <c r="W4" s="22">
        <v>1.91445851</v>
      </c>
      <c r="X4" s="22">
        <v>0.35874952199999999</v>
      </c>
      <c r="Y4" s="22">
        <v>2.1745635499999998</v>
      </c>
      <c r="AA4" s="22">
        <v>2.4622888270000001</v>
      </c>
      <c r="AB4" s="22">
        <v>3.9815587200000002</v>
      </c>
      <c r="AC4" s="22">
        <v>0.428586403</v>
      </c>
      <c r="AD4" s="22">
        <v>1.20525259</v>
      </c>
      <c r="AF4" s="22">
        <v>1.126792778</v>
      </c>
      <c r="AG4" s="22">
        <v>6.0024669499999996</v>
      </c>
      <c r="AH4" s="22">
        <v>1.1207344210000001</v>
      </c>
      <c r="AI4" s="22">
        <v>0.87323656000000005</v>
      </c>
      <c r="AK4" s="22">
        <v>2.194072367</v>
      </c>
      <c r="AL4" s="22">
        <v>3.9206110000000002E-2</v>
      </c>
      <c r="AM4" s="22">
        <v>0.368780259</v>
      </c>
      <c r="AN4" s="22">
        <v>1.0823496800000001</v>
      </c>
      <c r="AP4" s="22">
        <v>0.132402292</v>
      </c>
      <c r="AQ4" s="22">
        <v>3.3940316099999999</v>
      </c>
      <c r="AR4" s="22">
        <v>0.28110220299999999</v>
      </c>
      <c r="AS4" s="22">
        <v>2.422264E-2</v>
      </c>
      <c r="AU4" s="22">
        <v>0.72475011199999995</v>
      </c>
      <c r="AV4" s="22">
        <v>0.99692409000000004</v>
      </c>
      <c r="AW4" s="22">
        <v>0.92125130700000002</v>
      </c>
      <c r="AX4" s="22">
        <v>0.85757415999999997</v>
      </c>
      <c r="AZ4" s="22">
        <v>7.970787252</v>
      </c>
      <c r="BA4" s="22">
        <v>5.3754625000000003</v>
      </c>
      <c r="BB4" s="22">
        <v>0.64356896699999999</v>
      </c>
      <c r="BC4" s="22">
        <v>0.1199773</v>
      </c>
      <c r="BE4" s="22">
        <v>0.19048876000000001</v>
      </c>
      <c r="BF4" s="22">
        <v>0.89158512000000001</v>
      </c>
      <c r="BG4" s="22">
        <v>0.98547343600000004</v>
      </c>
      <c r="BH4" s="22">
        <v>6.1712192699999999</v>
      </c>
      <c r="BJ4" s="22">
        <v>0.85870248900000001</v>
      </c>
      <c r="BK4" s="22">
        <v>1.73024526</v>
      </c>
      <c r="BL4" s="22">
        <v>5.1821209999999996E-3</v>
      </c>
      <c r="BM4" s="22">
        <v>3.6642018200000002</v>
      </c>
      <c r="BO4" s="22">
        <v>1.0945577849999999</v>
      </c>
      <c r="BP4" s="22">
        <v>0.99487336000000004</v>
      </c>
      <c r="BQ4" s="22">
        <v>7.3717977000000004E-2</v>
      </c>
      <c r="BR4" s="22">
        <v>2.43659618</v>
      </c>
      <c r="BT4" s="22">
        <v>0.68890236900000001</v>
      </c>
      <c r="BU4" s="22">
        <v>5.1376925599999996</v>
      </c>
      <c r="BV4" s="22">
        <v>0.35255039900000001</v>
      </c>
      <c r="BW4" s="22">
        <v>4.2377862100000003</v>
      </c>
      <c r="BY4" s="22">
        <v>0.63437490299999999</v>
      </c>
      <c r="BZ4" s="22">
        <v>0.88605319999999999</v>
      </c>
      <c r="CA4" s="22">
        <v>5.0404575E-2</v>
      </c>
      <c r="CB4" s="22">
        <v>1.2504147400000001</v>
      </c>
      <c r="CD4" s="22">
        <v>1.013904275</v>
      </c>
      <c r="CE4" s="22">
        <v>0.35839400999999999</v>
      </c>
      <c r="CF4" s="22">
        <v>0.19553372099999999</v>
      </c>
      <c r="CG4" s="22">
        <v>1.32029079</v>
      </c>
      <c r="CI4" s="22">
        <v>1.2223480019999999</v>
      </c>
      <c r="CJ4" s="22">
        <v>0.58882162999999998</v>
      </c>
      <c r="CK4" s="22">
        <v>0.20958174900000001</v>
      </c>
      <c r="CL4" s="22">
        <v>0.60899917999999997</v>
      </c>
      <c r="CN4" s="22">
        <v>3.1932842030000002</v>
      </c>
      <c r="CO4" s="22">
        <v>1.4235129900000001</v>
      </c>
      <c r="CP4" s="22">
        <v>2.9060291550000001</v>
      </c>
      <c r="CQ4" s="22">
        <v>4.4220189799999998</v>
      </c>
    </row>
    <row r="5" spans="1:95" x14ac:dyDescent="0.3">
      <c r="B5" s="22">
        <v>0.77123268300000003</v>
      </c>
      <c r="C5" s="22">
        <v>1.1608954899999999</v>
      </c>
      <c r="D5" s="22">
        <v>1.1147086369999999</v>
      </c>
      <c r="E5" s="22">
        <v>1.6974079399999999</v>
      </c>
      <c r="G5" s="22">
        <v>0.76166168199999995</v>
      </c>
      <c r="H5" s="22">
        <v>1.41149324</v>
      </c>
      <c r="I5" s="22">
        <v>0.83798713499999999</v>
      </c>
      <c r="J5" s="22">
        <v>1.0656005</v>
      </c>
      <c r="L5" s="22">
        <v>2.0745203050000001</v>
      </c>
      <c r="M5" s="22">
        <v>2.77555788</v>
      </c>
      <c r="N5" s="22">
        <v>1.061913804</v>
      </c>
      <c r="O5" s="22">
        <v>1.9363413899999999</v>
      </c>
      <c r="Q5" s="22">
        <v>0.53687817599999998</v>
      </c>
      <c r="R5" s="22">
        <v>1.1695876599999999</v>
      </c>
      <c r="S5" s="22">
        <v>1.0961916119999999</v>
      </c>
      <c r="T5" s="22">
        <v>1.3157025200000001</v>
      </c>
      <c r="U5" s="1"/>
      <c r="V5" s="22">
        <v>0.52580649599999996</v>
      </c>
      <c r="W5" s="22">
        <v>1.1530965099999999</v>
      </c>
      <c r="X5" s="22">
        <v>1.341167427</v>
      </c>
      <c r="Y5" s="22">
        <v>1.2949545600000001</v>
      </c>
      <c r="AA5" s="22">
        <v>1.477679441</v>
      </c>
      <c r="AB5" s="22">
        <v>5.0396841999999999</v>
      </c>
      <c r="AC5" s="22">
        <v>1.9621938189999999</v>
      </c>
      <c r="AD5" s="22">
        <v>1.8569871200000001</v>
      </c>
      <c r="AF5" s="22">
        <v>0.61652112000000003</v>
      </c>
      <c r="AG5" s="22">
        <v>8.2375894299999999</v>
      </c>
      <c r="AH5" s="22">
        <v>0.25515475700000001</v>
      </c>
      <c r="AI5" s="22">
        <v>1.4251473699999999</v>
      </c>
      <c r="AK5" s="22">
        <v>0.18884543000000001</v>
      </c>
      <c r="AL5" s="22">
        <v>1.1504690900000001</v>
      </c>
      <c r="AM5" s="22">
        <v>0.43351886099999998</v>
      </c>
      <c r="AN5" s="22">
        <v>0.57071141999999997</v>
      </c>
      <c r="AP5" s="22">
        <v>3.1485043629999998</v>
      </c>
      <c r="AQ5" s="22">
        <v>4.3559880599999996</v>
      </c>
      <c r="AR5" s="22">
        <v>1.300590388</v>
      </c>
      <c r="AS5" s="22">
        <v>3.1667939999999999E-2</v>
      </c>
      <c r="AU5" s="22">
        <v>1.4936984129999999</v>
      </c>
      <c r="AV5" s="22">
        <v>1.51805306</v>
      </c>
      <c r="AW5" s="22">
        <v>1.003471749</v>
      </c>
      <c r="AX5" s="22">
        <v>1.0460849400000001</v>
      </c>
      <c r="AZ5" s="22">
        <v>0.124687512</v>
      </c>
      <c r="BA5" s="22">
        <v>7.3203459999999998E-2</v>
      </c>
      <c r="BB5" s="22">
        <v>1.901977263</v>
      </c>
      <c r="BC5" s="22">
        <v>0.10837972</v>
      </c>
      <c r="BE5" s="22">
        <v>2.236295927</v>
      </c>
      <c r="BF5" s="22">
        <v>1.1053049399999999</v>
      </c>
      <c r="BG5" s="22">
        <v>1.2604063160000001</v>
      </c>
      <c r="BH5" s="22">
        <v>1.97550599</v>
      </c>
      <c r="BJ5" s="22">
        <v>0.804409861</v>
      </c>
      <c r="BK5" s="22">
        <v>3.9780083799999999</v>
      </c>
      <c r="BL5" s="22">
        <v>2.4065888470000001</v>
      </c>
      <c r="BM5" s="22">
        <v>3.3213758499999999</v>
      </c>
      <c r="BO5" s="22">
        <v>0.54221702599999999</v>
      </c>
      <c r="BP5" s="22">
        <v>0.82606970000000002</v>
      </c>
      <c r="BQ5" s="22">
        <v>1.805521224</v>
      </c>
      <c r="BR5" s="22">
        <v>2.3944743100000001</v>
      </c>
      <c r="BT5" s="22">
        <v>0.71365815600000004</v>
      </c>
      <c r="BU5" s="22">
        <v>0.28288440999999998</v>
      </c>
      <c r="BV5" s="22">
        <v>1.9494736880000001</v>
      </c>
      <c r="BW5" s="22">
        <v>3.16640575</v>
      </c>
      <c r="BY5" s="22">
        <v>0.284725116</v>
      </c>
      <c r="BZ5" s="22">
        <v>0.92720555999999998</v>
      </c>
      <c r="CA5" s="22">
        <v>3.3365524029999998</v>
      </c>
      <c r="CB5" s="22">
        <v>1.2678255300000001</v>
      </c>
      <c r="CD5" s="22">
        <v>0.40241547700000002</v>
      </c>
      <c r="CE5" s="22">
        <v>0.54540365000000002</v>
      </c>
      <c r="CF5" s="22">
        <v>4.3437049930000002</v>
      </c>
      <c r="CG5" s="22">
        <v>0.53107033000000003</v>
      </c>
      <c r="CI5" s="22">
        <v>0.533516726</v>
      </c>
      <c r="CJ5" s="22">
        <v>1.5338859300000001</v>
      </c>
      <c r="CK5" s="22">
        <v>8.3568061920000005</v>
      </c>
      <c r="CL5" s="22">
        <v>0.53295318999999997</v>
      </c>
      <c r="CN5" s="22">
        <v>8.4070392999999993E-2</v>
      </c>
      <c r="CO5" s="22">
        <v>6.4106014099999999</v>
      </c>
      <c r="CP5" s="22">
        <v>0.87215769200000004</v>
      </c>
      <c r="CQ5" s="22">
        <v>5.1609907499999998</v>
      </c>
    </row>
    <row r="6" spans="1:95" x14ac:dyDescent="0.3">
      <c r="B6" s="22">
        <v>1.201834378</v>
      </c>
      <c r="C6" s="22">
        <v>1.0957394300000001</v>
      </c>
      <c r="D6" s="22">
        <v>0.84284154499999997</v>
      </c>
      <c r="E6" s="22">
        <v>1.59475338</v>
      </c>
      <c r="G6" s="22">
        <v>0.83540955800000005</v>
      </c>
      <c r="H6" s="22">
        <v>0.34085314999999999</v>
      </c>
      <c r="I6" s="22">
        <v>0.92338231100000001</v>
      </c>
      <c r="J6" s="22">
        <v>1.4289941399999999</v>
      </c>
      <c r="L6" s="22">
        <v>2.2337139480000001</v>
      </c>
      <c r="M6" s="22">
        <v>8.8968870000000005E-2</v>
      </c>
      <c r="N6" s="22">
        <v>0.69898496700000001</v>
      </c>
      <c r="O6" s="22">
        <v>1.6320289699999999</v>
      </c>
      <c r="Q6" s="22">
        <v>0.59915451099999995</v>
      </c>
      <c r="R6" s="22">
        <v>0.50208377000000004</v>
      </c>
      <c r="S6" s="22">
        <v>0.65179943200000001</v>
      </c>
      <c r="T6" s="22">
        <v>1.0418637799999999</v>
      </c>
      <c r="U6" s="1"/>
      <c r="V6" s="22">
        <v>1.0716904469999999</v>
      </c>
      <c r="W6" s="22">
        <v>2.6443889500000002</v>
      </c>
      <c r="X6" s="22">
        <v>1.1920281109999999</v>
      </c>
      <c r="Y6" s="22">
        <v>0.71761459000000005</v>
      </c>
      <c r="AA6" s="22">
        <v>0.23111241499999999</v>
      </c>
      <c r="AB6" s="22">
        <v>3.07375036</v>
      </c>
      <c r="AC6" s="22">
        <v>1.461402337</v>
      </c>
      <c r="AD6" s="22">
        <v>0.42815059999999999</v>
      </c>
      <c r="AF6" s="22">
        <v>1.672750438</v>
      </c>
      <c r="AG6" s="22">
        <v>0.90263974999999996</v>
      </c>
      <c r="AH6" s="22">
        <v>3.4969837959999999</v>
      </c>
      <c r="AI6" s="22">
        <v>1.48223868</v>
      </c>
      <c r="AK6" s="22">
        <v>1.1278780690000001</v>
      </c>
      <c r="AL6" s="22">
        <v>4.9682749999999998E-2</v>
      </c>
      <c r="AM6" s="22">
        <v>0.88117471300000005</v>
      </c>
      <c r="AN6" s="22">
        <v>0.54746298999999998</v>
      </c>
      <c r="AP6" s="22">
        <v>3.8149566579999998</v>
      </c>
      <c r="AQ6" s="22">
        <v>4.2188690000000001E-2</v>
      </c>
      <c r="AR6" s="22">
        <v>1.5755257499999999</v>
      </c>
      <c r="AS6" s="22">
        <v>3.98991E-2</v>
      </c>
      <c r="AU6" s="22">
        <v>2.0123606559999998</v>
      </c>
      <c r="AV6" s="22">
        <v>1.3904535600000001</v>
      </c>
      <c r="AW6" s="22">
        <v>0.96259444299999997</v>
      </c>
      <c r="AX6" s="22">
        <v>1.0034717500000001</v>
      </c>
      <c r="AZ6" s="22">
        <v>6.2972512180000004</v>
      </c>
      <c r="BA6" s="22">
        <v>0.18066499</v>
      </c>
      <c r="BB6" s="22">
        <v>1.284167448</v>
      </c>
      <c r="BC6" s="22">
        <v>6.7024550000000002E-2</v>
      </c>
      <c r="BE6" s="22">
        <v>2.0865378780000001</v>
      </c>
      <c r="BF6" s="22">
        <v>0.98244220999999998</v>
      </c>
      <c r="BG6" s="22">
        <v>0.80509013799999996</v>
      </c>
      <c r="BH6" s="22">
        <v>0.71808285999999999</v>
      </c>
      <c r="BJ6" s="22">
        <v>1.4181589670000001</v>
      </c>
      <c r="BK6" s="22">
        <v>0.53006618000000005</v>
      </c>
      <c r="BL6" s="22">
        <v>4.6575181409999997</v>
      </c>
      <c r="BM6" s="22">
        <v>2.7055507099999998</v>
      </c>
      <c r="BO6" s="22">
        <v>0.96661388999999998</v>
      </c>
      <c r="BP6" s="22">
        <v>2.0862960699999999</v>
      </c>
      <c r="BQ6" s="22">
        <v>2.2640237710000002</v>
      </c>
      <c r="BR6" s="22">
        <v>1.4386610500000001</v>
      </c>
      <c r="BT6" s="22">
        <v>1.163135802</v>
      </c>
      <c r="BU6" s="22">
        <v>4.0527531100000003</v>
      </c>
      <c r="BV6" s="22">
        <v>1.4074925089999999</v>
      </c>
      <c r="BW6" s="22">
        <v>0.82591230999999998</v>
      </c>
      <c r="BY6" s="22">
        <v>0.62080523700000001</v>
      </c>
      <c r="BZ6" s="22">
        <v>1.71993492</v>
      </c>
      <c r="CA6" s="22">
        <v>1.0585459260000001</v>
      </c>
      <c r="CB6" s="22">
        <v>0.97087984000000005</v>
      </c>
      <c r="CD6" s="22">
        <v>0.54216714899999996</v>
      </c>
      <c r="CE6" s="22">
        <v>0.29563802</v>
      </c>
      <c r="CF6" s="22">
        <v>1.1311538569999999</v>
      </c>
      <c r="CG6" s="22">
        <v>0.38219206999999999</v>
      </c>
      <c r="CI6" s="22">
        <v>1.2993000109999999</v>
      </c>
      <c r="CJ6" s="22">
        <v>0.64449935999999997</v>
      </c>
      <c r="CK6" s="22">
        <v>0.64619628100000004</v>
      </c>
      <c r="CL6" s="22">
        <v>0.17542113000000001</v>
      </c>
      <c r="CN6" s="22">
        <v>0.76182338400000005</v>
      </c>
      <c r="CO6" s="22">
        <v>0.18030806999999999</v>
      </c>
      <c r="CP6" s="22">
        <v>0.75736721900000004</v>
      </c>
      <c r="CQ6" s="22">
        <v>0.2618181</v>
      </c>
    </row>
    <row r="7" spans="1:95" x14ac:dyDescent="0.3">
      <c r="B7" s="22">
        <v>1.759588522</v>
      </c>
      <c r="C7" s="22">
        <v>1.5894982499999999</v>
      </c>
      <c r="D7" s="22">
        <v>1.874708993</v>
      </c>
      <c r="E7" s="22">
        <v>0.87863345000000004</v>
      </c>
      <c r="G7" s="22">
        <v>0.76166168199999995</v>
      </c>
      <c r="H7" s="22">
        <v>1.9233233599999999</v>
      </c>
      <c r="I7" s="22">
        <v>1.825552721</v>
      </c>
      <c r="J7" s="22">
        <v>0.83798713000000002</v>
      </c>
      <c r="L7" s="22">
        <v>0.68196886400000001</v>
      </c>
      <c r="M7" s="22">
        <v>4.8102474500000003</v>
      </c>
      <c r="N7" s="22">
        <v>2.255321854</v>
      </c>
      <c r="O7" s="22">
        <v>1.15668818</v>
      </c>
      <c r="Q7" s="22">
        <v>0.51619926800000004</v>
      </c>
      <c r="R7" s="22">
        <v>1.7605180300000001</v>
      </c>
      <c r="S7" s="22">
        <v>2.0220705489999999</v>
      </c>
      <c r="T7" s="22">
        <v>0.88832940999999999</v>
      </c>
      <c r="U7" s="1"/>
      <c r="V7" s="22">
        <v>0.68024069899999995</v>
      </c>
      <c r="W7" s="22">
        <v>1.2162597100000001</v>
      </c>
      <c r="X7" s="22">
        <v>1.584633304</v>
      </c>
      <c r="Y7" s="22">
        <v>1.2813221299999999</v>
      </c>
      <c r="AA7" s="22">
        <v>0.74742462399999998</v>
      </c>
      <c r="AB7" s="22">
        <v>0.99654025999999996</v>
      </c>
      <c r="AC7" s="22">
        <v>2.0776617060000002</v>
      </c>
      <c r="AD7" s="22">
        <v>0.74344750000000004</v>
      </c>
      <c r="AF7" s="22">
        <v>0.78036567300000004</v>
      </c>
      <c r="AG7" s="22">
        <v>6.1854943000000002</v>
      </c>
      <c r="AH7" s="22">
        <v>0.338837734</v>
      </c>
      <c r="AI7" s="22">
        <v>2.40234682</v>
      </c>
      <c r="AK7" s="22">
        <v>1.2718640290000001</v>
      </c>
      <c r="AL7" s="22">
        <v>1.2618632400000001</v>
      </c>
      <c r="AN7" s="22">
        <v>0.31154230999999999</v>
      </c>
      <c r="AP7" s="22">
        <v>0.83200647800000005</v>
      </c>
      <c r="AQ7" s="22">
        <v>5.4502912800000001</v>
      </c>
      <c r="AR7" s="22">
        <v>1.736079884</v>
      </c>
      <c r="AS7" s="22">
        <v>0.52698482999999996</v>
      </c>
      <c r="AU7" s="22">
        <v>1.796956588</v>
      </c>
      <c r="AV7" s="22">
        <v>0.84609343000000004</v>
      </c>
      <c r="AW7" s="22">
        <v>1.1237595170000001</v>
      </c>
      <c r="AX7" s="22">
        <v>0.86154615999999995</v>
      </c>
      <c r="AZ7" s="22">
        <v>0.93934187000000002</v>
      </c>
      <c r="BA7" s="22">
        <v>3.2987320000000001E-2</v>
      </c>
      <c r="BB7" s="22">
        <v>0.63617694700000005</v>
      </c>
      <c r="BC7" s="22">
        <v>1.3263853699999999</v>
      </c>
      <c r="BE7" s="22">
        <v>0.97340433900000001</v>
      </c>
      <c r="BF7" s="22">
        <v>0.79431204</v>
      </c>
      <c r="BG7" s="22">
        <v>0.43805767099999998</v>
      </c>
      <c r="BH7" s="22">
        <v>2.1869024800000001</v>
      </c>
      <c r="BJ7" s="22">
        <v>1.2901835479999999</v>
      </c>
      <c r="BK7" s="22">
        <v>1.87611123</v>
      </c>
      <c r="BL7" s="22">
        <v>5.1279152569999997</v>
      </c>
      <c r="BM7" s="22">
        <v>1.65365239</v>
      </c>
      <c r="BO7" s="22">
        <v>1.4590714140000001</v>
      </c>
      <c r="BP7" s="22">
        <v>0.78370719</v>
      </c>
      <c r="BQ7" s="22">
        <v>4.091715175</v>
      </c>
      <c r="BR7" s="22">
        <v>2.2525204200000002</v>
      </c>
      <c r="BT7" s="22">
        <v>0.52756298700000004</v>
      </c>
      <c r="BU7" s="22">
        <v>0.91794357000000004</v>
      </c>
      <c r="BV7" s="22">
        <v>2.5193134380000002</v>
      </c>
      <c r="BW7" s="22">
        <v>1.4214553700000001</v>
      </c>
      <c r="BY7" s="22">
        <v>4.13075408</v>
      </c>
      <c r="BZ7" s="22">
        <v>0.45080787999999999</v>
      </c>
      <c r="CA7" s="22">
        <v>6.8410697809999998</v>
      </c>
      <c r="CB7" s="22">
        <v>0.62481509999999996</v>
      </c>
      <c r="CD7" s="22">
        <v>2.283079071</v>
      </c>
      <c r="CE7" s="22">
        <v>0.53328673999999998</v>
      </c>
      <c r="CF7" s="22">
        <v>3.9549679389999999</v>
      </c>
      <c r="CG7" s="22">
        <v>0.91696151000000004</v>
      </c>
      <c r="CI7" s="22">
        <v>0.36875870399999999</v>
      </c>
      <c r="CJ7" s="22">
        <v>0.46031559999999999</v>
      </c>
      <c r="CK7" s="22">
        <v>3.7442393109999998</v>
      </c>
      <c r="CL7" s="22">
        <v>0.42460238</v>
      </c>
      <c r="CN7" s="22">
        <v>0.99686888100000004</v>
      </c>
      <c r="CO7" s="22">
        <v>1.87174741</v>
      </c>
      <c r="CP7" s="22">
        <v>0.32179011899999999</v>
      </c>
      <c r="CQ7" s="22">
        <v>2.17525346</v>
      </c>
    </row>
    <row r="8" spans="1:95" x14ac:dyDescent="0.3">
      <c r="B8" s="22">
        <v>1.3459001930000001</v>
      </c>
      <c r="C8" s="22"/>
      <c r="D8" s="22"/>
      <c r="E8" s="22"/>
      <c r="G8" s="22">
        <v>0.70901541000000001</v>
      </c>
      <c r="H8" s="22">
        <v>1.9584705899999999</v>
      </c>
      <c r="I8" s="22">
        <v>0.41498711300000002</v>
      </c>
      <c r="J8" s="22">
        <v>1.33116748</v>
      </c>
      <c r="L8" s="22">
        <v>0.169902358</v>
      </c>
      <c r="M8" s="22">
        <v>1.21424515</v>
      </c>
      <c r="N8" s="22">
        <v>0.245739757</v>
      </c>
      <c r="O8" s="22">
        <v>2.1913020099999998</v>
      </c>
      <c r="Q8" s="22">
        <v>0.70737532000000003</v>
      </c>
      <c r="R8" s="22">
        <v>1.1205483700000001</v>
      </c>
      <c r="S8" s="22">
        <v>0.40245956700000002</v>
      </c>
      <c r="T8" s="22">
        <v>1.37585596</v>
      </c>
      <c r="U8" s="1"/>
      <c r="V8" s="22">
        <v>2.6430024429999999</v>
      </c>
      <c r="W8" s="22">
        <v>1.71781557</v>
      </c>
      <c r="X8" s="22">
        <v>1.100298182</v>
      </c>
      <c r="Y8" s="22">
        <v>0.43178670000000002</v>
      </c>
      <c r="AA8" s="22">
        <v>0.58371390199999995</v>
      </c>
      <c r="AB8" s="22">
        <v>2.71635764</v>
      </c>
      <c r="AC8" s="22">
        <v>0.39162920899999998</v>
      </c>
      <c r="AD8" s="22">
        <v>0.17311214999999999</v>
      </c>
      <c r="AF8" s="22">
        <v>1.6497211890000001</v>
      </c>
      <c r="AG8" s="22">
        <v>2.3560781099999999</v>
      </c>
      <c r="AH8" s="22">
        <v>2.078554735</v>
      </c>
      <c r="AI8" s="22">
        <v>1.58413859</v>
      </c>
      <c r="AK8" s="22">
        <v>1.5336236009999999</v>
      </c>
      <c r="AL8" s="22">
        <v>1.48995397</v>
      </c>
      <c r="AN8" s="1"/>
      <c r="AP8" s="22">
        <v>4.262962E-2</v>
      </c>
      <c r="AQ8" s="22">
        <v>0.85580131999999998</v>
      </c>
      <c r="AR8" s="22">
        <v>0.71012145999999998</v>
      </c>
      <c r="AS8" s="22">
        <v>1.2029843600000001</v>
      </c>
      <c r="AU8" s="22">
        <v>0.70656240299999995</v>
      </c>
      <c r="AV8" s="22">
        <v>1.6176073200000001</v>
      </c>
      <c r="AW8" s="22">
        <v>0.58886524699999998</v>
      </c>
      <c r="AX8" s="22">
        <v>1.1659488899999999</v>
      </c>
      <c r="AZ8" s="22">
        <v>2.5164481790000002</v>
      </c>
      <c r="BA8" s="22"/>
      <c r="BB8" s="22">
        <v>0.21767841299999999</v>
      </c>
      <c r="BC8" s="22">
        <v>3.7012001200000002</v>
      </c>
      <c r="BE8" s="22">
        <v>0.623204596</v>
      </c>
      <c r="BF8" s="22">
        <v>2.3179888100000001</v>
      </c>
      <c r="BG8" s="22">
        <v>1.64197606</v>
      </c>
      <c r="BH8" s="22">
        <v>2.12550251</v>
      </c>
      <c r="BJ8" s="22">
        <v>0.91364021100000004</v>
      </c>
      <c r="BK8" s="22">
        <v>1.3084016300000001</v>
      </c>
      <c r="BL8" s="22">
        <v>3.3573386460000001</v>
      </c>
      <c r="BM8" s="22">
        <v>0.14188197</v>
      </c>
      <c r="BO8" s="22">
        <v>1.0812949110000001</v>
      </c>
      <c r="BP8" s="22">
        <v>2.2637886300000001</v>
      </c>
      <c r="BQ8" s="22">
        <v>0.81103130099999998</v>
      </c>
      <c r="BR8" s="22">
        <v>0.58769132000000002</v>
      </c>
      <c r="BT8" s="22">
        <v>2.3819969319999998</v>
      </c>
      <c r="BU8" s="22">
        <v>1.2381780499999999</v>
      </c>
      <c r="BV8" s="22">
        <v>0.41032985500000002</v>
      </c>
      <c r="BW8" s="22">
        <v>0.32679256000000001</v>
      </c>
      <c r="BY8" s="22">
        <v>3.0759220169999999</v>
      </c>
      <c r="BZ8" s="22">
        <v>1.77861567</v>
      </c>
      <c r="CA8" s="22">
        <v>0.82110438200000002</v>
      </c>
      <c r="CB8" s="22">
        <v>6.191033E-2</v>
      </c>
      <c r="CD8" s="22">
        <v>1.5602843879999999</v>
      </c>
      <c r="CE8" s="22">
        <v>1.3268060699999999</v>
      </c>
      <c r="CF8" s="22">
        <v>0.26318029300000001</v>
      </c>
      <c r="CG8" s="22">
        <v>0.16611888</v>
      </c>
      <c r="CI8" s="22">
        <v>2.2386615330000001</v>
      </c>
      <c r="CJ8" s="22">
        <v>0.84792135999999996</v>
      </c>
      <c r="CK8" s="22">
        <v>0.23598160800000001</v>
      </c>
      <c r="CL8" s="22">
        <v>5.4885259999999998E-2</v>
      </c>
      <c r="CN8" s="22">
        <v>1.730524765</v>
      </c>
      <c r="CO8" s="22">
        <v>0.35881146000000003</v>
      </c>
      <c r="CP8" s="22">
        <v>1.6189215669999999</v>
      </c>
      <c r="CQ8" s="22">
        <v>0.45773415000000001</v>
      </c>
    </row>
    <row r="9" spans="1:95" x14ac:dyDescent="0.3">
      <c r="B9" s="22">
        <v>1.3583966080000001</v>
      </c>
      <c r="C9" s="22"/>
      <c r="D9" s="22"/>
      <c r="E9" s="22"/>
      <c r="G9" s="22">
        <v>0.80755981399999999</v>
      </c>
      <c r="H9" s="22">
        <v>1.1747700700000001</v>
      </c>
      <c r="I9" s="22">
        <v>1.361536579</v>
      </c>
      <c r="J9" s="22">
        <v>0.85968062000000001</v>
      </c>
      <c r="L9" s="22">
        <v>0.74909663000000004</v>
      </c>
      <c r="M9" s="22">
        <v>1.2549162599999999</v>
      </c>
      <c r="N9" s="22">
        <v>1.2534643320000001</v>
      </c>
      <c r="O9" s="22">
        <v>1.4839343300000001</v>
      </c>
      <c r="Q9" s="22">
        <v>0.66634528900000001</v>
      </c>
      <c r="R9" s="22">
        <v>1.2902075099999999</v>
      </c>
      <c r="S9" s="22">
        <v>1.1262353409999999</v>
      </c>
      <c r="T9" s="22">
        <v>1.0931821799999999</v>
      </c>
      <c r="U9" s="1"/>
      <c r="V9" s="22">
        <v>1.2232657389999999</v>
      </c>
      <c r="W9" s="22">
        <v>0.66233945000000005</v>
      </c>
      <c r="X9" s="22"/>
      <c r="Y9" s="22">
        <v>1.9355428299999999</v>
      </c>
      <c r="AA9" s="22">
        <v>0.66702464100000003</v>
      </c>
      <c r="AB9" s="22">
        <v>0.97229354000000001</v>
      </c>
      <c r="AC9" s="22"/>
      <c r="AD9" s="22">
        <v>1.17013802</v>
      </c>
      <c r="AF9" s="22">
        <v>0.909846877</v>
      </c>
      <c r="AG9" s="22">
        <v>0.80714198000000004</v>
      </c>
      <c r="AH9" s="22">
        <v>1.5696342750000001</v>
      </c>
      <c r="AI9" s="22">
        <v>1.1599018800000001</v>
      </c>
      <c r="AK9" s="22">
        <v>0.98135698000000005</v>
      </c>
      <c r="AL9" s="22">
        <v>1.1805026700000001</v>
      </c>
      <c r="AN9" s="1"/>
      <c r="AP9" s="22">
        <v>0.85170992199999995</v>
      </c>
      <c r="AQ9" s="22">
        <v>0.98136807000000004</v>
      </c>
      <c r="AR9" s="22">
        <v>1.23692135</v>
      </c>
      <c r="AS9" s="22">
        <v>0.84958210000000001</v>
      </c>
      <c r="AU9" s="22">
        <v>0.64524344899999997</v>
      </c>
      <c r="AV9" s="22">
        <v>0.65824358999999999</v>
      </c>
      <c r="AW9" s="22">
        <v>1.1112916289999999</v>
      </c>
      <c r="AX9" s="22">
        <v>0.83255433000000001</v>
      </c>
      <c r="AZ9" s="22">
        <v>1.211159517</v>
      </c>
      <c r="BA9" s="22"/>
      <c r="BB9" s="22">
        <v>2.345826228</v>
      </c>
      <c r="BC9" s="22">
        <v>1.29176574</v>
      </c>
      <c r="BE9" s="22">
        <v>0.90790625000000003</v>
      </c>
      <c r="BF9" s="22">
        <v>3.14676322</v>
      </c>
      <c r="BG9" s="22">
        <v>2.198526743</v>
      </c>
      <c r="BH9" s="22">
        <v>1.4984197299999999</v>
      </c>
      <c r="BJ9" s="22">
        <v>0.86602069800000003</v>
      </c>
      <c r="BL9" s="22"/>
      <c r="BM9" s="22">
        <v>3.5007424299999998</v>
      </c>
      <c r="BO9" s="22">
        <v>1.104878228</v>
      </c>
      <c r="BP9" s="22">
        <v>1.49336202</v>
      </c>
      <c r="BQ9" s="22"/>
      <c r="BR9" s="22">
        <v>2.6059707300000001</v>
      </c>
      <c r="BT9" s="22">
        <v>1.391573495</v>
      </c>
      <c r="BU9" s="22">
        <v>2.6067787899999999</v>
      </c>
      <c r="BV9" s="22"/>
      <c r="BW9" s="22">
        <v>1.5991066899999999</v>
      </c>
      <c r="BY9" s="22">
        <v>0.70188860900000005</v>
      </c>
      <c r="BZ9" s="22">
        <v>0.21816392000000001</v>
      </c>
      <c r="CA9" s="22"/>
      <c r="CB9" s="22">
        <v>0.94910925000000002</v>
      </c>
      <c r="CD9" s="22">
        <v>1.2690258109999999</v>
      </c>
      <c r="CE9" s="22">
        <v>0.33790273999999998</v>
      </c>
      <c r="CF9" s="22"/>
      <c r="CG9" s="22">
        <v>2.6984769000000002</v>
      </c>
      <c r="CI9" s="22">
        <v>1.4296078860000001</v>
      </c>
      <c r="CJ9" s="22">
        <v>1.23488311</v>
      </c>
      <c r="CK9" s="22"/>
      <c r="CL9" s="22">
        <v>0.33058838000000002</v>
      </c>
      <c r="CN9" s="22">
        <v>2.8343220150000001</v>
      </c>
      <c r="CO9" s="22">
        <v>0.43150091000000002</v>
      </c>
      <c r="CP9" s="22"/>
    </row>
    <row r="10" spans="1:95" x14ac:dyDescent="0.3">
      <c r="B10" s="22">
        <v>0.71132039199999997</v>
      </c>
      <c r="C10" s="22"/>
      <c r="D10" s="22"/>
      <c r="E10" s="22"/>
      <c r="G10" s="22">
        <v>0.44264378799999998</v>
      </c>
      <c r="H10" s="22">
        <v>2.8199653100000002</v>
      </c>
      <c r="I10" s="22">
        <v>0.72822293000000005</v>
      </c>
      <c r="J10" s="22">
        <v>0.69532695</v>
      </c>
      <c r="L10" s="22">
        <v>0.51762075299999999</v>
      </c>
      <c r="M10" s="22">
        <v>2.1845355400000002</v>
      </c>
      <c r="N10" s="22">
        <v>0.95552516200000004</v>
      </c>
      <c r="O10" s="22">
        <v>1.0290745800000001</v>
      </c>
      <c r="Q10" s="22">
        <v>0.99259795100000003</v>
      </c>
      <c r="R10" s="22">
        <v>1.2282511300000001</v>
      </c>
      <c r="S10" s="22">
        <v>1.4106664820000001</v>
      </c>
      <c r="T10" s="22">
        <v>0.98553192000000001</v>
      </c>
      <c r="U10" s="1"/>
      <c r="V10" s="1"/>
      <c r="W10" s="1"/>
      <c r="X10" s="1"/>
      <c r="AA10" s="22">
        <v>0.57978470999999998</v>
      </c>
      <c r="AB10" s="22">
        <v>2.6726565500000001</v>
      </c>
      <c r="AC10" s="1"/>
      <c r="AF10" s="22">
        <v>0.699832813</v>
      </c>
      <c r="AG10" s="22">
        <v>3.3987540100000002</v>
      </c>
      <c r="AH10" s="22">
        <v>1.6245206459999999</v>
      </c>
      <c r="AI10" s="22">
        <v>0.61302734000000003</v>
      </c>
      <c r="AK10" s="22">
        <v>0.86877435199999997</v>
      </c>
      <c r="AL10" s="22">
        <v>1.4523652199999999</v>
      </c>
      <c r="AN10" s="1"/>
      <c r="AP10" s="22">
        <v>0.72147480399999997</v>
      </c>
      <c r="AQ10" s="22">
        <v>1.35205061</v>
      </c>
      <c r="AR10" s="22">
        <v>1.1605216300000001</v>
      </c>
      <c r="AS10" s="22">
        <v>0.55478287999999998</v>
      </c>
      <c r="AU10" s="22">
        <v>0.76962394499999998</v>
      </c>
      <c r="AV10" s="22">
        <v>1.76026379</v>
      </c>
      <c r="AW10" s="22">
        <v>1.389612493</v>
      </c>
      <c r="AX10" s="22">
        <v>0.75163398000000003</v>
      </c>
      <c r="AZ10" s="22">
        <v>0.14044289600000001</v>
      </c>
      <c r="BA10" s="22"/>
      <c r="BB10" s="22">
        <v>1.8478820149999999</v>
      </c>
      <c r="BC10" s="22">
        <v>0.72175944999999997</v>
      </c>
      <c r="BE10" s="22">
        <v>0.49099429500000003</v>
      </c>
      <c r="BF10" s="22">
        <v>1.45743427</v>
      </c>
      <c r="BG10" s="22">
        <v>0.96733017399999999</v>
      </c>
      <c r="BH10" s="22">
        <v>1.0501478900000001</v>
      </c>
    </row>
    <row r="11" spans="1:95" x14ac:dyDescent="0.3">
      <c r="B11" s="1"/>
      <c r="C11" s="1"/>
      <c r="D11" s="1"/>
      <c r="E11" s="1"/>
      <c r="G11" s="22">
        <v>1.0253969140000001</v>
      </c>
      <c r="H11" s="22">
        <v>1.2021043499999999</v>
      </c>
      <c r="I11" s="22">
        <v>2.430366255</v>
      </c>
      <c r="J11" s="22">
        <v>0.31049154000000001</v>
      </c>
      <c r="L11" s="22">
        <v>0.89424938300000001</v>
      </c>
      <c r="M11" s="22">
        <v>0.78867273999999998</v>
      </c>
      <c r="N11" s="22">
        <v>1.4006914640000001</v>
      </c>
      <c r="O11" s="22">
        <v>0.91241832</v>
      </c>
      <c r="Q11" s="22">
        <v>1.096466792</v>
      </c>
      <c r="R11" s="22">
        <v>0.51411976000000004</v>
      </c>
      <c r="S11" s="22">
        <v>1.3107017889999999</v>
      </c>
      <c r="T11" s="22">
        <v>0.76679447999999995</v>
      </c>
      <c r="U11" s="1"/>
      <c r="V11" s="1"/>
      <c r="W11" s="1"/>
      <c r="X11" s="1"/>
      <c r="AA11" s="22">
        <v>1.1275119389999999</v>
      </c>
      <c r="AB11" s="22">
        <v>0.92883996000000002</v>
      </c>
      <c r="AC11" s="1"/>
      <c r="AF11" s="22">
        <v>0.87157225100000002</v>
      </c>
      <c r="AG11" s="22">
        <v>0.94083996999999997</v>
      </c>
      <c r="AH11" s="22">
        <v>0.55683055400000003</v>
      </c>
      <c r="AI11" s="22">
        <v>0.75416810999999995</v>
      </c>
      <c r="AK11" s="22">
        <v>1.273756925</v>
      </c>
      <c r="AL11" s="22">
        <v>0.97494681000000005</v>
      </c>
      <c r="AN11" s="1"/>
      <c r="AP11" s="22">
        <v>0.99653497000000002</v>
      </c>
      <c r="AQ11" s="22">
        <v>0.50507601999999996</v>
      </c>
      <c r="AR11" s="22">
        <v>1.5893423959999999</v>
      </c>
      <c r="AS11" s="22">
        <v>0.55047140000000006</v>
      </c>
      <c r="AU11" s="22">
        <v>1.395582704</v>
      </c>
      <c r="AV11" s="22">
        <v>0.88090515000000003</v>
      </c>
      <c r="AW11" s="22">
        <v>2.400791629</v>
      </c>
      <c r="AX11" s="22">
        <v>0.59710699</v>
      </c>
      <c r="AZ11" s="22"/>
      <c r="BA11" s="22"/>
      <c r="BB11" s="22">
        <v>1.652509829</v>
      </c>
      <c r="BC11" s="22">
        <v>1.7926673099999999</v>
      </c>
      <c r="BE11" s="22">
        <v>1.4331845110000001</v>
      </c>
      <c r="BF11" s="22">
        <v>0.82963765</v>
      </c>
      <c r="BH11" s="22">
        <v>0.71876556999999996</v>
      </c>
    </row>
    <row r="12" spans="1:95" x14ac:dyDescent="0.3">
      <c r="B12" s="1"/>
      <c r="C12" s="1"/>
      <c r="D12" s="1"/>
      <c r="E12" s="1"/>
      <c r="G12" s="22">
        <v>0.67781606800000005</v>
      </c>
      <c r="H12" s="22">
        <v>0.52440655000000003</v>
      </c>
      <c r="J12" s="22">
        <v>0.26890656000000002</v>
      </c>
      <c r="L12" s="22">
        <v>0.94972911299999996</v>
      </c>
      <c r="M12" s="22">
        <v>0.71142061999999995</v>
      </c>
      <c r="O12" s="22">
        <v>0.29334596000000002</v>
      </c>
      <c r="Q12" s="22">
        <v>1.950118985</v>
      </c>
      <c r="R12" s="22">
        <v>0.36526243000000003</v>
      </c>
      <c r="T12" s="22">
        <v>0.3414972</v>
      </c>
      <c r="U12" s="1"/>
      <c r="V12" s="1"/>
      <c r="W12" s="1"/>
      <c r="X12" s="1"/>
      <c r="AA12" s="22">
        <v>0.88546884699999995</v>
      </c>
      <c r="AB12" s="22">
        <v>0.60479066999999997</v>
      </c>
      <c r="AC12" s="1"/>
      <c r="AF12" s="22">
        <v>0.88462082799999997</v>
      </c>
      <c r="AG12" s="22">
        <v>0.49651814999999999</v>
      </c>
      <c r="AI12" s="22">
        <v>0.17553087000000001</v>
      </c>
      <c r="AK12" s="22">
        <v>0.49258857900000003</v>
      </c>
      <c r="AL12" s="22">
        <v>1.4843602199999999</v>
      </c>
      <c r="AN12" s="1"/>
      <c r="AP12" s="22">
        <v>0.70624282599999999</v>
      </c>
      <c r="AQ12" s="22">
        <v>0.75356330999999999</v>
      </c>
      <c r="AS12" s="22">
        <v>0.29941352999999998</v>
      </c>
      <c r="AU12" s="22">
        <v>0.81268554299999995</v>
      </c>
      <c r="AV12" s="22">
        <v>0.96407176999999999</v>
      </c>
      <c r="AX12" s="22">
        <v>0.21720919999999999</v>
      </c>
      <c r="AZ12" s="22"/>
      <c r="BA12" s="22"/>
      <c r="BC12" s="22">
        <v>9.4524810000000001E-2</v>
      </c>
      <c r="BE12" s="22">
        <v>0.48049502199999999</v>
      </c>
      <c r="BF12" s="22">
        <v>0.59030685000000005</v>
      </c>
      <c r="BG12" s="1"/>
      <c r="BH12" s="22">
        <v>0.20631092000000001</v>
      </c>
    </row>
    <row r="13" spans="1:95" x14ac:dyDescent="0.3">
      <c r="B13" s="1"/>
      <c r="C13" s="1"/>
      <c r="D13" s="1"/>
      <c r="E13" s="1"/>
      <c r="G13" s="22">
        <v>1.1799429640000001</v>
      </c>
      <c r="H13" s="22">
        <v>0.93531925000000005</v>
      </c>
      <c r="I13" s="1"/>
      <c r="J13" s="22">
        <v>0.71588839999999998</v>
      </c>
      <c r="L13" s="22">
        <v>1.4006274679999999</v>
      </c>
      <c r="M13" s="22">
        <v>0.71609898999999999</v>
      </c>
      <c r="N13" s="1"/>
      <c r="O13" s="22">
        <v>1.2278668399999999</v>
      </c>
      <c r="Q13" s="22">
        <v>0.99958745599999999</v>
      </c>
      <c r="R13" s="22">
        <v>0.49607212000000001</v>
      </c>
      <c r="S13" s="1"/>
      <c r="T13" s="22">
        <v>1.2807961699999999</v>
      </c>
      <c r="U13" s="1"/>
      <c r="V13" s="1"/>
      <c r="W13" s="1"/>
      <c r="X13" s="1"/>
      <c r="AA13" s="22">
        <v>0.93210255200000003</v>
      </c>
      <c r="AB13" s="22">
        <v>0.97628904000000005</v>
      </c>
      <c r="AF13" s="22">
        <v>0.89210492399999997</v>
      </c>
      <c r="AG13" s="22">
        <v>0.85160237999999999</v>
      </c>
      <c r="AI13" s="22">
        <v>1.9113921</v>
      </c>
      <c r="AK13" s="22">
        <v>1.141893925</v>
      </c>
      <c r="AL13" s="22">
        <v>0.76243563000000003</v>
      </c>
      <c r="AN13" s="1"/>
      <c r="AP13" s="22">
        <v>1.309603568</v>
      </c>
      <c r="AQ13" s="22">
        <v>0.45310067999999998</v>
      </c>
      <c r="AR13" s="1"/>
      <c r="AS13" s="22">
        <v>0.51669600999999998</v>
      </c>
      <c r="AU13" s="22">
        <v>1.010281338</v>
      </c>
      <c r="AV13" s="22">
        <v>0.73912409999999995</v>
      </c>
      <c r="AW13" s="1"/>
      <c r="AX13" s="22">
        <v>0.87871575000000002</v>
      </c>
      <c r="AZ13" s="22"/>
      <c r="BA13" s="22"/>
      <c r="BB13" s="23"/>
      <c r="BC13" s="22">
        <v>1.5997585599999999</v>
      </c>
      <c r="BE13" s="22">
        <v>1.5077286489999999</v>
      </c>
      <c r="BF13" s="22">
        <v>1.1650764600000001</v>
      </c>
      <c r="BG13" s="1"/>
      <c r="BH13" s="22">
        <v>1.3366844499999999</v>
      </c>
    </row>
    <row r="14" spans="1:95" x14ac:dyDescent="0.3">
      <c r="B14" s="1"/>
      <c r="C14" s="1"/>
      <c r="D14" s="1"/>
      <c r="E14" s="1"/>
      <c r="H14" s="1"/>
      <c r="I14" s="1"/>
      <c r="M14" s="1"/>
      <c r="N14" s="1"/>
      <c r="R14" s="1"/>
      <c r="S14" s="1"/>
      <c r="U14" s="1"/>
      <c r="V14" s="1"/>
      <c r="W14" s="1"/>
      <c r="X14" s="1"/>
      <c r="AG14" s="1"/>
      <c r="AL14" s="1"/>
      <c r="AN14" s="1"/>
      <c r="AQ14" s="1"/>
      <c r="AR14" s="1"/>
      <c r="AV14" s="1"/>
      <c r="AW14" s="1"/>
      <c r="AZ14" s="22"/>
      <c r="BA14" s="22"/>
      <c r="BB14" s="22"/>
      <c r="BF14" s="1"/>
      <c r="BG14" s="1"/>
    </row>
    <row r="15" spans="1:95" x14ac:dyDescent="0.3">
      <c r="B15" s="1"/>
      <c r="C15" s="1"/>
      <c r="D15" s="1"/>
      <c r="E15" s="1"/>
      <c r="G15" s="1"/>
      <c r="H15" s="1"/>
      <c r="I15" s="1"/>
      <c r="J15" s="1"/>
      <c r="L15" s="1"/>
      <c r="M15" s="1"/>
      <c r="N15" s="1"/>
      <c r="O15" s="1"/>
      <c r="R15" s="1"/>
      <c r="S15" s="1"/>
      <c r="T15" s="1"/>
      <c r="U15" s="1"/>
      <c r="V15" s="1"/>
      <c r="W15" s="1"/>
      <c r="X15" s="1"/>
      <c r="AG15" s="1"/>
      <c r="AI15" s="1"/>
      <c r="AL15" s="1"/>
      <c r="AN15" s="1"/>
      <c r="AP15" s="1"/>
      <c r="AQ15" s="1"/>
      <c r="AR15" s="1"/>
      <c r="AS15" s="1"/>
      <c r="AU15" s="1"/>
      <c r="AV15" s="1"/>
      <c r="AW15" s="1"/>
      <c r="AX15" s="1"/>
      <c r="AZ15" s="1"/>
      <c r="BA15" s="1"/>
      <c r="BB15" s="1"/>
      <c r="BC15" s="1"/>
      <c r="BF15" s="1"/>
      <c r="BG15" s="1"/>
      <c r="BH15" s="1"/>
    </row>
    <row r="16" spans="1:95" x14ac:dyDescent="0.3">
      <c r="B16" s="1"/>
      <c r="C16" s="1"/>
      <c r="D16" s="1"/>
      <c r="E16" s="1"/>
      <c r="H16" s="1"/>
      <c r="I16" s="1"/>
      <c r="J16" s="1"/>
      <c r="M16" s="1"/>
      <c r="N16" s="1"/>
      <c r="O16" s="1"/>
      <c r="AL16" s="1"/>
      <c r="AN16" s="1"/>
      <c r="AQ16" s="1"/>
      <c r="AR16" s="1"/>
      <c r="AS16" s="1"/>
      <c r="AV16" s="1"/>
      <c r="AW16" s="1"/>
      <c r="AX16" s="1"/>
      <c r="AZ16" s="1"/>
      <c r="BA16" s="1"/>
      <c r="BB16" s="1"/>
      <c r="BC16" s="1"/>
    </row>
    <row r="17" spans="1:95" x14ac:dyDescent="0.3">
      <c r="A17" s="2" t="s">
        <v>122</v>
      </c>
      <c r="B17">
        <f>AVERAGE(B4:B16)</f>
        <v>1.0885346924285715</v>
      </c>
      <c r="C17">
        <f>AVERAGE(C4:C16)</f>
        <v>1.4004152175</v>
      </c>
      <c r="D17">
        <f>AVERAGE(D4:D16)</f>
        <v>1.1000028474999999</v>
      </c>
      <c r="E17">
        <f>AVERAGE(E4:E16)</f>
        <v>1.4612084999999999</v>
      </c>
      <c r="F17" s="2" t="s">
        <v>122</v>
      </c>
      <c r="G17">
        <f>AVERAGE(G4:G16)</f>
        <v>0.78657066630000005</v>
      </c>
      <c r="H17">
        <f>AVERAGE(H4:H16)</f>
        <v>1.3513817050000001</v>
      </c>
      <c r="I17">
        <f>AVERAGE(I4:I16)</f>
        <v>1.1537448973750002</v>
      </c>
      <c r="J17">
        <f>AVERAGE(J4:J16)</f>
        <v>0.82623318999999995</v>
      </c>
      <c r="K17" s="2" t="s">
        <v>122</v>
      </c>
      <c r="L17">
        <f>AVERAGE(L4:L16)</f>
        <v>1.0090745207</v>
      </c>
      <c r="M17">
        <f>AVERAGE(M4:M16)</f>
        <v>1.567973075</v>
      </c>
      <c r="N17">
        <f>AVERAGE(N4:N16)</f>
        <v>1.0586248635</v>
      </c>
      <c r="O17">
        <f>AVERAGE(O4:O16)</f>
        <v>1.3134619749999998</v>
      </c>
      <c r="P17" s="2" t="s">
        <v>122</v>
      </c>
      <c r="Q17">
        <f>AVERAGE(Q4:Q16)</f>
        <v>0.93805782730000009</v>
      </c>
      <c r="R17">
        <f>AVERAGE(R4:R16)</f>
        <v>0.93749531200000003</v>
      </c>
      <c r="S17">
        <f>AVERAGE(S4:S16)</f>
        <v>1.0890349482499999</v>
      </c>
      <c r="T17">
        <f>AVERAGE(T4:T16)</f>
        <v>0.99241593099999981</v>
      </c>
      <c r="U17" s="2" t="s">
        <v>122</v>
      </c>
      <c r="V17">
        <f t="shared" ref="V17:Y17" si="0">AVERAGE(V4:V16)</f>
        <v>1.1584855391666666</v>
      </c>
      <c r="W17">
        <f t="shared" si="0"/>
        <v>1.5513931166666666</v>
      </c>
      <c r="X17">
        <f t="shared" si="0"/>
        <v>1.1153753091999998</v>
      </c>
      <c r="Y17">
        <f t="shared" si="0"/>
        <v>1.3059640600000002</v>
      </c>
      <c r="Z17" s="2" t="s">
        <v>122</v>
      </c>
      <c r="AA17">
        <f>AVERAGE(AA4:AA16)</f>
        <v>0.96941118979999996</v>
      </c>
      <c r="AB17">
        <f>AVERAGE(AB4:AB16)</f>
        <v>2.1962760940000003</v>
      </c>
      <c r="AC17">
        <f>AVERAGE(AC4:AC16)</f>
        <v>1.2642946947999998</v>
      </c>
      <c r="AD17">
        <f>AVERAGE(AD4:AD16)</f>
        <v>0.92951466333333332</v>
      </c>
      <c r="AE17" s="2" t="s">
        <v>122</v>
      </c>
      <c r="AF17">
        <f>AVERAGE(AF4:AF16)</f>
        <v>1.0104128890999999</v>
      </c>
      <c r="AG17">
        <f>AVERAGE(AG4:AG16)</f>
        <v>3.0179125029999998</v>
      </c>
      <c r="AH17">
        <f t="shared" ref="AH17:AI17" si="1">AVERAGE(AH4:AH16)</f>
        <v>1.3801563647499999</v>
      </c>
      <c r="AI17">
        <f t="shared" si="1"/>
        <v>1.2381128320000001</v>
      </c>
      <c r="AJ17" s="2" t="s">
        <v>122</v>
      </c>
      <c r="AK17">
        <f>AVERAGE(AK4:AK16)</f>
        <v>1.1074654257000001</v>
      </c>
      <c r="AL17">
        <f>AVERAGE(AL4:AL16)</f>
        <v>0.9845785709999999</v>
      </c>
      <c r="AM17">
        <f>AVERAGE(AM4:AM16)</f>
        <v>0.56115794433333333</v>
      </c>
      <c r="AN17">
        <f>AVERAGE(AN4:AN16)</f>
        <v>0.62801660000000004</v>
      </c>
      <c r="AO17" s="2" t="s">
        <v>122</v>
      </c>
      <c r="AP17">
        <f>AVERAGE(AP4:AP16)</f>
        <v>1.2556065501</v>
      </c>
      <c r="AQ17">
        <f>AVERAGE(AQ4:AQ16)</f>
        <v>1.8143459649999998</v>
      </c>
      <c r="AR17">
        <f>AVERAGE(AR4:AR16)</f>
        <v>1.1987756326250001</v>
      </c>
      <c r="AS17">
        <f>AVERAGE(AS4:AS16)</f>
        <v>0.45967047900000002</v>
      </c>
      <c r="AT17" s="2" t="s">
        <v>122</v>
      </c>
      <c r="AU17">
        <f>AVERAGE(AU4:AU16)</f>
        <v>1.1367745151000002</v>
      </c>
      <c r="AV17">
        <f>AVERAGE(AV4:AV16)</f>
        <v>1.1371739860000001</v>
      </c>
      <c r="AW17">
        <f>AVERAGE(AW4:AW16)</f>
        <v>1.1877047517500001</v>
      </c>
      <c r="AX17">
        <f>AVERAGE(AX4:AX16)</f>
        <v>0.82118461500000017</v>
      </c>
      <c r="AY17" s="2" t="s">
        <v>122</v>
      </c>
      <c r="AZ17">
        <f>AVERAGE(AZ4:AZ16)</f>
        <v>2.7428740634285718</v>
      </c>
      <c r="BA17">
        <f>AVERAGE(BA4:BA16)</f>
        <v>1.4155795675000002</v>
      </c>
      <c r="BB17">
        <f>AVERAGE(BB4:BB16)</f>
        <v>1.3162233887499999</v>
      </c>
      <c r="BC17">
        <f>AVERAGE(BC4:BC16)</f>
        <v>1.0823442929999998</v>
      </c>
      <c r="BD17" s="2" t="s">
        <v>122</v>
      </c>
      <c r="BE17">
        <f>AVERAGE(BE4:BE16)</f>
        <v>1.0930240227000001</v>
      </c>
      <c r="BF17">
        <f>AVERAGE(BF4:BF16)</f>
        <v>1.3280851569999998</v>
      </c>
      <c r="BG17">
        <f>AVERAGE(BG4:BG16)</f>
        <v>1.1852657911428572</v>
      </c>
      <c r="BH17">
        <f>AVERAGE(BH4:BH16)</f>
        <v>1.7987541669999998</v>
      </c>
      <c r="BI17" s="2" t="s">
        <v>122</v>
      </c>
      <c r="BJ17">
        <f t="shared" ref="BJ17:CQ17" si="2">AVERAGE(BJ4:BJ16)</f>
        <v>1.0251859623333333</v>
      </c>
      <c r="BK17">
        <f t="shared" si="2"/>
        <v>1.8845665360000001</v>
      </c>
      <c r="BL17">
        <f t="shared" si="2"/>
        <v>3.1109086023999999</v>
      </c>
      <c r="BM17">
        <f t="shared" si="2"/>
        <v>2.4979008616666665</v>
      </c>
      <c r="BN17" s="2" t="s">
        <v>122</v>
      </c>
      <c r="BO17">
        <f t="shared" si="2"/>
        <v>1.0414388756666668</v>
      </c>
      <c r="BP17">
        <f t="shared" si="2"/>
        <v>1.4080161616666667</v>
      </c>
      <c r="BQ17">
        <f t="shared" si="2"/>
        <v>1.8092018895999999</v>
      </c>
      <c r="BR17">
        <f t="shared" si="2"/>
        <v>1.9526523349999998</v>
      </c>
      <c r="BS17" s="2" t="s">
        <v>122</v>
      </c>
      <c r="BT17">
        <f t="shared" si="2"/>
        <v>1.1444716235000001</v>
      </c>
      <c r="BU17">
        <f t="shared" si="2"/>
        <v>2.3727050816666666</v>
      </c>
      <c r="BV17">
        <f t="shared" si="2"/>
        <v>1.3278319777999998</v>
      </c>
      <c r="BW17">
        <f t="shared" si="2"/>
        <v>1.9295764816666665</v>
      </c>
      <c r="BX17" s="2" t="s">
        <v>122</v>
      </c>
      <c r="BY17">
        <f t="shared" si="2"/>
        <v>1.5747449936666669</v>
      </c>
      <c r="BZ17">
        <f t="shared" si="2"/>
        <v>0.99679685833333342</v>
      </c>
      <c r="CA17">
        <f t="shared" si="2"/>
        <v>2.4215354134</v>
      </c>
      <c r="CB17">
        <f t="shared" si="2"/>
        <v>0.85415913166666668</v>
      </c>
      <c r="CC17" s="2" t="s">
        <v>122</v>
      </c>
      <c r="CD17">
        <f t="shared" si="2"/>
        <v>1.1784793618333331</v>
      </c>
      <c r="CE17">
        <f t="shared" si="2"/>
        <v>0.56623853833333337</v>
      </c>
      <c r="CF17">
        <f t="shared" si="2"/>
        <v>1.9777081606</v>
      </c>
      <c r="CG17">
        <f t="shared" si="2"/>
        <v>1.0025184133333334</v>
      </c>
      <c r="CH17" s="2" t="s">
        <v>122</v>
      </c>
      <c r="CI17">
        <f t="shared" si="2"/>
        <v>1.1820321436666668</v>
      </c>
      <c r="CJ17">
        <f t="shared" si="2"/>
        <v>0.88505449833333338</v>
      </c>
      <c r="CK17">
        <f t="shared" si="2"/>
        <v>2.6385610281999998</v>
      </c>
      <c r="CL17">
        <f t="shared" si="2"/>
        <v>0.35457491999999996</v>
      </c>
      <c r="CM17" s="2" t="s">
        <v>122</v>
      </c>
      <c r="CN17">
        <f t="shared" si="2"/>
        <v>1.6001489401666669</v>
      </c>
      <c r="CO17">
        <f t="shared" si="2"/>
        <v>1.7794137083333332</v>
      </c>
      <c r="CP17">
        <f t="shared" si="2"/>
        <v>1.2952531504000002</v>
      </c>
      <c r="CQ17">
        <f t="shared" si="2"/>
        <v>2.4955630879999999</v>
      </c>
    </row>
    <row r="18" spans="1:95" x14ac:dyDescent="0.3">
      <c r="A18" s="2" t="s">
        <v>123</v>
      </c>
      <c r="B18">
        <f>STDEV(B4:B16)</f>
        <v>0.45202368226073769</v>
      </c>
      <c r="C18">
        <f>STDEV(C4:C16)</f>
        <v>0.32251837351130275</v>
      </c>
      <c r="D18">
        <f>STDEV(D4:D16)</f>
        <v>0.56267472646886385</v>
      </c>
      <c r="E18">
        <f>STDEV(E4:E16)</f>
        <v>0.39086017062600326</v>
      </c>
      <c r="F18" s="2" t="s">
        <v>123</v>
      </c>
      <c r="G18">
        <f>STDEV(G4:G16)</f>
        <v>0.20189426721641962</v>
      </c>
      <c r="H18">
        <f>STDEV(H4:H16)</f>
        <v>0.73060993791069029</v>
      </c>
      <c r="I18">
        <f>STDEV(I4:I16)</f>
        <v>0.67640048071073788</v>
      </c>
      <c r="J18">
        <f>STDEV(J4:J16)</f>
        <v>0.37842116388276587</v>
      </c>
      <c r="K18" s="2" t="s">
        <v>123</v>
      </c>
      <c r="L18">
        <f>STDEV(L4:L16)</f>
        <v>0.68904723622485164</v>
      </c>
      <c r="M18">
        <f>STDEV(M4:M16)</f>
        <v>1.3749918359497828</v>
      </c>
      <c r="N18">
        <f>STDEV(N4:N16)</f>
        <v>0.60951814689212613</v>
      </c>
      <c r="O18">
        <f>STDEV(O4:O16)</f>
        <v>0.53801403376748935</v>
      </c>
      <c r="P18" s="2" t="s">
        <v>123</v>
      </c>
      <c r="Q18">
        <f>STDEV(Q4:Q16)</f>
        <v>0.444679583674361</v>
      </c>
      <c r="R18">
        <f>STDEV(R4:R16)</f>
        <v>0.45520520403880138</v>
      </c>
      <c r="S18">
        <f>STDEV(S4:S16)</f>
        <v>0.51334311038878822</v>
      </c>
      <c r="T18">
        <f>STDEV(T4:T16)</f>
        <v>0.30870486850793927</v>
      </c>
      <c r="U18" s="2" t="s">
        <v>123</v>
      </c>
      <c r="V18">
        <f t="shared" ref="V18:Y18" si="3">STDEV(V4:V16)</f>
        <v>0.77047107396645065</v>
      </c>
      <c r="W18">
        <f t="shared" si="3"/>
        <v>0.69505738091950919</v>
      </c>
      <c r="X18">
        <f t="shared" si="3"/>
        <v>0.46091504092097679</v>
      </c>
      <c r="Y18">
        <f t="shared" si="3"/>
        <v>0.67259260939341226</v>
      </c>
      <c r="Z18" s="2" t="s">
        <v>123</v>
      </c>
      <c r="AA18">
        <f>STDEV(AA4:AA16)</f>
        <v>0.62421740210676402</v>
      </c>
      <c r="AB18">
        <f>STDEV(AB4:AB16)</f>
        <v>1.5313275263707073</v>
      </c>
      <c r="AC18">
        <f>STDEV(AC4:AC16)</f>
        <v>0.81354684932261556</v>
      </c>
      <c r="AD18">
        <f>STDEV(AD4:AD16)</f>
        <v>0.60864896899629672</v>
      </c>
      <c r="AE18" s="2" t="s">
        <v>123</v>
      </c>
      <c r="AF18">
        <f>STDEV(AF4:AF16)</f>
        <v>0.3688862371207926</v>
      </c>
      <c r="AG18">
        <f>STDEV(AG4:AG16)</f>
        <v>2.8185038661575716</v>
      </c>
      <c r="AH18">
        <f>STDEV(AH4:AH16)</f>
        <v>1.0796476066236467</v>
      </c>
      <c r="AI18">
        <f>STDEV(AI4:AI16)</f>
        <v>0.65965692799858222</v>
      </c>
      <c r="AJ18" s="2" t="s">
        <v>123</v>
      </c>
      <c r="AK18">
        <f>STDEV(AK4:AK16)</f>
        <v>0.5490820823258753</v>
      </c>
      <c r="AL18">
        <f>STDEV(AL4:AL16)</f>
        <v>0.54609752764463637</v>
      </c>
      <c r="AM18">
        <f>STDEV(AM4:AM16)</f>
        <v>0.27902655934179404</v>
      </c>
      <c r="AN18">
        <f>STDEV(AN4:AN16)</f>
        <v>0.32472926751996284</v>
      </c>
      <c r="AO18" s="2" t="s">
        <v>123</v>
      </c>
      <c r="AP18">
        <f>STDEV(AP4:AP16)</f>
        <v>1.2412330981567512</v>
      </c>
      <c r="AQ18">
        <f>STDEV(AQ4:AQ16)</f>
        <v>1.8807446627551021</v>
      </c>
      <c r="AR18">
        <f>STDEV(AR4:AR16)</f>
        <v>0.48951448816840637</v>
      </c>
      <c r="AS18">
        <f>STDEV(AS4:AS16)</f>
        <v>0.3806882949494263</v>
      </c>
      <c r="AT18" s="2" t="s">
        <v>123</v>
      </c>
      <c r="AU18">
        <f>STDEV(AU4:AU16)</f>
        <v>0.49990564586972269</v>
      </c>
      <c r="AV18">
        <f>STDEV(AV4:AV16)</f>
        <v>0.39667094629895144</v>
      </c>
      <c r="AW18">
        <f>STDEV(AW4:AW16)</f>
        <v>0.5393775655041968</v>
      </c>
      <c r="AX18">
        <f>STDEV(AX4:AX16)</f>
        <v>0.26434360868647971</v>
      </c>
      <c r="AY18" s="2" t="s">
        <v>123</v>
      </c>
      <c r="AZ18">
        <f>STDEV(AZ4:AZ16)</f>
        <v>3.1422488912952367</v>
      </c>
      <c r="BA18">
        <f>STDEV(BA4:BA16)</f>
        <v>2.6406578593007688</v>
      </c>
      <c r="BB18">
        <f>STDEV(BB4:BB16)</f>
        <v>0.74849323440707982</v>
      </c>
      <c r="BC18">
        <f>STDEV(BC4:BC16)</f>
        <v>1.1423920179318734</v>
      </c>
      <c r="BD18" s="2" t="s">
        <v>123</v>
      </c>
      <c r="BE18">
        <f>STDEV(BE4:BE16)</f>
        <v>0.69947112839015602</v>
      </c>
      <c r="BF18">
        <f>STDEV(BF4:BF16)</f>
        <v>0.80056334398113493</v>
      </c>
      <c r="BG18">
        <f>STDEV(BG4:BG16)</f>
        <v>0.58183539269521933</v>
      </c>
      <c r="BH18">
        <f>STDEV(BH4:BH16)</f>
        <v>1.6713712856395626</v>
      </c>
      <c r="BI18" s="2" t="s">
        <v>123</v>
      </c>
      <c r="BJ18">
        <f t="shared" ref="BJ18:CQ18" si="4">STDEV(BJ4:BJ16)</f>
        <v>0.26034068933987403</v>
      </c>
      <c r="BK18">
        <f t="shared" si="4"/>
        <v>1.281895326844791</v>
      </c>
      <c r="BL18">
        <f t="shared" si="4"/>
        <v>2.0409953436432566</v>
      </c>
      <c r="BM18">
        <f t="shared" si="4"/>
        <v>1.3675349467060562</v>
      </c>
      <c r="BN18" s="2" t="s">
        <v>123</v>
      </c>
      <c r="BO18">
        <f t="shared" si="4"/>
        <v>0.29586241540455677</v>
      </c>
      <c r="BP18">
        <f t="shared" si="4"/>
        <v>0.64788956127714881</v>
      </c>
      <c r="BQ18">
        <f t="shared" si="4"/>
        <v>1.5350075182199006</v>
      </c>
      <c r="BR18">
        <f t="shared" si="4"/>
        <v>0.7840229218433622</v>
      </c>
      <c r="BS18" s="2" t="s">
        <v>123</v>
      </c>
      <c r="BT18">
        <f t="shared" si="4"/>
        <v>0.68798203913318068</v>
      </c>
      <c r="BU18">
        <f t="shared" si="4"/>
        <v>1.9127645288907957</v>
      </c>
      <c r="BV18">
        <f t="shared" si="4"/>
        <v>0.94939409485483162</v>
      </c>
      <c r="BW18">
        <f t="shared" si="4"/>
        <v>1.4840462957521268</v>
      </c>
      <c r="BX18" s="2" t="s">
        <v>123</v>
      </c>
      <c r="BY18">
        <f t="shared" si="4"/>
        <v>1.6128881811583013</v>
      </c>
      <c r="BZ18">
        <f t="shared" si="4"/>
        <v>0.64119414131614605</v>
      </c>
      <c r="CA18">
        <f t="shared" si="4"/>
        <v>2.7573049069470286</v>
      </c>
      <c r="CB18">
        <f t="shared" si="4"/>
        <v>0.45410009768209281</v>
      </c>
      <c r="CC18" s="2" t="s">
        <v>123</v>
      </c>
      <c r="CD18">
        <f t="shared" si="4"/>
        <v>0.69402703113114594</v>
      </c>
      <c r="CE18">
        <f t="shared" si="4"/>
        <v>0.38692224259964286</v>
      </c>
      <c r="CF18">
        <f t="shared" si="4"/>
        <v>2.0211322923728612</v>
      </c>
      <c r="CG18">
        <f t="shared" si="4"/>
        <v>0.92641315863379858</v>
      </c>
      <c r="CH18" s="2" t="s">
        <v>123</v>
      </c>
      <c r="CI18">
        <f t="shared" si="4"/>
        <v>0.67455503413072504</v>
      </c>
      <c r="CJ18">
        <f t="shared" si="4"/>
        <v>0.4173164201990387</v>
      </c>
      <c r="CK18">
        <f t="shared" si="4"/>
        <v>3.5200389810843884</v>
      </c>
      <c r="CL18">
        <f t="shared" si="4"/>
        <v>0.21163160601490669</v>
      </c>
      <c r="CM18" s="2" t="s">
        <v>123</v>
      </c>
      <c r="CN18">
        <f t="shared" si="4"/>
        <v>1.220122266751726</v>
      </c>
      <c r="CO18">
        <f t="shared" si="4"/>
        <v>2.3653840645557844</v>
      </c>
      <c r="CP18">
        <f t="shared" si="4"/>
        <v>1.0143128088167277</v>
      </c>
      <c r="CQ18">
        <f t="shared" si="4"/>
        <v>2.2394585637454383</v>
      </c>
    </row>
    <row r="19" spans="1:95" x14ac:dyDescent="0.3">
      <c r="A19" s="2" t="s">
        <v>124</v>
      </c>
      <c r="B19">
        <f>B18/SQRT(COUNT(B4:B13))</f>
        <v>0.1708488928533701</v>
      </c>
      <c r="C19">
        <f t="shared" ref="C19:BM19" si="5">C18/SQRT(COUNT(C4:C13))</f>
        <v>0.16125918675565137</v>
      </c>
      <c r="D19">
        <f t="shared" si="5"/>
        <v>0.28133736323443193</v>
      </c>
      <c r="E19">
        <f t="shared" si="5"/>
        <v>0.19543008531300163</v>
      </c>
      <c r="F19" s="2" t="s">
        <v>124</v>
      </c>
      <c r="G19">
        <f t="shared" si="5"/>
        <v>6.3844573093454898E-2</v>
      </c>
      <c r="H19">
        <f t="shared" si="5"/>
        <v>0.23103914849519824</v>
      </c>
      <c r="I19">
        <f t="shared" si="5"/>
        <v>0.23914368335420164</v>
      </c>
      <c r="J19">
        <f t="shared" si="5"/>
        <v>0.11966727926813876</v>
      </c>
      <c r="K19" s="2" t="s">
        <v>124</v>
      </c>
      <c r="L19">
        <f t="shared" si="5"/>
        <v>0.21789586819146123</v>
      </c>
      <c r="M19">
        <f t="shared" si="5"/>
        <v>0.43481059657379029</v>
      </c>
      <c r="N19">
        <f t="shared" si="5"/>
        <v>0.21549720746184026</v>
      </c>
      <c r="O19">
        <f t="shared" si="5"/>
        <v>0.17013497598400076</v>
      </c>
      <c r="P19" s="2" t="s">
        <v>124</v>
      </c>
      <c r="Q19">
        <f t="shared" si="5"/>
        <v>0.14062003133864073</v>
      </c>
      <c r="R19">
        <f t="shared" si="5"/>
        <v>0.14394852475242906</v>
      </c>
      <c r="S19">
        <f t="shared" si="5"/>
        <v>0.18149419721565327</v>
      </c>
      <c r="T19">
        <f t="shared" si="5"/>
        <v>9.7621050926787328E-2</v>
      </c>
      <c r="U19" s="2" t="s">
        <v>124</v>
      </c>
      <c r="V19">
        <f t="shared" si="5"/>
        <v>0.31454349879866006</v>
      </c>
      <c r="W19">
        <f t="shared" si="5"/>
        <v>0.28375598753467968</v>
      </c>
      <c r="X19">
        <f t="shared" si="5"/>
        <v>0.20612747267028025</v>
      </c>
      <c r="Y19">
        <f t="shared" si="5"/>
        <v>0.27458478296348937</v>
      </c>
      <c r="Z19" s="2" t="s">
        <v>124</v>
      </c>
      <c r="AA19">
        <f t="shared" si="5"/>
        <v>0.19739487457705621</v>
      </c>
      <c r="AB19">
        <f t="shared" si="5"/>
        <v>0.48424828270429926</v>
      </c>
      <c r="AC19">
        <f t="shared" si="5"/>
        <v>0.3638292115932294</v>
      </c>
      <c r="AD19">
        <f t="shared" si="5"/>
        <v>0.24847990108533091</v>
      </c>
      <c r="AE19" s="2" t="s">
        <v>124</v>
      </c>
      <c r="AF19">
        <f t="shared" si="5"/>
        <v>0.11665207067906579</v>
      </c>
      <c r="AG19">
        <f t="shared" si="5"/>
        <v>0.89128918110482958</v>
      </c>
      <c r="AH19">
        <f t="shared" si="5"/>
        <v>0.38171307196770332</v>
      </c>
      <c r="AI19">
        <f t="shared" si="5"/>
        <v>0.20860183667852175</v>
      </c>
      <c r="AJ19" s="2" t="s">
        <v>124</v>
      </c>
      <c r="AK19">
        <f t="shared" si="5"/>
        <v>0.17363500025378503</v>
      </c>
      <c r="AL19">
        <f t="shared" si="5"/>
        <v>0.17269120119438175</v>
      </c>
      <c r="AM19">
        <f t="shared" si="5"/>
        <v>0.16109605914703989</v>
      </c>
      <c r="AN19">
        <f t="shared" si="5"/>
        <v>0.16236463375998142</v>
      </c>
      <c r="AO19" s="2" t="s">
        <v>124</v>
      </c>
      <c r="AP19">
        <f t="shared" si="5"/>
        <v>0.39251236973626791</v>
      </c>
      <c r="AQ19">
        <f t="shared" si="5"/>
        <v>0.59474368315113713</v>
      </c>
      <c r="AR19">
        <f t="shared" si="5"/>
        <v>0.17306950703647106</v>
      </c>
      <c r="AS19">
        <f t="shared" si="5"/>
        <v>0.12038420906061616</v>
      </c>
      <c r="AT19" s="2" t="s">
        <v>124</v>
      </c>
      <c r="AU19">
        <f t="shared" si="5"/>
        <v>0.1580840456125869</v>
      </c>
      <c r="AV19">
        <f t="shared" si="5"/>
        <v>0.12543836719190249</v>
      </c>
      <c r="AW19">
        <f t="shared" si="5"/>
        <v>0.19069876709395439</v>
      </c>
      <c r="AX19">
        <f t="shared" si="5"/>
        <v>8.3592788835754675E-2</v>
      </c>
      <c r="AY19" s="2" t="s">
        <v>124</v>
      </c>
      <c r="AZ19">
        <f t="shared" si="5"/>
        <v>1.1876584462622326</v>
      </c>
      <c r="BA19">
        <f t="shared" si="5"/>
        <v>1.3203289296503844</v>
      </c>
      <c r="BB19">
        <f t="shared" si="5"/>
        <v>0.26463232086074912</v>
      </c>
      <c r="BC19">
        <f t="shared" si="5"/>
        <v>0.36125607574606378</v>
      </c>
      <c r="BD19" s="2" t="s">
        <v>124</v>
      </c>
      <c r="BE19">
        <f t="shared" si="5"/>
        <v>0.22119219232409584</v>
      </c>
      <c r="BF19">
        <f t="shared" si="5"/>
        <v>0.25316035782212365</v>
      </c>
      <c r="BG19">
        <f t="shared" si="5"/>
        <v>0.21991310757816535</v>
      </c>
      <c r="BH19">
        <f t="shared" si="5"/>
        <v>0.52853400784248916</v>
      </c>
      <c r="BI19" s="2" t="s">
        <v>124</v>
      </c>
      <c r="BJ19">
        <f t="shared" si="5"/>
        <v>0.10628364136118723</v>
      </c>
      <c r="BK19">
        <f t="shared" si="5"/>
        <v>0.57328101817285271</v>
      </c>
      <c r="BL19">
        <f t="shared" si="5"/>
        <v>0.91276086602937301</v>
      </c>
      <c r="BM19">
        <f t="shared" si="5"/>
        <v>0.55829380414233754</v>
      </c>
      <c r="BN19" s="2" t="s">
        <v>124</v>
      </c>
      <c r="BO19">
        <f t="shared" ref="BO19:CQ19" si="6">BO18/SQRT(COUNT(BO4:BO13))</f>
        <v>0.1207853253014196</v>
      </c>
      <c r="BP19">
        <f t="shared" si="6"/>
        <v>0.26449980580077825</v>
      </c>
      <c r="BQ19">
        <f t="shared" si="6"/>
        <v>0.68647623134258884</v>
      </c>
      <c r="BR19">
        <f t="shared" si="6"/>
        <v>0.32007601752703552</v>
      </c>
      <c r="BS19" s="2" t="s">
        <v>124</v>
      </c>
      <c r="BT19">
        <f t="shared" si="6"/>
        <v>0.28086749134596356</v>
      </c>
      <c r="BU19">
        <f t="shared" si="6"/>
        <v>0.78088284897958371</v>
      </c>
      <c r="BV19">
        <f t="shared" si="6"/>
        <v>0.42458194670645732</v>
      </c>
      <c r="BW19">
        <f t="shared" si="6"/>
        <v>0.60585936321003431</v>
      </c>
      <c r="BX19" s="2" t="s">
        <v>124</v>
      </c>
      <c r="BY19">
        <f t="shared" si="6"/>
        <v>0.65845884266724597</v>
      </c>
      <c r="BZ19">
        <f t="shared" si="6"/>
        <v>0.26176641204776124</v>
      </c>
      <c r="CA19">
        <f t="shared" si="6"/>
        <v>1.2331042413254576</v>
      </c>
      <c r="CB19">
        <f t="shared" si="6"/>
        <v>0.1853855885781876</v>
      </c>
      <c r="CC19" s="2" t="s">
        <v>124</v>
      </c>
      <c r="CD19">
        <f t="shared" si="6"/>
        <v>0.28333534899500057</v>
      </c>
      <c r="CE19">
        <f t="shared" si="6"/>
        <v>0.15796034408374829</v>
      </c>
      <c r="CF19">
        <f t="shared" si="6"/>
        <v>0.90387783945313938</v>
      </c>
      <c r="CG19">
        <f t="shared" si="6"/>
        <v>0.37820658827547582</v>
      </c>
      <c r="CH19" s="2" t="s">
        <v>124</v>
      </c>
      <c r="CI19">
        <f t="shared" si="6"/>
        <v>0.27538593950766127</v>
      </c>
      <c r="CJ19">
        <f t="shared" si="6"/>
        <v>0.17036871512875668</v>
      </c>
      <c r="CK19">
        <f t="shared" si="6"/>
        <v>1.5742092890307577</v>
      </c>
      <c r="CL19">
        <f t="shared" si="6"/>
        <v>8.6398241363707454E-2</v>
      </c>
      <c r="CM19" s="2" t="s">
        <v>124</v>
      </c>
      <c r="CN19">
        <f t="shared" si="6"/>
        <v>0.49811282955828562</v>
      </c>
      <c r="CO19">
        <f t="shared" si="6"/>
        <v>0.96566400064536284</v>
      </c>
      <c r="CP19">
        <f t="shared" si="6"/>
        <v>0.45361447819259021</v>
      </c>
      <c r="CQ19">
        <f t="shared" si="6"/>
        <v>1.0015163162657692</v>
      </c>
    </row>
    <row r="21" spans="1:95" x14ac:dyDescent="0.3">
      <c r="A21" s="2" t="s">
        <v>139</v>
      </c>
    </row>
    <row r="22" spans="1:95" x14ac:dyDescent="0.3">
      <c r="A22" s="2" t="s">
        <v>140</v>
      </c>
      <c r="B22" s="2" t="s">
        <v>141</v>
      </c>
      <c r="E22" s="2" t="s">
        <v>142</v>
      </c>
      <c r="H22" s="2" t="s">
        <v>155</v>
      </c>
    </row>
    <row r="23" spans="1:95" ht="28.8" x14ac:dyDescent="0.3">
      <c r="B23" s="24" t="s">
        <v>0</v>
      </c>
      <c r="C23" s="25" t="s">
        <v>153</v>
      </c>
      <c r="E23" s="24" t="s">
        <v>0</v>
      </c>
      <c r="F23" s="25" t="s">
        <v>153</v>
      </c>
      <c r="H23" s="24" t="s">
        <v>0</v>
      </c>
      <c r="I23" s="25" t="s">
        <v>153</v>
      </c>
    </row>
    <row r="24" spans="1:95" x14ac:dyDescent="0.3">
      <c r="B24" s="1">
        <v>43.937199999999997</v>
      </c>
      <c r="C24" s="1">
        <v>0.74828857999999998</v>
      </c>
      <c r="E24" s="1">
        <v>43.937199999999997</v>
      </c>
      <c r="F24" s="1">
        <v>3.9815587200000002</v>
      </c>
      <c r="H24" s="22">
        <v>32.343000000000004</v>
      </c>
      <c r="I24" s="22">
        <v>2.422264E-2</v>
      </c>
    </row>
    <row r="25" spans="1:95" x14ac:dyDescent="0.3">
      <c r="B25" s="1">
        <v>25.032599999999999</v>
      </c>
      <c r="C25" s="1">
        <v>1.0656005</v>
      </c>
      <c r="E25" s="1">
        <v>25.032599999999999</v>
      </c>
      <c r="F25" s="1">
        <v>5.0396841999999999</v>
      </c>
      <c r="H25" s="22">
        <v>46.107199999999999</v>
      </c>
      <c r="I25" s="22">
        <v>3.1667939999999999E-2</v>
      </c>
    </row>
    <row r="26" spans="1:95" x14ac:dyDescent="0.3">
      <c r="B26" s="1">
        <v>32.1828</v>
      </c>
      <c r="C26" s="1">
        <v>1.4289941399999999</v>
      </c>
      <c r="E26" s="1">
        <v>32.1828</v>
      </c>
      <c r="F26" s="1">
        <v>3.07375036</v>
      </c>
      <c r="H26" s="22">
        <v>34.983600000000003</v>
      </c>
      <c r="I26" s="22">
        <v>3.98991E-2</v>
      </c>
    </row>
    <row r="27" spans="1:95" x14ac:dyDescent="0.3">
      <c r="B27" s="1">
        <v>40.993699999999997</v>
      </c>
      <c r="C27" s="1">
        <v>0.83798713000000002</v>
      </c>
      <c r="E27" s="1">
        <v>40.993699999999997</v>
      </c>
      <c r="F27" s="1">
        <v>0.99654025999999996</v>
      </c>
      <c r="H27" s="22">
        <v>25.547000000000001</v>
      </c>
      <c r="I27" s="22">
        <v>0.52698482999999996</v>
      </c>
    </row>
    <row r="28" spans="1:95" x14ac:dyDescent="0.3">
      <c r="B28" s="1">
        <v>36.606250000000003</v>
      </c>
      <c r="C28" s="1">
        <v>1.9584705899999999</v>
      </c>
      <c r="E28" s="1">
        <v>36.606250000000003</v>
      </c>
      <c r="F28" s="1">
        <v>2.71635764</v>
      </c>
      <c r="H28" s="22">
        <v>50.203899999999997</v>
      </c>
      <c r="I28" s="22">
        <v>1.2029843600000001</v>
      </c>
    </row>
    <row r="29" spans="1:95" x14ac:dyDescent="0.3">
      <c r="B29" s="1">
        <v>45.417000000000002</v>
      </c>
      <c r="C29" s="1">
        <v>1.1747700700000001</v>
      </c>
      <c r="E29" s="1">
        <v>45.417000000000002</v>
      </c>
      <c r="F29" s="1">
        <v>0.97229354000000001</v>
      </c>
      <c r="H29" s="22">
        <v>45.937199999999997</v>
      </c>
      <c r="I29" s="22">
        <v>0.84958210000000001</v>
      </c>
    </row>
    <row r="30" spans="1:95" x14ac:dyDescent="0.3">
      <c r="B30" s="1">
        <v>47.412599999999998</v>
      </c>
      <c r="C30" s="1">
        <v>2.8199653100000002</v>
      </c>
      <c r="E30" s="1">
        <v>47.412599999999998</v>
      </c>
      <c r="F30" s="1">
        <v>2.6726565500000001</v>
      </c>
      <c r="H30" s="22">
        <v>44.023699999999998</v>
      </c>
      <c r="I30" s="22">
        <v>0.55478287999999998</v>
      </c>
    </row>
    <row r="31" spans="1:95" x14ac:dyDescent="0.3">
      <c r="B31" s="1">
        <v>35.521500000000003</v>
      </c>
      <c r="C31" s="1">
        <v>1.2021043499999999</v>
      </c>
      <c r="E31" s="1">
        <v>35.521500000000003</v>
      </c>
      <c r="F31" s="1">
        <v>0.92883996000000002</v>
      </c>
      <c r="H31" s="22">
        <v>40.127200000000002</v>
      </c>
      <c r="I31" s="22">
        <v>0.55047140000000006</v>
      </c>
    </row>
    <row r="32" spans="1:95" x14ac:dyDescent="0.3">
      <c r="B32" s="1">
        <v>40.211500000000001</v>
      </c>
      <c r="C32" s="1">
        <v>0.52440655000000003</v>
      </c>
      <c r="E32" s="1">
        <v>40.211500000000001</v>
      </c>
      <c r="F32" s="1">
        <v>0.60479066999999997</v>
      </c>
      <c r="H32" s="22">
        <v>53.432000000000002</v>
      </c>
      <c r="I32" s="22">
        <v>0.29941352999999998</v>
      </c>
    </row>
    <row r="33" spans="2:9" x14ac:dyDescent="0.3">
      <c r="B33" s="1">
        <v>42.530999999999999</v>
      </c>
      <c r="C33" s="1">
        <v>0.93531925000000005</v>
      </c>
      <c r="E33" s="1">
        <v>42.530999999999999</v>
      </c>
      <c r="F33" s="1">
        <v>0.97628904000000005</v>
      </c>
      <c r="H33" s="22">
        <v>42.102800000000002</v>
      </c>
      <c r="I33" s="22">
        <v>0.51669600999999998</v>
      </c>
    </row>
    <row r="35" spans="2:9" x14ac:dyDescent="0.3">
      <c r="B35" s="2" t="s">
        <v>143</v>
      </c>
      <c r="C35" s="1">
        <v>3.125E-2</v>
      </c>
      <c r="E35" s="2" t="s">
        <v>143</v>
      </c>
      <c r="F35" s="1">
        <v>0.24440000000000001</v>
      </c>
      <c r="H35" s="2" t="s">
        <v>143</v>
      </c>
      <c r="I35" s="22">
        <v>0.1225</v>
      </c>
    </row>
    <row r="36" spans="2:9" x14ac:dyDescent="0.3">
      <c r="B36" s="2" t="s">
        <v>144</v>
      </c>
      <c r="C36" s="1">
        <v>0.62519999999999998</v>
      </c>
      <c r="E36" s="2" t="s">
        <v>144</v>
      </c>
      <c r="F36" s="1">
        <v>0.14630000000000001</v>
      </c>
      <c r="H36" s="2" t="s">
        <v>144</v>
      </c>
      <c r="I36" s="22">
        <v>0.32140000000000002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84B0-6059-4B63-97EC-F514C0F81562}">
  <dimension ref="A1:X43"/>
  <sheetViews>
    <sheetView workbookViewId="0">
      <selection activeCell="C16" sqref="C16"/>
    </sheetView>
  </sheetViews>
  <sheetFormatPr defaultRowHeight="14.4" x14ac:dyDescent="0.3"/>
  <cols>
    <col min="1" max="1" width="22.33203125" customWidth="1"/>
    <col min="2" max="2" width="11.21875" customWidth="1"/>
    <col min="3" max="3" width="13.44140625" customWidth="1"/>
    <col min="4" max="4" width="17.44140625" customWidth="1"/>
    <col min="6" max="6" width="14.77734375" customWidth="1"/>
    <col min="9" max="9" width="13.21875" customWidth="1"/>
    <col min="10" max="10" width="8.33203125" customWidth="1"/>
    <col min="12" max="12" width="17.6640625" customWidth="1"/>
    <col min="14" max="14" width="11.21875" customWidth="1"/>
    <col min="15" max="15" width="17.77734375" customWidth="1"/>
    <col min="17" max="17" width="11.88671875" customWidth="1"/>
    <col min="18" max="18" width="17.33203125" customWidth="1"/>
  </cols>
  <sheetData>
    <row r="1" spans="1:24" x14ac:dyDescent="0.3">
      <c r="B1" s="26" t="s">
        <v>21</v>
      </c>
      <c r="C1" s="26"/>
      <c r="E1" s="26" t="s">
        <v>60</v>
      </c>
      <c r="F1" s="26"/>
      <c r="H1" s="26" t="s">
        <v>61</v>
      </c>
      <c r="I1" s="26"/>
      <c r="K1" s="2" t="s">
        <v>43</v>
      </c>
      <c r="N1" s="2" t="s">
        <v>67</v>
      </c>
      <c r="Q1" s="2" t="s">
        <v>66</v>
      </c>
    </row>
    <row r="2" spans="1:24" ht="27" x14ac:dyDescent="0.3">
      <c r="B2" s="10" t="s">
        <v>0</v>
      </c>
      <c r="C2" s="4" t="s">
        <v>22</v>
      </c>
      <c r="E2" s="10" t="s">
        <v>0</v>
      </c>
      <c r="F2" s="4" t="s">
        <v>22</v>
      </c>
      <c r="H2" s="10" t="s">
        <v>0</v>
      </c>
      <c r="I2" s="4" t="s">
        <v>22</v>
      </c>
      <c r="K2" s="10" t="s">
        <v>0</v>
      </c>
      <c r="L2" s="4" t="s">
        <v>22</v>
      </c>
      <c r="N2" s="10" t="s">
        <v>0</v>
      </c>
      <c r="O2" s="11" t="s">
        <v>68</v>
      </c>
      <c r="Q2" s="10" t="s">
        <v>0</v>
      </c>
      <c r="R2" s="11" t="s">
        <v>69</v>
      </c>
    </row>
    <row r="3" spans="1:24" x14ac:dyDescent="0.3">
      <c r="A3" s="2"/>
      <c r="B3" s="3">
        <v>34.42503</v>
      </c>
      <c r="C3">
        <v>15.72489505973523</v>
      </c>
      <c r="E3" s="3">
        <v>34.42503</v>
      </c>
      <c r="F3">
        <v>12.413494809688599</v>
      </c>
      <c r="G3" s="5"/>
      <c r="H3" s="3">
        <v>34.42503</v>
      </c>
      <c r="I3">
        <v>-20.566732867052359</v>
      </c>
      <c r="J3" s="5"/>
      <c r="K3" s="3">
        <v>34.42503</v>
      </c>
      <c r="L3">
        <v>17.563188593648746</v>
      </c>
      <c r="M3" s="5"/>
      <c r="N3" s="3">
        <v>40.206000000000003</v>
      </c>
      <c r="O3" s="3">
        <v>17.001999999999999</v>
      </c>
      <c r="P3" s="3"/>
      <c r="Q3" s="3">
        <v>40.206000000000003</v>
      </c>
      <c r="R3" s="3">
        <v>105.47</v>
      </c>
      <c r="S3" s="5"/>
      <c r="T3" s="5"/>
      <c r="U3" s="5"/>
      <c r="V3" s="5"/>
      <c r="W3" s="5"/>
      <c r="X3" s="5"/>
    </row>
    <row r="4" spans="1:24" x14ac:dyDescent="0.3">
      <c r="A4" s="2"/>
      <c r="B4" s="3">
        <v>48.639049999999997</v>
      </c>
      <c r="C4">
        <v>41.666666666666657</v>
      </c>
      <c r="E4" s="3">
        <v>48.639049999999997</v>
      </c>
      <c r="F4">
        <v>30.152356206448548</v>
      </c>
      <c r="G4" s="1"/>
      <c r="H4" s="3">
        <v>48.639049999999997</v>
      </c>
      <c r="I4">
        <v>-11.668141157967169</v>
      </c>
      <c r="J4" s="1"/>
      <c r="K4" s="3">
        <v>48.639049999999997</v>
      </c>
      <c r="L4">
        <v>22.983050847457623</v>
      </c>
      <c r="M4" s="1"/>
      <c r="N4" s="3">
        <v>30.666</v>
      </c>
      <c r="O4" s="3">
        <v>16.234000000000002</v>
      </c>
      <c r="P4" s="3"/>
      <c r="Q4" s="3">
        <v>30.666</v>
      </c>
      <c r="R4" s="3">
        <v>137.01</v>
      </c>
      <c r="S4" s="1"/>
      <c r="T4" s="1"/>
      <c r="U4" s="1"/>
      <c r="V4" s="1"/>
      <c r="W4" s="1"/>
      <c r="X4" s="1"/>
    </row>
    <row r="5" spans="1:24" x14ac:dyDescent="0.3">
      <c r="A5" s="2"/>
      <c r="B5" s="3">
        <v>38.390650000000001</v>
      </c>
      <c r="C5">
        <v>46.741900000000001</v>
      </c>
      <c r="E5" s="3">
        <v>38.390650000000001</v>
      </c>
      <c r="F5">
        <v>38.388287108677531</v>
      </c>
      <c r="G5" s="1"/>
      <c r="H5" s="3">
        <v>38.390650000000001</v>
      </c>
      <c r="I5">
        <v>-17.689417658108962</v>
      </c>
      <c r="J5" s="1"/>
      <c r="K5" s="3">
        <v>38.390650000000001</v>
      </c>
      <c r="L5">
        <v>22.763157894736846</v>
      </c>
      <c r="M5" s="1"/>
      <c r="N5" s="3">
        <v>44.91</v>
      </c>
      <c r="O5" s="3">
        <v>21.992999999999999</v>
      </c>
      <c r="P5" s="3"/>
      <c r="Q5" s="3">
        <v>44.91</v>
      </c>
      <c r="R5" s="3">
        <v>131.19999999999999</v>
      </c>
      <c r="S5" s="1"/>
      <c r="T5" s="1"/>
      <c r="U5" s="1"/>
      <c r="V5" s="1"/>
      <c r="W5" s="1"/>
      <c r="X5" s="1"/>
    </row>
    <row r="6" spans="1:24" x14ac:dyDescent="0.3">
      <c r="A6" s="2"/>
      <c r="B6" s="3">
        <v>52.616529999999997</v>
      </c>
      <c r="C6">
        <v>30.257086354647338</v>
      </c>
      <c r="E6" s="3">
        <v>52.616529999999997</v>
      </c>
      <c r="F6">
        <v>25.760466943540237</v>
      </c>
      <c r="G6" s="1"/>
      <c r="H6" s="3">
        <v>52.616529999999997</v>
      </c>
      <c r="I6">
        <v>-17.42159227985524</v>
      </c>
      <c r="J6" s="1"/>
      <c r="K6" s="3">
        <v>52.616529999999997</v>
      </c>
      <c r="L6">
        <v>22.763157894736846</v>
      </c>
      <c r="M6" s="1"/>
      <c r="N6" s="3">
        <v>39.99</v>
      </c>
      <c r="O6" s="3">
        <v>14.346</v>
      </c>
      <c r="P6" s="3"/>
      <c r="Q6" s="3">
        <v>39.99</v>
      </c>
      <c r="R6" s="3">
        <v>125.38</v>
      </c>
      <c r="S6" s="1"/>
      <c r="T6" s="1"/>
      <c r="U6" s="1"/>
      <c r="V6" s="1"/>
      <c r="W6" s="1"/>
      <c r="X6" s="1"/>
    </row>
    <row r="7" spans="1:24" x14ac:dyDescent="0.3">
      <c r="A7" s="2"/>
      <c r="B7" s="3">
        <v>51.561399999999999</v>
      </c>
      <c r="C7">
        <v>51.474926253687293</v>
      </c>
      <c r="E7" s="3">
        <v>51.561399999999999</v>
      </c>
      <c r="F7">
        <v>30.140845070422547</v>
      </c>
      <c r="G7" s="1"/>
      <c r="H7" s="3">
        <v>51.561399999999999</v>
      </c>
      <c r="I7">
        <v>-11.794601884899421</v>
      </c>
      <c r="J7" s="1"/>
      <c r="K7" s="3">
        <v>51.561399999999999</v>
      </c>
      <c r="L7">
        <v>26.835781041388511</v>
      </c>
      <c r="M7" s="1"/>
      <c r="N7" s="3">
        <v>51.77</v>
      </c>
      <c r="O7" s="3">
        <v>31.324000000000002</v>
      </c>
      <c r="P7" s="3"/>
      <c r="Q7" s="3">
        <v>51.77</v>
      </c>
      <c r="R7" s="3">
        <v>126.325</v>
      </c>
      <c r="S7" s="1"/>
      <c r="T7" s="1"/>
      <c r="U7" s="1"/>
      <c r="V7" s="1"/>
      <c r="W7" s="1"/>
      <c r="X7" s="1"/>
    </row>
    <row r="8" spans="1:24" x14ac:dyDescent="0.3">
      <c r="A8" s="2"/>
      <c r="B8" s="3">
        <v>35.882399999999997</v>
      </c>
      <c r="C8">
        <v>31.607418856259663</v>
      </c>
      <c r="E8" s="3">
        <v>35.882399999999997</v>
      </c>
      <c r="F8">
        <v>26.323170000000001</v>
      </c>
      <c r="G8" s="1"/>
      <c r="H8" s="3">
        <v>35.882399999999997</v>
      </c>
      <c r="I8">
        <v>-18.204263604170496</v>
      </c>
      <c r="J8" s="1"/>
      <c r="K8" s="3">
        <v>35.882399999999997</v>
      </c>
      <c r="L8">
        <v>13.421052631578945</v>
      </c>
      <c r="M8" s="1"/>
      <c r="N8" s="3">
        <v>40.097000000000001</v>
      </c>
      <c r="O8" s="3">
        <v>25.347000000000001</v>
      </c>
      <c r="P8" s="3"/>
      <c r="Q8" s="3">
        <v>40.097000000000001</v>
      </c>
      <c r="R8" s="3">
        <v>122.32</v>
      </c>
      <c r="S8" s="1"/>
      <c r="T8" s="1"/>
      <c r="U8" s="1"/>
      <c r="V8" s="1"/>
      <c r="W8" s="1"/>
      <c r="X8" s="1"/>
    </row>
    <row r="9" spans="1:24" x14ac:dyDescent="0.3">
      <c r="A9" s="2"/>
      <c r="B9" s="3">
        <v>51.187489999999997</v>
      </c>
      <c r="C9">
        <v>49.509625862695223</v>
      </c>
      <c r="E9" s="3">
        <v>51.187489999999997</v>
      </c>
      <c r="F9">
        <v>32.322053675612594</v>
      </c>
      <c r="H9" s="3">
        <v>51.187489999999997</v>
      </c>
      <c r="I9">
        <v>-21.797068053302603</v>
      </c>
      <c r="K9" s="3">
        <v>51.187489999999997</v>
      </c>
      <c r="L9">
        <v>8.1048867699642511</v>
      </c>
      <c r="M9" s="3"/>
      <c r="Q9" s="3"/>
      <c r="S9" s="3"/>
      <c r="T9" s="3"/>
      <c r="U9" s="3"/>
      <c r="V9" s="3"/>
      <c r="W9" s="3"/>
      <c r="X9" s="3"/>
    </row>
    <row r="10" spans="1:24" x14ac:dyDescent="0.3">
      <c r="A10" s="2"/>
      <c r="B10" s="3">
        <v>42.241660000000003</v>
      </c>
      <c r="C10">
        <v>38.259564891222809</v>
      </c>
      <c r="E10" s="3">
        <v>42.241660000000003</v>
      </c>
      <c r="F10">
        <v>25.347140503647918</v>
      </c>
      <c r="H10" s="3">
        <v>42.241660000000003</v>
      </c>
      <c r="I10">
        <v>-17.473042732261458</v>
      </c>
      <c r="K10" s="3">
        <v>42.241660000000003</v>
      </c>
      <c r="L10">
        <v>17.639429312581065</v>
      </c>
      <c r="U10" s="3"/>
    </row>
    <row r="11" spans="1:24" x14ac:dyDescent="0.3">
      <c r="A11" s="2"/>
      <c r="B11" s="3">
        <v>29.584669999999999</v>
      </c>
      <c r="C11">
        <v>20.918050000000001</v>
      </c>
      <c r="E11" s="3">
        <v>29.584669999999999</v>
      </c>
      <c r="F11">
        <v>23.983540000000001</v>
      </c>
      <c r="H11" s="3">
        <v>29.584669999999999</v>
      </c>
      <c r="I11">
        <v>-12.470688217056704</v>
      </c>
      <c r="K11" s="3">
        <v>29.584669999999999</v>
      </c>
      <c r="L11">
        <v>11.802853437094678</v>
      </c>
    </row>
    <row r="12" spans="1:24" x14ac:dyDescent="0.3">
      <c r="A12" s="2"/>
      <c r="B12" s="3">
        <v>24.538029999999999</v>
      </c>
      <c r="C12">
        <v>25.656077348066297</v>
      </c>
      <c r="E12" s="3">
        <v>24.538029999999999</v>
      </c>
      <c r="F12">
        <v>14.866669999999999</v>
      </c>
      <c r="H12" s="3">
        <v>24.538029999999999</v>
      </c>
      <c r="I12" s="3">
        <v>-11.580527557366494</v>
      </c>
      <c r="K12" s="3">
        <v>24.538029999999999</v>
      </c>
      <c r="L12">
        <v>20.025188916876562</v>
      </c>
    </row>
    <row r="13" spans="1:24" x14ac:dyDescent="0.3">
      <c r="A13" s="2"/>
      <c r="B13" s="3">
        <v>24.696470000000001</v>
      </c>
      <c r="C13">
        <v>14.090389999999999</v>
      </c>
      <c r="E13" s="3">
        <v>24.696470000000001</v>
      </c>
      <c r="F13">
        <v>9.2773190000000003</v>
      </c>
      <c r="H13" s="3">
        <v>24.696470000000001</v>
      </c>
      <c r="I13">
        <v>-6.8813963709424257</v>
      </c>
      <c r="K13" s="3">
        <v>24.696470000000001</v>
      </c>
      <c r="L13">
        <v>8.8197146562905253</v>
      </c>
    </row>
    <row r="14" spans="1:24" x14ac:dyDescent="0.3">
      <c r="A14" s="2"/>
      <c r="B14" s="3">
        <v>33.182780000000001</v>
      </c>
      <c r="C14" s="3">
        <v>36.180904522613069</v>
      </c>
      <c r="E14" s="3">
        <v>33.182780000000001</v>
      </c>
      <c r="F14">
        <v>25.726040658276883</v>
      </c>
      <c r="H14" s="3">
        <v>33.182780000000001</v>
      </c>
      <c r="I14">
        <v>-18.752491032283775</v>
      </c>
      <c r="K14" s="3">
        <v>33.182780000000001</v>
      </c>
      <c r="L14">
        <v>21.011673151750976</v>
      </c>
      <c r="O14" s="3"/>
      <c r="R14" s="3"/>
    </row>
    <row r="15" spans="1:24" x14ac:dyDescent="0.3">
      <c r="A15" s="2"/>
      <c r="B15" s="3">
        <v>42.971290000000003</v>
      </c>
      <c r="C15" s="3">
        <v>35.613905325443802</v>
      </c>
      <c r="E15" s="3">
        <v>42.971290000000003</v>
      </c>
      <c r="F15">
        <v>21.008984105044917</v>
      </c>
      <c r="H15" s="3">
        <v>42.971290000000003</v>
      </c>
      <c r="I15">
        <v>-14.932724116957679</v>
      </c>
      <c r="K15" s="3">
        <v>42.971290000000003</v>
      </c>
      <c r="L15">
        <v>10.246433203631641</v>
      </c>
      <c r="O15" s="3"/>
      <c r="R15" s="3"/>
    </row>
    <row r="16" spans="1:24" x14ac:dyDescent="0.3">
      <c r="A16" s="2"/>
      <c r="B16" s="3">
        <v>46.668700000000001</v>
      </c>
      <c r="C16">
        <v>34.464230000000001</v>
      </c>
      <c r="E16" s="3">
        <v>46.668700000000001</v>
      </c>
      <c r="F16">
        <v>20.956669999999999</v>
      </c>
      <c r="H16" s="3">
        <v>46.668700000000001</v>
      </c>
      <c r="I16">
        <v>-16.274333996930228</v>
      </c>
      <c r="K16" s="3">
        <v>46.668700000000001</v>
      </c>
      <c r="L16">
        <v>11.460957178841305</v>
      </c>
    </row>
    <row r="17" spans="1:12" x14ac:dyDescent="0.3">
      <c r="A17" s="2"/>
      <c r="B17" s="3">
        <v>52.786470000000001</v>
      </c>
      <c r="C17">
        <v>44.539694371971692</v>
      </c>
      <c r="E17" s="3">
        <v>52.786470000000001</v>
      </c>
      <c r="F17">
        <v>29.388093265475213</v>
      </c>
      <c r="H17" s="3">
        <v>52.786470000000001</v>
      </c>
      <c r="I17">
        <v>-20.054936528135574</v>
      </c>
      <c r="K17" s="3">
        <v>52.786470000000001</v>
      </c>
      <c r="L17">
        <v>14.78599221789883</v>
      </c>
    </row>
    <row r="18" spans="1:12" x14ac:dyDescent="0.3">
      <c r="A18" s="2"/>
      <c r="B18" s="3">
        <v>46.009680000000003</v>
      </c>
      <c r="C18">
        <v>42.555480000000003</v>
      </c>
      <c r="E18" s="3">
        <v>46.009680000000003</v>
      </c>
      <c r="F18">
        <v>19.7685</v>
      </c>
      <c r="H18" s="3">
        <v>46.009680000000003</v>
      </c>
      <c r="I18">
        <v>-13.45186078047311</v>
      </c>
      <c r="K18" s="3">
        <v>46.009680000000003</v>
      </c>
      <c r="L18">
        <v>11.460957178841305</v>
      </c>
    </row>
    <row r="19" spans="1:12" x14ac:dyDescent="0.3">
      <c r="A19" s="2"/>
      <c r="B19" s="1"/>
      <c r="C19" s="1"/>
      <c r="H19" s="3"/>
    </row>
    <row r="20" spans="1:12" x14ac:dyDescent="0.3">
      <c r="A20" s="2" t="s">
        <v>102</v>
      </c>
      <c r="H20" s="3"/>
    </row>
    <row r="21" spans="1:12" ht="16.2" x14ac:dyDescent="0.3">
      <c r="A21" s="2" t="s">
        <v>103</v>
      </c>
      <c r="B21" s="19" t="s">
        <v>85</v>
      </c>
      <c r="C21" s="19" t="s">
        <v>86</v>
      </c>
      <c r="D21" s="19" t="s">
        <v>87</v>
      </c>
      <c r="E21" s="20" t="s">
        <v>100</v>
      </c>
      <c r="F21" s="20" t="s">
        <v>101</v>
      </c>
      <c r="G21" s="5" t="s">
        <v>98</v>
      </c>
      <c r="H21" s="3"/>
    </row>
    <row r="22" spans="1:12" x14ac:dyDescent="0.3">
      <c r="A22" t="s">
        <v>104</v>
      </c>
      <c r="B22" s="21" t="s">
        <v>94</v>
      </c>
      <c r="C22" s="21" t="s">
        <v>95</v>
      </c>
      <c r="D22" s="21" t="s">
        <v>96</v>
      </c>
      <c r="E22" s="21">
        <v>0.50629999999999997</v>
      </c>
      <c r="F22" s="21">
        <v>14.36</v>
      </c>
      <c r="G22" s="21">
        <v>2E-3</v>
      </c>
      <c r="H22" s="3"/>
    </row>
    <row r="23" spans="1:12" x14ac:dyDescent="0.3">
      <c r="A23" t="s">
        <v>60</v>
      </c>
      <c r="B23" s="21" t="s">
        <v>94</v>
      </c>
      <c r="C23" s="21" t="s">
        <v>95</v>
      </c>
      <c r="D23" s="21" t="s">
        <v>96</v>
      </c>
      <c r="E23" s="21">
        <v>0.38629999999999998</v>
      </c>
      <c r="F23" s="21">
        <v>8.8109999999999999</v>
      </c>
      <c r="G23" s="21">
        <v>1.0200000000000001E-2</v>
      </c>
      <c r="H23" s="3"/>
    </row>
    <row r="24" spans="1:12" x14ac:dyDescent="0.3">
      <c r="A24" t="s">
        <v>61</v>
      </c>
      <c r="B24" s="21" t="s">
        <v>94</v>
      </c>
      <c r="C24" s="21" t="s">
        <v>95</v>
      </c>
      <c r="D24" s="21" t="s">
        <v>96</v>
      </c>
      <c r="E24" s="21">
        <v>0.1565</v>
      </c>
      <c r="F24" s="21">
        <v>2.5979999999999999</v>
      </c>
      <c r="G24" s="21">
        <v>0.1293</v>
      </c>
      <c r="H24" s="3"/>
    </row>
    <row r="25" spans="1:12" x14ac:dyDescent="0.3">
      <c r="A25" t="s">
        <v>105</v>
      </c>
      <c r="B25" s="21" t="s">
        <v>94</v>
      </c>
      <c r="C25" s="21" t="s">
        <v>95</v>
      </c>
      <c r="D25" s="21" t="s">
        <v>96</v>
      </c>
      <c r="E25" s="21">
        <v>2.6409999999999999E-2</v>
      </c>
      <c r="F25" s="21">
        <v>0.37980000000000003</v>
      </c>
      <c r="G25" s="21">
        <v>0.54759999999999998</v>
      </c>
      <c r="H25" s="3"/>
    </row>
    <row r="26" spans="1:12" x14ac:dyDescent="0.3">
      <c r="A26" t="s">
        <v>106</v>
      </c>
      <c r="B26" s="21" t="s">
        <v>94</v>
      </c>
      <c r="C26" s="21" t="s">
        <v>95</v>
      </c>
      <c r="D26" s="21" t="s">
        <v>96</v>
      </c>
      <c r="E26" s="21">
        <v>3.3090000000000001E-2</v>
      </c>
      <c r="F26" s="21">
        <v>0.13689999999999999</v>
      </c>
      <c r="G26" s="21">
        <v>0.73019999999999996</v>
      </c>
    </row>
    <row r="27" spans="1:12" x14ac:dyDescent="0.3">
      <c r="A27" t="s">
        <v>107</v>
      </c>
      <c r="B27" s="21" t="s">
        <v>94</v>
      </c>
      <c r="C27" s="21" t="s">
        <v>95</v>
      </c>
      <c r="D27" s="21" t="s">
        <v>96</v>
      </c>
      <c r="E27" s="21">
        <v>0.57630000000000003</v>
      </c>
      <c r="F27" s="21">
        <v>5.44</v>
      </c>
      <c r="G27" s="21">
        <v>0.08</v>
      </c>
    </row>
    <row r="28" spans="1:12" x14ac:dyDescent="0.3">
      <c r="B28" s="3"/>
      <c r="D28" s="3"/>
      <c r="F28" s="3"/>
      <c r="H28" s="3"/>
      <c r="J28" s="3"/>
      <c r="L28" s="3"/>
    </row>
    <row r="29" spans="1:12" x14ac:dyDescent="0.3">
      <c r="B29" s="3"/>
      <c r="D29" s="3"/>
      <c r="F29" s="3"/>
      <c r="H29" s="3"/>
      <c r="J29" s="3"/>
      <c r="L29" s="3"/>
    </row>
    <row r="30" spans="1:12" x14ac:dyDescent="0.3">
      <c r="B30" s="3"/>
      <c r="D30" s="3"/>
      <c r="F30" s="3"/>
      <c r="H30" s="3"/>
      <c r="J30" s="3"/>
      <c r="L30" s="3"/>
    </row>
    <row r="31" spans="1:12" x14ac:dyDescent="0.3">
      <c r="B31" s="3"/>
      <c r="D31" s="3"/>
      <c r="F31" s="3"/>
      <c r="H31" s="3"/>
      <c r="J31" s="3"/>
      <c r="L31" s="3"/>
    </row>
    <row r="32" spans="1:12" x14ac:dyDescent="0.3">
      <c r="B32" s="3"/>
      <c r="D32" s="3"/>
      <c r="F32" s="3"/>
      <c r="H32" s="3"/>
      <c r="J32" s="3"/>
      <c r="L32" s="3"/>
    </row>
    <row r="33" spans="2:12" x14ac:dyDescent="0.3">
      <c r="B33" s="3"/>
      <c r="D33" s="3"/>
      <c r="F33" s="3"/>
      <c r="H33" s="3"/>
      <c r="J33" s="3"/>
      <c r="L33" s="3"/>
    </row>
    <row r="34" spans="2:12" x14ac:dyDescent="0.3">
      <c r="B34" s="3"/>
      <c r="D34" s="3"/>
      <c r="F34" s="3"/>
      <c r="H34" s="3"/>
      <c r="J34" s="3"/>
      <c r="L34" s="3"/>
    </row>
    <row r="35" spans="2:12" x14ac:dyDescent="0.3">
      <c r="B35" s="3"/>
      <c r="D35" s="3"/>
      <c r="F35" s="3"/>
      <c r="H35" s="3"/>
      <c r="J35" s="3"/>
      <c r="L35" s="3"/>
    </row>
    <row r="36" spans="2:12" x14ac:dyDescent="0.3">
      <c r="B36" s="3"/>
      <c r="D36" s="3"/>
      <c r="F36" s="3"/>
      <c r="H36" s="3"/>
      <c r="J36" s="3"/>
      <c r="L36" s="3"/>
    </row>
    <row r="37" spans="2:12" x14ac:dyDescent="0.3">
      <c r="B37" s="3"/>
      <c r="D37" s="3"/>
      <c r="F37" s="3"/>
      <c r="H37" s="3"/>
      <c r="I37" s="3"/>
      <c r="J37" s="3"/>
      <c r="L37" s="3"/>
    </row>
    <row r="38" spans="2:12" x14ac:dyDescent="0.3">
      <c r="B38" s="3"/>
      <c r="D38" s="3"/>
      <c r="F38" s="3"/>
      <c r="H38" s="3"/>
      <c r="J38" s="3"/>
      <c r="L38" s="3"/>
    </row>
    <row r="39" spans="2:12" x14ac:dyDescent="0.3">
      <c r="B39" s="3"/>
      <c r="C39" s="3"/>
      <c r="D39" s="3"/>
      <c r="F39" s="3"/>
      <c r="H39" s="3"/>
      <c r="J39" s="3"/>
      <c r="L39" s="3"/>
    </row>
    <row r="40" spans="2:12" x14ac:dyDescent="0.3">
      <c r="B40" s="3"/>
      <c r="C40" s="3"/>
      <c r="D40" s="3"/>
      <c r="F40" s="3"/>
      <c r="H40" s="3"/>
      <c r="J40" s="3"/>
      <c r="L40" s="3"/>
    </row>
    <row r="41" spans="2:12" x14ac:dyDescent="0.3">
      <c r="B41" s="3"/>
      <c r="D41" s="3"/>
      <c r="F41" s="3"/>
      <c r="H41" s="3"/>
      <c r="J41" s="3"/>
      <c r="L41" s="3"/>
    </row>
    <row r="42" spans="2:12" x14ac:dyDescent="0.3">
      <c r="B42" s="3"/>
      <c r="D42" s="3"/>
      <c r="F42" s="3"/>
      <c r="H42" s="3"/>
      <c r="J42" s="3"/>
      <c r="L42" s="3"/>
    </row>
    <row r="43" spans="2:12" x14ac:dyDescent="0.3">
      <c r="B43" s="3"/>
      <c r="D43" s="3"/>
      <c r="F43" s="3"/>
      <c r="H43" s="3"/>
      <c r="J43" s="3"/>
      <c r="L43" s="3"/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F492-E694-46D1-A53C-0B24EFF2ED28}">
  <dimension ref="A1:L20"/>
  <sheetViews>
    <sheetView workbookViewId="0">
      <selection activeCell="H6" sqref="H6"/>
    </sheetView>
  </sheetViews>
  <sheetFormatPr defaultRowHeight="14.4" x14ac:dyDescent="0.3"/>
  <cols>
    <col min="6" max="6" width="15.5546875" customWidth="1"/>
    <col min="8" max="8" width="18.6640625" customWidth="1"/>
    <col min="9" max="9" width="11.6640625" customWidth="1"/>
    <col min="10" max="10" width="19.44140625" customWidth="1"/>
    <col min="11" max="12" width="21.88671875" customWidth="1"/>
  </cols>
  <sheetData>
    <row r="1" spans="1:12" x14ac:dyDescent="0.3">
      <c r="A1" s="2" t="s">
        <v>59</v>
      </c>
      <c r="H1" s="2" t="s">
        <v>93</v>
      </c>
    </row>
    <row r="2" spans="1:12" ht="40.200000000000003" x14ac:dyDescent="0.3">
      <c r="B2" s="4" t="s">
        <v>2</v>
      </c>
      <c r="C2" s="4" t="s">
        <v>3</v>
      </c>
      <c r="E2" s="10" t="s">
        <v>0</v>
      </c>
      <c r="F2" s="4" t="s">
        <v>34</v>
      </c>
      <c r="H2" s="19" t="s">
        <v>85</v>
      </c>
      <c r="I2" s="19" t="s">
        <v>86</v>
      </c>
      <c r="J2" s="19" t="s">
        <v>87</v>
      </c>
      <c r="K2" s="20" t="s">
        <v>89</v>
      </c>
      <c r="L2" s="20" t="s">
        <v>88</v>
      </c>
    </row>
    <row r="3" spans="1:12" x14ac:dyDescent="0.3">
      <c r="B3" s="3">
        <v>0.3</v>
      </c>
      <c r="C3" s="3">
        <v>54</v>
      </c>
      <c r="E3" s="3">
        <v>34.42503</v>
      </c>
      <c r="F3" s="3">
        <v>3</v>
      </c>
      <c r="H3" s="21" t="s">
        <v>90</v>
      </c>
      <c r="I3" s="21" t="s">
        <v>91</v>
      </c>
      <c r="J3" s="21" t="s">
        <v>97</v>
      </c>
      <c r="K3" s="21">
        <v>0.86299999999999999</v>
      </c>
      <c r="L3" s="21">
        <v>100.9</v>
      </c>
    </row>
    <row r="4" spans="1:12" x14ac:dyDescent="0.3">
      <c r="B4" s="3">
        <v>0</v>
      </c>
      <c r="C4" s="3">
        <v>37</v>
      </c>
      <c r="E4" s="3">
        <v>48.639049999999997</v>
      </c>
      <c r="F4" s="3">
        <v>37</v>
      </c>
    </row>
    <row r="5" spans="1:12" x14ac:dyDescent="0.3">
      <c r="B5" s="3">
        <v>1.5</v>
      </c>
      <c r="C5" s="3">
        <v>0.4</v>
      </c>
      <c r="E5" s="3">
        <v>38.390650000000001</v>
      </c>
      <c r="F5" s="3">
        <v>14</v>
      </c>
    </row>
    <row r="6" spans="1:12" x14ac:dyDescent="0.3">
      <c r="B6" s="3">
        <v>0</v>
      </c>
      <c r="C6" s="3">
        <v>21.5</v>
      </c>
      <c r="E6" s="3">
        <v>52.616529999999997</v>
      </c>
      <c r="F6" s="3">
        <v>54</v>
      </c>
    </row>
    <row r="7" spans="1:12" x14ac:dyDescent="0.3">
      <c r="B7" s="3">
        <v>0.3</v>
      </c>
      <c r="C7" s="3">
        <v>18</v>
      </c>
      <c r="E7" s="3">
        <v>51.561399999999999</v>
      </c>
      <c r="F7" s="3">
        <v>13</v>
      </c>
    </row>
    <row r="8" spans="1:12" x14ac:dyDescent="0.3">
      <c r="B8" s="3">
        <v>0.2</v>
      </c>
      <c r="C8" s="3">
        <v>26</v>
      </c>
      <c r="E8" s="3">
        <v>35.882399999999997</v>
      </c>
      <c r="F8" s="3">
        <v>10</v>
      </c>
    </row>
    <row r="9" spans="1:12" x14ac:dyDescent="0.3">
      <c r="B9" s="3">
        <v>0</v>
      </c>
      <c r="C9" s="3">
        <v>5.0999999999999996</v>
      </c>
      <c r="E9" s="3">
        <v>51.187489999999997</v>
      </c>
      <c r="F9" s="3">
        <v>26</v>
      </c>
    </row>
    <row r="10" spans="1:12" x14ac:dyDescent="0.3">
      <c r="B10" s="3">
        <v>0.4</v>
      </c>
      <c r="C10" s="3">
        <v>10</v>
      </c>
      <c r="E10" s="3">
        <v>42.241660000000003</v>
      </c>
      <c r="F10" s="3">
        <v>2.5</v>
      </c>
    </row>
    <row r="11" spans="1:12" x14ac:dyDescent="0.3">
      <c r="B11" s="3">
        <v>5</v>
      </c>
      <c r="C11" s="3">
        <v>17.5</v>
      </c>
      <c r="E11" s="3">
        <v>29.584669999999999</v>
      </c>
      <c r="F11" s="3">
        <v>0.4</v>
      </c>
    </row>
    <row r="12" spans="1:12" x14ac:dyDescent="0.3">
      <c r="B12" s="3">
        <v>0.1</v>
      </c>
      <c r="C12" s="3">
        <v>0.4</v>
      </c>
      <c r="E12" s="3">
        <v>24.538029999999999</v>
      </c>
      <c r="F12" s="3">
        <v>0.3</v>
      </c>
    </row>
    <row r="13" spans="1:12" x14ac:dyDescent="0.3">
      <c r="B13" s="3">
        <v>0.4</v>
      </c>
      <c r="C13" s="3">
        <v>14</v>
      </c>
      <c r="E13" s="3">
        <v>24.696470000000001</v>
      </c>
      <c r="F13" s="3">
        <v>0.4</v>
      </c>
    </row>
    <row r="14" spans="1:12" x14ac:dyDescent="0.3">
      <c r="B14" s="3">
        <v>1.5</v>
      </c>
      <c r="C14" s="3">
        <v>13</v>
      </c>
      <c r="E14" s="3">
        <v>33.182780000000001</v>
      </c>
      <c r="F14" s="3">
        <v>5.0999999999999996</v>
      </c>
    </row>
    <row r="15" spans="1:12" x14ac:dyDescent="0.3">
      <c r="B15" s="3">
        <v>0.2</v>
      </c>
      <c r="C15" s="3">
        <v>2.5</v>
      </c>
      <c r="E15" s="3">
        <v>42.971290000000003</v>
      </c>
      <c r="F15" s="3">
        <v>21.5</v>
      </c>
    </row>
    <row r="16" spans="1:12" x14ac:dyDescent="0.3">
      <c r="B16" s="3">
        <v>0.9</v>
      </c>
      <c r="C16" s="3">
        <v>23</v>
      </c>
      <c r="E16" s="3">
        <v>46.668700000000001</v>
      </c>
      <c r="F16" s="3">
        <v>23</v>
      </c>
    </row>
    <row r="17" spans="1:6" x14ac:dyDescent="0.3">
      <c r="B17" s="3">
        <v>3.5</v>
      </c>
      <c r="C17" s="3">
        <v>0.3</v>
      </c>
      <c r="E17" s="3">
        <v>52.786470000000001</v>
      </c>
      <c r="F17" s="3">
        <v>17.5</v>
      </c>
    </row>
    <row r="18" spans="1:6" x14ac:dyDescent="0.3">
      <c r="B18" s="3"/>
      <c r="C18" s="3">
        <v>3</v>
      </c>
      <c r="E18" s="3">
        <v>46.009680000000003</v>
      </c>
      <c r="F18" s="3">
        <v>18</v>
      </c>
    </row>
    <row r="19" spans="1:6" x14ac:dyDescent="0.3">
      <c r="A19" s="2" t="s">
        <v>33</v>
      </c>
      <c r="B19" s="2">
        <f>AVERAGE(B3:B18)</f>
        <v>0.95333333333333325</v>
      </c>
      <c r="C19" s="2">
        <f>AVERAGE(C3:C18)</f>
        <v>15.356250000000001</v>
      </c>
    </row>
    <row r="20" spans="1:6" x14ac:dyDescent="0.3">
      <c r="E20" s="3"/>
      <c r="F2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7E89-81DC-4AC9-8D58-8EFF207F3C91}">
  <dimension ref="A1:M20"/>
  <sheetViews>
    <sheetView workbookViewId="0">
      <selection activeCell="F20" sqref="F20"/>
    </sheetView>
  </sheetViews>
  <sheetFormatPr defaultRowHeight="14.4" x14ac:dyDescent="0.3"/>
  <cols>
    <col min="8" max="8" width="19" customWidth="1"/>
    <col min="9" max="9" width="15.5546875" customWidth="1"/>
    <col min="10" max="10" width="19" customWidth="1"/>
    <col min="11" max="11" width="16.109375" customWidth="1"/>
    <col min="12" max="12" width="22.88671875" customWidth="1"/>
  </cols>
  <sheetData>
    <row r="1" spans="1:13" x14ac:dyDescent="0.3">
      <c r="A1" s="2" t="s">
        <v>57</v>
      </c>
    </row>
    <row r="2" spans="1:13" ht="27" x14ac:dyDescent="0.3">
      <c r="B2" s="4" t="s">
        <v>7</v>
      </c>
      <c r="C2" s="4" t="s">
        <v>8</v>
      </c>
      <c r="E2" s="10" t="s">
        <v>0</v>
      </c>
      <c r="F2" s="4" t="s">
        <v>36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2" t="s">
        <v>98</v>
      </c>
    </row>
    <row r="3" spans="1:13" x14ac:dyDescent="0.3">
      <c r="B3" s="3">
        <v>0.84155800000000003</v>
      </c>
      <c r="C3" s="3">
        <v>1.21384</v>
      </c>
      <c r="E3" s="3">
        <v>48.639049999999997</v>
      </c>
      <c r="F3" s="3">
        <v>1.443927</v>
      </c>
      <c r="H3" s="21" t="s">
        <v>94</v>
      </c>
      <c r="I3" s="21" t="s">
        <v>95</v>
      </c>
      <c r="J3" s="21" t="s">
        <v>96</v>
      </c>
      <c r="K3" s="21">
        <v>0.84</v>
      </c>
      <c r="L3" s="21">
        <v>52.59</v>
      </c>
      <c r="M3" s="21" t="s">
        <v>99</v>
      </c>
    </row>
    <row r="4" spans="1:13" x14ac:dyDescent="0.3">
      <c r="B4" s="3">
        <v>0.90206200000000003</v>
      </c>
      <c r="C4" s="3">
        <v>1.11836</v>
      </c>
      <c r="E4" s="3">
        <v>38.390650000000001</v>
      </c>
      <c r="F4" s="3">
        <v>1.258593337</v>
      </c>
    </row>
    <row r="5" spans="1:13" x14ac:dyDescent="0.3">
      <c r="B5" s="3">
        <v>0.93862800000000002</v>
      </c>
      <c r="C5" s="3">
        <v>1.06473</v>
      </c>
      <c r="E5" s="3">
        <v>52.616529999999997</v>
      </c>
      <c r="F5" s="3">
        <v>1.37483</v>
      </c>
    </row>
    <row r="6" spans="1:13" x14ac:dyDescent="0.3">
      <c r="B6" s="3">
        <v>0.90956099999999995</v>
      </c>
      <c r="C6" s="3">
        <v>1.084778</v>
      </c>
      <c r="E6" s="3">
        <v>30.38081</v>
      </c>
      <c r="F6" s="3">
        <v>1.11836</v>
      </c>
    </row>
    <row r="7" spans="1:13" x14ac:dyDescent="0.3">
      <c r="B7" s="3">
        <v>0.87649817600000002</v>
      </c>
      <c r="C7" s="3">
        <v>1.33283906</v>
      </c>
      <c r="E7" s="3">
        <v>35.882399999999997</v>
      </c>
      <c r="F7" s="3">
        <v>1.1928300000000001</v>
      </c>
    </row>
    <row r="8" spans="1:13" x14ac:dyDescent="0.3">
      <c r="B8" s="3">
        <v>0.82215122500000004</v>
      </c>
      <c r="C8" s="3">
        <v>1.2538226299999999</v>
      </c>
      <c r="E8" s="3">
        <v>42.241660000000003</v>
      </c>
      <c r="F8" s="3">
        <v>1.21384</v>
      </c>
    </row>
    <row r="9" spans="1:13" x14ac:dyDescent="0.3">
      <c r="B9" s="3">
        <v>0.86928000000000005</v>
      </c>
      <c r="C9" s="3">
        <v>1.1928300000000001</v>
      </c>
      <c r="E9" s="3">
        <v>27.189640000000001</v>
      </c>
      <c r="F9" s="3">
        <v>1.06473</v>
      </c>
    </row>
    <row r="10" spans="1:13" x14ac:dyDescent="0.3">
      <c r="B10" s="3">
        <v>0.91457999999999995</v>
      </c>
      <c r="C10" s="3">
        <v>1.2736000000000001</v>
      </c>
      <c r="E10" s="3">
        <v>24.538029999999999</v>
      </c>
      <c r="F10" s="3">
        <v>1.084778</v>
      </c>
    </row>
    <row r="11" spans="1:13" x14ac:dyDescent="0.3">
      <c r="B11" s="3">
        <v>0.99473</v>
      </c>
      <c r="C11" s="3">
        <v>1.13279</v>
      </c>
      <c r="E11" s="3">
        <v>33.182780000000001</v>
      </c>
      <c r="F11" s="3">
        <v>1.13279</v>
      </c>
    </row>
    <row r="12" spans="1:13" x14ac:dyDescent="0.3">
      <c r="B12" s="3">
        <v>0.912721</v>
      </c>
      <c r="C12" s="3">
        <v>1.37483</v>
      </c>
      <c r="E12" s="3">
        <v>46.668700000000001</v>
      </c>
      <c r="F12" s="3">
        <v>1.2538226299999999</v>
      </c>
    </row>
    <row r="13" spans="1:13" x14ac:dyDescent="0.3">
      <c r="B13" s="3"/>
      <c r="C13" s="3">
        <v>1.258593337</v>
      </c>
      <c r="E13" s="3">
        <v>52.786470000000001</v>
      </c>
      <c r="F13" s="3">
        <v>1.33283906</v>
      </c>
    </row>
    <row r="14" spans="1:13" x14ac:dyDescent="0.3">
      <c r="B14" s="3"/>
      <c r="C14" s="3">
        <v>1.443927</v>
      </c>
      <c r="E14" s="3">
        <v>46.009680000000003</v>
      </c>
      <c r="F14" s="3">
        <v>1.2736000000000001</v>
      </c>
    </row>
    <row r="15" spans="1:13" x14ac:dyDescent="0.3">
      <c r="A15" s="2" t="s">
        <v>33</v>
      </c>
      <c r="B15" s="2">
        <f>AVERAGE(B3:B14)</f>
        <v>0.89817694009999993</v>
      </c>
      <c r="C15" s="2">
        <f>AVERAGE(C3:C14)</f>
        <v>1.2287450022500002</v>
      </c>
      <c r="E15" s="3"/>
      <c r="F15" s="3"/>
    </row>
    <row r="17" spans="5:6" x14ac:dyDescent="0.3">
      <c r="E17" s="3"/>
      <c r="F17" s="3"/>
    </row>
    <row r="18" spans="5:6" x14ac:dyDescent="0.3">
      <c r="E18" s="3"/>
      <c r="F18" s="3"/>
    </row>
    <row r="20" spans="5:6" x14ac:dyDescent="0.3">
      <c r="E20" s="3"/>
      <c r="F2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4C7D-A3F9-4A2D-BD6C-ACFB3EA5C2A6}">
  <dimension ref="A1:M22"/>
  <sheetViews>
    <sheetView workbookViewId="0">
      <selection activeCell="K2" sqref="K2:M3"/>
    </sheetView>
  </sheetViews>
  <sheetFormatPr defaultRowHeight="14.4" x14ac:dyDescent="0.3"/>
  <cols>
    <col min="6" max="6" width="12.88671875" customWidth="1"/>
    <col min="8" max="8" width="14.6640625" customWidth="1"/>
    <col min="9" max="9" width="13" customWidth="1"/>
    <col min="10" max="10" width="22.21875" customWidth="1"/>
    <col min="11" max="11" width="18.6640625" customWidth="1"/>
    <col min="12" max="12" width="17.44140625" customWidth="1"/>
  </cols>
  <sheetData>
    <row r="1" spans="1:13" x14ac:dyDescent="0.3">
      <c r="A1" s="2" t="s">
        <v>56</v>
      </c>
    </row>
    <row r="2" spans="1:13" ht="27" x14ac:dyDescent="0.3">
      <c r="B2" s="4" t="s">
        <v>10</v>
      </c>
      <c r="C2" s="4" t="s">
        <v>9</v>
      </c>
      <c r="E2" s="10" t="s">
        <v>0</v>
      </c>
      <c r="F2" s="4" t="s">
        <v>37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5" t="s">
        <v>98</v>
      </c>
    </row>
    <row r="3" spans="1:13" x14ac:dyDescent="0.3">
      <c r="B3" s="1">
        <v>4.13</v>
      </c>
      <c r="C3" s="1">
        <v>12.2</v>
      </c>
      <c r="E3" s="1">
        <v>48.639049999999997</v>
      </c>
      <c r="F3" s="1">
        <v>12.2</v>
      </c>
      <c r="H3" s="21" t="s">
        <v>94</v>
      </c>
      <c r="I3" s="21" t="s">
        <v>95</v>
      </c>
      <c r="J3" s="21" t="s">
        <v>96</v>
      </c>
      <c r="K3" s="21">
        <v>0.71899999999999997</v>
      </c>
      <c r="L3" s="21">
        <v>10.25</v>
      </c>
      <c r="M3" s="21">
        <v>3.2899999999999999E-2</v>
      </c>
    </row>
    <row r="4" spans="1:13" x14ac:dyDescent="0.3">
      <c r="B4" s="1">
        <v>4.8899999999999997</v>
      </c>
      <c r="C4" s="1">
        <v>10.55</v>
      </c>
      <c r="E4" s="1">
        <v>38.390650000000001</v>
      </c>
      <c r="F4" s="1">
        <v>10.55</v>
      </c>
    </row>
    <row r="5" spans="1:13" x14ac:dyDescent="0.3">
      <c r="B5" s="1">
        <v>5.56</v>
      </c>
      <c r="C5" s="1">
        <v>14.9</v>
      </c>
      <c r="E5" s="1">
        <v>51.561399999999999</v>
      </c>
      <c r="F5" s="1">
        <v>14.9</v>
      </c>
    </row>
    <row r="6" spans="1:13" x14ac:dyDescent="0.3">
      <c r="B6" s="1">
        <v>5.47</v>
      </c>
      <c r="C6" s="1">
        <v>12.5</v>
      </c>
      <c r="E6" s="1">
        <v>35.882399999999997</v>
      </c>
      <c r="F6" s="1">
        <v>12.5</v>
      </c>
    </row>
    <row r="7" spans="1:13" x14ac:dyDescent="0.3">
      <c r="B7" s="1">
        <v>6.31</v>
      </c>
      <c r="C7" s="1">
        <v>8.9</v>
      </c>
      <c r="E7" s="1">
        <v>29.584669999999999</v>
      </c>
      <c r="F7" s="1">
        <v>8.9</v>
      </c>
    </row>
    <row r="8" spans="1:13" x14ac:dyDescent="0.3">
      <c r="B8" s="1"/>
      <c r="C8" s="1">
        <v>13.2</v>
      </c>
      <c r="E8" s="1">
        <v>46.668700000000001</v>
      </c>
      <c r="F8" s="1">
        <v>13.2</v>
      </c>
    </row>
    <row r="9" spans="1:13" x14ac:dyDescent="0.3">
      <c r="A9" s="2" t="s">
        <v>33</v>
      </c>
      <c r="B9" s="8">
        <f>AVERAGE(B3:B8)</f>
        <v>5.2719999999999994</v>
      </c>
      <c r="C9" s="8">
        <f>AVERAGE(C3:C8)</f>
        <v>12.041666666666666</v>
      </c>
      <c r="E9" s="1"/>
      <c r="F9" s="1"/>
    </row>
    <row r="10" spans="1:13" x14ac:dyDescent="0.3">
      <c r="B10" s="1"/>
      <c r="C10" s="1"/>
      <c r="E10" s="1"/>
      <c r="F10" s="1"/>
    </row>
    <row r="11" spans="1:13" x14ac:dyDescent="0.3">
      <c r="B11" s="1"/>
      <c r="C11" s="1"/>
      <c r="E11" s="1"/>
      <c r="F11" s="1"/>
    </row>
    <row r="12" spans="1:13" x14ac:dyDescent="0.3">
      <c r="B12" s="1"/>
    </row>
    <row r="13" spans="1:13" x14ac:dyDescent="0.3">
      <c r="B13" s="1"/>
      <c r="C13" s="1"/>
    </row>
    <row r="14" spans="1:13" x14ac:dyDescent="0.3">
      <c r="B14" s="1"/>
      <c r="C14" s="1"/>
      <c r="E14" s="1"/>
      <c r="F14" s="1"/>
    </row>
    <row r="15" spans="1:13" x14ac:dyDescent="0.3">
      <c r="B15" s="1"/>
      <c r="C15" s="1"/>
      <c r="E15" s="1"/>
      <c r="F15" s="1"/>
    </row>
    <row r="16" spans="1:13" x14ac:dyDescent="0.3">
      <c r="B16" s="1"/>
      <c r="C16" s="1"/>
      <c r="E16" s="1"/>
      <c r="F16" s="1"/>
    </row>
    <row r="17" spans="2:6" x14ac:dyDescent="0.3">
      <c r="B17" s="1"/>
      <c r="C17" s="1"/>
      <c r="E17" s="1"/>
      <c r="F17" s="1"/>
    </row>
    <row r="18" spans="2:6" x14ac:dyDescent="0.3">
      <c r="B18" s="1"/>
      <c r="E18" s="1"/>
      <c r="F18" s="1"/>
    </row>
    <row r="20" spans="2:6" x14ac:dyDescent="0.3">
      <c r="E20" s="1"/>
      <c r="F20" s="1"/>
    </row>
    <row r="21" spans="2:6" x14ac:dyDescent="0.3">
      <c r="E21" s="1"/>
      <c r="F21" s="1"/>
    </row>
    <row r="22" spans="2:6" x14ac:dyDescent="0.3">
      <c r="E22" s="1"/>
      <c r="F2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2703-AA23-4D5F-95FC-546E8235CBE3}">
  <dimension ref="A1:M22"/>
  <sheetViews>
    <sheetView workbookViewId="0">
      <selection activeCell="H2" sqref="H2:M3"/>
    </sheetView>
  </sheetViews>
  <sheetFormatPr defaultRowHeight="14.4" x14ac:dyDescent="0.3"/>
  <cols>
    <col min="6" max="6" width="14.77734375" customWidth="1"/>
    <col min="8" max="8" width="16.109375" customWidth="1"/>
    <col min="9" max="9" width="12.33203125" customWidth="1"/>
    <col min="10" max="10" width="20.5546875" customWidth="1"/>
  </cols>
  <sheetData>
    <row r="1" spans="1:13" x14ac:dyDescent="0.3">
      <c r="A1" s="2" t="s">
        <v>55</v>
      </c>
    </row>
    <row r="2" spans="1:13" ht="29.4" x14ac:dyDescent="0.3">
      <c r="B2" s="4" t="s">
        <v>10</v>
      </c>
      <c r="C2" s="4" t="s">
        <v>9</v>
      </c>
      <c r="E2" s="10" t="s">
        <v>0</v>
      </c>
      <c r="F2" s="4" t="s">
        <v>38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5" t="s">
        <v>98</v>
      </c>
    </row>
    <row r="3" spans="1:13" x14ac:dyDescent="0.3">
      <c r="B3" s="1">
        <v>144</v>
      </c>
      <c r="C3" s="1">
        <v>409</v>
      </c>
      <c r="E3" s="1">
        <v>48.639049999999997</v>
      </c>
      <c r="F3" s="1">
        <v>409</v>
      </c>
      <c r="H3" s="21" t="s">
        <v>94</v>
      </c>
      <c r="I3" s="21" t="s">
        <v>95</v>
      </c>
      <c r="J3" s="21" t="s">
        <v>96</v>
      </c>
      <c r="K3" s="21">
        <v>0.66900000000000004</v>
      </c>
      <c r="L3" s="21">
        <v>8.0960000000000001</v>
      </c>
      <c r="M3" s="21">
        <v>4.6600000000000003E-2</v>
      </c>
    </row>
    <row r="4" spans="1:13" x14ac:dyDescent="0.3">
      <c r="B4" s="1">
        <v>168</v>
      </c>
      <c r="C4" s="1">
        <v>445</v>
      </c>
      <c r="E4" s="1">
        <v>38.390650000000001</v>
      </c>
      <c r="F4" s="1">
        <v>445</v>
      </c>
    </row>
    <row r="5" spans="1:13" x14ac:dyDescent="0.3">
      <c r="B5" s="1">
        <v>187</v>
      </c>
      <c r="C5" s="1">
        <v>480</v>
      </c>
      <c r="E5" s="1">
        <v>51.561399999999999</v>
      </c>
      <c r="F5" s="1">
        <v>480</v>
      </c>
    </row>
    <row r="6" spans="1:13" x14ac:dyDescent="0.3">
      <c r="B6" s="1">
        <v>198</v>
      </c>
      <c r="C6" s="1">
        <v>365</v>
      </c>
      <c r="E6" s="1">
        <v>35.882399999999997</v>
      </c>
      <c r="F6" s="1">
        <v>365</v>
      </c>
    </row>
    <row r="7" spans="1:13" x14ac:dyDescent="0.3">
      <c r="B7" s="1">
        <v>249</v>
      </c>
      <c r="C7" s="1">
        <v>308</v>
      </c>
      <c r="E7" s="1">
        <v>29.584669999999999</v>
      </c>
      <c r="F7" s="1">
        <v>308</v>
      </c>
    </row>
    <row r="8" spans="1:13" x14ac:dyDescent="0.3">
      <c r="B8" s="1"/>
      <c r="C8" s="1">
        <v>419</v>
      </c>
      <c r="E8" s="1">
        <v>46.668700000000001</v>
      </c>
      <c r="F8" s="1">
        <v>419</v>
      </c>
    </row>
    <row r="9" spans="1:13" x14ac:dyDescent="0.3">
      <c r="A9" s="2" t="s">
        <v>33</v>
      </c>
      <c r="B9" s="8">
        <f>AVERAGE(B3:B8)</f>
        <v>189.2</v>
      </c>
      <c r="C9" s="8">
        <f>AVERAGE(C3:C8)</f>
        <v>404.33333333333331</v>
      </c>
    </row>
    <row r="10" spans="1:13" x14ac:dyDescent="0.3">
      <c r="B10" s="1"/>
      <c r="C10" s="1"/>
      <c r="E10" s="1"/>
      <c r="F10" s="1"/>
    </row>
    <row r="11" spans="1:13" x14ac:dyDescent="0.3">
      <c r="B11" s="1"/>
      <c r="C11" s="1"/>
      <c r="E11" s="1"/>
      <c r="F11" s="1"/>
    </row>
    <row r="12" spans="1:13" x14ac:dyDescent="0.3">
      <c r="B12" s="1"/>
      <c r="E12" s="1"/>
      <c r="F12" s="1"/>
    </row>
    <row r="13" spans="1:13" x14ac:dyDescent="0.3">
      <c r="B13" s="1"/>
      <c r="C13" s="1"/>
    </row>
    <row r="14" spans="1:13" x14ac:dyDescent="0.3">
      <c r="B14" s="1"/>
      <c r="C14" s="1"/>
      <c r="E14" s="1"/>
      <c r="F14" s="1"/>
    </row>
    <row r="15" spans="1:13" x14ac:dyDescent="0.3">
      <c r="B15" s="1"/>
      <c r="C15" s="1"/>
      <c r="E15" s="1"/>
      <c r="F15" s="1"/>
    </row>
    <row r="16" spans="1:13" x14ac:dyDescent="0.3">
      <c r="B16" s="1"/>
      <c r="C16" s="1"/>
      <c r="E16" s="1"/>
      <c r="F16" s="1"/>
    </row>
    <row r="17" spans="2:6" x14ac:dyDescent="0.3">
      <c r="B17" s="1"/>
      <c r="C17" s="1"/>
      <c r="E17" s="1"/>
      <c r="F17" s="1"/>
    </row>
    <row r="18" spans="2:6" x14ac:dyDescent="0.3">
      <c r="B18" s="1"/>
      <c r="E18" s="1"/>
      <c r="F18" s="1"/>
    </row>
    <row r="20" spans="2:6" x14ac:dyDescent="0.3">
      <c r="E20" s="1"/>
      <c r="F20" s="1"/>
    </row>
    <row r="21" spans="2:6" x14ac:dyDescent="0.3">
      <c r="E21" s="1"/>
      <c r="F21" s="1"/>
    </row>
    <row r="22" spans="2:6" x14ac:dyDescent="0.3">
      <c r="E22" s="1"/>
      <c r="F2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5E58-B808-4214-A379-6C1F2C894DB6}">
  <dimension ref="A1:M21"/>
  <sheetViews>
    <sheetView tabSelected="1" workbookViewId="0">
      <selection activeCell="H23" sqref="H23"/>
    </sheetView>
  </sheetViews>
  <sheetFormatPr defaultRowHeight="14.4" x14ac:dyDescent="0.3"/>
  <cols>
    <col min="6" max="6" width="10.6640625" customWidth="1"/>
    <col min="8" max="8" width="16.21875" customWidth="1"/>
    <col min="9" max="9" width="12.6640625" customWidth="1"/>
    <col min="10" max="10" width="18.109375" customWidth="1"/>
    <col min="11" max="11" width="19.44140625" customWidth="1"/>
    <col min="12" max="12" width="16.109375" customWidth="1"/>
  </cols>
  <sheetData>
    <row r="1" spans="1:13" x14ac:dyDescent="0.3">
      <c r="A1" s="2" t="s">
        <v>58</v>
      </c>
      <c r="H1" s="2" t="s">
        <v>93</v>
      </c>
    </row>
    <row r="2" spans="1:13" ht="27" x14ac:dyDescent="0.3">
      <c r="B2" s="4" t="s">
        <v>2</v>
      </c>
      <c r="C2" s="4" t="s">
        <v>3</v>
      </c>
      <c r="E2" s="10" t="s">
        <v>0</v>
      </c>
      <c r="F2" s="10" t="s">
        <v>35</v>
      </c>
      <c r="H2" s="19" t="s">
        <v>85</v>
      </c>
      <c r="I2" s="19" t="s">
        <v>86</v>
      </c>
      <c r="J2" s="19" t="s">
        <v>87</v>
      </c>
      <c r="K2" s="20" t="s">
        <v>100</v>
      </c>
      <c r="L2" s="20" t="s">
        <v>101</v>
      </c>
      <c r="M2" s="2" t="s">
        <v>98</v>
      </c>
    </row>
    <row r="3" spans="1:13" x14ac:dyDescent="0.3">
      <c r="B3" s="3">
        <v>26</v>
      </c>
      <c r="C3" s="3">
        <v>24</v>
      </c>
      <c r="E3" s="1">
        <v>34.42503</v>
      </c>
      <c r="F3" s="1">
        <v>24.5</v>
      </c>
      <c r="H3" s="21" t="s">
        <v>94</v>
      </c>
      <c r="I3" s="21" t="s">
        <v>95</v>
      </c>
      <c r="J3" s="21" t="s">
        <v>96</v>
      </c>
      <c r="K3" s="21">
        <v>0.70699999999999996</v>
      </c>
      <c r="L3" s="21">
        <v>33.83</v>
      </c>
      <c r="M3" s="21" t="s">
        <v>99</v>
      </c>
    </row>
    <row r="4" spans="1:13" x14ac:dyDescent="0.3">
      <c r="B4" s="3">
        <v>22.5</v>
      </c>
      <c r="C4" s="3">
        <v>27</v>
      </c>
      <c r="E4" s="1">
        <v>48.639049999999997</v>
      </c>
      <c r="F4" s="1">
        <v>23.5</v>
      </c>
    </row>
    <row r="5" spans="1:13" x14ac:dyDescent="0.3">
      <c r="B5" s="3">
        <v>24.5</v>
      </c>
      <c r="C5" s="3">
        <v>23.5</v>
      </c>
      <c r="E5" s="1">
        <v>38.390650000000001</v>
      </c>
      <c r="F5" s="1">
        <v>24.5</v>
      </c>
    </row>
    <row r="6" spans="1:13" x14ac:dyDescent="0.3">
      <c r="B6" s="3">
        <v>22</v>
      </c>
      <c r="C6" s="3">
        <v>19</v>
      </c>
      <c r="E6" s="1">
        <v>52.616529999999997</v>
      </c>
      <c r="F6" s="1">
        <v>18.5</v>
      </c>
    </row>
    <row r="7" spans="1:13" x14ac:dyDescent="0.3">
      <c r="B7" s="3">
        <v>22</v>
      </c>
      <c r="C7" s="3">
        <v>18.5</v>
      </c>
      <c r="E7" s="1">
        <v>51.561399999999999</v>
      </c>
      <c r="F7" s="1">
        <v>19</v>
      </c>
    </row>
    <row r="8" spans="1:13" x14ac:dyDescent="0.3">
      <c r="B8" s="3">
        <v>26</v>
      </c>
      <c r="C8" s="3">
        <v>27.5</v>
      </c>
      <c r="E8" s="1">
        <v>35.882399999999997</v>
      </c>
      <c r="F8" s="1">
        <v>22</v>
      </c>
    </row>
    <row r="9" spans="1:13" x14ac:dyDescent="0.3">
      <c r="B9" s="3">
        <v>28</v>
      </c>
      <c r="C9" s="3">
        <v>26</v>
      </c>
      <c r="E9" s="1">
        <v>51.187489999999997</v>
      </c>
      <c r="F9" s="1">
        <v>21.5</v>
      </c>
    </row>
    <row r="10" spans="1:13" x14ac:dyDescent="0.3">
      <c r="B10" s="3">
        <v>25.5</v>
      </c>
      <c r="C10" s="3">
        <v>19</v>
      </c>
      <c r="E10" s="1">
        <v>42.241660000000003</v>
      </c>
      <c r="F10" s="1">
        <v>19</v>
      </c>
    </row>
    <row r="11" spans="1:13" x14ac:dyDescent="0.3">
      <c r="B11" s="3">
        <v>27.5</v>
      </c>
      <c r="C11" s="3">
        <v>22.5</v>
      </c>
      <c r="E11" s="1">
        <v>29.584669999999999</v>
      </c>
      <c r="F11" s="1">
        <v>27</v>
      </c>
    </row>
    <row r="12" spans="1:13" x14ac:dyDescent="0.3">
      <c r="B12" s="3">
        <v>29</v>
      </c>
      <c r="C12" s="3">
        <v>18</v>
      </c>
      <c r="E12" s="1">
        <v>24.538029999999999</v>
      </c>
      <c r="F12" s="1">
        <v>26.5</v>
      </c>
    </row>
    <row r="13" spans="1:13" x14ac:dyDescent="0.3">
      <c r="B13" s="3">
        <v>24</v>
      </c>
      <c r="C13" s="3">
        <v>21</v>
      </c>
      <c r="E13" s="1">
        <v>24.696470000000001</v>
      </c>
      <c r="F13" s="1">
        <v>27.5</v>
      </c>
    </row>
    <row r="14" spans="1:13" x14ac:dyDescent="0.3">
      <c r="B14" s="3">
        <v>32</v>
      </c>
      <c r="C14" s="3">
        <v>22</v>
      </c>
      <c r="E14" s="1">
        <v>33.182780000000001</v>
      </c>
      <c r="F14" s="1">
        <v>26</v>
      </c>
    </row>
    <row r="15" spans="1:13" x14ac:dyDescent="0.3">
      <c r="B15" s="3">
        <v>26</v>
      </c>
      <c r="C15" s="3">
        <v>21.5</v>
      </c>
      <c r="E15" s="1">
        <v>42.971290000000003</v>
      </c>
      <c r="F15" s="1">
        <v>22.5</v>
      </c>
    </row>
    <row r="16" spans="1:13" x14ac:dyDescent="0.3">
      <c r="B16" s="3">
        <v>29</v>
      </c>
      <c r="C16" s="3">
        <v>24.5</v>
      </c>
      <c r="E16" s="1">
        <v>46.668700000000001</v>
      </c>
      <c r="F16" s="1">
        <v>24</v>
      </c>
    </row>
    <row r="17" spans="1:6" x14ac:dyDescent="0.3">
      <c r="B17" s="3">
        <v>29</v>
      </c>
      <c r="C17" s="3">
        <v>24.5</v>
      </c>
      <c r="E17" s="1">
        <v>52.786470000000001</v>
      </c>
      <c r="F17" s="1">
        <v>18</v>
      </c>
    </row>
    <row r="18" spans="1:6" x14ac:dyDescent="0.3">
      <c r="B18" s="3"/>
      <c r="C18" s="3">
        <v>26.5</v>
      </c>
      <c r="E18" s="1">
        <v>46.009680000000003</v>
      </c>
      <c r="F18" s="1">
        <v>21</v>
      </c>
    </row>
    <row r="19" spans="1:6" x14ac:dyDescent="0.3">
      <c r="A19" s="2" t="s">
        <v>33</v>
      </c>
      <c r="B19" s="2">
        <f>AVERAGE(B3:B18)</f>
        <v>26.2</v>
      </c>
      <c r="C19" s="2">
        <f>AVERAGE(C3:C18)</f>
        <v>22.8125</v>
      </c>
    </row>
    <row r="20" spans="1:6" x14ac:dyDescent="0.3">
      <c r="A20" s="2" t="s">
        <v>156</v>
      </c>
      <c r="B20">
        <f>STDEV(B3:B18)</f>
        <v>2.9203717962909108</v>
      </c>
      <c r="C20">
        <f>STDEV(C3:C18)</f>
        <v>3.135150182473986</v>
      </c>
      <c r="E20" s="1"/>
      <c r="F20" s="1"/>
    </row>
    <row r="21" spans="1:6" x14ac:dyDescent="0.3">
      <c r="A21" s="2" t="s">
        <v>124</v>
      </c>
      <c r="B21">
        <f>B20/SQRT(COUNT(B3:B18))</f>
        <v>0.75403675545123572</v>
      </c>
      <c r="C21">
        <f>C20/SQRT(COUNT(C3:C18))</f>
        <v>0.78378754561849651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0B9-97E7-42D0-A4DE-672DFFB6C893}">
  <dimension ref="A1:K12"/>
  <sheetViews>
    <sheetView workbookViewId="0">
      <selection activeCell="G17" sqref="G17"/>
    </sheetView>
  </sheetViews>
  <sheetFormatPr defaultRowHeight="14.4" x14ac:dyDescent="0.3"/>
  <cols>
    <col min="7" max="7" width="12.33203125" customWidth="1"/>
    <col min="8" max="8" width="12" customWidth="1"/>
    <col min="9" max="9" width="13.33203125" customWidth="1"/>
    <col min="10" max="10" width="17" customWidth="1"/>
    <col min="11" max="11" width="17.5546875" customWidth="1"/>
  </cols>
  <sheetData>
    <row r="1" spans="1:11" x14ac:dyDescent="0.3">
      <c r="A1" s="2" t="s">
        <v>53</v>
      </c>
    </row>
    <row r="2" spans="1:11" ht="27" x14ac:dyDescent="0.3">
      <c r="B2" s="4" t="s">
        <v>4</v>
      </c>
      <c r="C2" s="4" t="s">
        <v>5</v>
      </c>
      <c r="G2" s="2"/>
    </row>
    <row r="3" spans="1:11" x14ac:dyDescent="0.3">
      <c r="B3" s="3">
        <v>27.27</v>
      </c>
      <c r="C3" s="3">
        <v>21.323</v>
      </c>
      <c r="G3" s="19"/>
      <c r="H3" s="19"/>
      <c r="I3" s="19"/>
      <c r="J3" s="20"/>
      <c r="K3" s="20"/>
    </row>
    <row r="4" spans="1:11" x14ac:dyDescent="0.3">
      <c r="B4" s="3">
        <v>26.17</v>
      </c>
      <c r="C4" s="3">
        <v>20.23</v>
      </c>
      <c r="G4" s="21"/>
      <c r="H4" s="21"/>
      <c r="I4" s="21"/>
      <c r="J4" s="21"/>
      <c r="K4" s="21"/>
    </row>
    <row r="5" spans="1:11" x14ac:dyDescent="0.3">
      <c r="B5" s="3">
        <v>24.78</v>
      </c>
      <c r="C5" s="3">
        <v>24.567399999999999</v>
      </c>
    </row>
    <row r="6" spans="1:11" x14ac:dyDescent="0.3">
      <c r="B6" s="3">
        <v>25.55</v>
      </c>
      <c r="C6" s="3">
        <v>26.391999999999999</v>
      </c>
    </row>
    <row r="7" spans="1:11" x14ac:dyDescent="0.3">
      <c r="B7" s="3">
        <v>28.07</v>
      </c>
      <c r="C7" s="3">
        <v>20.448</v>
      </c>
    </row>
    <row r="8" spans="1:11" x14ac:dyDescent="0.3">
      <c r="B8" s="3">
        <v>24.66</v>
      </c>
      <c r="C8" s="3">
        <v>21.43</v>
      </c>
    </row>
    <row r="9" spans="1:11" x14ac:dyDescent="0.3">
      <c r="B9" s="3">
        <v>25.78</v>
      </c>
      <c r="C9" s="3">
        <v>22.7</v>
      </c>
    </row>
    <row r="10" spans="1:11" x14ac:dyDescent="0.3">
      <c r="B10" s="3">
        <v>24.81</v>
      </c>
      <c r="C10" s="3">
        <v>21.863</v>
      </c>
    </row>
    <row r="11" spans="1:11" x14ac:dyDescent="0.3">
      <c r="B11" s="3"/>
      <c r="C11" s="3">
        <v>23.972999999999999</v>
      </c>
    </row>
    <row r="12" spans="1:11" x14ac:dyDescent="0.3">
      <c r="A12" s="2" t="s">
        <v>33</v>
      </c>
      <c r="B12" s="2">
        <f>AVERAGE(B3:B11)</f>
        <v>25.88625</v>
      </c>
      <c r="C12" s="2">
        <f>AVERAGE(C3:C11)</f>
        <v>22.547377777777779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Fig. 1B</vt:lpstr>
      <vt:lpstr>Fig. 1E</vt:lpstr>
      <vt:lpstr>Fig. 1G</vt:lpstr>
      <vt:lpstr>Fig. 1J</vt:lpstr>
      <vt:lpstr>Fig. 1.K</vt:lpstr>
      <vt:lpstr>Fig. 1M</vt:lpstr>
      <vt:lpstr>Fig. 1N</vt:lpstr>
      <vt:lpstr>Fig. 1O</vt:lpstr>
      <vt:lpstr>Fig. 1P</vt:lpstr>
      <vt:lpstr>Fig. 1Q</vt:lpstr>
      <vt:lpstr>Fig. 1R</vt:lpstr>
      <vt:lpstr>Suppl. Fig D</vt:lpstr>
      <vt:lpstr>Suppl. Fig F</vt:lpstr>
      <vt:lpstr>Suppl. Fig G</vt:lpstr>
      <vt:lpstr>Suppl. Fig H</vt:lpstr>
      <vt:lpstr>Suppl. Fig I</vt:lpstr>
      <vt:lpstr>Suppl. Fig J</vt:lpstr>
      <vt:lpstr>Suppl. Table 1</vt:lpstr>
      <vt:lpstr>Suppl. Table 2</vt:lpstr>
      <vt:lpstr>Suppl.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Lakin</dc:creator>
  <cp:lastModifiedBy>Rob Lakin</cp:lastModifiedBy>
  <dcterms:created xsi:type="dcterms:W3CDTF">2025-09-17T02:17:12Z</dcterms:created>
  <dcterms:modified xsi:type="dcterms:W3CDTF">2026-01-18T21:10:39Z</dcterms:modified>
</cp:coreProperties>
</file>