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0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eno/Desktop/論文/Joo2014/投稿/6 JCI:JCI insight/revise/投稿用/"/>
    </mc:Choice>
  </mc:AlternateContent>
  <xr:revisionPtr revIDLastSave="0" documentId="13_ncr:1_{41323DFA-ABC4-174F-81F6-88EE89208CD5}" xr6:coauthVersionLast="47" xr6:coauthVersionMax="47" xr10:uidLastSave="{00000000-0000-0000-0000-000000000000}"/>
  <bookViews>
    <workbookView xWindow="8660" yWindow="500" windowWidth="34320" windowHeight="20640" xr2:uid="{833620B9-64FF-4793-B79F-371FA95F849E}"/>
  </bookViews>
  <sheets>
    <sheet name="Fig.2C" sheetId="1" r:id="rId1"/>
    <sheet name="Fig.4A" sheetId="6" r:id="rId2"/>
    <sheet name="Fig.4C" sheetId="8" r:id="rId3"/>
    <sheet name="Fig.5B" sheetId="3" r:id="rId4"/>
    <sheet name="Fig.5J left" sheetId="4" r:id="rId5"/>
    <sheet name="Fig.5J right" sheetId="7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8" l="1"/>
  <c r="B7" i="8"/>
  <c r="D11" i="7" l="1"/>
  <c r="E11" i="7" s="1"/>
  <c r="D8" i="7"/>
  <c r="E8" i="7" s="1"/>
  <c r="C7" i="7"/>
  <c r="D6" i="7"/>
  <c r="E6" i="7" s="1"/>
  <c r="C4" i="7"/>
  <c r="D5" i="7" s="1"/>
  <c r="E5" i="7" s="1"/>
  <c r="C7" i="4"/>
  <c r="C4" i="4"/>
  <c r="D9" i="4" s="1"/>
  <c r="E9" i="4" s="1"/>
  <c r="C11" i="6"/>
  <c r="B11" i="6"/>
  <c r="D9" i="7" l="1"/>
  <c r="E9" i="7" s="1"/>
  <c r="D4" i="7"/>
  <c r="E4" i="7" s="1"/>
  <c r="D7" i="7"/>
  <c r="E7" i="7" s="1"/>
  <c r="D10" i="7"/>
  <c r="E10" i="7" s="1"/>
  <c r="D4" i="4"/>
  <c r="E4" i="4" s="1"/>
  <c r="D7" i="4"/>
  <c r="E7" i="4" s="1"/>
  <c r="D5" i="4"/>
  <c r="E5" i="4" s="1"/>
  <c r="D8" i="4"/>
  <c r="E8" i="4" s="1"/>
  <c r="D6" i="4"/>
  <c r="E6" i="4" s="1"/>
  <c r="G4" i="7" l="1"/>
  <c r="F4" i="7"/>
  <c r="G7" i="7"/>
  <c r="F7" i="7"/>
  <c r="G7" i="4"/>
  <c r="F7" i="4"/>
  <c r="G4" i="4"/>
  <c r="F4" i="4"/>
</calcChain>
</file>

<file path=xl/sharedStrings.xml><?xml version="1.0" encoding="utf-8"?>
<sst xmlns="http://schemas.openxmlformats.org/spreadsheetml/2006/main" count="61" uniqueCount="37">
  <si>
    <t>e12.5</t>
    <phoneticPr fontId="1"/>
  </si>
  <si>
    <t>e14.5</t>
    <phoneticPr fontId="1"/>
  </si>
  <si>
    <t xml:space="preserve">e12.5 </t>
    <phoneticPr fontId="1"/>
  </si>
  <si>
    <t>Ctl</t>
    <phoneticPr fontId="1"/>
  </si>
  <si>
    <t>wt</t>
    <phoneticPr fontId="1"/>
  </si>
  <si>
    <t>CHD (+)</t>
    <phoneticPr fontId="1"/>
  </si>
  <si>
    <t>Total</t>
    <phoneticPr fontId="1"/>
  </si>
  <si>
    <t>cluster</t>
    <phoneticPr fontId="1"/>
  </si>
  <si>
    <t>control cells</t>
    <phoneticPr fontId="1"/>
  </si>
  <si>
    <r>
      <rPr>
        <b/>
        <i/>
        <sz val="11"/>
        <color theme="1"/>
        <rFont val="Times New Roman"/>
        <family val="1"/>
      </rPr>
      <t>Cryptic</t>
    </r>
    <r>
      <rPr>
        <b/>
        <vertAlign val="superscript"/>
        <sz val="12"/>
        <color theme="1"/>
        <rFont val="Times New Roman"/>
        <family val="1"/>
      </rPr>
      <t>–/–</t>
    </r>
    <r>
      <rPr>
        <b/>
        <sz val="11"/>
        <color theme="1"/>
        <rFont val="Times New Roman"/>
        <family val="1"/>
      </rPr>
      <t xml:space="preserve"> right</t>
    </r>
    <phoneticPr fontId="1"/>
  </si>
  <si>
    <r>
      <rPr>
        <b/>
        <i/>
        <sz val="11"/>
        <color theme="1"/>
        <rFont val="Times New Roman"/>
        <family val="1"/>
      </rPr>
      <t>Cryptic</t>
    </r>
    <r>
      <rPr>
        <b/>
        <vertAlign val="superscript"/>
        <sz val="12"/>
        <color theme="1"/>
        <rFont val="Times New Roman"/>
        <family val="1"/>
      </rPr>
      <t>–/–</t>
    </r>
    <r>
      <rPr>
        <b/>
        <sz val="12"/>
        <color theme="1"/>
        <rFont val="Times New Roman"/>
        <family val="1"/>
      </rPr>
      <t xml:space="preserve"> left</t>
    </r>
    <phoneticPr fontId="1"/>
  </si>
  <si>
    <r>
      <t>Cryptic</t>
    </r>
    <r>
      <rPr>
        <b/>
        <i/>
        <vertAlign val="superscript"/>
        <sz val="11"/>
        <color theme="1"/>
        <rFont val="Times New Roman"/>
        <family val="1"/>
      </rPr>
      <t>–/–</t>
    </r>
    <r>
      <rPr>
        <b/>
        <sz val="11"/>
        <color theme="1"/>
        <rFont val="Times New Roman"/>
        <family val="1"/>
      </rPr>
      <t xml:space="preserve"> left</t>
    </r>
    <phoneticPr fontId="1"/>
  </si>
  <si>
    <t>CHD (–)</t>
    <phoneticPr fontId="1"/>
  </si>
  <si>
    <r>
      <rPr>
        <b/>
        <i/>
        <sz val="11"/>
        <color theme="1"/>
        <rFont val="Times New Roman"/>
        <family val="1"/>
      </rPr>
      <t>Lefty1</t>
    </r>
    <r>
      <rPr>
        <b/>
        <vertAlign val="superscript"/>
        <sz val="11"/>
        <color theme="1"/>
        <rFont val="Times New Roman"/>
        <family val="1"/>
      </rPr>
      <t>–/–</t>
    </r>
    <r>
      <rPr>
        <b/>
        <sz val="11"/>
        <color theme="1"/>
        <rFont val="Times New Roman"/>
        <family val="1"/>
      </rPr>
      <t xml:space="preserve"> </t>
    </r>
    <phoneticPr fontId="1"/>
  </si>
  <si>
    <r>
      <t>Pitx2</t>
    </r>
    <r>
      <rPr>
        <b/>
        <i/>
        <vertAlign val="superscript"/>
        <sz val="11"/>
        <rFont val="Times New Roman"/>
        <family val="1"/>
      </rPr>
      <t>–/–</t>
    </r>
    <r>
      <rPr>
        <b/>
        <i/>
        <sz val="11"/>
        <rFont val="Times New Roman"/>
        <family val="1"/>
      </rPr>
      <t xml:space="preserve"> </t>
    </r>
    <r>
      <rPr>
        <b/>
        <sz val="11"/>
        <rFont val="Times New Roman"/>
        <family val="1"/>
      </rPr>
      <t>cells</t>
    </r>
    <phoneticPr fontId="1"/>
  </si>
  <si>
    <t>sample</t>
    <phoneticPr fontId="1"/>
  </si>
  <si>
    <t>Delta Ct Mean</t>
  </si>
  <si>
    <t>Biological delta Ct</t>
    <phoneticPr fontId="1"/>
  </si>
  <si>
    <t>Normalized Delta Delta Ct</t>
  </si>
  <si>
    <t>2^-(Delta Delta Ct)</t>
  </si>
  <si>
    <t>Average of 2^-(Delta Delta Ct)</t>
    <phoneticPr fontId="1"/>
  </si>
  <si>
    <t>SD</t>
    <phoneticPr fontId="1"/>
  </si>
  <si>
    <t>(SAN region)</t>
    <phoneticPr fontId="1"/>
  </si>
  <si>
    <t>Ctl_1</t>
    <phoneticPr fontId="1"/>
  </si>
  <si>
    <t>Ctl_2</t>
    <phoneticPr fontId="1"/>
  </si>
  <si>
    <t>Ctl_3</t>
    <phoneticPr fontId="1"/>
  </si>
  <si>
    <r>
      <rPr>
        <i/>
        <sz val="11"/>
        <color theme="1"/>
        <rFont val="Times New Roman"/>
        <family val="1"/>
      </rPr>
      <t>Lefty1</t>
    </r>
    <r>
      <rPr>
        <vertAlign val="superscript"/>
        <sz val="11"/>
        <color theme="1"/>
        <rFont val="Times New Roman"/>
        <family val="1"/>
      </rPr>
      <t>–/–</t>
    </r>
    <r>
      <rPr>
        <sz val="11"/>
        <color theme="1"/>
        <rFont val="Times New Roman"/>
        <family val="1"/>
      </rPr>
      <t xml:space="preserve"> _1</t>
    </r>
    <phoneticPr fontId="1"/>
  </si>
  <si>
    <r>
      <rPr>
        <i/>
        <sz val="11"/>
        <color theme="1"/>
        <rFont val="Times New Roman"/>
        <family val="1"/>
      </rPr>
      <t>Lefty1</t>
    </r>
    <r>
      <rPr>
        <vertAlign val="superscript"/>
        <sz val="11"/>
        <color theme="1"/>
        <rFont val="Times New Roman"/>
        <family val="1"/>
      </rPr>
      <t>–/–</t>
    </r>
    <r>
      <rPr>
        <sz val="11"/>
        <color theme="1"/>
        <rFont val="Times New Roman"/>
        <family val="1"/>
      </rPr>
      <t xml:space="preserve"> _2</t>
    </r>
    <phoneticPr fontId="1"/>
  </si>
  <si>
    <r>
      <rPr>
        <i/>
        <sz val="11"/>
        <color theme="1"/>
        <rFont val="Times New Roman"/>
        <family val="1"/>
      </rPr>
      <t>Lefty1</t>
    </r>
    <r>
      <rPr>
        <vertAlign val="superscript"/>
        <sz val="11"/>
        <color theme="1"/>
        <rFont val="Times New Roman"/>
        <family val="1"/>
      </rPr>
      <t>–/–</t>
    </r>
    <r>
      <rPr>
        <sz val="11"/>
        <color theme="1"/>
        <rFont val="Times New Roman"/>
        <family val="1"/>
      </rPr>
      <t xml:space="preserve"> _3</t>
    </r>
    <phoneticPr fontId="1"/>
  </si>
  <si>
    <t>(rcAVC region)</t>
    <phoneticPr fontId="1"/>
  </si>
  <si>
    <r>
      <rPr>
        <i/>
        <sz val="11"/>
        <color theme="1"/>
        <rFont val="Times New Roman"/>
        <family val="1"/>
      </rPr>
      <t>Lefty1</t>
    </r>
    <r>
      <rPr>
        <vertAlign val="superscript"/>
        <sz val="11"/>
        <color theme="1"/>
        <rFont val="Times New Roman"/>
        <family val="1"/>
      </rPr>
      <t>–/–</t>
    </r>
    <r>
      <rPr>
        <sz val="11"/>
        <color theme="1"/>
        <rFont val="Times New Roman"/>
        <family val="1"/>
      </rPr>
      <t xml:space="preserve"> _4</t>
    </r>
    <phoneticPr fontId="1"/>
  </si>
  <si>
    <r>
      <rPr>
        <i/>
        <sz val="11"/>
        <color theme="1"/>
        <rFont val="Times New Roman"/>
        <family val="1"/>
      </rPr>
      <t>Lefty1</t>
    </r>
    <r>
      <rPr>
        <vertAlign val="superscript"/>
        <sz val="11"/>
        <color theme="1"/>
        <rFont val="Times New Roman"/>
        <family val="1"/>
      </rPr>
      <t>–/–</t>
    </r>
    <r>
      <rPr>
        <sz val="11"/>
        <color theme="1"/>
        <rFont val="Times New Roman"/>
        <family val="1"/>
      </rPr>
      <t xml:space="preserve"> _5</t>
    </r>
    <phoneticPr fontId="1"/>
  </si>
  <si>
    <t>A</t>
    <phoneticPr fontId="1"/>
  </si>
  <si>
    <t>B</t>
    <phoneticPr fontId="1"/>
  </si>
  <si>
    <t>C</t>
    <phoneticPr fontId="1"/>
  </si>
  <si>
    <t>D</t>
    <phoneticPr fontId="1"/>
  </si>
  <si>
    <t>E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</si>
</sst>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00"/>
  </numFmts>
  <fonts count="1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Times New Roman"/>
      <family val="1"/>
    </font>
    <font>
      <b/>
      <i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i/>
      <sz val="11"/>
      <color theme="1"/>
      <name val="Times New Roman"/>
      <family val="1"/>
    </font>
    <font>
      <sz val="11"/>
      <name val="Times New Roman"/>
      <family val="1"/>
    </font>
    <font>
      <b/>
      <vertAlign val="superscript"/>
      <sz val="12"/>
      <color theme="1"/>
      <name val="Times New Roman"/>
      <family val="1"/>
    </font>
    <font>
      <b/>
      <i/>
      <vertAlign val="superscript"/>
      <sz val="11"/>
      <color theme="1"/>
      <name val="Times New Roman"/>
      <family val="1"/>
    </font>
    <font>
      <b/>
      <vertAlign val="superscript"/>
      <sz val="11"/>
      <color theme="1"/>
      <name val="Times New Roman"/>
      <family val="1"/>
    </font>
    <font>
      <b/>
      <i/>
      <sz val="11"/>
      <name val="Times New Roman"/>
      <family val="1"/>
    </font>
    <font>
      <b/>
      <i/>
      <vertAlign val="superscript"/>
      <sz val="11"/>
      <name val="Times New Roman"/>
      <family val="1"/>
    </font>
    <font>
      <b/>
      <sz val="11"/>
      <name val="Times New Roman"/>
      <family val="1"/>
    </font>
    <font>
      <vertAlign val="superscript"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7" fillId="0" borderId="0" xfId="0" applyFont="1" applyAlignment="1">
      <alignment horizontal="left"/>
    </xf>
    <xf numFmtId="0" fontId="7" fillId="0" borderId="0" xfId="0" applyFont="1" applyAlignment="1"/>
    <xf numFmtId="0" fontId="7" fillId="0" borderId="1" xfId="0" applyFont="1" applyBorder="1" applyAlignment="1">
      <alignment horizontal="left"/>
    </xf>
    <xf numFmtId="0" fontId="7" fillId="0" borderId="1" xfId="0" applyFont="1" applyBorder="1" applyAlignment="1"/>
    <xf numFmtId="0" fontId="2" fillId="0" borderId="1" xfId="0" applyFont="1" applyBorder="1">
      <alignment vertical="center"/>
    </xf>
    <xf numFmtId="0" fontId="3" fillId="0" borderId="1" xfId="0" applyFont="1" applyBorder="1">
      <alignment vertical="center"/>
    </xf>
    <xf numFmtId="0" fontId="11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176" fontId="4" fillId="0" borderId="0" xfId="0" applyNumberFormat="1" applyFont="1" applyAlignment="1"/>
    <xf numFmtId="176" fontId="4" fillId="0" borderId="0" xfId="0" applyNumberFormat="1" applyFont="1">
      <alignment vertical="center"/>
    </xf>
    <xf numFmtId="0" fontId="2" fillId="0" borderId="1" xfId="0" applyFont="1" applyBorder="1" applyAlignment="1"/>
    <xf numFmtId="176" fontId="4" fillId="0" borderId="2" xfId="0" applyNumberFormat="1" applyFont="1" applyBorder="1" applyAlignment="1"/>
    <xf numFmtId="176" fontId="4" fillId="0" borderId="2" xfId="0" applyNumberFormat="1" applyFont="1" applyBorder="1">
      <alignment vertical="center"/>
    </xf>
    <xf numFmtId="0" fontId="16" fillId="0" borderId="0" xfId="0" applyFont="1" applyAlignment="1">
      <alignment horizontal="left"/>
    </xf>
    <xf numFmtId="0" fontId="16" fillId="0" borderId="1" xfId="0" applyFont="1" applyBorder="1" applyAlignment="1">
      <alignment horizontal="left"/>
    </xf>
    <xf numFmtId="0" fontId="15" fillId="0" borderId="0" xfId="0" applyFont="1">
      <alignment vertical="center"/>
    </xf>
    <xf numFmtId="0" fontId="16" fillId="0" borderId="0" xfId="0" applyFont="1" applyAlignment="1"/>
    <xf numFmtId="0" fontId="16" fillId="0" borderId="1" xfId="0" applyFont="1" applyBorder="1" applyAlignment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4A080F-1415-48BF-848A-CB091E1EBB1D}">
  <dimension ref="A1:G10"/>
  <sheetViews>
    <sheetView tabSelected="1" workbookViewId="0">
      <selection activeCell="B25" sqref="B25"/>
    </sheetView>
  </sheetViews>
  <sheetFormatPr baseColWidth="10" defaultColWidth="8.83203125" defaultRowHeight="18"/>
  <cols>
    <col min="1" max="1" width="11" bestFit="1" customWidth="1"/>
    <col min="2" max="2" width="14.1640625" bestFit="1" customWidth="1"/>
    <col min="3" max="3" width="12.6640625" bestFit="1" customWidth="1"/>
    <col min="4" max="5" width="11" bestFit="1" customWidth="1"/>
    <col min="6" max="6" width="14.1640625" bestFit="1" customWidth="1"/>
    <col min="7" max="7" width="13.33203125" bestFit="1" customWidth="1"/>
  </cols>
  <sheetData>
    <row r="1" spans="1:7">
      <c r="A1" s="1" t="s">
        <v>2</v>
      </c>
      <c r="B1" s="1" t="s">
        <v>0</v>
      </c>
      <c r="C1" s="1" t="s">
        <v>0</v>
      </c>
      <c r="E1" s="1" t="s">
        <v>1</v>
      </c>
      <c r="F1" s="1" t="s">
        <v>1</v>
      </c>
      <c r="G1" s="1" t="s">
        <v>1</v>
      </c>
    </row>
    <row r="2" spans="1:7">
      <c r="A2" s="7" t="s">
        <v>4</v>
      </c>
      <c r="B2" s="7" t="s">
        <v>9</v>
      </c>
      <c r="C2" s="7" t="s">
        <v>10</v>
      </c>
      <c r="E2" s="7" t="s">
        <v>4</v>
      </c>
      <c r="F2" s="7" t="s">
        <v>9</v>
      </c>
      <c r="G2" s="8" t="s">
        <v>11</v>
      </c>
    </row>
    <row r="3" spans="1:7">
      <c r="A3" s="2">
        <v>0.32230220000000004</v>
      </c>
      <c r="B3" s="2">
        <v>0.19818430000000001</v>
      </c>
      <c r="C3" s="2">
        <v>0.16408660000000003</v>
      </c>
      <c r="E3" s="2">
        <v>0.56422660000000002</v>
      </c>
      <c r="F3" s="2">
        <v>0.36792140000000001</v>
      </c>
      <c r="G3" s="2">
        <v>0.32558110000000001</v>
      </c>
    </row>
    <row r="4" spans="1:7">
      <c r="A4" s="2">
        <v>0.20855230000000002</v>
      </c>
      <c r="B4" s="2">
        <v>0.13156990000000002</v>
      </c>
      <c r="C4" s="2">
        <v>0.19889709999999999</v>
      </c>
      <c r="E4" s="2">
        <v>0.5436202</v>
      </c>
      <c r="F4" s="2">
        <v>0.411804</v>
      </c>
      <c r="G4" s="2">
        <v>0.44338750000000005</v>
      </c>
    </row>
    <row r="5" spans="1:7">
      <c r="A5" s="2">
        <v>0.3046896</v>
      </c>
      <c r="B5" s="2">
        <v>0.18954000000000001</v>
      </c>
      <c r="C5" s="2">
        <v>0.14195089999999999</v>
      </c>
      <c r="E5" s="2">
        <v>0.60627920000000002</v>
      </c>
      <c r="F5" s="2">
        <v>0.50624350000000007</v>
      </c>
      <c r="G5" s="2">
        <v>0.32607360000000002</v>
      </c>
    </row>
    <row r="6" spans="1:7">
      <c r="A6" s="2">
        <v>0.36360570000000003</v>
      </c>
      <c r="B6" s="2">
        <v>0.2374531</v>
      </c>
      <c r="C6" s="2">
        <v>0.17402690000000001</v>
      </c>
      <c r="E6" s="2">
        <v>0.52015220000000006</v>
      </c>
      <c r="F6" s="2">
        <v>0.27070850000000002</v>
      </c>
      <c r="G6" s="2">
        <v>0.25572670000000003</v>
      </c>
    </row>
    <row r="7" spans="1:7">
      <c r="A7" s="2">
        <v>0.23182850000000002</v>
      </c>
      <c r="B7" s="2">
        <v>0.22852370000000002</v>
      </c>
      <c r="C7" s="2">
        <v>0.16264800000000001</v>
      </c>
      <c r="E7" s="2"/>
      <c r="F7" s="2">
        <v>0.42153700000000005</v>
      </c>
      <c r="G7" s="2">
        <v>0.48344690000000001</v>
      </c>
    </row>
    <row r="8" spans="1:7">
      <c r="A8" s="2">
        <v>0.368064</v>
      </c>
      <c r="B8" s="2">
        <v>0.21123500000000003</v>
      </c>
      <c r="C8" s="2">
        <v>0.1983917</v>
      </c>
      <c r="E8" s="2"/>
      <c r="F8" s="2">
        <v>0.42240530000000004</v>
      </c>
      <c r="G8" s="2">
        <v>0.44166380000000005</v>
      </c>
    </row>
    <row r="9" spans="1:7">
      <c r="A9" s="2">
        <v>0.34614860000000003</v>
      </c>
      <c r="B9" s="2"/>
      <c r="C9" s="2"/>
      <c r="E9" s="2"/>
      <c r="F9" s="2">
        <v>0.24703190000000003</v>
      </c>
      <c r="G9" s="2">
        <v>0.44312699999999999</v>
      </c>
    </row>
    <row r="10" spans="1:7">
      <c r="A10" s="2"/>
      <c r="B10" s="2"/>
      <c r="C10" s="2"/>
      <c r="E10" s="2"/>
      <c r="F10" s="2">
        <v>0.34801490000000002</v>
      </c>
      <c r="G10" s="2">
        <v>0.49701600000000001</v>
      </c>
    </row>
  </sheetData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A8A1D6-A430-9E48-AE80-0489BD44909F}">
  <dimension ref="A1:C11"/>
  <sheetViews>
    <sheetView workbookViewId="0">
      <selection sqref="A1:C1"/>
    </sheetView>
  </sheetViews>
  <sheetFormatPr baseColWidth="10" defaultRowHeight="18"/>
  <cols>
    <col min="1" max="1" width="7.33203125" bestFit="1" customWidth="1"/>
    <col min="2" max="2" width="12.83203125" bestFit="1" customWidth="1"/>
    <col min="3" max="3" width="11.6640625" bestFit="1" customWidth="1"/>
  </cols>
  <sheetData>
    <row r="1" spans="1:3">
      <c r="A1" s="7" t="s">
        <v>7</v>
      </c>
      <c r="B1" s="9" t="s">
        <v>14</v>
      </c>
      <c r="C1" s="10" t="s">
        <v>8</v>
      </c>
    </row>
    <row r="2" spans="1:3">
      <c r="A2" s="3">
        <v>0</v>
      </c>
      <c r="B2" s="4">
        <v>159</v>
      </c>
      <c r="C2" s="4">
        <v>30</v>
      </c>
    </row>
    <row r="3" spans="1:3">
      <c r="A3" s="3">
        <v>1</v>
      </c>
      <c r="B3" s="4">
        <v>95</v>
      </c>
      <c r="C3" s="4">
        <v>89</v>
      </c>
    </row>
    <row r="4" spans="1:3">
      <c r="A4" s="3">
        <v>2</v>
      </c>
      <c r="B4" s="4">
        <v>111</v>
      </c>
      <c r="C4" s="4">
        <v>60</v>
      </c>
    </row>
    <row r="5" spans="1:3">
      <c r="A5" s="3">
        <v>3</v>
      </c>
      <c r="B5" s="4">
        <v>74</v>
      </c>
      <c r="C5" s="4">
        <v>61</v>
      </c>
    </row>
    <row r="6" spans="1:3">
      <c r="A6" s="3">
        <v>4</v>
      </c>
      <c r="B6" s="4">
        <v>54</v>
      </c>
      <c r="C6" s="4">
        <v>55</v>
      </c>
    </row>
    <row r="7" spans="1:3">
      <c r="A7" s="3">
        <v>5</v>
      </c>
      <c r="B7" s="4">
        <v>73</v>
      </c>
      <c r="C7" s="4">
        <v>36</v>
      </c>
    </row>
    <row r="8" spans="1:3">
      <c r="A8" s="3">
        <v>6</v>
      </c>
      <c r="B8" s="4">
        <v>46</v>
      </c>
      <c r="C8" s="4">
        <v>29</v>
      </c>
    </row>
    <row r="9" spans="1:3">
      <c r="A9" s="3">
        <v>7</v>
      </c>
      <c r="B9" s="4">
        <v>50</v>
      </c>
      <c r="C9" s="4">
        <v>24</v>
      </c>
    </row>
    <row r="10" spans="1:3">
      <c r="A10" s="5">
        <v>8</v>
      </c>
      <c r="B10" s="6">
        <v>0</v>
      </c>
      <c r="C10" s="6">
        <v>24</v>
      </c>
    </row>
    <row r="11" spans="1:3">
      <c r="A11" s="2" t="s">
        <v>6</v>
      </c>
      <c r="B11" s="2">
        <f>SUM(B2:B10)</f>
        <v>662</v>
      </c>
      <c r="C11" s="2">
        <f>SUM(C2:C10)</f>
        <v>408</v>
      </c>
    </row>
  </sheetData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C04A19-CFCC-434C-B08B-5346170632EA}">
  <dimension ref="A1:C7"/>
  <sheetViews>
    <sheetView workbookViewId="0">
      <selection activeCell="F36" sqref="F36"/>
    </sheetView>
  </sheetViews>
  <sheetFormatPr baseColWidth="10" defaultRowHeight="18"/>
  <cols>
    <col min="1" max="1" width="7.1640625" bestFit="1" customWidth="1"/>
    <col min="2" max="2" width="12.83203125" bestFit="1" customWidth="1"/>
    <col min="3" max="3" width="11.6640625" bestFit="1" customWidth="1"/>
  </cols>
  <sheetData>
    <row r="1" spans="1:3">
      <c r="A1" s="7" t="s">
        <v>7</v>
      </c>
      <c r="B1" s="9" t="s">
        <v>14</v>
      </c>
      <c r="C1" s="10" t="s">
        <v>8</v>
      </c>
    </row>
    <row r="2" spans="1:3">
      <c r="A2" s="16" t="s">
        <v>32</v>
      </c>
      <c r="B2" s="19">
        <v>49</v>
      </c>
      <c r="C2" s="19">
        <v>89</v>
      </c>
    </row>
    <row r="3" spans="1:3">
      <c r="A3" s="16" t="s">
        <v>33</v>
      </c>
      <c r="B3" s="19">
        <v>95</v>
      </c>
      <c r="C3" s="19">
        <v>17</v>
      </c>
    </row>
    <row r="4" spans="1:3">
      <c r="A4" s="16" t="s">
        <v>34</v>
      </c>
      <c r="B4" s="19">
        <v>76</v>
      </c>
      <c r="C4" s="19">
        <v>28</v>
      </c>
    </row>
    <row r="5" spans="1:3">
      <c r="A5" s="16" t="s">
        <v>35</v>
      </c>
      <c r="B5" s="19">
        <v>60</v>
      </c>
      <c r="C5" s="19">
        <v>10</v>
      </c>
    </row>
    <row r="6" spans="1:3">
      <c r="A6" s="17" t="s">
        <v>36</v>
      </c>
      <c r="B6" s="20">
        <v>47</v>
      </c>
      <c r="C6" s="20">
        <v>11</v>
      </c>
    </row>
    <row r="7" spans="1:3">
      <c r="A7" s="18" t="s">
        <v>6</v>
      </c>
      <c r="B7" s="18">
        <f>SUM(B2:B6)</f>
        <v>327</v>
      </c>
      <c r="C7" s="18">
        <f>SUM(C2:C6)</f>
        <v>155</v>
      </c>
    </row>
  </sheetData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2CDE6A-261E-48CF-A6F1-6192B107B55F}">
  <dimension ref="A1:C14"/>
  <sheetViews>
    <sheetView workbookViewId="0">
      <selection activeCell="K33" sqref="K33"/>
    </sheetView>
  </sheetViews>
  <sheetFormatPr baseColWidth="10" defaultColWidth="8.83203125" defaultRowHeight="18"/>
  <cols>
    <col min="1" max="3" width="11" bestFit="1" customWidth="1"/>
  </cols>
  <sheetData>
    <row r="1" spans="1:3">
      <c r="A1" s="1" t="s">
        <v>3</v>
      </c>
      <c r="B1" s="1" t="s">
        <v>13</v>
      </c>
      <c r="C1" s="1" t="s">
        <v>13</v>
      </c>
    </row>
    <row r="2" spans="1:3">
      <c r="A2" s="7" t="s">
        <v>12</v>
      </c>
      <c r="B2" s="7" t="s">
        <v>5</v>
      </c>
      <c r="C2" s="7" t="s">
        <v>12</v>
      </c>
    </row>
    <row r="3" spans="1:3">
      <c r="A3" s="2">
        <v>0.35980849999999998</v>
      </c>
      <c r="B3" s="2">
        <v>0.13890829999999998</v>
      </c>
      <c r="C3" s="2">
        <v>0.21980160000000001</v>
      </c>
    </row>
    <row r="4" spans="1:3">
      <c r="A4" s="2">
        <v>0.38987569999999999</v>
      </c>
      <c r="B4" s="2">
        <v>0.19983019999999999</v>
      </c>
      <c r="C4" s="2">
        <v>0.22756460000000001</v>
      </c>
    </row>
    <row r="5" spans="1:3">
      <c r="A5" s="2">
        <v>0.33487339999999999</v>
      </c>
      <c r="B5" s="2">
        <v>0.27324860000000001</v>
      </c>
      <c r="C5" s="2">
        <v>0.21306239999999999</v>
      </c>
    </row>
    <row r="6" spans="1:3">
      <c r="A6" s="2">
        <v>0.38489899999999999</v>
      </c>
      <c r="B6" s="2">
        <v>0.19938960000000003</v>
      </c>
      <c r="C6" s="2">
        <v>0.29669329999999999</v>
      </c>
    </row>
    <row r="7" spans="1:3">
      <c r="A7" s="2"/>
      <c r="B7" s="2">
        <v>8.0222399999999999E-2</v>
      </c>
      <c r="C7" s="2">
        <v>0.29020029999999997</v>
      </c>
    </row>
    <row r="8" spans="1:3">
      <c r="A8" s="2"/>
      <c r="B8" s="2">
        <v>0.2444645</v>
      </c>
      <c r="C8" s="2">
        <v>0.25338100000000002</v>
      </c>
    </row>
    <row r="9" spans="1:3">
      <c r="A9" s="2"/>
      <c r="B9" s="2">
        <v>0.28118019999999999</v>
      </c>
      <c r="C9" s="2"/>
    </row>
    <row r="10" spans="1:3">
      <c r="A10" s="2"/>
      <c r="B10" s="2">
        <v>7.6477000000000003E-2</v>
      </c>
      <c r="C10" s="2"/>
    </row>
    <row r="11" spans="1:3">
      <c r="A11" s="2"/>
      <c r="B11" s="2">
        <v>0.2109499</v>
      </c>
      <c r="C11" s="2"/>
    </row>
    <row r="12" spans="1:3">
      <c r="A12" s="2"/>
      <c r="B12" s="2">
        <v>7.1020800000000009E-2</v>
      </c>
      <c r="C12" s="2"/>
    </row>
    <row r="13" spans="1:3">
      <c r="A13" s="2"/>
      <c r="B13" s="2">
        <v>0.26101439999999998</v>
      </c>
      <c r="C13" s="2"/>
    </row>
    <row r="14" spans="1:3">
      <c r="A14" s="2"/>
      <c r="B14" s="2">
        <v>0.21111839999999998</v>
      </c>
      <c r="C14" s="2"/>
    </row>
  </sheetData>
  <phoneticPr fontId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E5BCA3-7267-D147-BDF2-32B4C7D3A2E6}">
  <dimension ref="A1:G9"/>
  <sheetViews>
    <sheetView workbookViewId="0">
      <selection activeCell="C25" sqref="C25"/>
    </sheetView>
  </sheetViews>
  <sheetFormatPr baseColWidth="10" defaultRowHeight="18"/>
  <cols>
    <col min="1" max="1" width="12.6640625" bestFit="1" customWidth="1"/>
    <col min="2" max="2" width="13" bestFit="1" customWidth="1"/>
    <col min="3" max="3" width="16.5" bestFit="1" customWidth="1"/>
    <col min="4" max="4" width="23.33203125" bestFit="1" customWidth="1"/>
    <col min="5" max="5" width="17" bestFit="1" customWidth="1"/>
    <col min="6" max="6" width="27.1640625" bestFit="1" customWidth="1"/>
    <col min="7" max="7" width="8.5" bestFit="1" customWidth="1"/>
  </cols>
  <sheetData>
    <row r="1" spans="1:7">
      <c r="A1" s="1" t="s">
        <v>22</v>
      </c>
      <c r="B1" s="1"/>
      <c r="C1" s="1"/>
      <c r="D1" s="1"/>
    </row>
    <row r="3" spans="1:7">
      <c r="A3" s="7" t="s">
        <v>15</v>
      </c>
      <c r="B3" s="13" t="s">
        <v>16</v>
      </c>
      <c r="C3" s="13" t="s">
        <v>17</v>
      </c>
      <c r="D3" s="7" t="s">
        <v>18</v>
      </c>
      <c r="E3" s="7" t="s">
        <v>19</v>
      </c>
      <c r="F3" s="13" t="s">
        <v>20</v>
      </c>
      <c r="G3" s="13" t="s">
        <v>21</v>
      </c>
    </row>
    <row r="4" spans="1:7">
      <c r="A4" s="2" t="s">
        <v>23</v>
      </c>
      <c r="B4" s="11">
        <v>11.731080055236816</v>
      </c>
      <c r="C4" s="12">
        <f>AVERAGE(B4:B6)</f>
        <v>7.790526469548543</v>
      </c>
      <c r="D4" s="12">
        <f>B4-C4</f>
        <v>3.9405535856882734</v>
      </c>
      <c r="E4" s="12">
        <f>2^-(D4)</f>
        <v>6.5129114150660139E-2</v>
      </c>
      <c r="F4" s="12">
        <f>AVERAGE(E4:E6)</f>
        <v>6.5715573825045466</v>
      </c>
      <c r="G4" s="12">
        <f>_xlfn.STDEV.S(E4:E6)</f>
        <v>10.626486981067012</v>
      </c>
    </row>
    <row r="5" spans="1:7">
      <c r="A5" s="2" t="s">
        <v>24</v>
      </c>
      <c r="B5" s="11">
        <v>3.5552341938018799</v>
      </c>
      <c r="C5" s="12"/>
      <c r="D5" s="12">
        <f>B5-C4</f>
        <v>-4.2352922757466631</v>
      </c>
      <c r="E5" s="12">
        <f t="shared" ref="E5:E9" si="0">2^-(D5)</f>
        <v>18.83432305659516</v>
      </c>
      <c r="F5" s="12"/>
      <c r="G5" s="12"/>
    </row>
    <row r="6" spans="1:7">
      <c r="A6" s="2" t="s">
        <v>25</v>
      </c>
      <c r="B6" s="11">
        <v>8.0852651596069336</v>
      </c>
      <c r="C6" s="12"/>
      <c r="D6" s="12">
        <f>B6-C4</f>
        <v>0.2947386900583906</v>
      </c>
      <c r="E6" s="12">
        <f t="shared" si="0"/>
        <v>0.81521997676781588</v>
      </c>
      <c r="F6" s="12"/>
      <c r="G6" s="12"/>
    </row>
    <row r="7" spans="1:7">
      <c r="A7" s="2" t="s">
        <v>26</v>
      </c>
      <c r="B7" s="11">
        <v>-1.4400876760482788</v>
      </c>
      <c r="C7" s="12">
        <f>AVERAGE(B7:B9)</f>
        <v>-1.1512546737988789</v>
      </c>
      <c r="D7" s="12">
        <f>B7-C4</f>
        <v>-9.2306141455968209</v>
      </c>
      <c r="E7" s="12">
        <f t="shared" si="0"/>
        <v>600.7471736224428</v>
      </c>
      <c r="F7" s="12">
        <f>AVERAGE(E7:E9)</f>
        <v>502.83404471345034</v>
      </c>
      <c r="G7" s="12">
        <f t="shared" ref="G7" si="1">_xlfn.STDEV.S(E7:E9)</f>
        <v>123.49690967890442</v>
      </c>
    </row>
    <row r="8" spans="1:7">
      <c r="A8" s="2" t="s">
        <v>27</v>
      </c>
      <c r="B8" s="11">
        <v>-1.2960395812988281</v>
      </c>
      <c r="C8" s="12"/>
      <c r="D8" s="12">
        <f>B8-C4</f>
        <v>-9.0865660508473702</v>
      </c>
      <c r="E8" s="12">
        <f t="shared" si="0"/>
        <v>543.66195046776954</v>
      </c>
      <c r="F8" s="12"/>
      <c r="G8" s="12"/>
    </row>
    <row r="9" spans="1:7">
      <c r="A9" s="2" t="s">
        <v>28</v>
      </c>
      <c r="B9" s="11">
        <v>-0.71763676404953003</v>
      </c>
      <c r="C9" s="12"/>
      <c r="D9" s="12">
        <f>B9-C4</f>
        <v>-8.5081632335980721</v>
      </c>
      <c r="E9" s="12">
        <f t="shared" si="0"/>
        <v>364.09301005013867</v>
      </c>
      <c r="F9" s="12"/>
      <c r="G9" s="12"/>
    </row>
  </sheetData>
  <phoneticPr fontId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5D74CD-9A26-464C-8103-2A16EDDE0102}">
  <dimension ref="A1:G11"/>
  <sheetViews>
    <sheetView workbookViewId="0">
      <selection activeCell="A17" sqref="A17"/>
    </sheetView>
  </sheetViews>
  <sheetFormatPr baseColWidth="10" defaultRowHeight="18"/>
  <cols>
    <col min="1" max="1" width="14.83203125" bestFit="1" customWidth="1"/>
    <col min="2" max="2" width="14" bestFit="1" customWidth="1"/>
    <col min="3" max="3" width="17.5" bestFit="1" customWidth="1"/>
    <col min="4" max="4" width="24.83203125" bestFit="1" customWidth="1"/>
    <col min="5" max="5" width="18.1640625" bestFit="1" customWidth="1"/>
    <col min="6" max="6" width="28.83203125" bestFit="1" customWidth="1"/>
    <col min="7" max="7" width="8.5" bestFit="1" customWidth="1"/>
  </cols>
  <sheetData>
    <row r="1" spans="1:7">
      <c r="A1" s="1" t="s">
        <v>29</v>
      </c>
      <c r="B1" s="1"/>
      <c r="C1" s="1"/>
      <c r="D1" s="1"/>
    </row>
    <row r="3" spans="1:7">
      <c r="A3" s="7" t="s">
        <v>15</v>
      </c>
      <c r="B3" s="13" t="s">
        <v>16</v>
      </c>
      <c r="C3" s="13" t="s">
        <v>17</v>
      </c>
      <c r="D3" s="7" t="s">
        <v>18</v>
      </c>
      <c r="E3" s="7" t="s">
        <v>19</v>
      </c>
      <c r="F3" s="13" t="s">
        <v>20</v>
      </c>
      <c r="G3" s="13" t="s">
        <v>21</v>
      </c>
    </row>
    <row r="4" spans="1:7">
      <c r="A4" s="2" t="s">
        <v>23</v>
      </c>
      <c r="B4" s="14">
        <v>5.757972240447998</v>
      </c>
      <c r="C4" s="15">
        <f>AVERAGE(B4:B6)</f>
        <v>5.9913388888041181</v>
      </c>
      <c r="D4" s="15">
        <f>B4-C4</f>
        <v>-0.23336664835612009</v>
      </c>
      <c r="E4" s="15">
        <f t="shared" ref="E4:E11" si="0">2^(-D4)</f>
        <v>1.175575052600996</v>
      </c>
      <c r="F4" s="15">
        <f>AVERAGE(E4:E6)</f>
        <v>1.2322469423379434</v>
      </c>
      <c r="G4" s="15">
        <f>_xlfn.STDEV.S(E4:E6)</f>
        <v>0.86071509539625946</v>
      </c>
    </row>
    <row r="5" spans="1:7">
      <c r="A5" s="2" t="s">
        <v>24</v>
      </c>
      <c r="B5" s="11">
        <v>4.9073443412780762</v>
      </c>
      <c r="C5" s="12"/>
      <c r="D5" s="12">
        <f>B5-C4</f>
        <v>-1.083994547526042</v>
      </c>
      <c r="E5" s="12">
        <f t="shared" si="0"/>
        <v>2.1198975549086647</v>
      </c>
      <c r="F5" s="12"/>
      <c r="G5" s="12"/>
    </row>
    <row r="6" spans="1:7">
      <c r="A6" s="2" t="s">
        <v>25</v>
      </c>
      <c r="B6" s="11">
        <v>7.3087000846862793</v>
      </c>
      <c r="C6" s="12"/>
      <c r="D6" s="12">
        <f>B6-C4</f>
        <v>1.3173611958821612</v>
      </c>
      <c r="E6" s="12">
        <f t="shared" si="0"/>
        <v>0.40126821950416963</v>
      </c>
      <c r="F6" s="12"/>
      <c r="G6" s="12"/>
    </row>
    <row r="7" spans="1:7">
      <c r="A7" s="2" t="s">
        <v>26</v>
      </c>
      <c r="B7" s="11">
        <v>3.552520751953125</v>
      </c>
      <c r="C7" s="12">
        <f>AVERAGE(B7:B11)</f>
        <v>0.48532396256923677</v>
      </c>
      <c r="D7" s="12">
        <f>B7-C4</f>
        <v>-2.4388181368509931</v>
      </c>
      <c r="E7" s="12">
        <f t="shared" si="0"/>
        <v>5.4219737813331115</v>
      </c>
      <c r="F7" s="12">
        <f>AVERAGE(E7:E11)</f>
        <v>64.017197394512351</v>
      </c>
      <c r="G7" s="12">
        <f>_xlfn.STDEV.S(E7:E11)</f>
        <v>35.467790429748717</v>
      </c>
    </row>
    <row r="8" spans="1:7">
      <c r="A8" s="2" t="s">
        <v>27</v>
      </c>
      <c r="B8" s="11">
        <v>-0.52254170179367065</v>
      </c>
      <c r="C8" s="12"/>
      <c r="D8" s="12">
        <f>B8-C4</f>
        <v>-6.5138805905977888</v>
      </c>
      <c r="E8" s="12">
        <f t="shared" si="0"/>
        <v>91.384690632196708</v>
      </c>
      <c r="F8" s="12"/>
      <c r="G8" s="12"/>
    </row>
    <row r="9" spans="1:7">
      <c r="A9" s="2" t="s">
        <v>28</v>
      </c>
      <c r="B9" s="11">
        <v>-0.41539955139160156</v>
      </c>
      <c r="C9" s="12"/>
      <c r="D9" s="12">
        <f>B9-C4</f>
        <v>-6.4067384401957197</v>
      </c>
      <c r="E9" s="12">
        <f t="shared" si="0"/>
        <v>84.843865119334012</v>
      </c>
      <c r="F9" s="12"/>
      <c r="G9" s="12"/>
    </row>
    <row r="10" spans="1:7">
      <c r="A10" s="2" t="s">
        <v>30</v>
      </c>
      <c r="B10" s="11">
        <v>0.18989880383014679</v>
      </c>
      <c r="C10" s="12"/>
      <c r="D10" s="12">
        <f>B10-C4</f>
        <v>-5.8014400849739713</v>
      </c>
      <c r="E10" s="12">
        <f t="shared" si="0"/>
        <v>55.770878255346439</v>
      </c>
      <c r="F10" s="12"/>
      <c r="G10" s="12"/>
    </row>
    <row r="11" spans="1:7">
      <c r="A11" s="2" t="s">
        <v>31</v>
      </c>
      <c r="B11" s="11">
        <v>-0.3778584897518158</v>
      </c>
      <c r="C11" s="12"/>
      <c r="D11" s="12">
        <f>B11-C4</f>
        <v>-6.3691973785559339</v>
      </c>
      <c r="E11" s="12">
        <f t="shared" si="0"/>
        <v>82.664579184351439</v>
      </c>
      <c r="F11" s="12"/>
      <c r="G11" s="12"/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Fig.2C</vt:lpstr>
      <vt:lpstr>Fig.4A</vt:lpstr>
      <vt:lpstr>Fig.4C</vt:lpstr>
      <vt:lpstr>Fig.5B</vt:lpstr>
      <vt:lpstr>Fig.5J left</vt:lpstr>
      <vt:lpstr>Fig.5J right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邦彦 城尾</dc:creator>
  <cp:lastModifiedBy>MENO CHIKARA</cp:lastModifiedBy>
  <dcterms:created xsi:type="dcterms:W3CDTF">2025-01-21T10:10:58Z</dcterms:created>
  <dcterms:modified xsi:type="dcterms:W3CDTF">2025-12-27T05:30:09Z</dcterms:modified>
</cp:coreProperties>
</file>