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amedj\OMRF Dropbox\Jasim Ahamed\Jasim-Home\OMRF\Manuscripts-Abstracts\HIV-Tg26-NGS mice data\"/>
    </mc:Choice>
  </mc:AlternateContent>
  <xr:revisionPtr revIDLastSave="0" documentId="13_ncr:1_{767471DA-AC11-452C-B619-620C4D7564EB}" xr6:coauthVersionLast="47" xr6:coauthVersionMax="47" xr10:uidLastSave="{00000000-0000-0000-0000-000000000000}"/>
  <bookViews>
    <workbookView xWindow="-90" yWindow="0" windowWidth="17380" windowHeight="13770" firstSheet="5" activeTab="11" xr2:uid="{6C19620C-9FAB-4DC4-B954-675697208DC1}"/>
  </bookViews>
  <sheets>
    <sheet name="Fig. 1D-E" sheetId="1" r:id="rId1"/>
    <sheet name="Fig. 2A" sheetId="2" r:id="rId2"/>
    <sheet name="Fig-2E-F" sheetId="3" r:id="rId3"/>
    <sheet name="Fig-3C" sheetId="4" r:id="rId4"/>
    <sheet name="Fig-4A-C" sheetId="5" r:id="rId5"/>
    <sheet name="Fig. 5A" sheetId="6" r:id="rId6"/>
    <sheet name="Fig-5E" sheetId="7" r:id="rId7"/>
    <sheet name="Fig-5F-G" sheetId="8" r:id="rId8"/>
    <sheet name="Fig-S2B" sheetId="9" r:id="rId9"/>
    <sheet name="Fig-S8B" sheetId="10" r:id="rId10"/>
    <sheet name="Fig. S9" sheetId="11" r:id="rId11"/>
    <sheet name="Sheet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M26" i="1"/>
  <c r="O26" i="1" s="1"/>
  <c r="J26" i="1"/>
  <c r="I26" i="1"/>
  <c r="K26" i="1" s="1"/>
  <c r="P26" i="1" s="1"/>
  <c r="N25" i="1"/>
  <c r="M25" i="1"/>
  <c r="O25" i="1" s="1"/>
  <c r="S4" i="1" s="1"/>
  <c r="J25" i="1"/>
  <c r="I25" i="1"/>
  <c r="K25" i="1" s="1"/>
  <c r="P25" i="1" s="1"/>
  <c r="N14" i="1"/>
  <c r="M14" i="1"/>
  <c r="O14" i="1" s="1"/>
  <c r="J14" i="1"/>
  <c r="I14" i="1"/>
  <c r="K14" i="1" s="1"/>
  <c r="P14" i="1" s="1"/>
  <c r="N13" i="1"/>
  <c r="O13" i="1" s="1"/>
  <c r="S3" i="1" s="1"/>
  <c r="M13" i="1"/>
  <c r="J13" i="1"/>
  <c r="I13" i="1"/>
  <c r="K13" i="1" s="1"/>
  <c r="P13" i="1" s="1"/>
  <c r="N7" i="1"/>
  <c r="M7" i="1"/>
  <c r="O7" i="1" s="1"/>
  <c r="J7" i="1"/>
  <c r="I7" i="1"/>
  <c r="K7" i="1" s="1"/>
  <c r="P7" i="1" s="1"/>
  <c r="N6" i="1"/>
  <c r="M6" i="1"/>
  <c r="O6" i="1" s="1"/>
  <c r="S2" i="1" s="1"/>
  <c r="J6" i="1"/>
  <c r="I6" i="1"/>
  <c r="K6" i="1" s="1"/>
  <c r="P6" i="1" s="1"/>
  <c r="R4" i="1"/>
  <c r="R3" i="1"/>
  <c r="R2" i="1"/>
</calcChain>
</file>

<file path=xl/sharedStrings.xml><?xml version="1.0" encoding="utf-8"?>
<sst xmlns="http://schemas.openxmlformats.org/spreadsheetml/2006/main" count="164" uniqueCount="134">
  <si>
    <t>Tg.26+ Untreated</t>
  </si>
  <si>
    <t>Tg26+ RTV</t>
  </si>
  <si>
    <t>Tg26+ DRV</t>
  </si>
  <si>
    <t>Tg- Untreated</t>
  </si>
  <si>
    <t>Tg26+ TDFc</t>
  </si>
  <si>
    <t>4.53*</t>
  </si>
  <si>
    <t>1.976*</t>
  </si>
  <si>
    <t>1.64*</t>
  </si>
  <si>
    <t>2.3*</t>
  </si>
  <si>
    <t>Masson's Trichrome</t>
  </si>
  <si>
    <t>Picro-Sirius Red</t>
  </si>
  <si>
    <t>Total</t>
  </si>
  <si>
    <t>Ave</t>
  </si>
  <si>
    <t>SD</t>
  </si>
  <si>
    <t>Name</t>
  </si>
  <si>
    <t>Perivascular</t>
  </si>
  <si>
    <t xml:space="preserve"> Interstitial</t>
  </si>
  <si>
    <t>MT-Ave</t>
  </si>
  <si>
    <t>Pic-Ave</t>
  </si>
  <si>
    <t>MT-Picr-Ave</t>
  </si>
  <si>
    <t>Control</t>
  </si>
  <si>
    <t>1NSG CONTR</t>
  </si>
  <si>
    <t>HIV</t>
  </si>
  <si>
    <t>2NSG CONTR</t>
  </si>
  <si>
    <t>HIV+ARV</t>
  </si>
  <si>
    <t>HIV CORNEL</t>
  </si>
  <si>
    <t>3NSG-HIV</t>
  </si>
  <si>
    <t>Perivascular-MT</t>
  </si>
  <si>
    <t>Perivascular-Picro</t>
  </si>
  <si>
    <t>4NSG-HIV</t>
  </si>
  <si>
    <t>1INF</t>
  </si>
  <si>
    <t>2INF</t>
  </si>
  <si>
    <t xml:space="preserve">1NSG HIV ARV </t>
  </si>
  <si>
    <t xml:space="preserve">2NSG HIV ARV </t>
  </si>
  <si>
    <t>ARV</t>
  </si>
  <si>
    <t xml:space="preserve">3NSG HIV ARV </t>
  </si>
  <si>
    <t xml:space="preserve">4NSG HIV ARV </t>
  </si>
  <si>
    <t xml:space="preserve">5NSG HIV ARV </t>
  </si>
  <si>
    <t xml:space="preserve">6NSG HIV ARV </t>
  </si>
  <si>
    <t>2ARV</t>
  </si>
  <si>
    <t>3ARV</t>
  </si>
  <si>
    <t>HIV MODEL2</t>
  </si>
  <si>
    <t>HIV + RTV</t>
  </si>
  <si>
    <t>HIV + TDF </t>
  </si>
  <si>
    <t>1.526756*</t>
  </si>
  <si>
    <t>1.114286*</t>
  </si>
  <si>
    <t>1.409539*</t>
  </si>
  <si>
    <t>0.736842*</t>
  </si>
  <si>
    <t>1.658683*</t>
  </si>
  <si>
    <t>1.60026*</t>
  </si>
  <si>
    <t>3.553286*</t>
  </si>
  <si>
    <t>3.078882*</t>
  </si>
  <si>
    <t>1.36036*</t>
  </si>
  <si>
    <t>1.82*</t>
  </si>
  <si>
    <t>2.31*</t>
  </si>
  <si>
    <t>1.431185*</t>
  </si>
  <si>
    <t>1.84*</t>
  </si>
  <si>
    <t>2.38*</t>
  </si>
  <si>
    <t>RTV</t>
  </si>
  <si>
    <t>DRV</t>
  </si>
  <si>
    <t>TDF + DTG +FTC</t>
  </si>
  <si>
    <t>Tg+</t>
  </si>
  <si>
    <t>Tg+-RTV</t>
  </si>
  <si>
    <t>Tg+TDF</t>
  </si>
  <si>
    <t>Tg26+RTV</t>
  </si>
  <si>
    <t>Tg-PDX+TDFc</t>
  </si>
  <si>
    <t>HIV-Tg26-Littermate</t>
  </si>
  <si>
    <t>HIV-Tg26; PF4 </t>
  </si>
  <si>
    <t>TGFβ1 20ng/mL</t>
  </si>
  <si>
    <t> 2.08 μmol/mL ATV + TGFβ1</t>
  </si>
  <si>
    <t>3.11 μmol/mL ATV + TGFβ1</t>
  </si>
  <si>
    <t>6.23 μmol/mL ATV + TGFβ1</t>
  </si>
  <si>
    <t>12.45 μmol/mL ATV + TGFβ1</t>
  </si>
  <si>
    <t>15.57 µmol/mL ATV + TGFβ1</t>
  </si>
  <si>
    <t>24.91 μmol/mL ATV + TGFβ1</t>
  </si>
  <si>
    <t>124.55 μmol/mL ATV (0.25μL)+ TGFβ1</t>
  </si>
  <si>
    <t>124.55 μmol/mL ATV (0.5μL)+ TGFβ1</t>
  </si>
  <si>
    <t>7.066225166*</t>
  </si>
  <si>
    <t>4.417218543*</t>
  </si>
  <si>
    <t>8.768211921*</t>
  </si>
  <si>
    <t>4.178807947*</t>
  </si>
  <si>
    <t>9.947019868*</t>
  </si>
  <si>
    <t>5.059602649*</t>
  </si>
  <si>
    <t>7.476821192*</t>
  </si>
  <si>
    <t>7.178807947*</t>
  </si>
  <si>
    <t>15.12582781*</t>
  </si>
  <si>
    <t>7.768211921*</t>
  </si>
  <si>
    <t>18.59602649*</t>
  </si>
  <si>
    <t>8.536423841*</t>
  </si>
  <si>
    <t>7.059602649*</t>
  </si>
  <si>
    <t>6.947019868*</t>
  </si>
  <si>
    <t>12.94701987*</t>
  </si>
  <si>
    <t>16.95364238*</t>
  </si>
  <si>
    <t>Tg26+-RTV</t>
  </si>
  <si>
    <t>Tg26+TDF</t>
  </si>
  <si>
    <t>Tg26+-RTV+ATV</t>
  </si>
  <si>
    <t>Tg26+TDF+ATV</t>
  </si>
  <si>
    <t>Tg26+</t>
  </si>
  <si>
    <t>Tg26+ATV</t>
  </si>
  <si>
    <t>HIV+ TDF+ ATV </t>
  </si>
  <si>
    <t>HIV+  RTV + ATV </t>
  </si>
  <si>
    <t>PF4-Gp1</t>
  </si>
  <si>
    <t>PF4-Gp1b +  ATV 2M</t>
  </si>
  <si>
    <t>1.822873*</t>
  </si>
  <si>
    <t>1.859375*</t>
  </si>
  <si>
    <t>0.5*</t>
  </si>
  <si>
    <r>
      <t>Tg26</t>
    </r>
    <r>
      <rPr>
        <vertAlign val="superscript"/>
        <sz val="10"/>
        <rFont val="Arial"/>
      </rPr>
      <t>-</t>
    </r>
    <r>
      <rPr>
        <sz val="10"/>
        <rFont val="Arial"/>
      </rPr>
      <t> Control</t>
    </r>
  </si>
  <si>
    <r>
      <t>Tg26</t>
    </r>
    <r>
      <rPr>
        <vertAlign val="superscript"/>
        <sz val="10"/>
        <rFont val="Arial"/>
      </rPr>
      <t>+</t>
    </r>
    <r>
      <rPr>
        <sz val="10"/>
        <rFont val="Arial"/>
      </rPr>
      <t> </t>
    </r>
  </si>
  <si>
    <r>
      <t>Tg26</t>
    </r>
    <r>
      <rPr>
        <vertAlign val="superscript"/>
        <sz val="10"/>
        <rFont val="Arial"/>
      </rPr>
      <t>+</t>
    </r>
    <r>
      <rPr>
        <sz val="10"/>
        <rFont val="Arial"/>
      </rPr>
      <t> + RTV</t>
    </r>
  </si>
  <si>
    <r>
      <t>Tg26</t>
    </r>
    <r>
      <rPr>
        <vertAlign val="superscript"/>
        <sz val="10"/>
        <rFont val="Arial"/>
      </rPr>
      <t>+</t>
    </r>
    <r>
      <rPr>
        <sz val="10"/>
        <rFont val="Arial"/>
      </rPr>
      <t> + RTV + ATV</t>
    </r>
  </si>
  <si>
    <r>
      <t>Tg26</t>
    </r>
    <r>
      <rPr>
        <vertAlign val="superscript"/>
        <sz val="10"/>
        <rFont val="Arial"/>
      </rPr>
      <t>+</t>
    </r>
    <r>
      <rPr>
        <sz val="10"/>
        <rFont val="Arial"/>
      </rPr>
      <t> RTV + PF4</t>
    </r>
  </si>
  <si>
    <t>9.972*</t>
  </si>
  <si>
    <t>3.846*</t>
  </si>
  <si>
    <t>3.541*</t>
  </si>
  <si>
    <t>3.001*</t>
  </si>
  <si>
    <t>2.871*</t>
  </si>
  <si>
    <t>3.038*</t>
  </si>
  <si>
    <t>3.605*</t>
  </si>
  <si>
    <t>4.696*</t>
  </si>
  <si>
    <t>4.477*</t>
  </si>
  <si>
    <t>5.365*</t>
  </si>
  <si>
    <t>10.638*</t>
  </si>
  <si>
    <t>10.458*</t>
  </si>
  <si>
    <t>3.237*</t>
  </si>
  <si>
    <t>8.459*</t>
  </si>
  <si>
    <t>1.728*</t>
  </si>
  <si>
    <t>3.026*</t>
  </si>
  <si>
    <t>1.882*</t>
  </si>
  <si>
    <t>8.608*</t>
  </si>
  <si>
    <t>8.359*</t>
  </si>
  <si>
    <t>10.991*</t>
  </si>
  <si>
    <t>10.959*</t>
  </si>
  <si>
    <r>
      <t>Tg26</t>
    </r>
    <r>
      <rPr>
        <vertAlign val="superscript"/>
        <sz val="10"/>
        <rFont val="Arial"/>
      </rPr>
      <t>-</t>
    </r>
    <r>
      <rPr>
        <sz val="10"/>
        <rFont val="Arial"/>
      </rPr>
      <t> </t>
    </r>
  </si>
  <si>
    <r>
      <t>PF4 cre ;Tg26</t>
    </r>
    <r>
      <rPr>
        <vertAlign val="superscript"/>
        <sz val="10"/>
        <rFont val="Arial"/>
      </rPr>
      <t>+</t>
    </r>
    <r>
      <rPr>
        <sz val="10"/>
        <rFont val="Arial"/>
      </rPr>
      <t> RTV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</si>
</sst>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perscript"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3" xfId="0" applyFont="1" applyBorder="1"/>
    <xf numFmtId="0" fontId="0" fillId="5" borderId="3" xfId="0" applyFill="1" applyBorder="1"/>
    <xf numFmtId="0" fontId="0" fillId="5" borderId="0" xfId="0" applyFill="1"/>
    <xf numFmtId="0" fontId="0" fillId="5" borderId="4" xfId="0" applyFill="1" applyBorder="1"/>
    <xf numFmtId="0" fontId="0" fillId="0" borderId="5" xfId="0" applyBorder="1" applyAlignment="1">
      <alignment horizontal="right"/>
    </xf>
    <xf numFmtId="0" fontId="0" fillId="6" borderId="6" xfId="0" applyFill="1" applyBorder="1"/>
    <xf numFmtId="0" fontId="0" fillId="6" borderId="7" xfId="0" applyFill="1" applyBorder="1"/>
    <xf numFmtId="0" fontId="0" fillId="6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590550</xdr:colOff>
          <xdr:row>26</xdr:row>
          <xdr:rowOff>76200</xdr:rowOff>
        </xdr:from>
        <xdr:to>
          <xdr:col>14</xdr:col>
          <xdr:colOff>50800</xdr:colOff>
          <xdr:row>44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B3723F3-3930-4C21-B999-5B49A61CA4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26</xdr:row>
          <xdr:rowOff>88900</xdr:rowOff>
        </xdr:from>
        <xdr:to>
          <xdr:col>11</xdr:col>
          <xdr:colOff>95250</xdr:colOff>
          <xdr:row>44</xdr:row>
          <xdr:rowOff>19050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87FDF73-A75F-475A-AC84-77E5C48FF6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26</xdr:row>
          <xdr:rowOff>69850</xdr:rowOff>
        </xdr:from>
        <xdr:to>
          <xdr:col>16</xdr:col>
          <xdr:colOff>508000</xdr:colOff>
          <xdr:row>44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5FE9651-9885-47EE-9799-CFD3A4F0E6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BE9F-E08C-4155-98E3-1047481A0F2A}">
  <dimension ref="A1:S26"/>
  <sheetViews>
    <sheetView workbookViewId="0">
      <selection activeCell="E20" sqref="E20"/>
    </sheetView>
  </sheetViews>
  <sheetFormatPr defaultRowHeight="14.5" x14ac:dyDescent="0.35"/>
  <cols>
    <col min="1" max="1" width="15" bestFit="1" customWidth="1"/>
    <col min="2" max="2" width="10.08984375" bestFit="1" customWidth="1"/>
    <col min="3" max="3" width="10.26953125" bestFit="1" customWidth="1"/>
    <col min="4" max="4" width="11.90625" bestFit="1" customWidth="1"/>
    <col min="5" max="5" width="10.90625" bestFit="1" customWidth="1"/>
  </cols>
  <sheetData>
    <row r="1" spans="1:1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H1" s="4" t="s">
        <v>9</v>
      </c>
      <c r="I1" s="4"/>
      <c r="J1" s="4"/>
      <c r="K1" s="4"/>
      <c r="L1" s="5"/>
      <c r="M1" s="6" t="s">
        <v>10</v>
      </c>
      <c r="N1" s="6"/>
      <c r="O1" s="6"/>
      <c r="P1" s="6"/>
      <c r="Q1" s="7" t="s">
        <v>11</v>
      </c>
      <c r="R1" s="7" t="s">
        <v>12</v>
      </c>
      <c r="S1" s="7" t="s">
        <v>13</v>
      </c>
    </row>
    <row r="2" spans="1:19" x14ac:dyDescent="0.35">
      <c r="A2" s="3" t="s">
        <v>5</v>
      </c>
      <c r="B2" s="1">
        <v>6.6820000000000004</v>
      </c>
      <c r="C2" s="1">
        <v>3.39</v>
      </c>
      <c r="D2" s="1">
        <v>2.13</v>
      </c>
      <c r="E2" s="1">
        <v>4.2300000000000004</v>
      </c>
      <c r="H2" s="8" t="s">
        <v>14</v>
      </c>
      <c r="I2" s="8" t="s">
        <v>15</v>
      </c>
      <c r="J2" s="8" t="s">
        <v>16</v>
      </c>
      <c r="K2" s="8" t="s">
        <v>17</v>
      </c>
      <c r="L2" s="9"/>
      <c r="M2" s="10" t="s">
        <v>15</v>
      </c>
      <c r="N2" s="10" t="s">
        <v>16</v>
      </c>
      <c r="O2" s="10" t="s">
        <v>18</v>
      </c>
      <c r="P2" s="10" t="s">
        <v>19</v>
      </c>
      <c r="Q2" s="11" t="s">
        <v>20</v>
      </c>
      <c r="R2" s="12">
        <f>O5</f>
        <v>0</v>
      </c>
      <c r="S2" s="12">
        <f>O6</f>
        <v>1.0833333333333335</v>
      </c>
    </row>
    <row r="3" spans="1:19" x14ac:dyDescent="0.35">
      <c r="A3" s="1">
        <v>1.87</v>
      </c>
      <c r="B3" s="1">
        <v>5.335</v>
      </c>
      <c r="C3" s="1">
        <v>3.9860000000000002</v>
      </c>
      <c r="D3" s="1">
        <v>1.96</v>
      </c>
      <c r="E3" s="1">
        <v>5.15</v>
      </c>
      <c r="H3" s="13" t="s">
        <v>21</v>
      </c>
      <c r="I3">
        <v>1</v>
      </c>
      <c r="J3">
        <v>0.5</v>
      </c>
      <c r="M3">
        <v>1</v>
      </c>
      <c r="N3">
        <v>0.5</v>
      </c>
      <c r="P3" s="14"/>
      <c r="Q3" s="11" t="s">
        <v>22</v>
      </c>
      <c r="R3" s="12">
        <f>O12</f>
        <v>0</v>
      </c>
      <c r="S3" s="12">
        <f>O13</f>
        <v>1.625</v>
      </c>
    </row>
    <row r="4" spans="1:19" x14ac:dyDescent="0.35">
      <c r="A4" s="1">
        <v>2.46</v>
      </c>
      <c r="B4" s="3" t="s">
        <v>6</v>
      </c>
      <c r="C4" s="1">
        <v>3.9820000000000002</v>
      </c>
      <c r="D4" s="1">
        <v>1.73</v>
      </c>
      <c r="E4" s="1">
        <v>4.1500000000000004</v>
      </c>
      <c r="H4" s="13" t="s">
        <v>23</v>
      </c>
      <c r="I4">
        <v>2</v>
      </c>
      <c r="J4">
        <v>1</v>
      </c>
      <c r="M4">
        <v>1.5</v>
      </c>
      <c r="N4">
        <v>1</v>
      </c>
      <c r="P4" s="14"/>
      <c r="Q4" s="11" t="s">
        <v>24</v>
      </c>
      <c r="R4" s="12">
        <f>O24</f>
        <v>0</v>
      </c>
      <c r="S4" s="12">
        <f>O25</f>
        <v>2.2222222222222223</v>
      </c>
    </row>
    <row r="5" spans="1:19" x14ac:dyDescent="0.35">
      <c r="A5" s="1">
        <v>3.33</v>
      </c>
      <c r="B5" s="1">
        <v>4.9390000000000001</v>
      </c>
      <c r="C5" s="1">
        <v>4.2750000000000004</v>
      </c>
      <c r="D5" s="1">
        <v>0.9012</v>
      </c>
      <c r="E5" s="1">
        <v>5.54</v>
      </c>
      <c r="H5" s="13" t="s">
        <v>25</v>
      </c>
      <c r="I5">
        <v>1.5</v>
      </c>
      <c r="J5">
        <v>1.5</v>
      </c>
      <c r="M5">
        <v>1</v>
      </c>
      <c r="N5">
        <v>1.5</v>
      </c>
      <c r="P5" s="14"/>
    </row>
    <row r="6" spans="1:19" x14ac:dyDescent="0.35">
      <c r="A6" s="1">
        <v>3.62</v>
      </c>
      <c r="B6" s="1">
        <v>5.79</v>
      </c>
      <c r="C6" s="1"/>
      <c r="D6" s="1">
        <v>0.51200000000000001</v>
      </c>
      <c r="E6" s="1">
        <v>3.57</v>
      </c>
      <c r="H6" s="15" t="s">
        <v>12</v>
      </c>
      <c r="I6">
        <f>AVERAGE(I3:I5)</f>
        <v>1.5</v>
      </c>
      <c r="J6">
        <f t="shared" ref="J6:N6" si="0">AVERAGE(J3:J5)</f>
        <v>1</v>
      </c>
      <c r="K6">
        <f>AVERAGE(I6:J6)</f>
        <v>1.25</v>
      </c>
      <c r="M6">
        <f t="shared" si="0"/>
        <v>1.1666666666666667</v>
      </c>
      <c r="N6">
        <f t="shared" si="0"/>
        <v>1</v>
      </c>
      <c r="O6">
        <f>AVERAGE(M6:N6)</f>
        <v>1.0833333333333335</v>
      </c>
      <c r="P6" s="14">
        <f>AVERAGE(K6,O6)</f>
        <v>1.1666666666666667</v>
      </c>
    </row>
    <row r="7" spans="1:19" x14ac:dyDescent="0.35">
      <c r="A7" s="1">
        <v>1.77</v>
      </c>
      <c r="B7" s="1">
        <v>3.29</v>
      </c>
      <c r="C7" s="1"/>
      <c r="D7" s="1"/>
      <c r="E7" s="1">
        <v>3.74</v>
      </c>
      <c r="H7" s="15" t="s">
        <v>13</v>
      </c>
      <c r="I7">
        <f>STDEV(I3:I5)</f>
        <v>0.5</v>
      </c>
      <c r="J7">
        <f t="shared" ref="J7:N7" si="1">STDEV(J3:J5)</f>
        <v>0.5</v>
      </c>
      <c r="K7">
        <f>AVERAGE(I7:J7)</f>
        <v>0.5</v>
      </c>
      <c r="M7">
        <f t="shared" si="1"/>
        <v>0.28867513459481314</v>
      </c>
      <c r="N7">
        <f t="shared" si="1"/>
        <v>0.5</v>
      </c>
      <c r="O7">
        <f>AVERAGE(M7:N7)</f>
        <v>0.39433756729740654</v>
      </c>
      <c r="P7" s="14">
        <f>AVERAGE(K7,O7)</f>
        <v>0.44716878364870327</v>
      </c>
    </row>
    <row r="8" spans="1:19" x14ac:dyDescent="0.35">
      <c r="A8" s="1">
        <v>2.13</v>
      </c>
      <c r="B8" s="3" t="s">
        <v>7</v>
      </c>
      <c r="C8" s="1"/>
      <c r="D8" s="1"/>
      <c r="E8" s="1">
        <v>4.29</v>
      </c>
      <c r="H8" s="16"/>
      <c r="I8" s="17"/>
      <c r="J8" s="17"/>
      <c r="K8" s="17"/>
      <c r="L8" s="17"/>
      <c r="M8" s="17"/>
      <c r="N8" s="17"/>
      <c r="O8" s="17"/>
      <c r="P8" s="18"/>
    </row>
    <row r="9" spans="1:19" x14ac:dyDescent="0.35">
      <c r="A9" s="1">
        <v>3.8</v>
      </c>
      <c r="B9" s="3" t="s">
        <v>8</v>
      </c>
      <c r="C9" s="1"/>
      <c r="D9" s="1"/>
      <c r="E9" s="1">
        <v>3.19</v>
      </c>
      <c r="H9" s="13" t="s">
        <v>26</v>
      </c>
      <c r="I9">
        <v>2</v>
      </c>
      <c r="J9">
        <v>1.5</v>
      </c>
      <c r="M9">
        <v>2</v>
      </c>
      <c r="N9">
        <v>1.5</v>
      </c>
      <c r="P9" s="14"/>
      <c r="Q9" s="19"/>
      <c r="R9" s="20" t="s">
        <v>27</v>
      </c>
      <c r="S9" s="21" t="s">
        <v>28</v>
      </c>
    </row>
    <row r="10" spans="1:19" x14ac:dyDescent="0.35">
      <c r="A10" s="1">
        <v>3.3</v>
      </c>
      <c r="B10" s="1">
        <v>3.9</v>
      </c>
      <c r="C10" s="1"/>
      <c r="D10" s="1"/>
      <c r="E10" s="1">
        <v>4.75</v>
      </c>
      <c r="H10" s="13" t="s">
        <v>29</v>
      </c>
      <c r="I10">
        <v>2.5</v>
      </c>
      <c r="J10">
        <v>1.5</v>
      </c>
      <c r="M10">
        <v>2.5</v>
      </c>
      <c r="N10">
        <v>1.5</v>
      </c>
      <c r="P10" s="14"/>
      <c r="Q10" s="22" t="s">
        <v>20</v>
      </c>
      <c r="R10">
        <v>1</v>
      </c>
      <c r="S10" s="14">
        <v>1</v>
      </c>
    </row>
    <row r="11" spans="1:19" x14ac:dyDescent="0.35">
      <c r="A11" s="1">
        <v>4</v>
      </c>
      <c r="B11" s="1">
        <v>4.0999999999999996</v>
      </c>
      <c r="C11" s="1"/>
      <c r="D11" s="1"/>
      <c r="E11" s="1"/>
      <c r="H11" s="13" t="s">
        <v>30</v>
      </c>
      <c r="I11">
        <v>3</v>
      </c>
      <c r="J11">
        <v>0.5</v>
      </c>
      <c r="M11">
        <v>1.5</v>
      </c>
      <c r="N11">
        <v>1</v>
      </c>
      <c r="P11" s="14"/>
      <c r="Q11" s="23"/>
      <c r="R11">
        <v>2</v>
      </c>
      <c r="S11" s="14">
        <v>1.5</v>
      </c>
    </row>
    <row r="12" spans="1:19" x14ac:dyDescent="0.35">
      <c r="A12" s="1"/>
      <c r="B12" s="1">
        <v>4.8</v>
      </c>
      <c r="C12" s="1"/>
      <c r="D12" s="1"/>
      <c r="E12" s="1"/>
      <c r="H12" s="13" t="s">
        <v>31</v>
      </c>
      <c r="I12">
        <v>2</v>
      </c>
      <c r="J12">
        <v>1</v>
      </c>
      <c r="M12">
        <v>1.5</v>
      </c>
      <c r="N12">
        <v>1.5</v>
      </c>
      <c r="P12" s="14"/>
      <c r="Q12" s="23"/>
      <c r="R12">
        <v>1.5</v>
      </c>
      <c r="S12" s="14">
        <v>1</v>
      </c>
    </row>
    <row r="13" spans="1:19" x14ac:dyDescent="0.35">
      <c r="H13" s="15" t="s">
        <v>12</v>
      </c>
      <c r="I13">
        <f>AVERAGE(I9:I12)</f>
        <v>2.375</v>
      </c>
      <c r="J13">
        <f t="shared" ref="J13:N13" si="2">AVERAGE(J9:J12)</f>
        <v>1.125</v>
      </c>
      <c r="K13">
        <f>AVERAGE(I13:J13)</f>
        <v>1.75</v>
      </c>
      <c r="M13">
        <f t="shared" si="2"/>
        <v>1.875</v>
      </c>
      <c r="N13">
        <f t="shared" si="2"/>
        <v>1.375</v>
      </c>
      <c r="O13">
        <f>AVERAGE(M13:N13)</f>
        <v>1.625</v>
      </c>
      <c r="P13" s="14">
        <f>AVERAGE(K13,O13)</f>
        <v>1.6875</v>
      </c>
      <c r="Q13" s="22" t="s">
        <v>22</v>
      </c>
      <c r="R13">
        <v>2</v>
      </c>
      <c r="S13" s="14">
        <v>2</v>
      </c>
    </row>
    <row r="14" spans="1:19" x14ac:dyDescent="0.35">
      <c r="H14" s="15" t="s">
        <v>13</v>
      </c>
      <c r="I14">
        <f>STDEV(I9:I12)</f>
        <v>0.47871355387816905</v>
      </c>
      <c r="J14">
        <f t="shared" ref="J14:N14" si="3">STDEV(J9:J12)</f>
        <v>0.47871355387816905</v>
      </c>
      <c r="K14">
        <f>AVERAGE(I14:J14)</f>
        <v>0.47871355387816905</v>
      </c>
      <c r="M14">
        <f t="shared" si="3"/>
        <v>0.47871355387816905</v>
      </c>
      <c r="N14">
        <f t="shared" si="3"/>
        <v>0.25</v>
      </c>
      <c r="O14">
        <f>AVERAGE(M14:N14)</f>
        <v>0.36435677693908453</v>
      </c>
      <c r="P14" s="14">
        <f>AVERAGE(K14,O14)</f>
        <v>0.42153516540862679</v>
      </c>
      <c r="Q14" s="23"/>
      <c r="R14">
        <v>2.5</v>
      </c>
      <c r="S14" s="14">
        <v>2.5</v>
      </c>
    </row>
    <row r="15" spans="1:19" x14ac:dyDescent="0.35">
      <c r="H15" s="16"/>
      <c r="I15" s="17"/>
      <c r="J15" s="17"/>
      <c r="K15" s="17"/>
      <c r="L15" s="17"/>
      <c r="M15" s="17"/>
      <c r="N15" s="17"/>
      <c r="O15" s="17"/>
      <c r="P15" s="18"/>
      <c r="Q15" s="23"/>
      <c r="R15">
        <v>3</v>
      </c>
      <c r="S15" s="14">
        <v>1.5</v>
      </c>
    </row>
    <row r="16" spans="1:19" x14ac:dyDescent="0.35">
      <c r="H16" s="13" t="s">
        <v>32</v>
      </c>
      <c r="I16">
        <v>3</v>
      </c>
      <c r="J16">
        <v>2.5</v>
      </c>
      <c r="M16">
        <v>2.5</v>
      </c>
      <c r="N16">
        <v>1</v>
      </c>
      <c r="P16" s="14"/>
      <c r="Q16" s="23"/>
      <c r="R16">
        <v>2</v>
      </c>
      <c r="S16" s="14">
        <v>1.5</v>
      </c>
    </row>
    <row r="17" spans="8:19" x14ac:dyDescent="0.35">
      <c r="H17" s="13" t="s">
        <v>33</v>
      </c>
      <c r="I17">
        <v>3.5</v>
      </c>
      <c r="J17">
        <v>3</v>
      </c>
      <c r="M17">
        <v>2</v>
      </c>
      <c r="N17">
        <v>2</v>
      </c>
      <c r="P17" s="14"/>
      <c r="Q17" s="22" t="s">
        <v>34</v>
      </c>
      <c r="R17">
        <v>3</v>
      </c>
      <c r="S17" s="14">
        <v>2.5</v>
      </c>
    </row>
    <row r="18" spans="8:19" x14ac:dyDescent="0.35">
      <c r="H18" s="13" t="s">
        <v>35</v>
      </c>
      <c r="I18">
        <v>2.5</v>
      </c>
      <c r="J18">
        <v>3</v>
      </c>
      <c r="M18">
        <v>2.5</v>
      </c>
      <c r="N18">
        <v>2</v>
      </c>
      <c r="P18" s="14"/>
      <c r="Q18" s="23"/>
      <c r="R18">
        <v>3.5</v>
      </c>
      <c r="S18" s="14">
        <v>2</v>
      </c>
    </row>
    <row r="19" spans="8:19" x14ac:dyDescent="0.35">
      <c r="H19" s="13" t="s">
        <v>36</v>
      </c>
      <c r="I19">
        <v>3.5</v>
      </c>
      <c r="J19">
        <v>3.5</v>
      </c>
      <c r="M19">
        <v>2</v>
      </c>
      <c r="N19">
        <v>1.5</v>
      </c>
      <c r="P19" s="14"/>
      <c r="Q19" s="23"/>
      <c r="R19">
        <v>2.5</v>
      </c>
      <c r="S19" s="14">
        <v>2.5</v>
      </c>
    </row>
    <row r="20" spans="8:19" x14ac:dyDescent="0.35">
      <c r="H20" s="13" t="s">
        <v>37</v>
      </c>
      <c r="I20">
        <v>3</v>
      </c>
      <c r="J20">
        <v>2</v>
      </c>
      <c r="M20">
        <v>2</v>
      </c>
      <c r="N20">
        <v>2.5</v>
      </c>
      <c r="P20" s="14"/>
      <c r="Q20" s="13"/>
      <c r="R20">
        <v>3.5</v>
      </c>
      <c r="S20" s="14">
        <v>2</v>
      </c>
    </row>
    <row r="21" spans="8:19" x14ac:dyDescent="0.35">
      <c r="H21" s="13" t="s">
        <v>38</v>
      </c>
      <c r="I21">
        <v>3</v>
      </c>
      <c r="J21">
        <v>3</v>
      </c>
      <c r="M21">
        <v>3</v>
      </c>
      <c r="N21">
        <v>2</v>
      </c>
      <c r="P21" s="14"/>
      <c r="Q21" s="13"/>
      <c r="R21">
        <v>3</v>
      </c>
      <c r="S21" s="14">
        <v>2</v>
      </c>
    </row>
    <row r="22" spans="8:19" x14ac:dyDescent="0.35">
      <c r="H22" s="13" t="s">
        <v>39</v>
      </c>
      <c r="I22">
        <v>3</v>
      </c>
      <c r="J22">
        <v>1.5</v>
      </c>
      <c r="M22">
        <v>2.5</v>
      </c>
      <c r="N22">
        <v>2</v>
      </c>
      <c r="P22" s="14"/>
      <c r="Q22" s="13"/>
      <c r="R22">
        <v>3</v>
      </c>
      <c r="S22" s="14">
        <v>3</v>
      </c>
    </row>
    <row r="23" spans="8:19" x14ac:dyDescent="0.35">
      <c r="H23" s="13" t="s">
        <v>40</v>
      </c>
      <c r="I23">
        <v>2</v>
      </c>
      <c r="J23">
        <v>1.5</v>
      </c>
      <c r="M23">
        <v>2.5</v>
      </c>
      <c r="N23">
        <v>2.5</v>
      </c>
      <c r="P23" s="14"/>
      <c r="Q23" s="13"/>
      <c r="R23">
        <v>3</v>
      </c>
      <c r="S23" s="14">
        <v>2.5</v>
      </c>
    </row>
    <row r="24" spans="8:19" x14ac:dyDescent="0.35">
      <c r="H24" s="13" t="s">
        <v>41</v>
      </c>
      <c r="I24">
        <v>3</v>
      </c>
      <c r="J24">
        <v>2</v>
      </c>
      <c r="M24">
        <v>3.5</v>
      </c>
      <c r="N24">
        <v>2</v>
      </c>
      <c r="P24" s="14"/>
      <c r="Q24" s="13"/>
      <c r="R24">
        <v>2</v>
      </c>
      <c r="S24" s="14">
        <v>2.5</v>
      </c>
    </row>
    <row r="25" spans="8:19" x14ac:dyDescent="0.35">
      <c r="H25" s="15" t="s">
        <v>12</v>
      </c>
      <c r="I25">
        <f>AVERAGE(I16:I24)</f>
        <v>2.9444444444444446</v>
      </c>
      <c r="J25">
        <f t="shared" ref="J25:N25" si="4">AVERAGE(J16:J24)</f>
        <v>2.4444444444444446</v>
      </c>
      <c r="K25">
        <f>AVERAGE(I25:J25)</f>
        <v>2.6944444444444446</v>
      </c>
      <c r="M25">
        <f t="shared" si="4"/>
        <v>2.5</v>
      </c>
      <c r="N25">
        <f t="shared" si="4"/>
        <v>1.9444444444444444</v>
      </c>
      <c r="O25">
        <f>AVERAGE(M25:N25)</f>
        <v>2.2222222222222223</v>
      </c>
      <c r="P25" s="14">
        <f>AVERAGE(K25,O25)</f>
        <v>2.4583333333333335</v>
      </c>
      <c r="Q25" s="24"/>
      <c r="R25" s="25">
        <v>3</v>
      </c>
      <c r="S25" s="26">
        <v>3.5</v>
      </c>
    </row>
    <row r="26" spans="8:19" x14ac:dyDescent="0.35">
      <c r="H26" s="27" t="s">
        <v>13</v>
      </c>
      <c r="I26" s="25">
        <f>STDEV(I16:I24)</f>
        <v>0.46398036356916933</v>
      </c>
      <c r="J26" s="25">
        <f t="shared" ref="J26:N26" si="5">STDEV(J16:J24)</f>
        <v>0.72648315725677881</v>
      </c>
      <c r="K26" s="25">
        <f>AVERAGE(I26:J26)</f>
        <v>0.5952317604129741</v>
      </c>
      <c r="L26" s="25"/>
      <c r="M26" s="25">
        <f t="shared" si="5"/>
        <v>0.5</v>
      </c>
      <c r="N26" s="25">
        <f t="shared" si="5"/>
        <v>0.46398036356916839</v>
      </c>
      <c r="O26" s="25">
        <f>AVERAGE(M26:N26)</f>
        <v>0.48199018178458419</v>
      </c>
      <c r="P26" s="26">
        <f>AVERAGE(K26,O26)</f>
        <v>0.5386109710987792</v>
      </c>
    </row>
  </sheetData>
  <mergeCells count="2">
    <mergeCell ref="H1:K1"/>
    <mergeCell ref="M1:P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1025" r:id="rId3">
          <objectPr defaultSize="0" autoPict="0" r:id="rId4">
            <anchor moveWithCells="1">
              <from>
                <xdr:col>10</xdr:col>
                <xdr:colOff>590550</xdr:colOff>
                <xdr:row>26</xdr:row>
                <xdr:rowOff>76200</xdr:rowOff>
              </from>
              <to>
                <xdr:col>14</xdr:col>
                <xdr:colOff>50800</xdr:colOff>
                <xdr:row>44</xdr:row>
                <xdr:rowOff>12700</xdr:rowOff>
              </to>
            </anchor>
          </objectPr>
        </oleObject>
      </mc:Choice>
      <mc:Fallback>
        <oleObject progId="Prism10.Document" shapeId="1025" r:id="rId3"/>
      </mc:Fallback>
    </mc:AlternateContent>
    <mc:AlternateContent xmlns:mc="http://schemas.openxmlformats.org/markup-compatibility/2006">
      <mc:Choice Requires="x14">
        <oleObject progId="Prism10.Document" shapeId="1026" r:id="rId5">
          <objectPr defaultSize="0" autoPict="0" r:id="rId6">
            <anchor moveWithCells="1">
              <from>
                <xdr:col>7</xdr:col>
                <xdr:colOff>31750</xdr:colOff>
                <xdr:row>26</xdr:row>
                <xdr:rowOff>88900</xdr:rowOff>
              </from>
              <to>
                <xdr:col>11</xdr:col>
                <xdr:colOff>95250</xdr:colOff>
                <xdr:row>44</xdr:row>
                <xdr:rowOff>19050</xdr:rowOff>
              </to>
            </anchor>
          </objectPr>
        </oleObject>
      </mc:Choice>
      <mc:Fallback>
        <oleObject progId="Prism10.Document" shapeId="1026" r:id="rId5"/>
      </mc:Fallback>
    </mc:AlternateContent>
    <mc:AlternateContent xmlns:mc="http://schemas.openxmlformats.org/markup-compatibility/2006">
      <mc:Choice Requires="x14">
        <oleObject progId="Prism9.Document" shapeId="1027" r:id="rId7">
          <objectPr defaultSize="0" autoPict="0" r:id="rId8">
            <anchor moveWithCells="1">
              <from>
                <xdr:col>14</xdr:col>
                <xdr:colOff>38100</xdr:colOff>
                <xdr:row>26</xdr:row>
                <xdr:rowOff>69850</xdr:rowOff>
              </from>
              <to>
                <xdr:col>16</xdr:col>
                <xdr:colOff>508000</xdr:colOff>
                <xdr:row>44</xdr:row>
                <xdr:rowOff>19050</xdr:rowOff>
              </to>
            </anchor>
          </objectPr>
        </oleObject>
      </mc:Choice>
      <mc:Fallback>
        <oleObject progId="Prism9.Document" shapeId="1027" r:id="rId7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A161-E8C1-4CCE-83B7-D2283DFDC41F}">
  <dimension ref="A1:L22"/>
  <sheetViews>
    <sheetView workbookViewId="0">
      <selection activeCell="I26" sqref="I26"/>
    </sheetView>
  </sheetViews>
  <sheetFormatPr defaultRowHeight="14.5" x14ac:dyDescent="0.35"/>
  <sheetData>
    <row r="1" spans="1:12" ht="15.5" x14ac:dyDescent="0.35">
      <c r="A1" s="2" t="s">
        <v>106</v>
      </c>
      <c r="B1" s="2" t="s">
        <v>107</v>
      </c>
      <c r="C1" s="2" t="s">
        <v>108</v>
      </c>
      <c r="D1" s="2" t="s">
        <v>109</v>
      </c>
      <c r="E1" s="2" t="s">
        <v>110</v>
      </c>
      <c r="H1" s="2" t="s">
        <v>106</v>
      </c>
      <c r="I1" s="2" t="s">
        <v>107</v>
      </c>
      <c r="J1" s="2" t="s">
        <v>108</v>
      </c>
      <c r="K1" s="2" t="s">
        <v>109</v>
      </c>
      <c r="L1" s="2" t="s">
        <v>110</v>
      </c>
    </row>
    <row r="2" spans="1:12" x14ac:dyDescent="0.35">
      <c r="A2" s="1">
        <v>0.97499999999999998</v>
      </c>
      <c r="B2" s="1">
        <v>2.992</v>
      </c>
      <c r="C2" s="3" t="s">
        <v>111</v>
      </c>
      <c r="D2" s="1">
        <v>2.673</v>
      </c>
      <c r="E2" s="1">
        <v>1.0640000000000001</v>
      </c>
      <c r="H2" s="1">
        <v>1.2350000000000001</v>
      </c>
      <c r="I2" s="1">
        <v>3.3180000000000001</v>
      </c>
      <c r="J2" s="1">
        <v>6.56</v>
      </c>
      <c r="K2" s="1">
        <v>3.1949999999999998</v>
      </c>
      <c r="L2" s="1">
        <v>1.1759999999999999</v>
      </c>
    </row>
    <row r="3" spans="1:12" x14ac:dyDescent="0.35">
      <c r="A3" s="1">
        <v>0.48499999999999999</v>
      </c>
      <c r="B3" s="1">
        <v>6.0309999999999997</v>
      </c>
      <c r="C3" s="1">
        <v>8.6530000000000005</v>
      </c>
      <c r="D3" s="1">
        <v>2.2850000000000001</v>
      </c>
      <c r="E3" s="1">
        <v>1.161</v>
      </c>
      <c r="H3" s="1">
        <v>1.069</v>
      </c>
      <c r="I3" s="1">
        <v>4.9660000000000002</v>
      </c>
      <c r="J3" s="1">
        <v>5.8520000000000003</v>
      </c>
      <c r="K3" s="1">
        <v>3.028</v>
      </c>
      <c r="L3" s="1">
        <v>2.0870000000000002</v>
      </c>
    </row>
    <row r="4" spans="1:12" x14ac:dyDescent="0.35">
      <c r="A4" s="1">
        <v>1.2909999999999999</v>
      </c>
      <c r="B4" s="1">
        <v>2.3410000000000002</v>
      </c>
      <c r="C4" s="1">
        <v>8.2840000000000007</v>
      </c>
      <c r="D4" s="1">
        <v>1.452</v>
      </c>
      <c r="E4" s="1">
        <v>1.859</v>
      </c>
      <c r="H4" s="1">
        <v>0.20599999999999999</v>
      </c>
      <c r="I4" s="1">
        <v>3.2810000000000001</v>
      </c>
      <c r="J4" s="1">
        <v>5.4429999999999996</v>
      </c>
      <c r="K4" s="3" t="s">
        <v>119</v>
      </c>
      <c r="L4" s="1">
        <v>2.0150000000000001</v>
      </c>
    </row>
    <row r="5" spans="1:12" x14ac:dyDescent="0.35">
      <c r="A5" s="1">
        <v>0.69599999999999995</v>
      </c>
      <c r="B5" s="1">
        <v>5.63</v>
      </c>
      <c r="C5" s="3" t="s">
        <v>112</v>
      </c>
      <c r="D5" s="1">
        <v>2.8279999999999998</v>
      </c>
      <c r="E5" s="1">
        <v>1.42</v>
      </c>
      <c r="H5" s="1">
        <v>0.70599999999999996</v>
      </c>
      <c r="I5" s="1">
        <v>3.7290000000000001</v>
      </c>
      <c r="J5" s="1">
        <v>4.4260000000000002</v>
      </c>
      <c r="K5" s="1">
        <v>3.3980000000000001</v>
      </c>
      <c r="L5" s="1">
        <v>2.5329999999999999</v>
      </c>
    </row>
    <row r="6" spans="1:12" x14ac:dyDescent="0.35">
      <c r="A6" s="1">
        <v>0.88700000000000001</v>
      </c>
      <c r="B6" s="1">
        <v>4.202</v>
      </c>
      <c r="C6" s="1">
        <v>4.7030000000000003</v>
      </c>
      <c r="D6" s="1">
        <v>1.9339999999999999</v>
      </c>
      <c r="E6" s="1">
        <v>0.91</v>
      </c>
      <c r="H6" s="1">
        <v>1.3759999999999999</v>
      </c>
      <c r="I6" s="1">
        <v>8.4809999999999999</v>
      </c>
      <c r="J6" s="1">
        <v>4.7110000000000003</v>
      </c>
      <c r="K6" s="3" t="s">
        <v>120</v>
      </c>
      <c r="L6" s="1">
        <v>1.03</v>
      </c>
    </row>
    <row r="7" spans="1:12" x14ac:dyDescent="0.35">
      <c r="A7" s="1"/>
      <c r="B7" s="1">
        <v>4.3940000000000001</v>
      </c>
      <c r="C7" s="1">
        <v>4.4059999999999997</v>
      </c>
      <c r="D7" s="1"/>
      <c r="E7" s="1"/>
      <c r="H7" s="1"/>
      <c r="I7" s="3" t="s">
        <v>121</v>
      </c>
      <c r="J7" s="1"/>
      <c r="K7" s="1"/>
      <c r="L7" s="1">
        <v>1.6990000000000001</v>
      </c>
    </row>
    <row r="8" spans="1:12" x14ac:dyDescent="0.35">
      <c r="A8" s="1"/>
      <c r="B8" s="1">
        <v>3.7490000000000001</v>
      </c>
      <c r="C8" s="1">
        <v>8.8729999999999993</v>
      </c>
      <c r="D8" s="1"/>
      <c r="E8" s="1"/>
      <c r="H8" s="1"/>
      <c r="I8" s="3" t="s">
        <v>122</v>
      </c>
      <c r="J8" s="3" t="s">
        <v>123</v>
      </c>
      <c r="K8" s="1"/>
      <c r="L8" s="1">
        <v>1.615</v>
      </c>
    </row>
    <row r="9" spans="1:12" x14ac:dyDescent="0.35">
      <c r="A9" s="1"/>
      <c r="B9" s="1">
        <v>2.4500000000000002</v>
      </c>
      <c r="C9" s="1">
        <v>8.0389999999999997</v>
      </c>
      <c r="D9" s="1"/>
      <c r="E9" s="1"/>
      <c r="H9" s="1"/>
      <c r="I9" s="1">
        <v>3.802</v>
      </c>
      <c r="J9" s="1">
        <v>4.8090000000000002</v>
      </c>
      <c r="K9" s="1">
        <v>1.296</v>
      </c>
      <c r="L9" s="1">
        <v>1.3919999999999999</v>
      </c>
    </row>
    <row r="10" spans="1:12" x14ac:dyDescent="0.35">
      <c r="A10" s="1"/>
      <c r="B10" s="1"/>
      <c r="C10" s="1">
        <v>8.2940000000000005</v>
      </c>
      <c r="D10" s="1"/>
      <c r="E10" s="1"/>
      <c r="H10" s="1"/>
      <c r="I10" s="1"/>
      <c r="J10" s="3" t="s">
        <v>124</v>
      </c>
      <c r="K10" s="1">
        <v>2.1760000000000002</v>
      </c>
      <c r="L10" s="1"/>
    </row>
    <row r="11" spans="1:12" x14ac:dyDescent="0.35">
      <c r="A11" s="1"/>
      <c r="B11" s="1"/>
      <c r="C11" s="1">
        <v>6.47</v>
      </c>
      <c r="D11" s="1"/>
      <c r="E11" s="1"/>
      <c r="H11" s="1"/>
      <c r="I11" s="1"/>
      <c r="J11" s="1">
        <v>4.3419999999999996</v>
      </c>
      <c r="K11" s="1">
        <v>1.7050000000000001</v>
      </c>
      <c r="L11" s="1"/>
    </row>
    <row r="12" spans="1:12" x14ac:dyDescent="0.35">
      <c r="A12" s="1"/>
      <c r="B12" s="1"/>
      <c r="C12" s="3" t="s">
        <v>113</v>
      </c>
      <c r="D12" s="1"/>
      <c r="E12" s="1"/>
      <c r="H12" s="1"/>
      <c r="I12" s="1">
        <v>6.077</v>
      </c>
      <c r="J12" s="1"/>
      <c r="K12" s="1">
        <v>3.145</v>
      </c>
      <c r="L12" s="1"/>
    </row>
    <row r="13" spans="1:12" x14ac:dyDescent="0.35">
      <c r="A13" s="1"/>
      <c r="B13" s="1"/>
      <c r="C13" s="1"/>
      <c r="D13" s="1"/>
      <c r="E13" s="1"/>
      <c r="H13" s="1"/>
      <c r="I13" s="3" t="s">
        <v>125</v>
      </c>
      <c r="J13" s="3" t="s">
        <v>126</v>
      </c>
      <c r="K13" s="1"/>
      <c r="L13" s="1"/>
    </row>
    <row r="14" spans="1:12" x14ac:dyDescent="0.35">
      <c r="A14" s="1"/>
      <c r="B14" s="1"/>
      <c r="C14" s="1"/>
      <c r="D14" s="1"/>
      <c r="E14" s="1"/>
      <c r="H14" s="1"/>
      <c r="I14" s="1">
        <v>3.4249999999999998</v>
      </c>
      <c r="J14" s="1">
        <v>4.5380000000000003</v>
      </c>
      <c r="K14" s="1"/>
      <c r="L14" s="1"/>
    </row>
    <row r="15" spans="1:12" x14ac:dyDescent="0.35">
      <c r="A15" s="1"/>
      <c r="B15" s="1"/>
      <c r="C15" s="3" t="s">
        <v>114</v>
      </c>
      <c r="D15" s="1"/>
      <c r="E15" s="1"/>
      <c r="H15" s="1"/>
      <c r="I15" s="3" t="s">
        <v>127</v>
      </c>
      <c r="J15" s="3" t="s">
        <v>128</v>
      </c>
      <c r="K15" s="1"/>
      <c r="L15" s="1"/>
    </row>
    <row r="16" spans="1:12" x14ac:dyDescent="0.35">
      <c r="A16" s="1"/>
      <c r="B16" s="1"/>
      <c r="C16" s="3" t="s">
        <v>115</v>
      </c>
      <c r="D16" s="1"/>
      <c r="E16" s="1"/>
      <c r="H16" s="1"/>
      <c r="I16" s="1">
        <v>3.8260000000000001</v>
      </c>
      <c r="J16" s="3" t="s">
        <v>129</v>
      </c>
      <c r="K16" s="1"/>
      <c r="L16" s="1"/>
    </row>
    <row r="17" spans="1:12" x14ac:dyDescent="0.35">
      <c r="A17" s="1"/>
      <c r="B17" s="1"/>
      <c r="C17" s="1">
        <v>5.2380000000000004</v>
      </c>
      <c r="D17" s="1"/>
      <c r="E17" s="1"/>
      <c r="H17" s="1"/>
      <c r="I17" s="1">
        <v>7.0759999999999996</v>
      </c>
      <c r="J17" s="3" t="s">
        <v>130</v>
      </c>
      <c r="K17" s="1"/>
      <c r="L17" s="1"/>
    </row>
    <row r="18" spans="1:12" x14ac:dyDescent="0.35">
      <c r="A18" s="1"/>
      <c r="B18" s="1"/>
      <c r="C18" s="3" t="s">
        <v>116</v>
      </c>
      <c r="D18" s="1"/>
      <c r="E18" s="1"/>
      <c r="H18" s="1"/>
      <c r="I18" s="1"/>
      <c r="J18" s="3" t="s">
        <v>131</v>
      </c>
      <c r="K18" s="1"/>
      <c r="L18" s="1"/>
    </row>
    <row r="19" spans="1:12" x14ac:dyDescent="0.35">
      <c r="A19" s="1"/>
      <c r="B19" s="1"/>
      <c r="C19" s="1">
        <v>8.1560000000000006</v>
      </c>
      <c r="D19" s="1"/>
      <c r="E19" s="1"/>
      <c r="H19" s="1"/>
      <c r="I19" s="1"/>
      <c r="J19" s="1">
        <v>5.782</v>
      </c>
      <c r="K19" s="1"/>
      <c r="L19" s="1"/>
    </row>
    <row r="20" spans="1:12" x14ac:dyDescent="0.35">
      <c r="A20" s="1"/>
      <c r="B20" s="1"/>
      <c r="C20" s="3" t="s">
        <v>117</v>
      </c>
      <c r="D20" s="1"/>
      <c r="E20" s="1"/>
      <c r="H20" s="1"/>
      <c r="I20" s="1"/>
      <c r="J20" s="1">
        <v>5.048</v>
      </c>
      <c r="K20" s="1"/>
      <c r="L20" s="1"/>
    </row>
    <row r="21" spans="1:12" x14ac:dyDescent="0.35">
      <c r="A21" s="1"/>
      <c r="B21" s="1"/>
      <c r="C21" s="3" t="s">
        <v>118</v>
      </c>
      <c r="D21" s="1"/>
      <c r="E21" s="1"/>
    </row>
    <row r="22" spans="1:12" x14ac:dyDescent="0.35">
      <c r="A22" s="1"/>
      <c r="B22" s="1"/>
      <c r="C22" s="1"/>
      <c r="D22" s="1"/>
      <c r="E2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74F3-1F71-4003-98BA-092CCB97B066}">
  <dimension ref="A1:C6"/>
  <sheetViews>
    <sheetView workbookViewId="0">
      <selection activeCell="J23" sqref="J23"/>
    </sheetView>
  </sheetViews>
  <sheetFormatPr defaultRowHeight="14.5" x14ac:dyDescent="0.35"/>
  <sheetData>
    <row r="1" spans="1:3" ht="15.5" x14ac:dyDescent="0.35">
      <c r="A1" s="2" t="s">
        <v>132</v>
      </c>
      <c r="B1" s="2" t="s">
        <v>108</v>
      </c>
      <c r="C1" s="2" t="s">
        <v>133</v>
      </c>
    </row>
    <row r="2" spans="1:3" x14ac:dyDescent="0.35">
      <c r="A2" s="1">
        <v>8.5619999999999994</v>
      </c>
      <c r="B2" s="1">
        <v>9.9269999999999996</v>
      </c>
      <c r="C2" s="1">
        <v>7.1859999999999999</v>
      </c>
    </row>
    <row r="3" spans="1:3" x14ac:dyDescent="0.35">
      <c r="A3" s="1">
        <v>9.2309999999999999</v>
      </c>
      <c r="B3" s="1">
        <v>8.0709999999999997</v>
      </c>
      <c r="C3" s="1">
        <v>9.3689999999999998</v>
      </c>
    </row>
    <row r="4" spans="1:3" x14ac:dyDescent="0.35">
      <c r="A4" s="1">
        <v>9.3740000000000006</v>
      </c>
      <c r="B4" s="1">
        <v>7.266</v>
      </c>
      <c r="C4" s="1">
        <v>8.0950000000000006</v>
      </c>
    </row>
    <row r="5" spans="1:3" x14ac:dyDescent="0.35">
      <c r="A5" s="1">
        <v>7.0129999999999999</v>
      </c>
      <c r="B5" s="1">
        <v>9.4039999999999999</v>
      </c>
      <c r="C5" s="1">
        <v>10.715999999999999</v>
      </c>
    </row>
    <row r="6" spans="1:3" x14ac:dyDescent="0.35">
      <c r="A6" s="1"/>
      <c r="B6" s="1">
        <v>10.266</v>
      </c>
      <c r="C6" s="1">
        <v>10.36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8AB3-2871-429A-A457-2A117BB3B8E3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1C0B-950C-4B2D-AF36-76F0ADF61771}">
  <dimension ref="A1:D26"/>
  <sheetViews>
    <sheetView workbookViewId="0">
      <selection activeCell="H18" sqref="H18"/>
    </sheetView>
  </sheetViews>
  <sheetFormatPr defaultRowHeight="14.5" x14ac:dyDescent="0.35"/>
  <cols>
    <col min="1" max="3" width="9.6328125" bestFit="1" customWidth="1"/>
    <col min="4" max="4" width="9.90625" bestFit="1" customWidth="1"/>
  </cols>
  <sheetData>
    <row r="1" spans="1:4" x14ac:dyDescent="0.35">
      <c r="A1" s="2" t="s">
        <v>20</v>
      </c>
      <c r="B1" s="2" t="s">
        <v>22</v>
      </c>
      <c r="C1" s="2" t="s">
        <v>42</v>
      </c>
      <c r="D1" s="2" t="s">
        <v>43</v>
      </c>
    </row>
    <row r="2" spans="1:4" x14ac:dyDescent="0.35">
      <c r="A2" s="1">
        <v>1.1811590000000001</v>
      </c>
      <c r="B2" s="1">
        <v>1.9925930000000001</v>
      </c>
      <c r="C2" s="1">
        <v>4.6893760000000002</v>
      </c>
      <c r="D2" s="1">
        <v>2.59</v>
      </c>
    </row>
    <row r="3" spans="1:4" x14ac:dyDescent="0.35">
      <c r="A3" s="1">
        <v>1.2847900000000001</v>
      </c>
      <c r="B3" s="1">
        <v>1.2462690000000001</v>
      </c>
      <c r="C3" s="1">
        <v>1.8454360000000001</v>
      </c>
      <c r="D3" s="1">
        <v>1.87</v>
      </c>
    </row>
    <row r="4" spans="1:4" x14ac:dyDescent="0.35">
      <c r="A4" s="3" t="s">
        <v>44</v>
      </c>
      <c r="B4" s="3" t="s">
        <v>45</v>
      </c>
      <c r="C4" s="1">
        <v>1.9383999999999999</v>
      </c>
      <c r="D4" s="1">
        <v>2.5099999999999998</v>
      </c>
    </row>
    <row r="5" spans="1:4" x14ac:dyDescent="0.35">
      <c r="A5" s="3" t="s">
        <v>46</v>
      </c>
      <c r="B5" s="3" t="s">
        <v>47</v>
      </c>
      <c r="C5" s="1">
        <v>2.8465050000000001</v>
      </c>
      <c r="D5" s="1">
        <v>2.78</v>
      </c>
    </row>
    <row r="6" spans="1:4" x14ac:dyDescent="0.35">
      <c r="A6" s="3" t="s">
        <v>48</v>
      </c>
      <c r="B6" s="1"/>
      <c r="C6" s="1"/>
      <c r="D6" s="1"/>
    </row>
    <row r="7" spans="1:4" x14ac:dyDescent="0.35">
      <c r="A7" s="1">
        <v>1.195282</v>
      </c>
      <c r="B7" s="1"/>
      <c r="C7" s="1"/>
      <c r="D7" s="1">
        <v>2.63</v>
      </c>
    </row>
    <row r="8" spans="1:4" x14ac:dyDescent="0.35">
      <c r="A8" s="1">
        <v>1.3947369999999999</v>
      </c>
      <c r="B8" s="1"/>
      <c r="C8" s="1">
        <v>2.4977079999999998</v>
      </c>
      <c r="D8" s="1">
        <v>2.11</v>
      </c>
    </row>
    <row r="9" spans="1:4" x14ac:dyDescent="0.35">
      <c r="A9" s="3" t="s">
        <v>49</v>
      </c>
      <c r="B9" s="1"/>
      <c r="C9" s="1">
        <v>1.950061</v>
      </c>
      <c r="D9" s="1">
        <v>4.24</v>
      </c>
    </row>
    <row r="10" spans="1:4" x14ac:dyDescent="0.35">
      <c r="A10" s="1">
        <v>1.279739</v>
      </c>
      <c r="B10" s="1">
        <v>1.7168060000000001</v>
      </c>
      <c r="C10" s="1">
        <v>2.585127</v>
      </c>
      <c r="D10" s="1"/>
    </row>
    <row r="11" spans="1:4" x14ac:dyDescent="0.35">
      <c r="A11" s="1">
        <v>1.2277659999999999</v>
      </c>
      <c r="B11" s="3" t="s">
        <v>50</v>
      </c>
      <c r="C11" s="1">
        <v>2.4808479999999999</v>
      </c>
      <c r="D11" s="1"/>
    </row>
    <row r="12" spans="1:4" x14ac:dyDescent="0.35">
      <c r="A12" s="1">
        <v>1.3089569999999999</v>
      </c>
      <c r="B12" s="1">
        <v>1.821326</v>
      </c>
      <c r="C12" s="1"/>
      <c r="D12" s="1"/>
    </row>
    <row r="13" spans="1:4" x14ac:dyDescent="0.35">
      <c r="A13" s="1">
        <v>1.300694</v>
      </c>
      <c r="B13" s="1">
        <v>2.5087190000000001</v>
      </c>
      <c r="C13" s="1"/>
      <c r="D13" s="1"/>
    </row>
    <row r="14" spans="1:4" x14ac:dyDescent="0.35">
      <c r="A14" s="1">
        <v>1.2754589999999999</v>
      </c>
      <c r="B14" s="3" t="s">
        <v>51</v>
      </c>
      <c r="C14" s="1">
        <v>1.6201209999999999</v>
      </c>
      <c r="D14" s="1"/>
    </row>
    <row r="15" spans="1:4" x14ac:dyDescent="0.35">
      <c r="A15" s="1"/>
      <c r="B15" s="1">
        <v>1.395937</v>
      </c>
      <c r="C15" s="3" t="s">
        <v>52</v>
      </c>
      <c r="D15" s="1"/>
    </row>
    <row r="16" spans="1:4" x14ac:dyDescent="0.35">
      <c r="A16" s="1"/>
      <c r="B16" s="1"/>
      <c r="C16" s="1">
        <v>4.07</v>
      </c>
      <c r="D16" s="1"/>
    </row>
    <row r="17" spans="1:4" x14ac:dyDescent="0.35">
      <c r="A17" s="3" t="s">
        <v>53</v>
      </c>
      <c r="B17" s="1">
        <v>1.485997</v>
      </c>
      <c r="C17" s="1">
        <v>2.578538</v>
      </c>
      <c r="D17" s="1"/>
    </row>
    <row r="18" spans="1:4" x14ac:dyDescent="0.35">
      <c r="A18" s="3" t="s">
        <v>54</v>
      </c>
      <c r="B18" s="1">
        <v>1.9422489999999999</v>
      </c>
      <c r="C18" s="1">
        <v>3.426901</v>
      </c>
      <c r="D18" s="1"/>
    </row>
    <row r="19" spans="1:4" x14ac:dyDescent="0.35">
      <c r="A19" s="1">
        <v>1.68</v>
      </c>
      <c r="B19" s="1">
        <v>1.3530420000000001</v>
      </c>
      <c r="C19" s="1">
        <v>3.47</v>
      </c>
      <c r="D19" s="1"/>
    </row>
    <row r="20" spans="1:4" x14ac:dyDescent="0.35">
      <c r="A20" s="1"/>
      <c r="B20" s="1"/>
      <c r="C20" s="3" t="s">
        <v>55</v>
      </c>
      <c r="D20" s="1"/>
    </row>
    <row r="21" spans="1:4" x14ac:dyDescent="0.35">
      <c r="A21" s="3" t="s">
        <v>56</v>
      </c>
      <c r="B21" s="1"/>
      <c r="C21" s="1"/>
      <c r="D21" s="1"/>
    </row>
    <row r="22" spans="1:4" x14ac:dyDescent="0.35">
      <c r="A22" s="1">
        <v>1.48</v>
      </c>
      <c r="B22" s="1"/>
      <c r="C22" s="1"/>
      <c r="D22" s="1"/>
    </row>
    <row r="23" spans="1:4" x14ac:dyDescent="0.35">
      <c r="A23" s="3" t="s">
        <v>57</v>
      </c>
      <c r="B23" s="1"/>
      <c r="C23" s="1"/>
      <c r="D23" s="1"/>
    </row>
    <row r="24" spans="1:4" x14ac:dyDescent="0.35">
      <c r="A24" s="1">
        <v>1.52</v>
      </c>
      <c r="B24" s="1"/>
      <c r="C24" s="1"/>
      <c r="D24" s="1"/>
    </row>
    <row r="25" spans="1:4" x14ac:dyDescent="0.35">
      <c r="A25" s="1">
        <v>1.65</v>
      </c>
      <c r="B25" s="1"/>
      <c r="C25" s="1"/>
      <c r="D25" s="1"/>
    </row>
    <row r="26" spans="1:4" x14ac:dyDescent="0.35">
      <c r="A26" s="1"/>
      <c r="B26" s="1"/>
      <c r="C26" s="1"/>
      <c r="D2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B411-0E8E-42E7-B4F7-A0B0A8D72832}">
  <dimension ref="A1:K9"/>
  <sheetViews>
    <sheetView workbookViewId="0">
      <selection activeCell="J21" sqref="J21"/>
    </sheetView>
  </sheetViews>
  <sheetFormatPr defaultRowHeight="14.5" x14ac:dyDescent="0.35"/>
  <cols>
    <col min="4" max="4" width="15.453125" bestFit="1" customWidth="1"/>
  </cols>
  <sheetData>
    <row r="1" spans="1:11" x14ac:dyDescent="0.35">
      <c r="A1" s="2" t="s">
        <v>20</v>
      </c>
      <c r="B1" s="2" t="s">
        <v>58</v>
      </c>
      <c r="C1" s="2" t="s">
        <v>59</v>
      </c>
      <c r="D1" s="2" t="s">
        <v>60</v>
      </c>
      <c r="H1" s="2" t="s">
        <v>3</v>
      </c>
      <c r="I1" s="2" t="s">
        <v>61</v>
      </c>
      <c r="J1" s="2" t="s">
        <v>62</v>
      </c>
      <c r="K1" s="2" t="s">
        <v>63</v>
      </c>
    </row>
    <row r="2" spans="1:11" x14ac:dyDescent="0.35">
      <c r="A2" s="1">
        <v>1.5</v>
      </c>
      <c r="B2" s="1">
        <v>5.2</v>
      </c>
      <c r="C2" s="1">
        <v>2.1</v>
      </c>
      <c r="D2" s="1">
        <v>6</v>
      </c>
      <c r="H2" s="1">
        <v>3.6760000000000002</v>
      </c>
      <c r="I2" s="1">
        <v>3.4820000000000002</v>
      </c>
      <c r="J2" s="1">
        <v>4.9400000000000004</v>
      </c>
      <c r="K2" s="1">
        <v>5.8460000000000001</v>
      </c>
    </row>
    <row r="3" spans="1:11" x14ac:dyDescent="0.35">
      <c r="A3" s="1">
        <v>1.7</v>
      </c>
      <c r="B3" s="1">
        <v>4.2</v>
      </c>
      <c r="C3" s="1">
        <v>2.9</v>
      </c>
      <c r="D3" s="1">
        <v>7</v>
      </c>
      <c r="H3" s="1">
        <v>3.8290000000000002</v>
      </c>
      <c r="I3" s="1">
        <v>2.6110000000000002</v>
      </c>
      <c r="J3" s="1">
        <v>4.1970000000000001</v>
      </c>
      <c r="K3" s="1">
        <v>4.5599999999999996</v>
      </c>
    </row>
    <row r="4" spans="1:11" x14ac:dyDescent="0.35">
      <c r="A4" s="1">
        <v>1</v>
      </c>
      <c r="B4" s="1">
        <v>2.8</v>
      </c>
      <c r="C4" s="1">
        <v>1.9</v>
      </c>
      <c r="D4" s="1">
        <v>5.2</v>
      </c>
      <c r="H4" s="1">
        <v>3.3759999999999999</v>
      </c>
      <c r="I4" s="1">
        <v>2.625</v>
      </c>
      <c r="J4" s="1">
        <v>3.6819999999999999</v>
      </c>
      <c r="K4" s="1">
        <v>4.1289999999999996</v>
      </c>
    </row>
    <row r="5" spans="1:11" x14ac:dyDescent="0.35">
      <c r="A5" s="1">
        <v>1.2</v>
      </c>
      <c r="B5" s="1">
        <v>5.8</v>
      </c>
      <c r="C5" s="1"/>
      <c r="D5" s="1">
        <v>8</v>
      </c>
      <c r="H5" s="1">
        <v>2.9409999999999998</v>
      </c>
      <c r="I5" s="1">
        <v>3.2120000000000002</v>
      </c>
      <c r="J5" s="1">
        <v>6.8109999999999999</v>
      </c>
      <c r="K5" s="1">
        <v>4.891</v>
      </c>
    </row>
    <row r="6" spans="1:11" x14ac:dyDescent="0.35">
      <c r="H6" s="1"/>
      <c r="I6" s="1">
        <v>5.1879999999999997</v>
      </c>
      <c r="J6" s="1">
        <v>5.6539999999999999</v>
      </c>
      <c r="K6" s="1"/>
    </row>
    <row r="7" spans="1:11" x14ac:dyDescent="0.35">
      <c r="H7" s="1"/>
      <c r="I7" s="1">
        <v>3.9049999999999998</v>
      </c>
      <c r="J7" s="1">
        <v>5.6520000000000001</v>
      </c>
      <c r="K7" s="1"/>
    </row>
    <row r="8" spans="1:11" x14ac:dyDescent="0.35">
      <c r="H8" s="1"/>
      <c r="I8" s="1">
        <v>3.9</v>
      </c>
      <c r="J8" s="1">
        <v>6.2169999999999996</v>
      </c>
      <c r="K8" s="1"/>
    </row>
    <row r="9" spans="1:11" x14ac:dyDescent="0.35">
      <c r="H9" s="1"/>
      <c r="I9" s="1">
        <v>4.2229999999999999</v>
      </c>
      <c r="J9" s="1">
        <v>4.3230000000000004</v>
      </c>
      <c r="K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C4CA-B358-4A21-B516-1059E5249E09}">
  <dimension ref="A1:E5"/>
  <sheetViews>
    <sheetView workbookViewId="0">
      <selection activeCell="I5" sqref="I5"/>
    </sheetView>
  </sheetViews>
  <sheetFormatPr defaultRowHeight="14.5" x14ac:dyDescent="0.35"/>
  <cols>
    <col min="5" max="5" width="12.6328125" bestFit="1" customWidth="1"/>
  </cols>
  <sheetData>
    <row r="1" spans="1:5" x14ac:dyDescent="0.35">
      <c r="A1" s="2" t="s">
        <v>20</v>
      </c>
      <c r="B1" s="2" t="s">
        <v>64</v>
      </c>
      <c r="D1" s="2" t="s">
        <v>20</v>
      </c>
      <c r="E1" s="2" t="s">
        <v>65</v>
      </c>
    </row>
    <row r="2" spans="1:5" x14ac:dyDescent="0.35">
      <c r="A2" s="1">
        <v>0.8</v>
      </c>
      <c r="B2" s="1">
        <v>2.2000000000000002</v>
      </c>
      <c r="D2" s="1">
        <v>14</v>
      </c>
      <c r="E2" s="1">
        <v>116</v>
      </c>
    </row>
    <row r="3" spans="1:5" x14ac:dyDescent="0.35">
      <c r="A3" s="1">
        <v>1</v>
      </c>
      <c r="B3" s="1">
        <v>3.1</v>
      </c>
      <c r="D3" s="1">
        <v>12</v>
      </c>
      <c r="E3" s="1">
        <v>71</v>
      </c>
    </row>
    <row r="4" spans="1:5" x14ac:dyDescent="0.35">
      <c r="A4" s="1">
        <v>0.7</v>
      </c>
      <c r="B4" s="1">
        <v>1.8</v>
      </c>
      <c r="D4" s="1">
        <v>20</v>
      </c>
      <c r="E4" s="1">
        <v>54</v>
      </c>
    </row>
    <row r="5" spans="1:5" x14ac:dyDescent="0.35">
      <c r="A5" s="1"/>
      <c r="B5" s="1">
        <v>2.2999999999999998</v>
      </c>
      <c r="D5" s="1">
        <v>35</v>
      </c>
      <c r="E5" s="1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4A98-0246-4480-AF16-F83888F1FAC5}">
  <dimension ref="A1:B20"/>
  <sheetViews>
    <sheetView workbookViewId="0">
      <selection activeCell="I14" sqref="I14"/>
    </sheetView>
  </sheetViews>
  <sheetFormatPr defaultRowHeight="14.5" x14ac:dyDescent="0.35"/>
  <sheetData>
    <row r="1" spans="1:2" x14ac:dyDescent="0.35">
      <c r="A1" s="2" t="s">
        <v>66</v>
      </c>
      <c r="B1" s="2" t="s">
        <v>67</v>
      </c>
    </row>
    <row r="2" spans="1:2" x14ac:dyDescent="0.35">
      <c r="A2" s="1">
        <v>4.6893760000000002</v>
      </c>
      <c r="B2" s="1">
        <v>1.293123</v>
      </c>
    </row>
    <row r="3" spans="1:2" x14ac:dyDescent="0.35">
      <c r="A3" s="1">
        <v>1.8454360000000001</v>
      </c>
      <c r="B3" s="1">
        <v>1.5595319999999999</v>
      </c>
    </row>
    <row r="4" spans="1:2" x14ac:dyDescent="0.35">
      <c r="A4" s="1">
        <v>1.9383999999999999</v>
      </c>
      <c r="B4" s="1">
        <v>1.483163</v>
      </c>
    </row>
    <row r="5" spans="1:2" x14ac:dyDescent="0.35">
      <c r="A5" s="1">
        <v>2.8465050000000001</v>
      </c>
      <c r="B5" s="1">
        <v>1.634182</v>
      </c>
    </row>
    <row r="6" spans="1:2" x14ac:dyDescent="0.35">
      <c r="A6" s="1"/>
      <c r="B6" s="1">
        <v>1.7677659999999999</v>
      </c>
    </row>
    <row r="7" spans="1:2" x14ac:dyDescent="0.35">
      <c r="A7" s="1"/>
      <c r="B7" s="1">
        <v>1.532178</v>
      </c>
    </row>
    <row r="8" spans="1:2" x14ac:dyDescent="0.35">
      <c r="A8" s="1">
        <v>2.4977079999999998</v>
      </c>
      <c r="B8" s="1">
        <v>1.7706360000000001</v>
      </c>
    </row>
    <row r="9" spans="1:2" x14ac:dyDescent="0.35">
      <c r="A9" s="1">
        <v>1.950061</v>
      </c>
      <c r="B9" s="1">
        <v>1.471698</v>
      </c>
    </row>
    <row r="10" spans="1:2" x14ac:dyDescent="0.35">
      <c r="A10" s="1">
        <v>2.585127</v>
      </c>
      <c r="B10" s="1"/>
    </row>
    <row r="11" spans="1:2" x14ac:dyDescent="0.35">
      <c r="A11" s="1">
        <v>2.4808479999999999</v>
      </c>
      <c r="B11" s="1"/>
    </row>
    <row r="12" spans="1:2" x14ac:dyDescent="0.35">
      <c r="A12" s="1"/>
      <c r="B12" s="1"/>
    </row>
    <row r="13" spans="1:2" x14ac:dyDescent="0.35">
      <c r="A13" s="1"/>
      <c r="B13" s="1"/>
    </row>
    <row r="14" spans="1:2" x14ac:dyDescent="0.35">
      <c r="A14" s="1">
        <v>1.6201209999999999</v>
      </c>
      <c r="B14" s="1"/>
    </row>
    <row r="15" spans="1:2" x14ac:dyDescent="0.35">
      <c r="A15" s="3" t="s">
        <v>52</v>
      </c>
      <c r="B15" s="1"/>
    </row>
    <row r="16" spans="1:2" x14ac:dyDescent="0.35">
      <c r="A16" s="1">
        <v>4.07</v>
      </c>
      <c r="B16" s="1"/>
    </row>
    <row r="17" spans="1:2" x14ac:dyDescent="0.35">
      <c r="A17" s="1">
        <v>2.578538</v>
      </c>
      <c r="B17" s="1"/>
    </row>
    <row r="18" spans="1:2" x14ac:dyDescent="0.35">
      <c r="A18" s="1">
        <v>3.426901</v>
      </c>
      <c r="B18" s="1"/>
    </row>
    <row r="19" spans="1:2" x14ac:dyDescent="0.35">
      <c r="A19" s="1">
        <v>3.47</v>
      </c>
      <c r="B19" s="1"/>
    </row>
    <row r="20" spans="1:2" x14ac:dyDescent="0.35">
      <c r="A20" s="1">
        <v>1.4311849999999999</v>
      </c>
      <c r="B2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A94B-33A7-4E90-B314-7543A8284A66}">
  <dimension ref="A1:J38"/>
  <sheetViews>
    <sheetView topLeftCell="A7" workbookViewId="0">
      <selection activeCell="O15" sqref="O15"/>
    </sheetView>
  </sheetViews>
  <sheetFormatPr defaultRowHeight="14.5" x14ac:dyDescent="0.35"/>
  <cols>
    <col min="1" max="1" width="11.81640625" bestFit="1" customWidth="1"/>
  </cols>
  <sheetData>
    <row r="1" spans="1:10" x14ac:dyDescent="0.35">
      <c r="A1" s="2" t="s">
        <v>20</v>
      </c>
      <c r="B1" s="2" t="s">
        <v>68</v>
      </c>
      <c r="C1" s="2" t="s">
        <v>69</v>
      </c>
      <c r="D1" s="2" t="s">
        <v>70</v>
      </c>
      <c r="E1" s="2" t="s">
        <v>71</v>
      </c>
      <c r="F1" s="2" t="s">
        <v>72</v>
      </c>
      <c r="G1" s="2" t="s">
        <v>73</v>
      </c>
      <c r="H1" s="2" t="s">
        <v>74</v>
      </c>
      <c r="I1" s="2" t="s">
        <v>75</v>
      </c>
      <c r="J1" s="2" t="s">
        <v>76</v>
      </c>
    </row>
    <row r="2" spans="1:10" x14ac:dyDescent="0.35">
      <c r="A2" s="1">
        <v>0.910240202</v>
      </c>
      <c r="B2" s="1">
        <v>3.1024020229999998</v>
      </c>
      <c r="C2" s="1">
        <v>1.987357775</v>
      </c>
      <c r="D2" s="1">
        <v>1.3805309729999999</v>
      </c>
      <c r="E2" s="1">
        <v>1.9532237670000001</v>
      </c>
      <c r="F2" s="1">
        <v>2.8331226300000001</v>
      </c>
      <c r="G2" s="1"/>
      <c r="H2" s="1"/>
      <c r="I2" s="1"/>
      <c r="J2" s="1"/>
    </row>
    <row r="3" spans="1:10" x14ac:dyDescent="0.35">
      <c r="A3" s="1">
        <v>1.077117573</v>
      </c>
      <c r="B3" s="1">
        <v>5.4955752210000002</v>
      </c>
      <c r="C3" s="1">
        <v>3.8419721870000001</v>
      </c>
      <c r="D3" s="1">
        <v>1.922882427</v>
      </c>
      <c r="E3" s="1">
        <v>3.1024020229999998</v>
      </c>
      <c r="F3" s="1">
        <v>4.3805309729999999</v>
      </c>
      <c r="G3" s="1"/>
      <c r="H3" s="1"/>
      <c r="I3" s="1"/>
      <c r="J3" s="1"/>
    </row>
    <row r="4" spans="1:10" x14ac:dyDescent="0.35">
      <c r="A4" s="1">
        <v>1.012642225</v>
      </c>
      <c r="B4" s="1">
        <v>5.4273072060000001</v>
      </c>
      <c r="C4" s="1">
        <v>3.7092288240000002</v>
      </c>
      <c r="D4" s="1">
        <v>1.88874842</v>
      </c>
      <c r="E4" s="1">
        <v>2.6965865990000002</v>
      </c>
      <c r="F4" s="1">
        <v>4.3160556259999998</v>
      </c>
      <c r="G4" s="1"/>
      <c r="H4" s="1"/>
      <c r="I4" s="1"/>
      <c r="J4" s="1"/>
    </row>
    <row r="5" spans="1:10" x14ac:dyDescent="0.35">
      <c r="A5" s="1"/>
      <c r="B5" s="1">
        <v>2.0214917830000001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1"/>
      <c r="B6" s="1">
        <v>3.8078381800000001</v>
      </c>
      <c r="C6" s="1"/>
      <c r="D6" s="1"/>
      <c r="E6" s="1"/>
      <c r="F6" s="1"/>
      <c r="G6" s="1"/>
      <c r="H6" s="1"/>
      <c r="I6" s="1"/>
      <c r="J6" s="1"/>
    </row>
    <row r="7" spans="1:10" x14ac:dyDescent="0.35">
      <c r="A7" s="1"/>
      <c r="B7" s="1">
        <v>3.773704172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1">
        <v>1.0982567350000001</v>
      </c>
      <c r="B8" s="1">
        <v>6.3375594289999997</v>
      </c>
      <c r="C8" s="1"/>
      <c r="D8" s="1">
        <v>4.0982567349999997</v>
      </c>
      <c r="E8" s="1">
        <v>3.1283676699999998</v>
      </c>
      <c r="F8" s="1">
        <v>1.5213946119999999</v>
      </c>
      <c r="G8" s="1"/>
      <c r="H8" s="1"/>
      <c r="I8" s="1"/>
      <c r="J8" s="1"/>
    </row>
    <row r="9" spans="1:10" x14ac:dyDescent="0.35">
      <c r="A9" s="1">
        <v>0.93185419999999997</v>
      </c>
      <c r="B9" s="1">
        <v>9.8462757530000005</v>
      </c>
      <c r="C9" s="1"/>
      <c r="D9" s="1">
        <v>5.4484944530000003</v>
      </c>
      <c r="E9" s="1">
        <v>4.3930269409999996</v>
      </c>
      <c r="F9" s="1">
        <v>2.239302694</v>
      </c>
      <c r="G9" s="1"/>
      <c r="H9" s="1"/>
      <c r="I9" s="1"/>
      <c r="J9" s="1"/>
    </row>
    <row r="10" spans="1:10" x14ac:dyDescent="0.35">
      <c r="A10" s="1">
        <v>0.96988906500000005</v>
      </c>
      <c r="B10" s="1">
        <v>8.7052297939999992</v>
      </c>
      <c r="C10" s="1"/>
      <c r="D10" s="1">
        <v>4.9445324880000001</v>
      </c>
      <c r="E10" s="1">
        <v>4.0982567349999997</v>
      </c>
      <c r="F10" s="1">
        <v>2.2820919179999999</v>
      </c>
      <c r="G10" s="1"/>
      <c r="H10" s="1"/>
      <c r="I10" s="1"/>
      <c r="J10" s="1"/>
    </row>
    <row r="11" spans="1:10" x14ac:dyDescent="0.35">
      <c r="A11" s="1"/>
      <c r="B11" s="1">
        <v>4.4786053880000001</v>
      </c>
      <c r="C11" s="1"/>
      <c r="D11" s="1"/>
      <c r="E11" s="1"/>
      <c r="F11" s="1"/>
      <c r="G11" s="1"/>
      <c r="H11" s="1"/>
      <c r="I11" s="1"/>
      <c r="J11" s="1"/>
    </row>
    <row r="12" spans="1:10" x14ac:dyDescent="0.35">
      <c r="A12" s="1"/>
      <c r="B12" s="1">
        <v>7.012678288</v>
      </c>
      <c r="C12" s="1"/>
      <c r="D12" s="1"/>
      <c r="E12" s="1"/>
      <c r="F12" s="1"/>
      <c r="G12" s="1"/>
      <c r="H12" s="1"/>
      <c r="I12" s="1"/>
      <c r="J12" s="1"/>
    </row>
    <row r="13" spans="1:10" x14ac:dyDescent="0.35">
      <c r="A13" s="1"/>
      <c r="B13" s="1">
        <v>6.2947702059999999</v>
      </c>
      <c r="C13" s="1"/>
      <c r="D13" s="1"/>
      <c r="E13" s="1"/>
      <c r="F13" s="1"/>
      <c r="G13" s="1"/>
      <c r="H13" s="1"/>
      <c r="I13" s="1"/>
      <c r="J13" s="1"/>
    </row>
    <row r="14" spans="1:10" x14ac:dyDescent="0.35">
      <c r="A14" s="1">
        <v>1.0937866350000001</v>
      </c>
      <c r="B14" s="1">
        <v>2.5005861660000002</v>
      </c>
      <c r="C14" s="1"/>
      <c r="D14" s="1"/>
      <c r="E14" s="1"/>
      <c r="F14" s="1"/>
      <c r="G14" s="1"/>
      <c r="H14" s="1"/>
      <c r="I14" s="1">
        <v>0.71746776099999998</v>
      </c>
      <c r="J14" s="1">
        <v>0.74912075</v>
      </c>
    </row>
    <row r="15" spans="1:10" x14ac:dyDescent="0.35">
      <c r="A15" s="1">
        <v>0.84407971900000001</v>
      </c>
      <c r="B15" s="1">
        <v>4.030480657</v>
      </c>
      <c r="C15" s="1"/>
      <c r="D15" s="1"/>
      <c r="E15" s="1"/>
      <c r="F15" s="1"/>
      <c r="G15" s="1"/>
      <c r="H15" s="1"/>
      <c r="I15" s="1">
        <v>0.56271981199999999</v>
      </c>
      <c r="J15" s="1">
        <v>0.46776084400000001</v>
      </c>
    </row>
    <row r="16" spans="1:10" x14ac:dyDescent="0.35">
      <c r="A16" s="1">
        <v>1.0621336459999999</v>
      </c>
      <c r="B16" s="1">
        <v>3.9073856980000001</v>
      </c>
      <c r="C16" s="1"/>
      <c r="D16" s="1"/>
      <c r="E16" s="1"/>
      <c r="F16" s="1"/>
      <c r="G16" s="1"/>
      <c r="H16" s="1"/>
      <c r="I16" s="1">
        <v>0.43610785499999999</v>
      </c>
      <c r="J16" s="1">
        <v>0.59437280199999998</v>
      </c>
    </row>
    <row r="17" spans="1:10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5">
      <c r="A20" s="1">
        <v>1</v>
      </c>
      <c r="B20" s="1">
        <v>2.4298245610000002</v>
      </c>
      <c r="C20" s="1"/>
      <c r="D20" s="1"/>
      <c r="E20" s="1"/>
      <c r="F20" s="1"/>
      <c r="G20" s="1"/>
      <c r="H20" s="1"/>
      <c r="I20" s="1">
        <v>0.58479532199999995</v>
      </c>
      <c r="J20" s="1">
        <v>0.48099415200000001</v>
      </c>
    </row>
    <row r="21" spans="1:10" x14ac:dyDescent="0.35">
      <c r="A21" s="1">
        <v>1.083870968</v>
      </c>
      <c r="B21" s="1">
        <v>2.0626728110000001</v>
      </c>
      <c r="C21" s="1">
        <v>5.2589861750000004</v>
      </c>
      <c r="D21" s="1">
        <v>2.0129032260000002</v>
      </c>
      <c r="E21" s="1">
        <v>2.8479262670000001</v>
      </c>
      <c r="F21" s="1">
        <v>4.6672811059999999</v>
      </c>
      <c r="G21" s="1"/>
      <c r="H21" s="1">
        <v>1.1778801839999999</v>
      </c>
      <c r="I21" s="1"/>
      <c r="J21" s="1"/>
    </row>
    <row r="22" spans="1:10" x14ac:dyDescent="0.35">
      <c r="A22" s="1">
        <v>0.88479262700000005</v>
      </c>
      <c r="B22" s="1">
        <v>2.8976958530000001</v>
      </c>
      <c r="C22" s="1">
        <v>5.0599078339999997</v>
      </c>
      <c r="D22" s="1">
        <v>2.8036866360000001</v>
      </c>
      <c r="E22" s="1">
        <v>4.523502304</v>
      </c>
      <c r="F22" s="1">
        <v>6.4866359449999997</v>
      </c>
      <c r="G22" s="1"/>
      <c r="H22" s="1">
        <v>1.083870968</v>
      </c>
      <c r="I22" s="1"/>
      <c r="J22" s="1"/>
    </row>
    <row r="23" spans="1:10" x14ac:dyDescent="0.35">
      <c r="A23" s="1">
        <v>0.934562212</v>
      </c>
      <c r="B23" s="1">
        <v>2.7539170510000002</v>
      </c>
      <c r="C23" s="1">
        <v>4.374193548</v>
      </c>
      <c r="D23" s="1">
        <v>2.7539170510000002</v>
      </c>
      <c r="E23" s="1">
        <v>3.9317972349999999</v>
      </c>
      <c r="F23" s="1">
        <v>5.994470046</v>
      </c>
      <c r="G23" s="1"/>
      <c r="H23" s="1">
        <v>1.2774193549999999</v>
      </c>
      <c r="I23" s="1"/>
      <c r="J23" s="1"/>
    </row>
    <row r="24" spans="1:10" x14ac:dyDescent="0.35">
      <c r="A24" s="1">
        <v>1.083870968</v>
      </c>
      <c r="B24" s="1">
        <v>2.8036866360000001</v>
      </c>
      <c r="C24" s="1"/>
      <c r="D24" s="1"/>
      <c r="E24" s="1"/>
      <c r="F24" s="1"/>
      <c r="G24" s="1"/>
      <c r="H24" s="1"/>
      <c r="I24" s="1"/>
      <c r="J24" s="1"/>
    </row>
    <row r="25" spans="1:10" x14ac:dyDescent="0.35">
      <c r="A25" s="1">
        <v>0.88479262700000005</v>
      </c>
      <c r="B25" s="1">
        <v>4.9658986179999998</v>
      </c>
      <c r="C25" s="1"/>
      <c r="D25" s="1"/>
      <c r="E25" s="1"/>
      <c r="F25" s="1"/>
      <c r="G25" s="1"/>
      <c r="H25" s="1"/>
      <c r="I25" s="1"/>
      <c r="J25" s="1"/>
    </row>
    <row r="26" spans="1:10" x14ac:dyDescent="0.35">
      <c r="A26" s="1">
        <v>1.128110599</v>
      </c>
      <c r="B26" s="1">
        <v>3.9815668199999998</v>
      </c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>
        <v>2.947465438</v>
      </c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>
        <v>4.0811059910000003</v>
      </c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>
        <v>3.2460829489999998</v>
      </c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>
        <v>0.88079470199999998</v>
      </c>
      <c r="B30" s="1">
        <v>4.2384105959999996</v>
      </c>
      <c r="C30" s="1">
        <v>2.350993377</v>
      </c>
      <c r="D30" s="1">
        <v>2.8807947020000002</v>
      </c>
      <c r="E30" s="1">
        <v>2.649006623</v>
      </c>
      <c r="F30" s="1">
        <v>1.649006623</v>
      </c>
      <c r="G30" s="1">
        <v>2.649006623</v>
      </c>
      <c r="H30" s="1">
        <v>2.1192052979999998</v>
      </c>
      <c r="I30" s="1"/>
      <c r="J30" s="1"/>
    </row>
    <row r="31" spans="1:10" x14ac:dyDescent="0.35">
      <c r="A31" s="1">
        <v>1.0596026489999999</v>
      </c>
      <c r="B31" s="1">
        <v>4.0596026490000003</v>
      </c>
      <c r="C31" s="1">
        <v>2.238410596</v>
      </c>
      <c r="D31" s="1">
        <v>2.9403973510000001</v>
      </c>
      <c r="E31" s="1">
        <v>2.1192052979999998</v>
      </c>
      <c r="F31" s="1">
        <v>1.8278145699999999</v>
      </c>
      <c r="G31" s="1">
        <v>2.4105960259999999</v>
      </c>
      <c r="H31" s="1">
        <v>1.880794702</v>
      </c>
      <c r="I31" s="1"/>
      <c r="J31" s="1"/>
    </row>
    <row r="32" spans="1:10" x14ac:dyDescent="0.35">
      <c r="A32" s="1">
        <v>1.0596026489999999</v>
      </c>
      <c r="B32" s="1">
        <v>3.649006623</v>
      </c>
      <c r="C32" s="1">
        <v>2.5298013250000002</v>
      </c>
      <c r="D32" s="1">
        <v>2.350993377</v>
      </c>
      <c r="E32" s="1">
        <v>2.0596026489999999</v>
      </c>
      <c r="F32" s="1">
        <v>1.1788079469999999</v>
      </c>
      <c r="G32" s="1">
        <v>2.1192052979999998</v>
      </c>
      <c r="H32" s="1">
        <v>1.880794702</v>
      </c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>
        <v>1.470198675</v>
      </c>
      <c r="B36" s="1">
        <v>5.4172185429999997</v>
      </c>
      <c r="C36" s="3" t="s">
        <v>77</v>
      </c>
      <c r="D36" s="3" t="s">
        <v>78</v>
      </c>
      <c r="E36" s="3" t="s">
        <v>79</v>
      </c>
      <c r="F36" s="3" t="s">
        <v>80</v>
      </c>
      <c r="G36" s="3" t="s">
        <v>81</v>
      </c>
      <c r="H36" s="3" t="s">
        <v>82</v>
      </c>
      <c r="I36" s="1"/>
      <c r="J36" s="1"/>
    </row>
    <row r="37" spans="1:10" x14ac:dyDescent="0.35">
      <c r="A37" s="1">
        <v>1.2980132449999999</v>
      </c>
      <c r="B37" s="1">
        <v>7.1788079470000001</v>
      </c>
      <c r="C37" s="3" t="s">
        <v>83</v>
      </c>
      <c r="D37" s="3" t="s">
        <v>84</v>
      </c>
      <c r="E37" s="3" t="s">
        <v>85</v>
      </c>
      <c r="F37" s="3" t="s">
        <v>86</v>
      </c>
      <c r="G37" s="3" t="s">
        <v>87</v>
      </c>
      <c r="H37" s="3" t="s">
        <v>88</v>
      </c>
      <c r="I37" s="1"/>
      <c r="J37" s="1"/>
    </row>
    <row r="38" spans="1:10" x14ac:dyDescent="0.35">
      <c r="A38" s="1">
        <v>1.1788079469999999</v>
      </c>
      <c r="B38" s="1">
        <v>6.7086092720000003</v>
      </c>
      <c r="C38" s="3" t="s">
        <v>89</v>
      </c>
      <c r="D38" s="3" t="s">
        <v>90</v>
      </c>
      <c r="E38" s="3" t="s">
        <v>91</v>
      </c>
      <c r="F38" s="3" t="s">
        <v>90</v>
      </c>
      <c r="G38" s="3" t="s">
        <v>92</v>
      </c>
      <c r="H38" s="3" t="s">
        <v>89</v>
      </c>
      <c r="I38" s="1"/>
      <c r="J3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7DEB-154A-4192-B3E6-DF83A7E59473}">
  <dimension ref="A1:F13"/>
  <sheetViews>
    <sheetView workbookViewId="0">
      <selection activeCell="I15" sqref="I15"/>
    </sheetView>
  </sheetViews>
  <sheetFormatPr defaultRowHeight="14.5" x14ac:dyDescent="0.35"/>
  <sheetData>
    <row r="1" spans="1:6" x14ac:dyDescent="0.35">
      <c r="A1" s="2" t="s">
        <v>93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</row>
    <row r="2" spans="1:6" x14ac:dyDescent="0.35">
      <c r="A2" s="1">
        <v>6.6820000000000004</v>
      </c>
      <c r="B2" s="1">
        <v>4.2300000000000004</v>
      </c>
      <c r="C2" s="1">
        <v>3.61</v>
      </c>
      <c r="D2" s="1">
        <v>2.12</v>
      </c>
      <c r="E2" s="1">
        <v>1.87</v>
      </c>
      <c r="F2" s="1">
        <v>1.61</v>
      </c>
    </row>
    <row r="3" spans="1:6" x14ac:dyDescent="0.35">
      <c r="A3" s="1">
        <v>5.335</v>
      </c>
      <c r="B3" s="1">
        <v>5.15</v>
      </c>
      <c r="C3" s="1">
        <v>3.57</v>
      </c>
      <c r="D3" s="1">
        <v>3.76</v>
      </c>
      <c r="E3" s="1">
        <v>2.46</v>
      </c>
      <c r="F3" s="1">
        <v>2.0099999999999998</v>
      </c>
    </row>
    <row r="4" spans="1:6" x14ac:dyDescent="0.35">
      <c r="A4" s="1">
        <v>4.9390000000000001</v>
      </c>
      <c r="B4" s="1">
        <v>4.1500000000000004</v>
      </c>
      <c r="C4" s="1">
        <v>3.16</v>
      </c>
      <c r="D4" s="1">
        <v>1.383</v>
      </c>
      <c r="E4" s="1">
        <v>3.33</v>
      </c>
      <c r="F4" s="1">
        <v>2.16</v>
      </c>
    </row>
    <row r="5" spans="1:6" x14ac:dyDescent="0.35">
      <c r="A5" s="1">
        <v>5.79</v>
      </c>
      <c r="B5" s="1">
        <v>5.54</v>
      </c>
      <c r="C5" s="1">
        <v>1.762</v>
      </c>
      <c r="D5" s="1">
        <v>3.66</v>
      </c>
      <c r="E5" s="1">
        <v>3.62</v>
      </c>
      <c r="F5" s="1">
        <v>0.87</v>
      </c>
    </row>
    <row r="6" spans="1:6" x14ac:dyDescent="0.35">
      <c r="A6" s="1">
        <v>3.29</v>
      </c>
      <c r="B6" s="1">
        <v>3.57</v>
      </c>
      <c r="C6" s="1"/>
      <c r="D6" s="1"/>
      <c r="E6" s="1">
        <v>1.77</v>
      </c>
      <c r="F6" s="1">
        <v>1.07</v>
      </c>
    </row>
    <row r="7" spans="1:6" x14ac:dyDescent="0.35">
      <c r="A7" s="1">
        <v>3.9</v>
      </c>
      <c r="B7" s="1"/>
      <c r="C7" s="1"/>
      <c r="D7" s="1"/>
      <c r="E7" s="1">
        <v>2.13</v>
      </c>
    </row>
    <row r="8" spans="1:6" x14ac:dyDescent="0.35">
      <c r="A8" s="1">
        <v>4.0999999999999996</v>
      </c>
      <c r="B8" s="1"/>
      <c r="C8" s="1"/>
      <c r="D8" s="1"/>
      <c r="E8" s="1">
        <v>3.8</v>
      </c>
      <c r="F8" s="1"/>
    </row>
    <row r="9" spans="1:6" x14ac:dyDescent="0.35">
      <c r="A9" s="1">
        <v>4.8</v>
      </c>
      <c r="B9" s="1"/>
      <c r="C9" s="1"/>
      <c r="D9" s="1"/>
      <c r="E9" s="1">
        <v>3.3</v>
      </c>
      <c r="F9" s="1"/>
    </row>
    <row r="10" spans="1:6" x14ac:dyDescent="0.35">
      <c r="B10" s="1"/>
      <c r="C10" s="1"/>
      <c r="D10" s="1"/>
      <c r="E10" s="1">
        <v>4</v>
      </c>
      <c r="F10" s="1"/>
    </row>
    <row r="11" spans="1:6" x14ac:dyDescent="0.35">
      <c r="B11" s="1"/>
      <c r="C11" s="1"/>
      <c r="D11" s="1"/>
      <c r="F11" s="1"/>
    </row>
    <row r="12" spans="1:6" x14ac:dyDescent="0.35">
      <c r="B12" s="1"/>
      <c r="C12" s="1"/>
      <c r="D12" s="1"/>
      <c r="E12" s="1"/>
      <c r="F12" s="1"/>
    </row>
    <row r="13" spans="1:6" x14ac:dyDescent="0.35">
      <c r="A13" s="1"/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ADAB-668B-4282-93E2-BF9B184A5AED}">
  <dimension ref="A1:J20"/>
  <sheetViews>
    <sheetView workbookViewId="0">
      <selection activeCell="L21" sqref="L21"/>
    </sheetView>
  </sheetViews>
  <sheetFormatPr defaultRowHeight="14.5" x14ac:dyDescent="0.35"/>
  <sheetData>
    <row r="1" spans="1:10" x14ac:dyDescent="0.35">
      <c r="A1" s="2" t="s">
        <v>42</v>
      </c>
      <c r="B1" s="2" t="s">
        <v>43</v>
      </c>
      <c r="C1" s="2" t="s">
        <v>99</v>
      </c>
      <c r="D1" s="2" t="s">
        <v>100</v>
      </c>
      <c r="I1" s="2" t="s">
        <v>101</v>
      </c>
      <c r="J1" s="2" t="s">
        <v>102</v>
      </c>
    </row>
    <row r="2" spans="1:10" x14ac:dyDescent="0.35">
      <c r="A2" s="1">
        <v>4.6893760000000002</v>
      </c>
      <c r="B2" s="1">
        <v>2.59</v>
      </c>
      <c r="C2" s="1">
        <v>1.41</v>
      </c>
      <c r="D2" s="1">
        <v>1.62</v>
      </c>
      <c r="I2" s="1">
        <v>1.6223540000000001</v>
      </c>
      <c r="J2" s="1">
        <v>1.29</v>
      </c>
    </row>
    <row r="3" spans="1:10" x14ac:dyDescent="0.35">
      <c r="A3" s="1">
        <v>1.8454360000000001</v>
      </c>
      <c r="B3" s="1">
        <v>1.87</v>
      </c>
      <c r="C3" s="1">
        <v>1.62</v>
      </c>
      <c r="D3" s="1">
        <v>1.42</v>
      </c>
      <c r="I3" s="1">
        <v>1.434293</v>
      </c>
      <c r="J3" s="1">
        <v>1.34</v>
      </c>
    </row>
    <row r="4" spans="1:10" x14ac:dyDescent="0.35">
      <c r="A4" s="1">
        <v>1.9383999999999999</v>
      </c>
      <c r="B4" s="1">
        <v>2.5099999999999998</v>
      </c>
      <c r="C4" s="1">
        <v>1.48</v>
      </c>
      <c r="D4" s="1"/>
      <c r="I4" s="1">
        <v>1.7385280000000001</v>
      </c>
      <c r="J4" s="1">
        <v>1.3</v>
      </c>
    </row>
    <row r="5" spans="1:10" x14ac:dyDescent="0.35">
      <c r="A5" s="1">
        <v>2.8465050000000001</v>
      </c>
      <c r="B5" s="1">
        <v>2.78</v>
      </c>
      <c r="C5" s="1"/>
      <c r="D5" s="1">
        <v>2.1648890000000001</v>
      </c>
      <c r="I5" s="1">
        <v>1.5774140000000001</v>
      </c>
      <c r="J5" s="1">
        <v>1.23</v>
      </c>
    </row>
    <row r="6" spans="1:10" x14ac:dyDescent="0.35">
      <c r="A6" s="1"/>
      <c r="B6" s="1"/>
      <c r="C6" s="1">
        <v>1.617761</v>
      </c>
      <c r="D6" s="1">
        <v>2.4683220000000001</v>
      </c>
      <c r="I6" s="1">
        <v>1.2459020000000001</v>
      </c>
      <c r="J6" s="1">
        <v>1.54</v>
      </c>
    </row>
    <row r="7" spans="1:10" x14ac:dyDescent="0.35">
      <c r="A7" s="1"/>
      <c r="B7" s="1">
        <v>2.63</v>
      </c>
      <c r="C7" s="1">
        <v>1.8550260000000001</v>
      </c>
      <c r="D7" s="1">
        <v>1.5286999999999999</v>
      </c>
      <c r="I7" s="3" t="s">
        <v>103</v>
      </c>
      <c r="J7" s="1">
        <v>1.37</v>
      </c>
    </row>
    <row r="8" spans="1:10" x14ac:dyDescent="0.35">
      <c r="A8" s="1">
        <v>2.4977079999999998</v>
      </c>
      <c r="B8" s="1">
        <v>2.11</v>
      </c>
      <c r="C8" s="1"/>
      <c r="D8" s="1"/>
      <c r="I8" s="1">
        <v>1.289067</v>
      </c>
      <c r="J8" s="1"/>
    </row>
    <row r="9" spans="1:10" x14ac:dyDescent="0.35">
      <c r="A9" s="1">
        <v>1.950061</v>
      </c>
      <c r="B9" s="1">
        <v>4.24</v>
      </c>
      <c r="C9" s="1"/>
      <c r="D9" s="1"/>
      <c r="I9" s="3" t="s">
        <v>104</v>
      </c>
      <c r="J9" s="1"/>
    </row>
    <row r="10" spans="1:10" x14ac:dyDescent="0.35">
      <c r="A10" s="1">
        <v>2.585127</v>
      </c>
      <c r="B10" s="1"/>
      <c r="C10" s="1"/>
      <c r="D10" s="1"/>
      <c r="I10" s="1">
        <v>1.2726930000000001</v>
      </c>
      <c r="J10" s="1"/>
    </row>
    <row r="11" spans="1:10" x14ac:dyDescent="0.35">
      <c r="A11" s="1">
        <v>2.4808479999999999</v>
      </c>
      <c r="B11" s="1"/>
      <c r="C11" s="1"/>
      <c r="D11" s="1"/>
      <c r="I11" s="1">
        <v>1.219727</v>
      </c>
      <c r="J11" s="1"/>
    </row>
    <row r="12" spans="1:10" x14ac:dyDescent="0.35">
      <c r="A12" s="1"/>
      <c r="B12" s="1"/>
      <c r="C12" s="1"/>
      <c r="D12" s="1"/>
      <c r="I12" s="1">
        <v>1.66</v>
      </c>
      <c r="J12" s="1"/>
    </row>
    <row r="13" spans="1:10" x14ac:dyDescent="0.35">
      <c r="A13" s="1"/>
      <c r="B13" s="1"/>
      <c r="C13" s="1"/>
      <c r="D13" s="1"/>
      <c r="I13" s="1">
        <v>1.42</v>
      </c>
      <c r="J13" s="1"/>
    </row>
    <row r="14" spans="1:10" x14ac:dyDescent="0.35">
      <c r="A14" s="1">
        <v>1.6201209999999999</v>
      </c>
      <c r="B14" s="1"/>
      <c r="C14" s="1"/>
      <c r="D14" s="1"/>
      <c r="I14" s="1">
        <v>1.81</v>
      </c>
      <c r="J14" s="1"/>
    </row>
    <row r="15" spans="1:10" x14ac:dyDescent="0.35">
      <c r="A15" s="3" t="s">
        <v>52</v>
      </c>
      <c r="B15" s="1"/>
      <c r="C15" s="1"/>
      <c r="D15" s="1"/>
    </row>
    <row r="16" spans="1:10" x14ac:dyDescent="0.35">
      <c r="A16" s="1">
        <v>4.07</v>
      </c>
      <c r="B16" s="1"/>
      <c r="C16" s="1"/>
      <c r="D16" s="1"/>
    </row>
    <row r="17" spans="1:4" x14ac:dyDescent="0.35">
      <c r="A17" s="1">
        <v>2.578538</v>
      </c>
      <c r="B17" s="1"/>
      <c r="C17" s="1"/>
      <c r="D17" s="1"/>
    </row>
    <row r="18" spans="1:4" x14ac:dyDescent="0.35">
      <c r="A18" s="1">
        <v>3.426901</v>
      </c>
      <c r="B18" s="1"/>
      <c r="C18" s="1"/>
      <c r="D18" s="1"/>
    </row>
    <row r="19" spans="1:4" x14ac:dyDescent="0.35">
      <c r="A19" s="1">
        <v>3.47</v>
      </c>
      <c r="B19" s="1"/>
      <c r="C19" s="1"/>
      <c r="D19" s="1"/>
    </row>
    <row r="20" spans="1:4" x14ac:dyDescent="0.35">
      <c r="A20" s="3" t="s">
        <v>55</v>
      </c>
      <c r="B20" s="1"/>
      <c r="C20" s="1"/>
      <c r="D2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E746-2532-4DA3-86C3-7AE4971D0788}">
  <dimension ref="A1:E12"/>
  <sheetViews>
    <sheetView workbookViewId="0">
      <selection activeCell="K22" sqref="K22"/>
    </sheetView>
  </sheetViews>
  <sheetFormatPr defaultRowHeight="14.5" x14ac:dyDescent="0.35"/>
  <sheetData>
    <row r="1" spans="1:5" x14ac:dyDescent="0.35">
      <c r="A1" s="3" t="s">
        <v>105</v>
      </c>
      <c r="B1" s="1">
        <v>1.5</v>
      </c>
      <c r="C1" s="1">
        <v>2.25</v>
      </c>
      <c r="D1" s="1">
        <v>1.5</v>
      </c>
      <c r="E1" s="1">
        <v>2</v>
      </c>
    </row>
    <row r="2" spans="1:5" x14ac:dyDescent="0.35">
      <c r="A2" s="1">
        <v>1.75</v>
      </c>
      <c r="B2" s="1">
        <v>2</v>
      </c>
      <c r="C2" s="1">
        <v>2.75</v>
      </c>
      <c r="D2" s="1">
        <v>1</v>
      </c>
      <c r="E2" s="1">
        <v>2.5</v>
      </c>
    </row>
    <row r="3" spans="1:5" x14ac:dyDescent="0.35">
      <c r="A3" s="1">
        <v>1.5</v>
      </c>
      <c r="B3" s="1">
        <v>1.75</v>
      </c>
      <c r="C3" s="1">
        <v>2.25</v>
      </c>
      <c r="D3" s="1">
        <v>1.5</v>
      </c>
      <c r="E3" s="1">
        <v>3</v>
      </c>
    </row>
    <row r="4" spans="1:5" x14ac:dyDescent="0.35">
      <c r="A4" s="1">
        <v>1.75</v>
      </c>
      <c r="B4" s="1"/>
      <c r="C4" s="1">
        <v>3.25</v>
      </c>
      <c r="D4" s="1">
        <v>1</v>
      </c>
      <c r="E4" s="1">
        <v>2.5</v>
      </c>
    </row>
    <row r="5" spans="1:5" x14ac:dyDescent="0.35">
      <c r="A5" s="1">
        <v>1.5</v>
      </c>
      <c r="B5" s="1"/>
      <c r="C5" s="1">
        <v>2</v>
      </c>
      <c r="D5" s="1"/>
      <c r="E5" s="1"/>
    </row>
    <row r="6" spans="1:5" x14ac:dyDescent="0.35">
      <c r="A6" s="1">
        <v>2.25</v>
      </c>
      <c r="B6" s="1"/>
      <c r="C6" s="1">
        <v>2.75</v>
      </c>
      <c r="D6" s="1"/>
      <c r="E6" s="1"/>
    </row>
    <row r="7" spans="1:5" x14ac:dyDescent="0.35">
      <c r="A7" s="1">
        <v>2.25</v>
      </c>
      <c r="B7" s="1"/>
      <c r="C7" s="1">
        <v>1.75</v>
      </c>
      <c r="D7" s="1"/>
      <c r="E7" s="1"/>
    </row>
    <row r="8" spans="1:5" x14ac:dyDescent="0.35">
      <c r="A8" s="1">
        <v>1.5</v>
      </c>
      <c r="B8" s="1"/>
      <c r="C8" s="1">
        <v>2</v>
      </c>
      <c r="D8" s="1"/>
      <c r="E8" s="1"/>
    </row>
    <row r="9" spans="1:5" x14ac:dyDescent="0.35">
      <c r="A9" s="1">
        <v>2</v>
      </c>
      <c r="B9" s="1"/>
      <c r="C9" s="1">
        <v>2</v>
      </c>
      <c r="D9" s="1"/>
      <c r="E9" s="1"/>
    </row>
    <row r="10" spans="1:5" x14ac:dyDescent="0.35">
      <c r="A10" s="1">
        <v>1.5</v>
      </c>
      <c r="B10" s="1"/>
      <c r="C10" s="1">
        <v>1.75</v>
      </c>
      <c r="D10" s="1"/>
      <c r="E10" s="1"/>
    </row>
    <row r="11" spans="1:5" x14ac:dyDescent="0.35">
      <c r="A11" s="1"/>
      <c r="B11" s="1"/>
      <c r="C11" s="1">
        <v>2</v>
      </c>
      <c r="D11" s="1"/>
      <c r="E11" s="1"/>
    </row>
    <row r="12" spans="1:5" x14ac:dyDescent="0.35">
      <c r="A12" s="1"/>
      <c r="B12" s="1"/>
      <c r="C12" s="1"/>
      <c r="D12" s="1"/>
      <c r="E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1D-E</vt:lpstr>
      <vt:lpstr>Fig. 2A</vt:lpstr>
      <vt:lpstr>Fig-2E-F</vt:lpstr>
      <vt:lpstr>Fig-3C</vt:lpstr>
      <vt:lpstr>Fig-4A-C</vt:lpstr>
      <vt:lpstr>Fig. 5A</vt:lpstr>
      <vt:lpstr>Fig-5E</vt:lpstr>
      <vt:lpstr>Fig-5F-G</vt:lpstr>
      <vt:lpstr>Fig-S2B</vt:lpstr>
      <vt:lpstr>Fig-S8B</vt:lpstr>
      <vt:lpstr>Fig. S9</vt:lpstr>
      <vt:lpstr>Sheet12</vt:lpstr>
    </vt:vector>
  </TitlesOfParts>
  <Company>Oklahoma Medical Research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Jasim Ahamed, PhD</dc:creator>
  <cp:lastModifiedBy>Jasim Ahamed, PhD</cp:lastModifiedBy>
  <dcterms:created xsi:type="dcterms:W3CDTF">2025-12-21T03:48:21Z</dcterms:created>
  <dcterms:modified xsi:type="dcterms:W3CDTF">2025-12-21T04:07:37Z</dcterms:modified>
</cp:coreProperties>
</file>