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tabRatio="729" activeTab="5"/>
  </bookViews>
  <sheets>
    <sheet name="Figure 1a" sheetId="1" r:id="rId1"/>
    <sheet name="Figure 1b" sheetId="8" r:id="rId2"/>
    <sheet name="Figure 1 c" sheetId="5" r:id="rId3"/>
    <sheet name="Figure 1d" sheetId="9" r:id="rId4"/>
    <sheet name="Figure 2d" sheetId="13" r:id="rId5"/>
    <sheet name="Figure 2e" sheetId="2" r:id="rId6"/>
    <sheet name="Figure 5a-o" sheetId="6" r:id="rId7"/>
    <sheet name="Figure S3" sheetId="4" r:id="rId8"/>
    <sheet name="Figure S5a" sheetId="7" r:id="rId9"/>
    <sheet name="Figure S5b" sheetId="10" r:id="rId10"/>
    <sheet name="Figure S5c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<sst xmlns="http://schemas.openxmlformats.org/spreadsheetml/2006/main" count="431" uniqueCount="114">
  <si>
    <t>Supplementary Table S2. Pseudovirus neutralization of serum IgG, serum IgA, and nasal sIgA from six donors against Omicron subvariants BA.1, BA.5, XBB.1.5 and pre-Omicron WT</t>
  </si>
  <si>
    <r>
      <t>IC</t>
    </r>
    <r>
      <rPr>
        <vertAlign val="subscript"/>
        <sz val="12"/>
        <color theme="1"/>
        <rFont val="Arial"/>
        <charset val="134"/>
      </rPr>
      <t>50</t>
    </r>
    <r>
      <rPr>
        <sz val="12"/>
        <color theme="1"/>
        <rFont val="Arial"/>
        <charset val="134"/>
      </rPr>
      <t>(nM)</t>
    </r>
  </si>
  <si>
    <t>GEOMEAN</t>
  </si>
  <si>
    <t>serum IgG</t>
  </si>
  <si>
    <t>WT</t>
  </si>
  <si>
    <t>BA.1</t>
  </si>
  <si>
    <t>BA.5</t>
  </si>
  <si>
    <t>XBB.1.5</t>
  </si>
  <si>
    <t>serum IgA</t>
  </si>
  <si>
    <t>nasal sIgA</t>
  </si>
  <si>
    <r>
      <t>Supplementary Table S3. The IC</t>
    </r>
    <r>
      <rPr>
        <b/>
        <vertAlign val="subscript"/>
        <sz val="12"/>
        <color rgb="FF000000"/>
        <rFont val="Arial"/>
        <charset val="134"/>
      </rPr>
      <t>50</t>
    </r>
    <r>
      <rPr>
        <b/>
        <sz val="12"/>
        <color theme="1"/>
        <rFont val="Arial"/>
        <charset val="134"/>
      </rPr>
      <t xml:space="preserve"> ratios of serum IgG to nasal sIgA,</t>
    </r>
    <r>
      <rPr>
        <b/>
        <sz val="12"/>
        <color rgb="FF000000"/>
        <rFont val="Arial"/>
        <charset val="134"/>
      </rPr>
      <t xml:space="preserve"> serum </t>
    </r>
    <r>
      <rPr>
        <b/>
        <sz val="12"/>
        <color theme="1"/>
        <rFont val="Arial"/>
        <charset val="134"/>
      </rPr>
      <t>IgA to nasal sIgA, and serum IgG to serum IgA for each donor</t>
    </r>
  </si>
  <si>
    <r>
      <t>IC</t>
    </r>
    <r>
      <rPr>
        <vertAlign val="subscript"/>
        <sz val="12"/>
        <color theme="1"/>
        <rFont val="Arial"/>
        <charset val="134"/>
      </rPr>
      <t>50</t>
    </r>
    <r>
      <rPr>
        <sz val="12"/>
        <color theme="1"/>
        <rFont val="Arial"/>
        <charset val="134"/>
      </rPr>
      <t xml:space="preserve"> fold</t>
    </r>
  </si>
  <si>
    <t>MEAN</t>
  </si>
  <si>
    <t>serum IgG/nasal sIgA</t>
  </si>
  <si>
    <t>serum IgA/nasal sIgA</t>
  </si>
  <si>
    <t>serum IgG/serum IgA</t>
  </si>
  <si>
    <t>Supplementary Table S2. Binding activities of serum IgG, serum IgA, and nasal sIgA from six donors against Omicron subvariants BA.1, BA.5, XBB.1.5 and pre-Omicron WT</t>
  </si>
  <si>
    <r>
      <t>EC</t>
    </r>
    <r>
      <rPr>
        <vertAlign val="subscript"/>
        <sz val="12"/>
        <color theme="1"/>
        <rFont val="Arial"/>
        <charset val="134"/>
      </rPr>
      <t>50</t>
    </r>
    <r>
      <rPr>
        <sz val="12"/>
        <color theme="1"/>
        <rFont val="Arial"/>
        <charset val="134"/>
      </rPr>
      <t>(nM)</t>
    </r>
  </si>
  <si>
    <t>XBB</t>
  </si>
  <si>
    <r>
      <t>Supplementary Table S3.</t>
    </r>
    <r>
      <rPr>
        <b/>
        <sz val="11"/>
        <color theme="1"/>
        <rFont val="Arial"/>
        <charset val="134"/>
      </rPr>
      <t xml:space="preserve"> The EC</t>
    </r>
    <r>
      <rPr>
        <b/>
        <vertAlign val="subscript"/>
        <sz val="11"/>
        <color rgb="FF000000"/>
        <rFont val="Arial"/>
        <charset val="134"/>
      </rPr>
      <t>50</t>
    </r>
    <r>
      <rPr>
        <b/>
        <sz val="11"/>
        <color theme="1"/>
        <rFont val="Arial"/>
        <charset val="134"/>
      </rPr>
      <t xml:space="preserve"> ratios of serum IgG to nasal sIgA,</t>
    </r>
    <r>
      <rPr>
        <b/>
        <sz val="11"/>
        <color rgb="FF000000"/>
        <rFont val="Arial"/>
        <charset val="134"/>
      </rPr>
      <t xml:space="preserve"> serum </t>
    </r>
    <r>
      <rPr>
        <b/>
        <sz val="11"/>
        <color theme="1"/>
        <rFont val="Arial"/>
        <charset val="134"/>
      </rPr>
      <t>IgA to nasal sIgA, and serum IgG to serum IgA for each donor</t>
    </r>
  </si>
  <si>
    <r>
      <t>EC</t>
    </r>
    <r>
      <rPr>
        <vertAlign val="subscript"/>
        <sz val="12"/>
        <color theme="1"/>
        <rFont val="Arial"/>
        <charset val="134"/>
      </rPr>
      <t>50</t>
    </r>
    <r>
      <rPr>
        <sz val="12"/>
        <color theme="1"/>
        <rFont val="Arial"/>
        <charset val="134"/>
      </rPr>
      <t xml:space="preserve"> fold</t>
    </r>
  </si>
  <si>
    <t>Response 1 (nm)</t>
  </si>
  <si>
    <t>Response 2 (nm)</t>
  </si>
  <si>
    <t>Inhibition rate(%)</t>
  </si>
  <si>
    <t>LY-CoV-555</t>
  </si>
  <si>
    <t>P2B-2F6</t>
  </si>
  <si>
    <t>FC08</t>
  </si>
  <si>
    <t>S309</t>
  </si>
  <si>
    <t>CR3022</t>
  </si>
  <si>
    <t>719-1</t>
  </si>
  <si>
    <t>719-14</t>
  </si>
  <si>
    <t xml:space="preserve">P2B-2F6 </t>
  </si>
  <si>
    <t>719-37</t>
  </si>
  <si>
    <t>ACE2</t>
  </si>
  <si>
    <t>719-40</t>
  </si>
  <si>
    <t>719-42</t>
  </si>
  <si>
    <r>
      <rPr>
        <b/>
        <sz val="16"/>
        <color theme="1"/>
        <rFont val="Arial"/>
        <charset val="134"/>
      </rPr>
      <t>Table 1. Pseudovirus neutralization IC</t>
    </r>
    <r>
      <rPr>
        <b/>
        <vertAlign val="subscript"/>
        <sz val="16"/>
        <color rgb="FF000000"/>
        <rFont val="Arial"/>
        <charset val="134"/>
      </rPr>
      <t>50</t>
    </r>
    <r>
      <rPr>
        <b/>
        <sz val="16"/>
        <color theme="1"/>
        <rFont val="Arial"/>
        <charset val="134"/>
      </rPr>
      <t xml:space="preserve"> values of mAbs in IgG, mIgA, dIgA, and sIgA forms against WT, BA.1, BA.5, XBB.1.5, JN.1, and KP.3</t>
    </r>
  </si>
  <si>
    <t>IC50(nM)</t>
  </si>
  <si>
    <t>BA1</t>
  </si>
  <si>
    <t>BA5</t>
  </si>
  <si>
    <t>JN.1</t>
  </si>
  <si>
    <t>KP.3</t>
  </si>
  <si>
    <t>RBD III</t>
  </si>
  <si>
    <t xml:space="preserve"> IgG</t>
  </si>
  <si>
    <t>&gt;750</t>
  </si>
  <si>
    <t>mIgA</t>
  </si>
  <si>
    <t>dIgA</t>
  </si>
  <si>
    <t>sIgA</t>
  </si>
  <si>
    <t>RBD IV</t>
  </si>
  <si>
    <t>719-3</t>
  </si>
  <si>
    <t>NTD</t>
  </si>
  <si>
    <t>719-4</t>
  </si>
  <si>
    <t>719-19</t>
  </si>
  <si>
    <t>719-39</t>
  </si>
  <si>
    <t>Cytokine and chemokine responses in the nasal passage after intranasal booster</t>
  </si>
  <si>
    <t>Result in pg/ml</t>
  </si>
  <si>
    <t>CXCL9</t>
  </si>
  <si>
    <t>CXCL10</t>
  </si>
  <si>
    <t>CXCL11</t>
  </si>
  <si>
    <t>CXCL12</t>
  </si>
  <si>
    <t>CX3CL1</t>
  </si>
  <si>
    <t>CCL27</t>
  </si>
  <si>
    <t>CCL28</t>
  </si>
  <si>
    <t>CCL22</t>
  </si>
  <si>
    <t>APIRL</t>
  </si>
  <si>
    <t>BAFF</t>
  </si>
  <si>
    <t>IL5</t>
  </si>
  <si>
    <t>IL10</t>
  </si>
  <si>
    <t>IL21</t>
  </si>
  <si>
    <t>IFN-γ</t>
  </si>
  <si>
    <t>IL-2</t>
  </si>
  <si>
    <t>1-N-d0</t>
  </si>
  <si>
    <t>2-N-d0</t>
  </si>
  <si>
    <t>3-N-d0</t>
  </si>
  <si>
    <t>&lt;=0</t>
  </si>
  <si>
    <t>4-N-d0</t>
  </si>
  <si>
    <t>5-N-d0</t>
  </si>
  <si>
    <t>6-N-d0</t>
  </si>
  <si>
    <t>7-N-d0</t>
  </si>
  <si>
    <t>8-N-d0</t>
  </si>
  <si>
    <t>1-N-d1</t>
  </si>
  <si>
    <t>2-N-d1</t>
  </si>
  <si>
    <t>3-N-d1</t>
  </si>
  <si>
    <t>4-N-d1</t>
  </si>
  <si>
    <t>5-N-d1</t>
  </si>
  <si>
    <t>6-N-d1</t>
  </si>
  <si>
    <t>7-N-d1</t>
  </si>
  <si>
    <t>8-N-d1</t>
  </si>
  <si>
    <t>1-N-d5</t>
  </si>
  <si>
    <t>2-N-d5</t>
  </si>
  <si>
    <t>3-N-d5</t>
  </si>
  <si>
    <t>4-N-d5</t>
  </si>
  <si>
    <t>5-N-d5</t>
  </si>
  <si>
    <t>6-N-d5</t>
  </si>
  <si>
    <t>7-N-d5</t>
  </si>
  <si>
    <t>8-N-d5</t>
  </si>
  <si>
    <t>1-N-d14</t>
  </si>
  <si>
    <t>2-N-d14</t>
  </si>
  <si>
    <t>3-N-d14</t>
  </si>
  <si>
    <t>4-N-d14</t>
  </si>
  <si>
    <t>5-N-d14</t>
  </si>
  <si>
    <t>7-N-d14</t>
  </si>
  <si>
    <t>8-N-d14</t>
  </si>
  <si>
    <t>Table 3. Binding activities of mAbs in IgG, mIgA, dIgA, and sIgA forms against spike of WT, BA.1, BA.5, XBB.1.5, JN.1 and KP.3</t>
  </si>
  <si>
    <t>EC50(nM)</t>
  </si>
  <si>
    <t>/</t>
  </si>
  <si>
    <t>Estimation of spike-specific antibody proportions</t>
  </si>
  <si>
    <t>Spike specific antibodies/total antibodies (%)</t>
  </si>
  <si>
    <t xml:space="preserve">Neutralizing activity of nasal sIgA, serum IgA, and serum IgG after normalizing all samples to contain 0.5% spike-specific antibodies </t>
  </si>
  <si>
    <t>(nM)</t>
  </si>
  <si>
    <r>
      <rPr>
        <b/>
        <sz val="16"/>
        <color theme="1"/>
        <rFont val="Arial"/>
        <charset val="134"/>
      </rPr>
      <t>The ratios of IC</t>
    </r>
    <r>
      <rPr>
        <b/>
        <vertAlign val="subscript"/>
        <sz val="16"/>
        <color theme="1"/>
        <rFont val="Arial"/>
        <charset val="134"/>
      </rPr>
      <t>50</t>
    </r>
    <r>
      <rPr>
        <b/>
        <sz val="16"/>
        <color theme="1"/>
        <rFont val="Arial"/>
        <charset val="134"/>
      </rPr>
      <t xml:space="preserve"> between paired IgG/sIgA, IgA/sIgA, and IgG/IgA for each donor</t>
    </r>
  </si>
  <si>
    <t>Serum IgG/Nasal sIgA</t>
  </si>
  <si>
    <t>Serum IgA/Nasal sIgA</t>
  </si>
  <si>
    <t>Serum IgG/Serum IgA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</si>
</sst>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8">
    <font>
      <sz val="11"/>
      <color theme="1"/>
      <name val="宋体"/>
      <charset val="134"/>
      <scheme val="minor"/>
    </font>
    <font>
      <b/>
      <sz val="16"/>
      <color theme="1"/>
      <name val="Arial"/>
      <charset val="134"/>
    </font>
    <font>
      <sz val="12"/>
      <color theme="1"/>
      <name val="Arial"/>
      <charset val="134"/>
    </font>
    <font>
      <sz val="12"/>
      <name val="Arial"/>
      <charset val="134"/>
    </font>
    <font>
      <sz val="12"/>
      <color theme="1"/>
      <name val="宋体"/>
      <charset val="134"/>
      <scheme val="minor"/>
    </font>
    <font>
      <sz val="16"/>
      <name val="Arial"/>
      <charset val="134"/>
    </font>
    <font>
      <sz val="16"/>
      <color theme="1"/>
      <name val="Arial"/>
      <charset val="134"/>
    </font>
    <font>
      <b/>
      <sz val="12"/>
      <color theme="1"/>
      <name val="Arial"/>
      <charset val="134"/>
    </font>
    <font>
      <sz val="12"/>
      <color indexed="8"/>
      <name val="Arial"/>
      <charset val="134"/>
    </font>
    <font>
      <sz val="11"/>
      <color theme="1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2"/>
      <color theme="1"/>
      <name val="Arial"/>
      <charset val="134"/>
    </font>
    <font>
      <b/>
      <vertAlign val="subscript"/>
      <sz val="12"/>
      <color rgb="FF000000"/>
      <name val="Arial"/>
      <charset val="134"/>
    </font>
    <font>
      <b/>
      <sz val="12"/>
      <color rgb="FF000000"/>
      <name val="Arial"/>
      <charset val="134"/>
    </font>
    <font>
      <b/>
      <sz val="11"/>
      <color theme="1"/>
      <name val="Arial"/>
      <charset val="134"/>
    </font>
    <font>
      <b/>
      <vertAlign val="subscript"/>
      <sz val="11"/>
      <color rgb="FF000000"/>
      <name val="Arial"/>
      <charset val="134"/>
    </font>
    <font>
      <b/>
      <sz val="11"/>
      <color rgb="FF000000"/>
      <name val="Arial"/>
      <charset val="134"/>
    </font>
    <font>
      <b/>
      <vertAlign val="subscript"/>
      <sz val="16"/>
      <color theme="1"/>
      <name val="Arial"/>
      <charset val="134"/>
    </font>
    <font>
      <b/>
      <vertAlign val="subscript"/>
      <sz val="16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0" fillId="0" borderId="3" xfId="0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177" fontId="2" fillId="0" borderId="4" xfId="0" applyNumberFormat="1" applyFont="1" applyFill="1" applyBorder="1" applyAlignment="1">
      <alignment horizontal="center"/>
    </xf>
    <xf numFmtId="177" fontId="5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9" fontId="9" fillId="0" borderId="4" xfId="3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9" fontId="9" fillId="0" borderId="0" xfId="3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9" fontId="9" fillId="0" borderId="4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10" fillId="0" borderId="1" xfId="0" applyFont="1" applyFill="1" applyBorder="1" applyAlignment="1">
      <alignment horizontal="center"/>
    </xf>
    <xf numFmtId="0" fontId="9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20"/>
  <sheetViews>
    <sheetView zoomScale="70" zoomScaleNormal="70" workbookViewId="0">
      <selection activeCell="M9" sqref="M9"/>
    </sheetView>
  </sheetViews>
  <sheetFormatPr defaultColWidth="9" defaultRowHeight="14"/>
  <cols>
    <col min="1" max="1" width="12.2727272727273" style="45" customWidth="1"/>
    <col min="2" max="2" width="9.63636363636364" style="45" customWidth="1"/>
    <col min="3" max="8" width="10.1818181818182" style="45" customWidth="1"/>
    <col min="9" max="9" width="13.0909090909091" style="45" customWidth="1"/>
    <col min="11" max="11" width="8.90909090909091" customWidth="1"/>
    <col min="12" max="12" width="10.1818181818182" customWidth="1"/>
    <col min="13" max="13" width="8.90909090909091" customWidth="1"/>
    <col min="14" max="14" width="13.3727272727273" customWidth="1"/>
  </cols>
  <sheetData>
    <row r="2" ht="59" customHeight="1" spans="1:10">
      <c r="A2" s="60" t="s">
        <v>0</v>
      </c>
      <c r="B2" s="61"/>
      <c r="C2" s="61"/>
      <c r="D2" s="61"/>
      <c r="E2" s="61"/>
      <c r="F2" s="61"/>
      <c r="G2" s="61"/>
      <c r="H2" s="61"/>
      <c r="I2" s="61"/>
    </row>
    <row r="3" ht="19.5" spans="1:10">
      <c r="A3" s="15" t="s">
        <v>1</v>
      </c>
      <c r="B3" s="15"/>
      <c r="C3" s="62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63" t="s">
        <v>2</v>
      </c>
      <c r="J3" s="71"/>
    </row>
    <row r="4" ht="15.5" spans="1:10">
      <c r="A4" s="64" t="s">
        <v>3</v>
      </c>
      <c r="B4" s="65" t="s">
        <v>4</v>
      </c>
      <c r="C4" s="66">
        <v>113.744517957821</v>
      </c>
      <c r="D4" s="67">
        <v>154.445641415279</v>
      </c>
      <c r="E4" s="67">
        <v>171.284742492618</v>
      </c>
      <c r="F4" s="67">
        <v>220.191649475632</v>
      </c>
      <c r="G4" s="67">
        <v>58.8109022958316</v>
      </c>
      <c r="H4" s="67">
        <v>102.018999656717</v>
      </c>
      <c r="I4" s="68">
        <f t="shared" ref="I4:I7" si="0">GEOMEAN(C4:H4)</f>
        <v>125.861844801727</v>
      </c>
      <c r="J4" s="71"/>
    </row>
    <row r="5" ht="15.5" spans="1:10">
      <c r="A5" s="64"/>
      <c r="B5" s="69" t="s">
        <v>5</v>
      </c>
      <c r="C5" s="66">
        <v>212.146832163462</v>
      </c>
      <c r="D5" s="68">
        <v>213.144084424708</v>
      </c>
      <c r="E5" s="68">
        <v>855.666666666667</v>
      </c>
      <c r="F5" s="68">
        <v>195.022753454047</v>
      </c>
      <c r="G5" s="68">
        <v>65.5781864908734</v>
      </c>
      <c r="H5" s="68">
        <v>80.1385485404007</v>
      </c>
      <c r="I5" s="68">
        <f t="shared" si="0"/>
        <v>184.664508547624</v>
      </c>
      <c r="J5" s="71"/>
    </row>
    <row r="6" ht="15.5" spans="1:10">
      <c r="A6" s="64"/>
      <c r="B6" s="69" t="s">
        <v>6</v>
      </c>
      <c r="C6" s="66">
        <v>512.639660094341</v>
      </c>
      <c r="D6" s="68">
        <v>421.504861022839</v>
      </c>
      <c r="E6" s="68">
        <v>1056.7498917311</v>
      </c>
      <c r="F6" s="68">
        <v>1138.06426364777</v>
      </c>
      <c r="G6" s="68">
        <v>228.164965572985</v>
      </c>
      <c r="H6" s="68">
        <v>212.548012320839</v>
      </c>
      <c r="I6" s="68">
        <f t="shared" si="0"/>
        <v>482.40296222348</v>
      </c>
      <c r="J6" s="71"/>
    </row>
    <row r="7" ht="15.5" spans="1:10">
      <c r="A7" s="18"/>
      <c r="B7" s="9" t="s">
        <v>7</v>
      </c>
      <c r="C7" s="11">
        <v>6666.66666666667</v>
      </c>
      <c r="D7" s="11">
        <v>6666.66666666667</v>
      </c>
      <c r="E7" s="11">
        <v>6666.66666666667</v>
      </c>
      <c r="F7" s="11">
        <v>1871.49397610517</v>
      </c>
      <c r="G7" s="11">
        <v>6666.66666666667</v>
      </c>
      <c r="H7" s="11">
        <v>1188.09516087576</v>
      </c>
      <c r="I7" s="11">
        <f t="shared" si="0"/>
        <v>4046.80648603454</v>
      </c>
      <c r="J7" s="71"/>
    </row>
    <row r="8" ht="15.5" spans="1:10">
      <c r="A8" s="70"/>
      <c r="B8" s="64"/>
      <c r="C8" s="64"/>
      <c r="D8" s="64"/>
      <c r="E8" s="64"/>
      <c r="F8" s="64"/>
      <c r="G8" s="64"/>
      <c r="H8" s="64"/>
      <c r="I8" s="68"/>
      <c r="J8" s="71"/>
    </row>
    <row r="9" ht="15.5" spans="1:10">
      <c r="A9" s="74"/>
      <c r="B9" s="76"/>
      <c r="C9" s="62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63" t="s">
        <v>2</v>
      </c>
      <c r="J9" s="71"/>
    </row>
    <row r="10" ht="15.5" spans="1:10">
      <c r="A10" s="64" t="s">
        <v>8</v>
      </c>
      <c r="B10" s="65" t="s">
        <v>4</v>
      </c>
      <c r="C10" s="66">
        <v>286.013644782147</v>
      </c>
      <c r="D10" s="67">
        <v>785.064089821956</v>
      </c>
      <c r="E10" s="67">
        <v>1441.22126233381</v>
      </c>
      <c r="F10" s="67">
        <v>652.698444994537</v>
      </c>
      <c r="G10" s="67">
        <v>61.8125289444649</v>
      </c>
      <c r="H10" s="67">
        <v>404.982768907589</v>
      </c>
      <c r="I10" s="68">
        <f t="shared" ref="I10:I13" si="1">GEOMEAN(C10:H10)</f>
        <v>417.389346802706</v>
      </c>
      <c r="J10" s="71"/>
    </row>
    <row r="11" ht="15.5" spans="1:10">
      <c r="A11" s="64"/>
      <c r="B11" s="69" t="s">
        <v>5</v>
      </c>
      <c r="C11" s="66">
        <v>214.986263873991</v>
      </c>
      <c r="D11" s="68">
        <v>403.548436954466</v>
      </c>
      <c r="E11" s="68">
        <v>978.523476354181</v>
      </c>
      <c r="F11" s="68">
        <v>285.527484626232</v>
      </c>
      <c r="G11" s="68">
        <v>30.1889704656688</v>
      </c>
      <c r="H11" s="68">
        <v>531.885118367019</v>
      </c>
      <c r="I11" s="68">
        <f t="shared" si="1"/>
        <v>270.2082566498</v>
      </c>
      <c r="J11" s="71"/>
    </row>
    <row r="12" ht="15.5" spans="1:10">
      <c r="A12" s="64"/>
      <c r="B12" s="69" t="s">
        <v>6</v>
      </c>
      <c r="C12" s="66">
        <v>630.892731079894</v>
      </c>
      <c r="D12" s="68">
        <v>716.091048157744</v>
      </c>
      <c r="E12" s="68">
        <v>968.481327019681</v>
      </c>
      <c r="F12" s="68">
        <v>367.703728005609</v>
      </c>
      <c r="G12" s="68">
        <v>45.2707470894613</v>
      </c>
      <c r="H12" s="68">
        <v>1161.87766500586</v>
      </c>
      <c r="I12" s="68">
        <f t="shared" si="1"/>
        <v>451.42109820657</v>
      </c>
      <c r="J12" s="71"/>
    </row>
    <row r="13" ht="15.5" spans="1:10">
      <c r="A13" s="18"/>
      <c r="B13" s="9" t="s">
        <v>7</v>
      </c>
      <c r="C13" s="11">
        <v>6666.66666666667</v>
      </c>
      <c r="D13" s="11">
        <v>6666.66666666667</v>
      </c>
      <c r="E13" s="11">
        <v>6666.66666666667</v>
      </c>
      <c r="F13" s="11">
        <v>1368.21546170601</v>
      </c>
      <c r="G13" s="11">
        <v>624.764603586548</v>
      </c>
      <c r="H13" s="11">
        <v>1623.80952380953</v>
      </c>
      <c r="I13" s="11">
        <f t="shared" si="1"/>
        <v>2727.02238496073</v>
      </c>
      <c r="J13" s="71"/>
    </row>
    <row r="14" ht="15.5" spans="1:10">
      <c r="A14" s="70"/>
      <c r="B14" s="64"/>
      <c r="C14" s="64"/>
      <c r="D14" s="64"/>
      <c r="E14" s="64"/>
      <c r="F14" s="64"/>
      <c r="G14" s="64"/>
      <c r="H14" s="64"/>
      <c r="I14" s="68"/>
      <c r="J14" s="71"/>
    </row>
    <row r="15" ht="15.5" spans="1:10">
      <c r="A15" s="74"/>
      <c r="B15" s="76"/>
      <c r="C15" s="62">
        <v>1</v>
      </c>
      <c r="D15" s="4">
        <v>2</v>
      </c>
      <c r="E15" s="4">
        <v>3</v>
      </c>
      <c r="F15" s="4">
        <v>4</v>
      </c>
      <c r="G15" s="4">
        <v>5</v>
      </c>
      <c r="H15" s="4">
        <v>6</v>
      </c>
      <c r="I15" s="63" t="s">
        <v>2</v>
      </c>
      <c r="J15" s="71"/>
    </row>
    <row r="16" ht="15.5" spans="1:10">
      <c r="A16" s="64" t="s">
        <v>9</v>
      </c>
      <c r="B16" s="65" t="s">
        <v>4</v>
      </c>
      <c r="C16" s="66">
        <v>2.84692464429086</v>
      </c>
      <c r="D16" s="68">
        <v>38.5812292958395</v>
      </c>
      <c r="E16" s="68">
        <v>15.1742142218535</v>
      </c>
      <c r="F16" s="68">
        <v>29.3903580303642</v>
      </c>
      <c r="G16" s="68">
        <v>4.71777007222769</v>
      </c>
      <c r="H16" s="68">
        <v>3.52452286764553</v>
      </c>
      <c r="I16" s="68">
        <f t="shared" ref="I16:I19" si="2">GEOMEAN(C16:H16)</f>
        <v>9.66384682005959</v>
      </c>
      <c r="J16" s="71"/>
    </row>
    <row r="17" ht="15.5" spans="1:14">
      <c r="A17" s="64"/>
      <c r="B17" s="69" t="s">
        <v>5</v>
      </c>
      <c r="C17" s="66">
        <v>5.18443632216088</v>
      </c>
      <c r="D17" s="68">
        <v>33.0412749223093</v>
      </c>
      <c r="E17" s="68">
        <v>17.5094093295515</v>
      </c>
      <c r="F17" s="68">
        <v>11.7013055775255</v>
      </c>
      <c r="G17" s="68">
        <v>1.38288816275417</v>
      </c>
      <c r="H17" s="68">
        <v>3.82033768151488</v>
      </c>
      <c r="I17" s="68">
        <f t="shared" si="2"/>
        <v>7.55136555950053</v>
      </c>
      <c r="J17" s="71"/>
    </row>
    <row r="18" ht="15.5" spans="1:14">
      <c r="A18" s="64"/>
      <c r="B18" s="69" t="s">
        <v>6</v>
      </c>
      <c r="C18" s="66">
        <v>13.742870885728</v>
      </c>
      <c r="D18" s="68">
        <v>32.9576961658558</v>
      </c>
      <c r="E18" s="68">
        <v>20.148482750761</v>
      </c>
      <c r="F18" s="68">
        <v>11.0407558201727</v>
      </c>
      <c r="G18" s="68">
        <v>0.46883731273353</v>
      </c>
      <c r="H18" s="68">
        <v>3.57007499047216</v>
      </c>
      <c r="I18" s="68">
        <f t="shared" si="2"/>
        <v>7.43297197344222</v>
      </c>
      <c r="J18" s="71"/>
    </row>
    <row r="19" ht="15.5" spans="1:14">
      <c r="A19" s="18"/>
      <c r="B19" s="9" t="s">
        <v>7</v>
      </c>
      <c r="C19" s="11">
        <v>80.8846537508899</v>
      </c>
      <c r="D19" s="11">
        <v>74.3403557235722</v>
      </c>
      <c r="E19" s="11">
        <v>32.0830994318673</v>
      </c>
      <c r="F19" s="11">
        <v>33.7642003655275</v>
      </c>
      <c r="G19" s="11">
        <v>1.54676481284106</v>
      </c>
      <c r="H19" s="11">
        <v>9.04277223276561</v>
      </c>
      <c r="I19" s="11">
        <f t="shared" si="2"/>
        <v>21.2124861251931</v>
      </c>
      <c r="J19" s="71"/>
    </row>
    <row r="20" spans="1:14">
      <c r="A20" s="73"/>
      <c r="B20" s="73"/>
      <c r="C20" s="73"/>
      <c r="D20" s="73"/>
      <c r="E20" s="73"/>
      <c r="F20" s="73"/>
      <c r="G20" s="73"/>
      <c r="H20" s="73"/>
      <c r="I20" s="73"/>
      <c r="J20" s="71"/>
      <c r="K20" s="71"/>
      <c r="L20" s="71"/>
      <c r="M20" s="71"/>
      <c r="N20" s="71"/>
    </row>
  </sheetData>
  <mergeCells count="4">
    <mergeCell ref="A2:I2"/>
    <mergeCell ref="A4:A7"/>
    <mergeCell ref="A10:A13"/>
    <mergeCell ref="A16:A19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9"/>
  <sheetViews>
    <sheetView zoomScale="55" zoomScaleNormal="55" workbookViewId="0">
      <selection activeCell="S19" sqref="S19"/>
    </sheetView>
  </sheetViews>
  <sheetFormatPr defaultColWidth="8.72727272727273" defaultRowHeight="14"/>
  <cols>
    <col min="1" max="1" width="12.2727272727273" customWidth="1"/>
    <col min="2" max="2" width="9.63636363636364" customWidth="1"/>
    <col min="3" max="5" width="9.45454545454546" customWidth="1"/>
    <col min="6" max="6" width="8.27272727272727" customWidth="1"/>
    <col min="7" max="7" width="9.45454545454546" customWidth="1"/>
    <col min="8" max="8" width="8.27272727272727" customWidth="1"/>
    <col min="9" max="9" width="13.0909090909091" customWidth="1"/>
  </cols>
  <sheetData>
    <row r="2" ht="70" customHeight="1" spans="1:9">
      <c r="A2" s="1" t="s">
        <v>108</v>
      </c>
      <c r="B2" s="1"/>
      <c r="C2" s="1"/>
      <c r="D2" s="1"/>
      <c r="E2" s="1"/>
      <c r="F2" s="1"/>
      <c r="G2" s="1"/>
      <c r="H2" s="1"/>
      <c r="I2" s="1"/>
    </row>
    <row r="3" ht="15.5" spans="1:9">
      <c r="A3" s="14"/>
      <c r="B3" s="15" t="s">
        <v>109</v>
      </c>
      <c r="C3" s="3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 t="s">
        <v>2</v>
      </c>
    </row>
    <row r="4" ht="15.5" spans="1:9">
      <c r="A4" s="16" t="s">
        <v>3</v>
      </c>
      <c r="B4" s="5" t="s">
        <v>4</v>
      </c>
      <c r="C4" s="6">
        <v>154.574250123961</v>
      </c>
      <c r="D4" s="6">
        <v>114.067372923669</v>
      </c>
      <c r="E4" s="6">
        <v>53.8747610053449</v>
      </c>
      <c r="F4" s="6">
        <v>55.047912368908</v>
      </c>
      <c r="G4" s="6">
        <v>28.5303449217538</v>
      </c>
      <c r="H4" s="6">
        <v>88.7238836214539</v>
      </c>
      <c r="I4" s="7">
        <v>71.3885773396877</v>
      </c>
    </row>
    <row r="5" ht="15.5" spans="1:9">
      <c r="A5" s="17"/>
      <c r="B5" s="8" t="s">
        <v>5</v>
      </c>
      <c r="C5" s="6">
        <v>314.724068451139</v>
      </c>
      <c r="D5" s="6">
        <v>131.944714022271</v>
      </c>
      <c r="E5" s="6">
        <v>254.098773333333</v>
      </c>
      <c r="F5" s="6">
        <v>77.7594722571975</v>
      </c>
      <c r="G5" s="6">
        <v>46.1355657600593</v>
      </c>
      <c r="H5" s="6">
        <v>74.8814597561504</v>
      </c>
      <c r="I5" s="7">
        <v>118.96375478098</v>
      </c>
    </row>
    <row r="6" ht="15.5" spans="1:9">
      <c r="A6" s="17"/>
      <c r="B6" s="8" t="s">
        <v>6</v>
      </c>
      <c r="C6" s="6">
        <v>346.749466087812</v>
      </c>
      <c r="D6" s="6">
        <v>104.040887855989</v>
      </c>
      <c r="E6" s="6">
        <v>231.381729293875</v>
      </c>
      <c r="F6" s="6">
        <v>247.319573518878</v>
      </c>
      <c r="G6" s="6">
        <v>74.8533197056437</v>
      </c>
      <c r="H6" s="6">
        <v>75.9113809017128</v>
      </c>
      <c r="I6" s="7">
        <v>150.737356004615</v>
      </c>
    </row>
    <row r="7" ht="15.5" spans="1:9">
      <c r="A7" s="18"/>
      <c r="B7" s="9" t="s">
        <v>7</v>
      </c>
      <c r="C7" s="10">
        <v>6666.66666666667</v>
      </c>
      <c r="D7" s="10">
        <v>6666.66666666667</v>
      </c>
      <c r="E7" s="10">
        <v>6666.66666666667</v>
      </c>
      <c r="F7" s="10">
        <v>327.406642155743</v>
      </c>
      <c r="G7" s="10">
        <v>6666.66666666667</v>
      </c>
      <c r="H7" s="10">
        <v>355.097881682547</v>
      </c>
      <c r="I7" s="11">
        <v>2474.63844223236</v>
      </c>
    </row>
    <row r="8" ht="15.5" spans="1:9">
      <c r="B8" s="12"/>
      <c r="C8" s="12"/>
      <c r="D8" s="12"/>
      <c r="E8" s="12"/>
      <c r="F8" s="12"/>
      <c r="G8" s="12"/>
      <c r="H8" s="12"/>
      <c r="I8" s="7"/>
    </row>
    <row r="9" ht="15.5" spans="1:9">
      <c r="A9" s="19"/>
      <c r="B9" s="15"/>
      <c r="C9" s="3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 t="s">
        <v>2</v>
      </c>
    </row>
    <row r="10" ht="15.5" spans="1:9">
      <c r="A10" s="17" t="s">
        <v>8</v>
      </c>
      <c r="B10" s="5" t="s">
        <v>4</v>
      </c>
      <c r="C10" s="6">
        <v>162.798203906946</v>
      </c>
      <c r="D10" s="6">
        <v>95.5475334919308</v>
      </c>
      <c r="E10" s="6">
        <v>52.2082402280421</v>
      </c>
      <c r="F10" s="6">
        <v>66.8539436254555</v>
      </c>
      <c r="G10" s="6">
        <v>35.1705048023479</v>
      </c>
      <c r="H10" s="6">
        <v>69.2957916222397</v>
      </c>
      <c r="I10" s="7">
        <v>71.384420716221</v>
      </c>
    </row>
    <row r="11" ht="15.5" spans="1:9">
      <c r="A11" s="17"/>
      <c r="B11" s="8" t="s">
        <v>5</v>
      </c>
      <c r="C11" s="6">
        <v>113.77761040256</v>
      </c>
      <c r="D11" s="6">
        <v>57.6676097053758</v>
      </c>
      <c r="E11" s="6">
        <v>47.7467268542101</v>
      </c>
      <c r="F11" s="6">
        <v>49.0604745184177</v>
      </c>
      <c r="G11" s="6">
        <v>23.9053173970626</v>
      </c>
      <c r="H11" s="6">
        <v>100.480899841266</v>
      </c>
      <c r="I11" s="7">
        <v>57.7041466692545</v>
      </c>
    </row>
    <row r="12" ht="15.5" spans="1:9">
      <c r="A12" s="17"/>
      <c r="B12" s="8" t="s">
        <v>6</v>
      </c>
      <c r="C12" s="6">
        <v>103.447901710324</v>
      </c>
      <c r="D12" s="6">
        <v>32.6308368824521</v>
      </c>
      <c r="E12" s="6">
        <v>18.2297240184915</v>
      </c>
      <c r="F12" s="6">
        <v>17.7806814714392</v>
      </c>
      <c r="G12" s="6">
        <v>12.883692455684</v>
      </c>
      <c r="H12" s="6">
        <v>88.5118405201466</v>
      </c>
      <c r="I12" s="7">
        <v>32.8110417294405</v>
      </c>
    </row>
    <row r="13" ht="15.5" spans="1:9">
      <c r="A13" s="18"/>
      <c r="B13" s="9" t="s">
        <v>7</v>
      </c>
      <c r="C13" s="10">
        <v>6250</v>
      </c>
      <c r="D13" s="10">
        <v>6250</v>
      </c>
      <c r="E13" s="10">
        <v>6250</v>
      </c>
      <c r="F13" s="10">
        <v>68.4545559800752</v>
      </c>
      <c r="G13" s="10">
        <v>82.871276078134</v>
      </c>
      <c r="H13" s="10">
        <v>114.511047619048</v>
      </c>
      <c r="I13" s="11">
        <v>735.725209525263</v>
      </c>
    </row>
    <row r="14" ht="15.5" spans="1:9">
      <c r="B14" s="12"/>
      <c r="C14" s="12"/>
      <c r="D14" s="12"/>
      <c r="E14" s="12"/>
      <c r="F14" s="12"/>
      <c r="G14" s="12"/>
      <c r="H14" s="12"/>
      <c r="I14" s="7"/>
    </row>
    <row r="15" ht="15.5" spans="1:9">
      <c r="A15" s="19"/>
      <c r="B15" s="15"/>
      <c r="C15" s="3">
        <v>1</v>
      </c>
      <c r="D15" s="4">
        <v>2</v>
      </c>
      <c r="E15" s="4">
        <v>3</v>
      </c>
      <c r="F15" s="4">
        <v>4</v>
      </c>
      <c r="G15" s="4">
        <v>5</v>
      </c>
      <c r="H15" s="4">
        <v>6</v>
      </c>
      <c r="I15" s="4" t="s">
        <v>2</v>
      </c>
    </row>
    <row r="16" ht="15.5" spans="1:9">
      <c r="A16" s="17" t="s">
        <v>9</v>
      </c>
      <c r="B16" s="5" t="s">
        <v>4</v>
      </c>
      <c r="C16" s="6">
        <v>6.54588145120451</v>
      </c>
      <c r="D16" s="6">
        <v>7.98264056667908</v>
      </c>
      <c r="E16" s="6">
        <v>7.04787623433897</v>
      </c>
      <c r="F16" s="6">
        <v>7.54126217022511</v>
      </c>
      <c r="G16" s="6">
        <v>8.20245280646117</v>
      </c>
      <c r="H16" s="6">
        <v>16.1787568904588</v>
      </c>
      <c r="I16" s="7">
        <v>8.46741771038336</v>
      </c>
    </row>
    <row r="17" ht="15.5" spans="1:9">
      <c r="A17" s="17"/>
      <c r="B17" s="8" t="s">
        <v>5</v>
      </c>
      <c r="C17" s="6">
        <v>9.34099800399204</v>
      </c>
      <c r="D17" s="6">
        <v>5.17638490268366</v>
      </c>
      <c r="E17" s="6">
        <v>7.14684829027378</v>
      </c>
      <c r="F17" s="6">
        <v>5.1663370359779</v>
      </c>
      <c r="G17" s="6">
        <v>1.9795076028112</v>
      </c>
      <c r="H17" s="6">
        <v>9.86926934954148</v>
      </c>
      <c r="I17" s="7">
        <v>5.71601314922194</v>
      </c>
    </row>
    <row r="18" ht="15.5" spans="1:9">
      <c r="A18" s="17"/>
      <c r="B18" s="8" t="s">
        <v>6</v>
      </c>
      <c r="C18" s="6">
        <v>9.13509700176368</v>
      </c>
      <c r="D18" s="6">
        <v>2.08151992799821</v>
      </c>
      <c r="E18" s="6">
        <v>3.8444513997417</v>
      </c>
      <c r="F18" s="6">
        <v>1.89903870703484</v>
      </c>
      <c r="G18" s="6">
        <v>0.356225028168962</v>
      </c>
      <c r="H18" s="6">
        <v>3.66864904504908</v>
      </c>
      <c r="I18" s="7">
        <v>2.37929753271711</v>
      </c>
    </row>
    <row r="19" ht="15.5" spans="1:9">
      <c r="A19" s="18"/>
      <c r="B19" s="9" t="s">
        <v>7</v>
      </c>
      <c r="C19" s="10">
        <v>42.2714847892291</v>
      </c>
      <c r="D19" s="10">
        <v>2.76693874748689</v>
      </c>
      <c r="E19" s="10">
        <v>3.51331862230225</v>
      </c>
      <c r="F19" s="10">
        <v>4.53157042598162</v>
      </c>
      <c r="G19" s="10">
        <v>0.794069457733394</v>
      </c>
      <c r="H19" s="10">
        <v>9.02869806206253</v>
      </c>
      <c r="I19" s="11">
        <v>4.87060402709614</v>
      </c>
    </row>
  </sheetData>
  <mergeCells count="4">
    <mergeCell ref="A2:I2"/>
    <mergeCell ref="A4:A7"/>
    <mergeCell ref="A10:A13"/>
    <mergeCell ref="A16:A1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zoomScale="70" zoomScaleNormal="70" workbookViewId="0">
      <selection activeCell="T8" sqref="T8"/>
    </sheetView>
  </sheetViews>
  <sheetFormatPr defaultColWidth="8.72727272727273" defaultRowHeight="14" outlineLevelCol="7"/>
  <cols>
    <col min="1" max="1" width="23.7909090909091" customWidth="1"/>
    <col min="2" max="2" width="8.27272727272727" customWidth="1"/>
    <col min="3" max="4" width="9.45454545454546" customWidth="1"/>
    <col min="5" max="5" width="8.27272727272727" customWidth="1"/>
    <col min="6" max="6" width="9.45454545454546" customWidth="1"/>
    <col min="7" max="7" width="7.09090909090909" customWidth="1"/>
    <col min="8" max="8" width="10.1818181818182" customWidth="1"/>
  </cols>
  <sheetData>
    <row r="2" ht="73" customHeight="1" spans="1:8">
      <c r="A2" s="1" t="s">
        <v>110</v>
      </c>
      <c r="B2" s="1"/>
      <c r="C2" s="1"/>
      <c r="D2" s="1"/>
      <c r="E2" s="1"/>
      <c r="F2" s="1"/>
      <c r="G2" s="1"/>
      <c r="H2" s="1"/>
    </row>
    <row r="3" ht="15.5" spans="1:8">
      <c r="A3" s="2" t="s">
        <v>111</v>
      </c>
      <c r="B3" s="3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 t="s">
        <v>12</v>
      </c>
    </row>
    <row r="4" ht="15.5" spans="1:8">
      <c r="A4" s="5" t="s">
        <v>4</v>
      </c>
      <c r="B4" s="6">
        <v>23.6139702920403</v>
      </c>
      <c r="C4" s="6">
        <v>14.2894286634683</v>
      </c>
      <c r="D4" s="6">
        <v>7.64411280987796</v>
      </c>
      <c r="E4" s="6">
        <v>7.2995622120461</v>
      </c>
      <c r="F4" s="6">
        <v>3.47826992668341</v>
      </c>
      <c r="G4" s="6">
        <v>5.48397409159274</v>
      </c>
      <c r="H4" s="7">
        <v>10.3015529992848</v>
      </c>
    </row>
    <row r="5" ht="15.5" spans="1:8">
      <c r="A5" s="8" t="s">
        <v>5</v>
      </c>
      <c r="B5" s="6">
        <v>33.6927669095568</v>
      </c>
      <c r="C5" s="6">
        <v>25.4897416832094</v>
      </c>
      <c r="D5" s="6">
        <v>35.5539621121018</v>
      </c>
      <c r="E5" s="6">
        <v>15.0511806945013</v>
      </c>
      <c r="F5" s="6">
        <v>23.3065867969084</v>
      </c>
      <c r="G5" s="6">
        <v>7.58733570886171</v>
      </c>
      <c r="H5" s="7">
        <v>23.4469289841899</v>
      </c>
    </row>
    <row r="6" ht="15.5" spans="1:8">
      <c r="A6" s="8" t="s">
        <v>6</v>
      </c>
      <c r="B6" s="6">
        <v>37.9579402409046</v>
      </c>
      <c r="C6" s="6">
        <v>49.9831332174874</v>
      </c>
      <c r="D6" s="6">
        <v>60.1858900620829</v>
      </c>
      <c r="E6" s="6">
        <v>130.234087700636</v>
      </c>
      <c r="F6" s="6">
        <v>210.129310931347</v>
      </c>
      <c r="G6" s="6">
        <v>20.6919168253929</v>
      </c>
      <c r="H6" s="7">
        <v>84.8637131629752</v>
      </c>
    </row>
    <row r="7" ht="15.5" spans="1:8">
      <c r="A7" s="9" t="s">
        <v>7</v>
      </c>
      <c r="B7" s="10">
        <v>157.710728636751</v>
      </c>
      <c r="C7" s="10">
        <v>2409.40160772325</v>
      </c>
      <c r="D7" s="10">
        <v>1897.54115221638</v>
      </c>
      <c r="E7" s="10">
        <v>72.250149810884</v>
      </c>
      <c r="F7" s="10">
        <v>8395.57119561823</v>
      </c>
      <c r="G7" s="10">
        <v>39.3299099428991</v>
      </c>
      <c r="H7" s="11">
        <v>2161.96745732473</v>
      </c>
    </row>
    <row r="8" ht="15.5" spans="1:8">
      <c r="A8" s="12"/>
      <c r="B8" s="12"/>
      <c r="C8" s="12"/>
      <c r="D8" s="12"/>
      <c r="E8" s="12"/>
      <c r="F8" s="12"/>
      <c r="G8" s="12"/>
      <c r="H8" s="7"/>
    </row>
    <row r="9" ht="15.5" spans="1:8">
      <c r="A9" s="2" t="s">
        <v>112</v>
      </c>
      <c r="B9" s="3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 t="s">
        <v>12</v>
      </c>
    </row>
    <row r="10" ht="15.5" spans="1:8">
      <c r="A10" s="5" t="s">
        <v>4</v>
      </c>
      <c r="B10" s="6">
        <v>24.8703257338993</v>
      </c>
      <c r="C10" s="6">
        <v>11.9694144680349</v>
      </c>
      <c r="D10" s="6">
        <v>7.40765565287184</v>
      </c>
      <c r="E10" s="6">
        <v>8.86508678738321</v>
      </c>
      <c r="F10" s="6">
        <v>4.28780337201619</v>
      </c>
      <c r="G10" s="6">
        <v>4.28313448872612</v>
      </c>
      <c r="H10" s="7">
        <v>10.2805700838219</v>
      </c>
    </row>
    <row r="11" ht="15.5" spans="1:8">
      <c r="A11" s="8" t="s">
        <v>5</v>
      </c>
      <c r="B11" s="6">
        <v>12.180455488154</v>
      </c>
      <c r="C11" s="6">
        <v>11.1405181008619</v>
      </c>
      <c r="D11" s="6">
        <v>6.68080878660726</v>
      </c>
      <c r="E11" s="6">
        <v>9.49618156476533</v>
      </c>
      <c r="F11" s="6">
        <v>12.0763958487017</v>
      </c>
      <c r="G11" s="6">
        <v>10.1811893345412</v>
      </c>
      <c r="H11" s="7">
        <v>10.2925915206052</v>
      </c>
    </row>
    <row r="12" ht="15.5" spans="1:8">
      <c r="A12" s="8" t="s">
        <v>6</v>
      </c>
      <c r="B12" s="6">
        <v>11.3242258610228</v>
      </c>
      <c r="C12" s="6">
        <v>15.6764470248589</v>
      </c>
      <c r="D12" s="6">
        <v>4.74182714852795</v>
      </c>
      <c r="E12" s="6">
        <v>9.36299055178397</v>
      </c>
      <c r="F12" s="6">
        <v>36.1672859481761</v>
      </c>
      <c r="G12" s="6">
        <v>24.1265488830542</v>
      </c>
      <c r="H12" s="7">
        <v>16.8998875695707</v>
      </c>
    </row>
    <row r="13" ht="15.5" spans="1:8">
      <c r="A13" s="9" t="s">
        <v>7</v>
      </c>
      <c r="B13" s="10">
        <v>147.853808096954</v>
      </c>
      <c r="C13" s="10">
        <v>2258.81400724054</v>
      </c>
      <c r="D13" s="10">
        <v>1778.94483020285</v>
      </c>
      <c r="E13" s="10">
        <v>15.1061441277825</v>
      </c>
      <c r="F13" s="10">
        <v>104.362754757856</v>
      </c>
      <c r="G13" s="10">
        <v>12.6830077639</v>
      </c>
      <c r="H13" s="11">
        <v>719.627425364981</v>
      </c>
    </row>
    <row r="14" ht="15.5" spans="1:8">
      <c r="A14" s="12"/>
      <c r="B14" s="12"/>
      <c r="C14" s="12"/>
      <c r="D14" s="12"/>
      <c r="E14" s="12"/>
      <c r="F14" s="12"/>
      <c r="G14" s="12"/>
      <c r="H14" s="7"/>
    </row>
    <row r="15" ht="15.5" spans="1:8">
      <c r="A15" s="2" t="s">
        <v>113</v>
      </c>
      <c r="B15" s="3">
        <v>1</v>
      </c>
      <c r="C15" s="4">
        <v>2</v>
      </c>
      <c r="D15" s="4">
        <v>3</v>
      </c>
      <c r="E15" s="4">
        <v>4</v>
      </c>
      <c r="F15" s="4">
        <v>5</v>
      </c>
      <c r="G15" s="4">
        <v>6</v>
      </c>
      <c r="H15" s="4" t="s">
        <v>12</v>
      </c>
    </row>
    <row r="16" ht="15.5" spans="1:8">
      <c r="A16" s="5" t="s">
        <v>4</v>
      </c>
      <c r="B16" s="6">
        <v>0.949483756051229</v>
      </c>
      <c r="C16" s="6">
        <v>1.19382854538366</v>
      </c>
      <c r="D16" s="6">
        <v>1.03192064643481</v>
      </c>
      <c r="E16" s="6">
        <v>0.823405612050503</v>
      </c>
      <c r="F16" s="6">
        <v>0.811200893535348</v>
      </c>
      <c r="G16" s="6">
        <v>1.28036467358833</v>
      </c>
      <c r="H16" s="7">
        <v>1.01503402117398</v>
      </c>
    </row>
    <row r="17" ht="15.5" spans="1:8">
      <c r="A17" s="8" t="s">
        <v>5</v>
      </c>
      <c r="B17" s="6">
        <v>2.76613357705091</v>
      </c>
      <c r="C17" s="6">
        <v>2.28802120802956</v>
      </c>
      <c r="D17" s="6">
        <v>5.32180507596256</v>
      </c>
      <c r="E17" s="6">
        <v>1.58497187441605</v>
      </c>
      <c r="F17" s="6">
        <v>1.92992901929544</v>
      </c>
      <c r="G17" s="6">
        <v>0.745230783904642</v>
      </c>
      <c r="H17" s="7">
        <v>2.43934858977653</v>
      </c>
    </row>
    <row r="18" ht="15.5" spans="1:8">
      <c r="A18" s="8" t="s">
        <v>6</v>
      </c>
      <c r="B18" s="6">
        <v>3.35192362875357</v>
      </c>
      <c r="C18" s="6">
        <v>3.18842229608704</v>
      </c>
      <c r="D18" s="6">
        <v>12.6925525070578</v>
      </c>
      <c r="E18" s="6">
        <v>13.9094541407844</v>
      </c>
      <c r="F18" s="6">
        <v>5.80992754702246</v>
      </c>
      <c r="G18" s="6">
        <v>0.857640971598983</v>
      </c>
      <c r="H18" s="7">
        <v>6.6349868485507</v>
      </c>
    </row>
    <row r="19" ht="15.5" spans="1:8">
      <c r="A19" s="9" t="s">
        <v>7</v>
      </c>
      <c r="B19" s="10">
        <v>1.06666666666667</v>
      </c>
      <c r="C19" s="10">
        <v>1.06666666666667</v>
      </c>
      <c r="D19" s="10">
        <v>1.06666666666667</v>
      </c>
      <c r="E19" s="10">
        <v>4.78283201852979</v>
      </c>
      <c r="F19" s="10">
        <v>80.446048162467</v>
      </c>
      <c r="G19" s="10">
        <v>3.10099234148897</v>
      </c>
      <c r="H19" s="11">
        <v>15.2549787537476</v>
      </c>
    </row>
    <row r="20" ht="15" spans="1:8">
      <c r="A20" s="13"/>
      <c r="B20" s="13"/>
      <c r="C20" s="13"/>
      <c r="D20" s="13"/>
      <c r="E20" s="13"/>
      <c r="F20" s="13"/>
      <c r="G20" s="13"/>
      <c r="H20" s="13"/>
    </row>
    <row r="21" ht="15" spans="1:8">
      <c r="A21" s="13"/>
      <c r="B21" s="13"/>
      <c r="C21" s="13"/>
      <c r="D21" s="13"/>
      <c r="E21" s="13"/>
      <c r="F21" s="13"/>
      <c r="G21" s="13"/>
      <c r="H21" s="13"/>
    </row>
    <row r="22" ht="15" spans="1:8">
      <c r="A22" s="13"/>
      <c r="B22" s="13"/>
      <c r="C22" s="13"/>
      <c r="D22" s="13"/>
      <c r="E22" s="13"/>
      <c r="F22" s="13"/>
      <c r="G22" s="13"/>
      <c r="H22" s="13"/>
    </row>
    <row r="23" ht="15" spans="1:8">
      <c r="A23" s="13"/>
      <c r="B23" s="13"/>
      <c r="C23" s="13"/>
      <c r="D23" s="13"/>
      <c r="E23" s="13"/>
      <c r="F23" s="13"/>
      <c r="G23" s="13"/>
      <c r="H23" s="13"/>
    </row>
  </sheetData>
  <mergeCells count="1">
    <mergeCell ref="A2:H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9"/>
  <sheetViews>
    <sheetView zoomScale="70" zoomScaleNormal="70" workbookViewId="0">
      <selection activeCell="O12" sqref="O12"/>
    </sheetView>
  </sheetViews>
  <sheetFormatPr defaultColWidth="8.72727272727273" defaultRowHeight="14"/>
  <cols>
    <col min="1" max="1" width="24.4545454545455" style="45" customWidth="1"/>
    <col min="2" max="2" width="9.63636363636364" style="45" customWidth="1"/>
    <col min="3" max="3" width="8.90909090909091" style="45" customWidth="1"/>
    <col min="4" max="4" width="7.72727272727273" style="45" customWidth="1"/>
    <col min="5" max="6" width="8.90909090909091" style="45" customWidth="1"/>
    <col min="7" max="7" width="10.1818181818182" style="45" customWidth="1"/>
    <col min="8" max="9" width="8.90909090909091" style="45" customWidth="1"/>
  </cols>
  <sheetData>
    <row r="2" ht="38" customHeight="1" spans="1:9">
      <c r="A2" s="60" t="s">
        <v>10</v>
      </c>
      <c r="B2" s="61"/>
      <c r="C2" s="61"/>
      <c r="D2" s="61"/>
      <c r="E2" s="61"/>
      <c r="F2" s="61"/>
      <c r="G2" s="61"/>
      <c r="H2" s="61"/>
      <c r="I2" s="61"/>
    </row>
    <row r="3" ht="19.5" spans="1:9">
      <c r="A3" s="15" t="s">
        <v>11</v>
      </c>
      <c r="B3" s="15"/>
      <c r="C3" s="62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63" t="s">
        <v>12</v>
      </c>
    </row>
    <row r="4" ht="15.5" spans="1:9">
      <c r="A4" s="64" t="s">
        <v>13</v>
      </c>
      <c r="B4" s="65" t="s">
        <v>4</v>
      </c>
      <c r="C4" s="66">
        <f>'Figure 1a'!C4/'Figure 1a'!C16</f>
        <v>39.9534698559447</v>
      </c>
      <c r="D4" s="67">
        <f>'Figure 1a'!D4/'Figure 1a'!D16</f>
        <v>4.00312909241422</v>
      </c>
      <c r="E4" s="67">
        <f>'Figure 1a'!E4/'Figure 1a'!E16</f>
        <v>11.2878821920109</v>
      </c>
      <c r="F4" s="67">
        <f>'Figure 1a'!F4/'Figure 1a'!F16</f>
        <v>7.49196893920599</v>
      </c>
      <c r="G4" s="67">
        <f>'Figure 1a'!G4/'Figure 1a'!G16</f>
        <v>12.4658263110439</v>
      </c>
      <c r="H4" s="67">
        <f>'Figure 1a'!H4/'Figure 1a'!H16</f>
        <v>28.9454781505981</v>
      </c>
      <c r="I4" s="68">
        <f t="shared" ref="I4:I7" si="0">AVERAGE(C4:H4)</f>
        <v>17.357959090203</v>
      </c>
    </row>
    <row r="5" ht="15.5" spans="1:9">
      <c r="A5" s="64"/>
      <c r="B5" s="69" t="s">
        <v>5</v>
      </c>
      <c r="C5" s="66">
        <f>'Figure 1a'!C5/'Figure 1a'!C17</f>
        <v>40.9199417218493</v>
      </c>
      <c r="D5" s="68">
        <f>'Figure 1a'!D5/'Figure 1a'!D17</f>
        <v>6.45084322338888</v>
      </c>
      <c r="E5" s="68">
        <f>'Figure 1a'!E5/'Figure 1a'!E17</f>
        <v>48.868962428248</v>
      </c>
      <c r="F5" s="68">
        <f>'Figure 1a'!F5/'Figure 1a'!F17</f>
        <v>16.6667515998064</v>
      </c>
      <c r="G5" s="68">
        <f>'Figure 1a'!G5/'Figure 1a'!G17</f>
        <v>47.421178557395</v>
      </c>
      <c r="H5" s="68">
        <f>'Figure 1a'!H5/'Figure 1a'!H17</f>
        <v>20.9768233128081</v>
      </c>
      <c r="I5" s="68">
        <f t="shared" si="0"/>
        <v>30.2174168072493</v>
      </c>
    </row>
    <row r="6" ht="15.5" spans="1:9">
      <c r="A6" s="64"/>
      <c r="B6" s="69" t="s">
        <v>6</v>
      </c>
      <c r="C6" s="66">
        <f>'Figure 1a'!C6/'Figure 1a'!C18</f>
        <v>37.3022248667648</v>
      </c>
      <c r="D6" s="68">
        <f>'Figure 1a'!D6/'Figure 1a'!D18</f>
        <v>12.7892695806668</v>
      </c>
      <c r="E6" s="68">
        <f>'Figure 1a'!E6/'Figure 1a'!E18</f>
        <v>52.448112585112</v>
      </c>
      <c r="F6" s="68">
        <f>'Figure 1a'!F6/'Figure 1a'!F18</f>
        <v>103.078474171886</v>
      </c>
      <c r="G6" s="68">
        <f>'Figure 1a'!G6/'Figure 1a'!G18</f>
        <v>486.661277539285</v>
      </c>
      <c r="H6" s="68">
        <f>'Figure 1a'!H6/'Figure 1a'!H18</f>
        <v>59.5360077556042</v>
      </c>
      <c r="I6" s="68">
        <f t="shared" si="0"/>
        <v>125.30256108322</v>
      </c>
    </row>
    <row r="7" ht="15.5" spans="1:9">
      <c r="A7" s="18"/>
      <c r="B7" s="9" t="s">
        <v>7</v>
      </c>
      <c r="C7" s="11">
        <f>'Figure 1a'!C7/'Figure 1a'!C19</f>
        <v>82.4218978200586</v>
      </c>
      <c r="D7" s="11">
        <f>'Figure 1a'!D7/'Figure 1a'!D19</f>
        <v>89.6776266642584</v>
      </c>
      <c r="E7" s="11">
        <f>'Figure 1a'!E7/'Figure 1a'!E19</f>
        <v>207.7937226989</v>
      </c>
      <c r="F7" s="11">
        <f>'Figure 1a'!F7/'Figure 1a'!F19</f>
        <v>55.4283517999711</v>
      </c>
      <c r="G7" s="11">
        <f>'Figure 1a'!G7/'Figure 1a'!G19</f>
        <v>4310.0713252078</v>
      </c>
      <c r="H7" s="11">
        <f>'Figure 1a'!H7/'Figure 1a'!H19</f>
        <v>131.386164584663</v>
      </c>
      <c r="I7" s="11">
        <f t="shared" si="0"/>
        <v>812.796514795943</v>
      </c>
    </row>
    <row r="8" ht="15.5" spans="1:9">
      <c r="A8" s="70"/>
      <c r="B8" s="70"/>
      <c r="C8" s="64"/>
      <c r="D8" s="64"/>
      <c r="E8" s="64"/>
      <c r="F8" s="64"/>
      <c r="G8" s="64"/>
      <c r="H8" s="64"/>
      <c r="I8" s="68"/>
    </row>
    <row r="9" ht="15.5" spans="1:9">
      <c r="A9" s="15"/>
      <c r="B9" s="15"/>
      <c r="C9" s="62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63" t="s">
        <v>12</v>
      </c>
    </row>
    <row r="10" ht="15.5" spans="1:9">
      <c r="A10" s="64" t="s">
        <v>14</v>
      </c>
      <c r="B10" s="65" t="s">
        <v>4</v>
      </c>
      <c r="C10" s="66">
        <f>'Figure 1a'!C10/'Figure 1a'!C16</f>
        <v>100.464072821776</v>
      </c>
      <c r="D10" s="67">
        <f>'Figure 1a'!D10/'Figure 1a'!D16</f>
        <v>20.348343071241</v>
      </c>
      <c r="E10" s="67">
        <f>'Figure 1a'!E10/'Figure 1a'!E16</f>
        <v>94.9783126336915</v>
      </c>
      <c r="F10" s="67">
        <f>'Figure 1a'!F10/'Figure 1a'!F16</f>
        <v>22.2079106460769</v>
      </c>
      <c r="G10" s="67">
        <f>'Figure 1a'!G10/'Figure 1a'!G16</f>
        <v>13.102064746296</v>
      </c>
      <c r="H10" s="67">
        <f>'Figure 1a'!H10/'Figure 1a'!H16</f>
        <v>114.90428183209</v>
      </c>
      <c r="I10" s="68">
        <f t="shared" ref="I10:I13" si="1">AVERAGE(C10:H10)</f>
        <v>61.0008309585287</v>
      </c>
    </row>
    <row r="11" ht="15.5" spans="1:9">
      <c r="A11" s="64"/>
      <c r="B11" s="69" t="s">
        <v>5</v>
      </c>
      <c r="C11" s="66">
        <f>'Figure 1a'!C11/'Figure 1a'!C17</f>
        <v>41.4676255073347</v>
      </c>
      <c r="D11" s="68">
        <f>'Figure 1a'!D11/'Figure 1a'!D17</f>
        <v>12.2134644593267</v>
      </c>
      <c r="E11" s="68">
        <f>'Figure 1a'!E11/'Figure 1a'!E17</f>
        <v>55.8855788871575</v>
      </c>
      <c r="F11" s="68">
        <f>'Figure 1a'!F11/'Figure 1a'!F17</f>
        <v>24.4013356231496</v>
      </c>
      <c r="G11" s="68">
        <f>'Figure 1a'!G11/'Figure 1a'!G17</f>
        <v>21.8303773788505</v>
      </c>
      <c r="H11" s="68">
        <f>'Figure 1a'!H11/'Figure 1a'!H17</f>
        <v>139.224634759541</v>
      </c>
      <c r="I11" s="68">
        <f t="shared" si="1"/>
        <v>49.1705027692266</v>
      </c>
    </row>
    <row r="12" ht="15.5" spans="1:9">
      <c r="A12" s="64"/>
      <c r="B12" s="69" t="s">
        <v>6</v>
      </c>
      <c r="C12" s="66">
        <f>'Figure 1a'!C12/'Figure 1a'!C18</f>
        <v>45.9069095770286</v>
      </c>
      <c r="D12" s="68">
        <f>'Figure 1a'!D12/'Figure 1a'!D18</f>
        <v>21.7275820662372</v>
      </c>
      <c r="E12" s="68">
        <f>'Figure 1a'!E12/'Figure 1a'!E18</f>
        <v>48.0672087819169</v>
      </c>
      <c r="F12" s="68">
        <f>'Figure 1a'!F12/'Figure 1a'!F18</f>
        <v>33.3042170295781</v>
      </c>
      <c r="G12" s="68">
        <f>'Figure 1a'!G12/'Figure 1a'!G18</f>
        <v>96.5596079064457</v>
      </c>
      <c r="H12" s="68">
        <f>'Figure 1a'!H12/'Figure 1a'!H18</f>
        <v>325.449092275845</v>
      </c>
      <c r="I12" s="68">
        <f t="shared" si="1"/>
        <v>95.1691029395086</v>
      </c>
    </row>
    <row r="13" ht="15.5" spans="1:9">
      <c r="A13" s="18"/>
      <c r="B13" s="9" t="s">
        <v>7</v>
      </c>
      <c r="C13" s="11">
        <f>'Figure 1a'!C13/'Figure 1a'!C19</f>
        <v>82.4218978200586</v>
      </c>
      <c r="D13" s="11">
        <f>'Figure 1a'!D13/'Figure 1a'!D19</f>
        <v>89.6776266642584</v>
      </c>
      <c r="E13" s="11">
        <f>'Figure 1a'!E13/'Figure 1a'!E19</f>
        <v>207.7937226989</v>
      </c>
      <c r="F13" s="11">
        <f>'Figure 1a'!F13/'Figure 1a'!F19</f>
        <v>40.5226674079013</v>
      </c>
      <c r="G13" s="11">
        <f>'Figure 1a'!G13/'Figure 1a'!G19</f>
        <v>403.91700043848</v>
      </c>
      <c r="H13" s="11">
        <f>'Figure 1a'!H13/'Figure 1a'!H19</f>
        <v>179.569879900968</v>
      </c>
      <c r="I13" s="11">
        <f t="shared" si="1"/>
        <v>167.317132488428</v>
      </c>
    </row>
    <row r="14" ht="15.5" spans="1:9">
      <c r="A14" s="70"/>
      <c r="B14" s="70"/>
      <c r="C14" s="70"/>
      <c r="D14" s="70"/>
      <c r="E14" s="70"/>
      <c r="F14" s="70"/>
      <c r="G14" s="70"/>
      <c r="H14" s="70"/>
      <c r="I14" s="68"/>
    </row>
    <row r="15" ht="15.5" spans="1:9">
      <c r="A15" s="15"/>
      <c r="B15" s="15"/>
      <c r="C15" s="62">
        <v>1</v>
      </c>
      <c r="D15" s="4">
        <v>2</v>
      </c>
      <c r="E15" s="4">
        <v>3</v>
      </c>
      <c r="F15" s="4">
        <v>4</v>
      </c>
      <c r="G15" s="4">
        <v>5</v>
      </c>
      <c r="H15" s="4">
        <v>6</v>
      </c>
      <c r="I15" s="63" t="s">
        <v>12</v>
      </c>
    </row>
    <row r="16" ht="15.5" spans="1:9">
      <c r="A16" s="64" t="s">
        <v>15</v>
      </c>
      <c r="B16" s="65" t="s">
        <v>4</v>
      </c>
      <c r="C16" s="66">
        <f>'Figure 1a'!C4/'Figure 1a'!C10</f>
        <v>0.397689131385528</v>
      </c>
      <c r="D16" s="67">
        <f>'Figure 1a'!D4/'Figure 1a'!D10</f>
        <v>0.196729978377059</v>
      </c>
      <c r="E16" s="67">
        <f>'Figure 1a'!E4/'Figure 1a'!E10</f>
        <v>0.118846943886501</v>
      </c>
      <c r="F16" s="67">
        <f>'Figure 1a'!F4/'Figure 1a'!F10</f>
        <v>0.337355866501988</v>
      </c>
      <c r="G16" s="67">
        <f>'Figure 1a'!G4/'Figure 1a'!G10</f>
        <v>0.951439834287801</v>
      </c>
      <c r="H16" s="67">
        <f>'Figure 1a'!H4/'Figure 1a'!H10</f>
        <v>0.25190948230194</v>
      </c>
      <c r="I16" s="68">
        <f t="shared" ref="I16:I19" si="2">AVERAGE(C16:H16)</f>
        <v>0.375661872790136</v>
      </c>
    </row>
    <row r="17" ht="15.5" spans="1:9">
      <c r="A17" s="64"/>
      <c r="B17" s="69" t="s">
        <v>5</v>
      </c>
      <c r="C17" s="66">
        <f>'Figure 1a'!C5/'Figure 1a'!C11</f>
        <v>0.986792497067658</v>
      </c>
      <c r="D17" s="68">
        <f>'Figure 1a'!D5/'Figure 1a'!D11</f>
        <v>0.528174724286587</v>
      </c>
      <c r="E17" s="68">
        <f>'Figure 1a'!E5/'Figure 1a'!E11</f>
        <v>0.874446742815759</v>
      </c>
      <c r="F17" s="68">
        <f>'Figure 1a'!F5/'Figure 1a'!F11</f>
        <v>0.683026202221269</v>
      </c>
      <c r="G17" s="68">
        <f>'Figure 1a'!G5/'Figure 1a'!G11</f>
        <v>2.17225647245737</v>
      </c>
      <c r="H17" s="68">
        <f>'Figure 1a'!H5/'Figure 1a'!H11</f>
        <v>0.150668905320081</v>
      </c>
      <c r="I17" s="68">
        <f t="shared" si="2"/>
        <v>0.899227590694787</v>
      </c>
    </row>
    <row r="18" ht="15.5" spans="1:9">
      <c r="A18" s="64"/>
      <c r="B18" s="69" t="s">
        <v>6</v>
      </c>
      <c r="C18" s="66">
        <f>'Figure 1a'!C6/'Figure 1a'!C12</f>
        <v>0.812562318188165</v>
      </c>
      <c r="D18" s="68">
        <f>'Figure 1a'!D6/'Figure 1a'!D12</f>
        <v>0.58861908985907</v>
      </c>
      <c r="E18" s="68">
        <f>'Figure 1a'!E6/'Figure 1a'!E12</f>
        <v>1.09114121485754</v>
      </c>
      <c r="F18" s="68">
        <f>'Figure 1a'!F6/'Figure 1a'!F12</f>
        <v>3.09505772438187</v>
      </c>
      <c r="G18" s="68">
        <f>'Figure 1a'!G6/'Figure 1a'!G12</f>
        <v>5.04000884107566</v>
      </c>
      <c r="H18" s="68">
        <f>'Figure 1a'!H6/'Figure 1a'!H12</f>
        <v>0.182934932585839</v>
      </c>
      <c r="I18" s="68">
        <f t="shared" si="2"/>
        <v>1.80172068682469</v>
      </c>
    </row>
    <row r="19" ht="15.5" spans="1:9">
      <c r="A19" s="18"/>
      <c r="B19" s="9" t="s">
        <v>7</v>
      </c>
      <c r="C19" s="11">
        <f>'Figure 1a'!C7/'Figure 1a'!C13</f>
        <v>1</v>
      </c>
      <c r="D19" s="11">
        <f>'Figure 1a'!D7/'Figure 1a'!D13</f>
        <v>1</v>
      </c>
      <c r="E19" s="11">
        <f>'Figure 1a'!E7/'Figure 1a'!E13</f>
        <v>1</v>
      </c>
      <c r="F19" s="11">
        <f>'Figure 1a'!F7/'Figure 1a'!F13</f>
        <v>1.36783571629254</v>
      </c>
      <c r="G19" s="11">
        <f>'Figure 1a'!G7/'Figure 1a'!G13</f>
        <v>10.6706856124623</v>
      </c>
      <c r="H19" s="11">
        <f>'Figure 1a'!H7/'Figure 1a'!H13</f>
        <v>0.731671506697679</v>
      </c>
      <c r="I19" s="11">
        <f t="shared" si="2"/>
        <v>2.62836547257541</v>
      </c>
    </row>
  </sheetData>
  <mergeCells count="4">
    <mergeCell ref="A2:I2"/>
    <mergeCell ref="A4:A7"/>
    <mergeCell ref="A10:A13"/>
    <mergeCell ref="A16:A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9"/>
  <sheetViews>
    <sheetView zoomScale="70" zoomScaleNormal="70" workbookViewId="0">
      <selection activeCell="N10" sqref="N10"/>
    </sheetView>
  </sheetViews>
  <sheetFormatPr defaultColWidth="8.72727272727273" defaultRowHeight="14"/>
  <cols>
    <col min="1" max="1" width="12.2727272727273" style="45" customWidth="1"/>
    <col min="2" max="2" width="6.36363636363636" style="45" customWidth="1"/>
    <col min="3" max="5" width="10.1818181818182" style="45" customWidth="1"/>
    <col min="6" max="8" width="8.90909090909091" style="45" customWidth="1"/>
    <col min="9" max="9" width="13.0909090909091" style="45" customWidth="1"/>
    <col min="11" max="11" width="9.63636363636364" customWidth="1"/>
    <col min="12" max="12" width="8.90909090909091" customWidth="1"/>
    <col min="13" max="13" width="7.72727272727273" customWidth="1"/>
    <col min="14" max="14" width="8.90909090909091" customWidth="1"/>
    <col min="15" max="15" width="7.72727272727273" customWidth="1"/>
    <col min="16" max="17" width="8.90909090909091" customWidth="1"/>
    <col min="18" max="18" width="7.81818181818182" customWidth="1"/>
  </cols>
  <sheetData>
    <row r="2" ht="71" customHeight="1" spans="1:10">
      <c r="A2" s="60" t="s">
        <v>16</v>
      </c>
      <c r="B2" s="61"/>
      <c r="C2" s="61"/>
      <c r="D2" s="61"/>
      <c r="E2" s="61"/>
      <c r="F2" s="61"/>
      <c r="G2" s="61"/>
      <c r="H2" s="61"/>
      <c r="I2" s="61"/>
      <c r="J2" s="71"/>
    </row>
    <row r="3" ht="19.5" spans="1:10">
      <c r="A3" s="15" t="s">
        <v>17</v>
      </c>
      <c r="B3" s="72"/>
      <c r="C3" s="62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63" t="s">
        <v>2</v>
      </c>
      <c r="J3" s="71"/>
    </row>
    <row r="4" ht="15.5" spans="1:10">
      <c r="A4" s="64" t="s">
        <v>3</v>
      </c>
      <c r="B4" s="65" t="s">
        <v>4</v>
      </c>
      <c r="C4" s="66">
        <v>83.4</v>
      </c>
      <c r="D4" s="67">
        <v>51.88</v>
      </c>
      <c r="E4" s="67">
        <v>143.47</v>
      </c>
      <c r="F4" s="67">
        <v>166.47</v>
      </c>
      <c r="G4" s="67">
        <v>34.99</v>
      </c>
      <c r="H4" s="67">
        <v>16.4</v>
      </c>
      <c r="I4" s="68">
        <f t="shared" ref="I4:I7" si="0">GEOMEAN(C4:H4)</f>
        <v>62.4465544965434</v>
      </c>
      <c r="J4" s="71"/>
    </row>
    <row r="5" ht="15.5" spans="1:10">
      <c r="A5" s="64"/>
      <c r="B5" s="69" t="s">
        <v>5</v>
      </c>
      <c r="C5" s="66">
        <v>415.27</v>
      </c>
      <c r="D5" s="68">
        <v>87.87</v>
      </c>
      <c r="E5" s="68">
        <v>317.93</v>
      </c>
      <c r="F5" s="68">
        <v>172.33</v>
      </c>
      <c r="G5" s="68">
        <v>96.93</v>
      </c>
      <c r="H5" s="68">
        <v>71.07</v>
      </c>
      <c r="I5" s="68">
        <f t="shared" si="0"/>
        <v>154.822717149375</v>
      </c>
      <c r="J5" s="71"/>
    </row>
    <row r="6" ht="15.5" spans="1:10">
      <c r="A6" s="64"/>
      <c r="B6" s="69" t="s">
        <v>6</v>
      </c>
      <c r="C6" s="66">
        <v>154</v>
      </c>
      <c r="D6" s="68">
        <v>182.33</v>
      </c>
      <c r="E6" s="68">
        <v>183.07</v>
      </c>
      <c r="F6" s="68">
        <v>53.68</v>
      </c>
      <c r="G6" s="68">
        <v>24.33</v>
      </c>
      <c r="H6" s="68">
        <v>17.51</v>
      </c>
      <c r="I6" s="68">
        <f t="shared" si="0"/>
        <v>69.9905596349937</v>
      </c>
      <c r="J6" s="71"/>
    </row>
    <row r="7" ht="15.5" spans="1:10">
      <c r="A7" s="18"/>
      <c r="B7" s="9" t="s">
        <v>18</v>
      </c>
      <c r="C7" s="11">
        <v>208.27</v>
      </c>
      <c r="D7" s="11">
        <v>181.07</v>
      </c>
      <c r="E7" s="11">
        <v>746</v>
      </c>
      <c r="F7" s="11">
        <v>154.73</v>
      </c>
      <c r="G7" s="11">
        <v>24.29</v>
      </c>
      <c r="H7" s="11">
        <v>15.95</v>
      </c>
      <c r="I7" s="11">
        <f t="shared" si="0"/>
        <v>109.101099908097</v>
      </c>
      <c r="J7" s="71"/>
    </row>
    <row r="8" ht="15.5" spans="1:10">
      <c r="A8" s="70"/>
      <c r="B8" s="73"/>
      <c r="C8" s="73"/>
      <c r="D8" s="73"/>
      <c r="E8" s="73"/>
      <c r="F8" s="73"/>
      <c r="G8" s="73"/>
      <c r="H8" s="73"/>
      <c r="I8" s="68"/>
      <c r="J8" s="71"/>
    </row>
    <row r="9" ht="15.5" spans="1:10">
      <c r="A9" s="74"/>
      <c r="B9" s="75"/>
      <c r="C9" s="62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63" t="s">
        <v>2</v>
      </c>
      <c r="J9" s="71"/>
    </row>
    <row r="10" ht="15.5" spans="1:10">
      <c r="A10" s="64" t="s">
        <v>8</v>
      </c>
      <c r="B10" s="65" t="s">
        <v>4</v>
      </c>
      <c r="C10" s="66">
        <v>176</v>
      </c>
      <c r="D10" s="67">
        <v>311.13</v>
      </c>
      <c r="E10" s="67">
        <v>1785</v>
      </c>
      <c r="F10" s="67">
        <v>337.13</v>
      </c>
      <c r="G10" s="67">
        <v>40.53</v>
      </c>
      <c r="H10" s="67">
        <v>159.63</v>
      </c>
      <c r="I10" s="68">
        <f t="shared" ref="I10:I13" si="1">GEOMEAN(C10:H10)</f>
        <v>244.416328392013</v>
      </c>
      <c r="J10" s="71"/>
    </row>
    <row r="11" ht="15.5" spans="1:10">
      <c r="A11" s="64"/>
      <c r="B11" s="69" t="s">
        <v>5</v>
      </c>
      <c r="C11" s="66">
        <v>409.13</v>
      </c>
      <c r="D11" s="68">
        <v>430.81</v>
      </c>
      <c r="E11" s="68">
        <v>1135</v>
      </c>
      <c r="F11" s="68">
        <v>429.56</v>
      </c>
      <c r="G11" s="68">
        <v>148</v>
      </c>
      <c r="H11" s="68">
        <v>700</v>
      </c>
      <c r="I11" s="68">
        <f t="shared" si="1"/>
        <v>455.25468664515</v>
      </c>
      <c r="J11" s="71"/>
    </row>
    <row r="12" ht="15.5" spans="1:10">
      <c r="A12" s="64"/>
      <c r="B12" s="69" t="s">
        <v>6</v>
      </c>
      <c r="C12" s="66">
        <v>291.19</v>
      </c>
      <c r="D12" s="68">
        <v>216.88</v>
      </c>
      <c r="E12" s="68">
        <v>506.94</v>
      </c>
      <c r="F12" s="68">
        <v>189.44</v>
      </c>
      <c r="G12" s="68">
        <v>34.36</v>
      </c>
      <c r="H12" s="68">
        <v>119.13</v>
      </c>
      <c r="I12" s="68">
        <f t="shared" si="1"/>
        <v>170.798119165109</v>
      </c>
      <c r="J12" s="71"/>
    </row>
    <row r="13" ht="15.5" spans="1:10">
      <c r="A13" s="18"/>
      <c r="B13" s="9" t="s">
        <v>18</v>
      </c>
      <c r="C13" s="11">
        <v>1249.38</v>
      </c>
      <c r="D13" s="11">
        <v>1318.13</v>
      </c>
      <c r="E13" s="11">
        <v>1965</v>
      </c>
      <c r="F13" s="11">
        <v>596.25</v>
      </c>
      <c r="G13" s="11">
        <v>51.36</v>
      </c>
      <c r="H13" s="11">
        <v>103.5</v>
      </c>
      <c r="I13" s="11">
        <f t="shared" si="1"/>
        <v>466.124056823398</v>
      </c>
      <c r="J13" s="71"/>
    </row>
    <row r="14" ht="15.5" spans="1:10">
      <c r="A14" s="70"/>
      <c r="B14" s="73"/>
      <c r="C14" s="73"/>
      <c r="D14" s="73"/>
      <c r="E14" s="73"/>
      <c r="F14" s="73"/>
      <c r="G14" s="73"/>
      <c r="H14" s="73"/>
      <c r="I14" s="68"/>
      <c r="J14" s="71"/>
    </row>
    <row r="15" ht="15.5" spans="1:10">
      <c r="A15" s="74"/>
      <c r="B15" s="75"/>
      <c r="C15" s="62">
        <v>1</v>
      </c>
      <c r="D15" s="4">
        <v>2</v>
      </c>
      <c r="E15" s="4">
        <v>3</v>
      </c>
      <c r="F15" s="4">
        <v>4</v>
      </c>
      <c r="G15" s="4">
        <v>5</v>
      </c>
      <c r="H15" s="4">
        <v>6</v>
      </c>
      <c r="I15" s="63" t="s">
        <v>2</v>
      </c>
      <c r="J15" s="71"/>
    </row>
    <row r="16" ht="15.5" spans="1:10">
      <c r="A16" s="64" t="s">
        <v>9</v>
      </c>
      <c r="B16" s="65" t="s">
        <v>4</v>
      </c>
      <c r="C16" s="66">
        <v>2.73</v>
      </c>
      <c r="D16" s="67">
        <v>9.31</v>
      </c>
      <c r="E16" s="67">
        <v>11.39</v>
      </c>
      <c r="F16" s="67">
        <v>12.79</v>
      </c>
      <c r="G16" s="67">
        <v>4.71</v>
      </c>
      <c r="H16" s="67">
        <v>3.02</v>
      </c>
      <c r="I16" s="68">
        <f t="shared" ref="I16:I19" si="2">GEOMEAN(C16:H16)</f>
        <v>6.1224099732644</v>
      </c>
      <c r="J16" s="71"/>
    </row>
    <row r="17" ht="15.5" spans="1:10">
      <c r="A17" s="64"/>
      <c r="B17" s="69" t="s">
        <v>5</v>
      </c>
      <c r="C17" s="66">
        <v>5.86</v>
      </c>
      <c r="D17" s="68">
        <v>12.29</v>
      </c>
      <c r="E17" s="68">
        <v>9.55</v>
      </c>
      <c r="F17" s="68">
        <v>8.52</v>
      </c>
      <c r="G17" s="68">
        <v>1.34</v>
      </c>
      <c r="H17" s="68">
        <v>3.5</v>
      </c>
      <c r="I17" s="68">
        <f t="shared" si="2"/>
        <v>5.49343788168998</v>
      </c>
      <c r="J17" s="71"/>
    </row>
    <row r="18" ht="15.5" spans="1:10">
      <c r="A18" s="64"/>
      <c r="B18" s="69" t="s">
        <v>6</v>
      </c>
      <c r="C18" s="66">
        <v>3.47</v>
      </c>
      <c r="D18" s="68">
        <v>19.3</v>
      </c>
      <c r="E18" s="68">
        <v>16.05</v>
      </c>
      <c r="F18" s="68">
        <v>9.12</v>
      </c>
      <c r="G18" s="68">
        <v>3.37</v>
      </c>
      <c r="H18" s="68">
        <v>2.64</v>
      </c>
      <c r="I18" s="68">
        <f t="shared" si="2"/>
        <v>6.65934857035303</v>
      </c>
      <c r="J18" s="71"/>
    </row>
    <row r="19" ht="15.5" spans="1:10">
      <c r="A19" s="18"/>
      <c r="B19" s="9" t="s">
        <v>18</v>
      </c>
      <c r="C19" s="11">
        <v>6.37</v>
      </c>
      <c r="D19" s="11">
        <v>24.5</v>
      </c>
      <c r="E19" s="11">
        <v>40.36</v>
      </c>
      <c r="F19" s="11">
        <v>26.47</v>
      </c>
      <c r="G19" s="11">
        <v>4.35</v>
      </c>
      <c r="H19" s="11">
        <v>3.66</v>
      </c>
      <c r="I19" s="11">
        <f t="shared" si="2"/>
        <v>11.7669387538702</v>
      </c>
      <c r="J19" s="71"/>
    </row>
  </sheetData>
  <mergeCells count="4">
    <mergeCell ref="A2:I2"/>
    <mergeCell ref="A4:A7"/>
    <mergeCell ref="A10:A13"/>
    <mergeCell ref="A16:A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9"/>
  <sheetViews>
    <sheetView zoomScale="70" zoomScaleNormal="70" workbookViewId="0">
      <selection activeCell="O15" sqref="O15"/>
    </sheetView>
  </sheetViews>
  <sheetFormatPr defaultColWidth="8.72727272727273" defaultRowHeight="14"/>
  <cols>
    <col min="1" max="1" width="24.4545454545455" style="45" customWidth="1"/>
    <col min="2" max="2" width="9.63636363636364" style="45" customWidth="1"/>
    <col min="3" max="3" width="8.90909090909091" style="45" customWidth="1"/>
    <col min="4" max="4" width="7.72727272727273" style="45" customWidth="1"/>
    <col min="5" max="5" width="8.90909090909091" style="45" customWidth="1"/>
    <col min="6" max="6" width="7.72727272727273" style="45" customWidth="1"/>
    <col min="7" max="8" width="8.90909090909091" style="45" customWidth="1"/>
    <col min="9" max="9" width="7.81818181818182" style="45" customWidth="1"/>
  </cols>
  <sheetData>
    <row r="2" ht="52" customHeight="1" spans="1:9">
      <c r="A2" s="60" t="s">
        <v>19</v>
      </c>
      <c r="B2" s="61"/>
      <c r="C2" s="61"/>
      <c r="D2" s="61"/>
      <c r="E2" s="61"/>
      <c r="F2" s="61"/>
      <c r="G2" s="61"/>
      <c r="H2" s="61"/>
      <c r="I2" s="61"/>
    </row>
    <row r="3" ht="19.5" spans="1:9">
      <c r="A3" s="15" t="s">
        <v>20</v>
      </c>
      <c r="B3" s="15"/>
      <c r="C3" s="62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63" t="s">
        <v>12</v>
      </c>
    </row>
    <row r="4" ht="15.5" spans="1:9">
      <c r="A4" s="64" t="s">
        <v>13</v>
      </c>
      <c r="B4" s="65" t="s">
        <v>4</v>
      </c>
      <c r="C4" s="66">
        <f>'Figure 1 c'!C4/'Figure 1 c'!C16</f>
        <v>30.5494505494506</v>
      </c>
      <c r="D4" s="67">
        <f>'Figure 1 c'!D4/'Figure 1 c'!D16</f>
        <v>5.57250268528464</v>
      </c>
      <c r="E4" s="67">
        <f>'Figure 1 c'!E4/'Figure 1 c'!E16</f>
        <v>12.5961369622476</v>
      </c>
      <c r="F4" s="67">
        <f>'Figure 1 c'!F4/'Figure 1 c'!F16</f>
        <v>13.0156372165755</v>
      </c>
      <c r="G4" s="67">
        <f>'Figure 1 c'!G4/'Figure 1 c'!G16</f>
        <v>7.42887473460722</v>
      </c>
      <c r="H4" s="67">
        <f>'Figure 1 c'!H4/'Figure 1 c'!H16</f>
        <v>5.43046357615894</v>
      </c>
      <c r="I4" s="68">
        <f t="shared" ref="I4:I7" si="0">AVERAGE(C4:H4)</f>
        <v>12.4321776207207</v>
      </c>
    </row>
    <row r="5" ht="15.5" spans="1:9">
      <c r="A5" s="64"/>
      <c r="B5" s="69" t="s">
        <v>5</v>
      </c>
      <c r="C5" s="66">
        <f>'Figure 1 c'!C5/'Figure 1 c'!C17</f>
        <v>70.8651877133106</v>
      </c>
      <c r="D5" s="68">
        <f>'Figure 1 c'!D5/'Figure 1 c'!D17</f>
        <v>7.14971521562246</v>
      </c>
      <c r="E5" s="68">
        <f>'Figure 1 c'!E5/'Figure 1 c'!E17</f>
        <v>33.2910994764398</v>
      </c>
      <c r="F5" s="68">
        <f>'Figure 1 c'!F5/'Figure 1 c'!F17</f>
        <v>20.2265258215962</v>
      </c>
      <c r="G5" s="68">
        <f>'Figure 1 c'!G5/'Figure 1 c'!G17</f>
        <v>72.3358208955224</v>
      </c>
      <c r="H5" s="68">
        <f>'Figure 1 c'!H5/'Figure 1 c'!H17</f>
        <v>20.3057142857143</v>
      </c>
      <c r="I5" s="68">
        <f t="shared" si="0"/>
        <v>37.3623439013676</v>
      </c>
    </row>
    <row r="6" ht="15.5" spans="1:9">
      <c r="A6" s="64"/>
      <c r="B6" s="69" t="s">
        <v>6</v>
      </c>
      <c r="C6" s="66">
        <f>'Figure 1 c'!C6/'Figure 1 c'!C18</f>
        <v>44.3804034582133</v>
      </c>
      <c r="D6" s="68">
        <f>'Figure 1 c'!D6/'Figure 1 c'!D18</f>
        <v>9.44715025906736</v>
      </c>
      <c r="E6" s="68">
        <f>'Figure 1 c'!E6/'Figure 1 c'!E18</f>
        <v>11.406230529595</v>
      </c>
      <c r="F6" s="68">
        <f>'Figure 1 c'!F6/'Figure 1 c'!F18</f>
        <v>5.8859649122807</v>
      </c>
      <c r="G6" s="68">
        <f>'Figure 1 c'!G6/'Figure 1 c'!G18</f>
        <v>7.21958456973294</v>
      </c>
      <c r="H6" s="68">
        <f>'Figure 1 c'!H6/'Figure 1 c'!H18</f>
        <v>6.63257575757576</v>
      </c>
      <c r="I6" s="68">
        <f t="shared" si="0"/>
        <v>14.1619849144108</v>
      </c>
    </row>
    <row r="7" ht="15.5" spans="1:9">
      <c r="A7" s="18"/>
      <c r="B7" s="9" t="s">
        <v>7</v>
      </c>
      <c r="C7" s="11">
        <f>'Figure 1 c'!C7/'Figure 1 c'!C19</f>
        <v>32.6954474097331</v>
      </c>
      <c r="D7" s="11">
        <f>'Figure 1 c'!D7/'Figure 1 c'!D19</f>
        <v>7.39061224489796</v>
      </c>
      <c r="E7" s="11">
        <f>'Figure 1 c'!E7/'Figure 1 c'!E19</f>
        <v>18.4836471754212</v>
      </c>
      <c r="F7" s="11">
        <f>'Figure 1 c'!F7/'Figure 1 c'!F19</f>
        <v>5.84548545523234</v>
      </c>
      <c r="G7" s="11">
        <f>'Figure 1 c'!G7/'Figure 1 c'!G19</f>
        <v>5.58390804597701</v>
      </c>
      <c r="H7" s="11">
        <f>'Figure 1 c'!H7/'Figure 1 c'!H19</f>
        <v>4.35792349726776</v>
      </c>
      <c r="I7" s="11">
        <f t="shared" si="0"/>
        <v>12.3928373047549</v>
      </c>
    </row>
    <row r="8" ht="15.5" spans="1:9">
      <c r="A8" s="70"/>
      <c r="B8" s="70"/>
      <c r="C8" s="64"/>
      <c r="D8" s="64"/>
      <c r="E8" s="64"/>
      <c r="F8" s="64"/>
      <c r="G8" s="64"/>
      <c r="H8" s="64"/>
      <c r="I8" s="68"/>
    </row>
    <row r="9" ht="15.5" spans="1:9">
      <c r="A9" s="15"/>
      <c r="B9" s="15"/>
      <c r="C9" s="62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63" t="s">
        <v>12</v>
      </c>
    </row>
    <row r="10" ht="15.5" spans="1:9">
      <c r="A10" s="64" t="s">
        <v>14</v>
      </c>
      <c r="B10" s="65" t="s">
        <v>4</v>
      </c>
      <c r="C10" s="66">
        <f>'Figure 1 c'!C10/'Figure 1 c'!C16</f>
        <v>64.4688644688645</v>
      </c>
      <c r="D10" s="67">
        <f>'Figure 1 c'!D10/'Figure 1 c'!D16</f>
        <v>33.4189044038668</v>
      </c>
      <c r="E10" s="67">
        <f>'Figure 1 c'!E10/'Figure 1 c'!E16</f>
        <v>156.716417910448</v>
      </c>
      <c r="F10" s="67">
        <f>'Figure 1 c'!F10/'Figure 1 c'!F16</f>
        <v>26.3588741204066</v>
      </c>
      <c r="G10" s="67">
        <f>'Figure 1 c'!G10/'Figure 1 c'!G16</f>
        <v>8.60509554140127</v>
      </c>
      <c r="H10" s="67">
        <f>'Figure 1 c'!H10/'Figure 1 c'!H16</f>
        <v>52.8576158940397</v>
      </c>
      <c r="I10" s="68">
        <f t="shared" ref="I10:I13" si="1">AVERAGE(C10:H10)</f>
        <v>57.0709620565044</v>
      </c>
    </row>
    <row r="11" ht="15.5" spans="1:9">
      <c r="A11" s="64"/>
      <c r="B11" s="69" t="s">
        <v>5</v>
      </c>
      <c r="C11" s="66">
        <f>'Figure 1 c'!C11/'Figure 1 c'!C17</f>
        <v>69.8174061433447</v>
      </c>
      <c r="D11" s="68">
        <f>'Figure 1 c'!D11/'Figure 1 c'!D17</f>
        <v>35.0537021969081</v>
      </c>
      <c r="E11" s="68">
        <f>'Figure 1 c'!E11/'Figure 1 c'!E17</f>
        <v>118.848167539267</v>
      </c>
      <c r="F11" s="68">
        <f>'Figure 1 c'!F11/'Figure 1 c'!F17</f>
        <v>50.4178403755869</v>
      </c>
      <c r="G11" s="68">
        <f>'Figure 1 c'!G11/'Figure 1 c'!G17</f>
        <v>110.44776119403</v>
      </c>
      <c r="H11" s="68">
        <f>'Figure 1 c'!H11/'Figure 1 c'!H17</f>
        <v>200</v>
      </c>
      <c r="I11" s="68">
        <f t="shared" si="1"/>
        <v>97.4308129081894</v>
      </c>
    </row>
    <row r="12" ht="15.5" spans="1:9">
      <c r="A12" s="64"/>
      <c r="B12" s="69" t="s">
        <v>6</v>
      </c>
      <c r="C12" s="66">
        <f>'Figure 1 c'!C12/'Figure 1 c'!C18</f>
        <v>83.9164265129683</v>
      </c>
      <c r="D12" s="68">
        <f>'Figure 1 c'!D12/'Figure 1 c'!D18</f>
        <v>11.2373056994819</v>
      </c>
      <c r="E12" s="68">
        <f>'Figure 1 c'!E12/'Figure 1 c'!E18</f>
        <v>31.585046728972</v>
      </c>
      <c r="F12" s="68">
        <f>'Figure 1 c'!F12/'Figure 1 c'!F18</f>
        <v>20.7719298245614</v>
      </c>
      <c r="G12" s="68">
        <f>'Figure 1 c'!G12/'Figure 1 c'!G18</f>
        <v>10.1958456973294</v>
      </c>
      <c r="H12" s="68">
        <f>'Figure 1 c'!H12/'Figure 1 c'!H18</f>
        <v>45.125</v>
      </c>
      <c r="I12" s="68">
        <f t="shared" si="1"/>
        <v>33.8052590772188</v>
      </c>
    </row>
    <row r="13" ht="15.5" spans="1:9">
      <c r="A13" s="18"/>
      <c r="B13" s="9" t="s">
        <v>7</v>
      </c>
      <c r="C13" s="11">
        <f>'Figure 1 c'!C13/'Figure 1 c'!C19</f>
        <v>196.135007849294</v>
      </c>
      <c r="D13" s="11">
        <f>'Figure 1 c'!D13/'Figure 1 c'!D19</f>
        <v>53.8012244897959</v>
      </c>
      <c r="E13" s="11">
        <f>'Figure 1 c'!E13/'Figure 1 c'!E19</f>
        <v>48.6868186323092</v>
      </c>
      <c r="F13" s="11">
        <f>'Figure 1 c'!F13/'Figure 1 c'!F19</f>
        <v>22.5255005666793</v>
      </c>
      <c r="G13" s="11">
        <f>'Figure 1 c'!G13/'Figure 1 c'!G19</f>
        <v>11.8068965517241</v>
      </c>
      <c r="H13" s="11">
        <f>'Figure 1 c'!H13/'Figure 1 c'!H19</f>
        <v>28.2786885245902</v>
      </c>
      <c r="I13" s="11">
        <f t="shared" si="1"/>
        <v>60.205689435732</v>
      </c>
    </row>
    <row r="14" ht="15.5" spans="1:9">
      <c r="A14" s="70"/>
      <c r="B14" s="70"/>
      <c r="C14" s="70"/>
      <c r="D14" s="70"/>
      <c r="E14" s="70"/>
      <c r="F14" s="70"/>
      <c r="G14" s="70"/>
      <c r="H14" s="70"/>
      <c r="I14" s="68"/>
    </row>
    <row r="15" ht="15.5" spans="1:9">
      <c r="A15" s="15"/>
      <c r="B15" s="15"/>
      <c r="C15" s="62">
        <v>1</v>
      </c>
      <c r="D15" s="4">
        <v>2</v>
      </c>
      <c r="E15" s="4">
        <v>3</v>
      </c>
      <c r="F15" s="4">
        <v>4</v>
      </c>
      <c r="G15" s="4">
        <v>5</v>
      </c>
      <c r="H15" s="4">
        <v>6</v>
      </c>
      <c r="I15" s="63" t="s">
        <v>12</v>
      </c>
    </row>
    <row r="16" ht="15.5" spans="1:9">
      <c r="A16" s="64" t="s">
        <v>15</v>
      </c>
      <c r="B16" s="65" t="s">
        <v>4</v>
      </c>
      <c r="C16" s="66">
        <f>'Figure 1 c'!C4/'Figure 1 c'!C10</f>
        <v>0.473863636363636</v>
      </c>
      <c r="D16" s="67">
        <f>'Figure 1 c'!D4/'Figure 1 c'!D10</f>
        <v>0.166747018930993</v>
      </c>
      <c r="E16" s="67">
        <f>'Figure 1 c'!E4/'Figure 1 c'!E10</f>
        <v>0.080375350140056</v>
      </c>
      <c r="F16" s="67">
        <f>'Figure 1 c'!F4/'Figure 1 c'!F10</f>
        <v>0.493785779966185</v>
      </c>
      <c r="G16" s="67">
        <f>'Figure 1 c'!G4/'Figure 1 c'!G10</f>
        <v>0.863311127559832</v>
      </c>
      <c r="H16" s="67">
        <f>'Figure 1 c'!H4/'Figure 1 c'!H10</f>
        <v>0.102737580655265</v>
      </c>
      <c r="I16" s="68">
        <f t="shared" ref="I16:I19" si="2">AVERAGE(C16:H16)</f>
        <v>0.363470082269328</v>
      </c>
    </row>
    <row r="17" ht="15.5" spans="1:9">
      <c r="A17" s="64"/>
      <c r="B17" s="69" t="s">
        <v>5</v>
      </c>
      <c r="C17" s="66">
        <f>'Figure 1 c'!C5/'Figure 1 c'!C11</f>
        <v>1.0150074548432</v>
      </c>
      <c r="D17" s="68">
        <f>'Figure 1 c'!D5/'Figure 1 c'!D11</f>
        <v>0.203964624776584</v>
      </c>
      <c r="E17" s="68">
        <f>'Figure 1 c'!E5/'Figure 1 c'!E11</f>
        <v>0.280114537444934</v>
      </c>
      <c r="F17" s="68">
        <f>'Figure 1 c'!F5/'Figure 1 c'!F11</f>
        <v>0.401177949529751</v>
      </c>
      <c r="G17" s="68">
        <f>'Figure 1 c'!G5/'Figure 1 c'!G11</f>
        <v>0.654932432432432</v>
      </c>
      <c r="H17" s="68">
        <f>'Figure 1 c'!H5/'Figure 1 c'!H11</f>
        <v>0.101528571428571</v>
      </c>
      <c r="I17" s="68">
        <f t="shared" si="2"/>
        <v>0.442787595075913</v>
      </c>
    </row>
    <row r="18" ht="15.5" spans="1:9">
      <c r="A18" s="64"/>
      <c r="B18" s="69" t="s">
        <v>6</v>
      </c>
      <c r="C18" s="66">
        <f>'Figure 1 c'!C6/'Figure 1 c'!C12</f>
        <v>0.528864315395446</v>
      </c>
      <c r="D18" s="68">
        <f>'Figure 1 c'!D6/'Figure 1 c'!D12</f>
        <v>0.840695315381778</v>
      </c>
      <c r="E18" s="68">
        <f>'Figure 1 c'!E6/'Figure 1 c'!E12</f>
        <v>0.361127549611394</v>
      </c>
      <c r="F18" s="68">
        <f>'Figure 1 c'!F6/'Figure 1 c'!F12</f>
        <v>0.283361486486487</v>
      </c>
      <c r="G18" s="68">
        <f>'Figure 1 c'!G6/'Figure 1 c'!G12</f>
        <v>0.708090803259604</v>
      </c>
      <c r="H18" s="68">
        <f>'Figure 1 c'!H6/'Figure 1 c'!H12</f>
        <v>0.146982288256527</v>
      </c>
      <c r="I18" s="68">
        <f t="shared" si="2"/>
        <v>0.478186959731873</v>
      </c>
    </row>
    <row r="19" ht="15.5" spans="1:9">
      <c r="A19" s="18"/>
      <c r="B19" s="9" t="s">
        <v>7</v>
      </c>
      <c r="C19" s="11">
        <f>'Figure 1 c'!C7/'Figure 1 c'!C13</f>
        <v>0.166698682546543</v>
      </c>
      <c r="D19" s="11">
        <f>'Figure 1 c'!D7/'Figure 1 c'!D13</f>
        <v>0.137368848292657</v>
      </c>
      <c r="E19" s="11">
        <f>'Figure 1 c'!E7/'Figure 1 c'!E13</f>
        <v>0.379643765903308</v>
      </c>
      <c r="F19" s="11">
        <f>'Figure 1 c'!F7/'Figure 1 c'!F13</f>
        <v>0.259505241090147</v>
      </c>
      <c r="G19" s="11">
        <f>'Figure 1 c'!G7/'Figure 1 c'!G13</f>
        <v>0.472936137071651</v>
      </c>
      <c r="H19" s="11">
        <f>'Figure 1 c'!H7/'Figure 1 c'!H13</f>
        <v>0.154106280193237</v>
      </c>
      <c r="I19" s="11">
        <f t="shared" si="2"/>
        <v>0.26170982584959</v>
      </c>
    </row>
  </sheetData>
  <mergeCells count="4">
    <mergeCell ref="A2:I2"/>
    <mergeCell ref="A4:A7"/>
    <mergeCell ref="A10:A13"/>
    <mergeCell ref="A16:A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32"/>
  <sheetViews>
    <sheetView zoomScale="70" zoomScaleNormal="70" workbookViewId="0">
      <selection activeCell="J20" sqref="J20"/>
    </sheetView>
  </sheetViews>
  <sheetFormatPr defaultColWidth="8.72727272727273" defaultRowHeight="14"/>
  <cols>
    <col min="2" max="2" width="14.7545454545455" style="45" customWidth="1"/>
    <col min="3" max="4" width="17.3636363636364" style="45" customWidth="1"/>
    <col min="5" max="5" width="20.8181818181818" style="45" customWidth="1"/>
    <col min="6" max="6" width="17.3636363636364" style="45" customWidth="1"/>
    <col min="7" max="7" width="20.8181818181818" style="45" customWidth="1"/>
    <col min="8" max="8" width="17.3636363636364" style="45" customWidth="1"/>
    <col min="9" max="9" width="20.8181818181818" style="45" customWidth="1"/>
  </cols>
  <sheetData>
    <row r="2" spans="2:9">
      <c r="D2" s="46">
        <v>40</v>
      </c>
      <c r="E2" s="47"/>
      <c r="F2" s="46">
        <v>37</v>
      </c>
      <c r="G2" s="48"/>
      <c r="H2" s="46">
        <v>42</v>
      </c>
      <c r="I2" s="47"/>
    </row>
    <row r="3" spans="2:9">
      <c r="B3" s="46"/>
      <c r="C3" s="49" t="s">
        <v>21</v>
      </c>
      <c r="D3" s="49" t="s">
        <v>22</v>
      </c>
      <c r="E3" s="50" t="s">
        <v>23</v>
      </c>
      <c r="F3" s="49" t="s">
        <v>22</v>
      </c>
      <c r="G3" s="50" t="s">
        <v>23</v>
      </c>
      <c r="H3" s="49" t="s">
        <v>22</v>
      </c>
      <c r="I3" s="50" t="s">
        <v>23</v>
      </c>
    </row>
    <row r="4" spans="2:9">
      <c r="B4" s="49" t="s">
        <v>24</v>
      </c>
      <c r="C4" s="46">
        <v>0.57127917</v>
      </c>
      <c r="D4" s="46">
        <v>0.52549667</v>
      </c>
      <c r="E4" s="51">
        <f t="shared" ref="E4:E8" si="0">1-(D4/C4)</f>
        <v>0.0801403278890773</v>
      </c>
      <c r="F4" s="46">
        <v>0.56759238</v>
      </c>
      <c r="G4" s="51">
        <f t="shared" ref="G4:G8" si="1">1-(F4/C4)</f>
        <v>0.00645356980195855</v>
      </c>
      <c r="H4" s="46">
        <v>0.55956531</v>
      </c>
      <c r="I4" s="51">
        <f t="shared" ref="I4:I8" si="2">1-(H4/C4)</f>
        <v>0.0205046159831103</v>
      </c>
    </row>
    <row r="5" spans="2:9">
      <c r="B5" s="49" t="s">
        <v>25</v>
      </c>
      <c r="C5" s="46">
        <v>0.51881963</v>
      </c>
      <c r="D5" s="46">
        <v>0.42981053</v>
      </c>
      <c r="E5" s="51">
        <f t="shared" si="0"/>
        <v>0.171560779224949</v>
      </c>
      <c r="F5" s="46">
        <v>0.51499737</v>
      </c>
      <c r="G5" s="51">
        <f t="shared" si="1"/>
        <v>0.00736722317156724</v>
      </c>
      <c r="H5" s="46">
        <v>0.52724016</v>
      </c>
      <c r="I5" s="51">
        <f t="shared" si="2"/>
        <v>-0.0162301684691459</v>
      </c>
    </row>
    <row r="6" spans="2:9">
      <c r="B6" s="49" t="s">
        <v>26</v>
      </c>
      <c r="C6" s="46">
        <v>0.57583545</v>
      </c>
      <c r="D6" s="46">
        <v>0.0727020500000001</v>
      </c>
      <c r="E6" s="51">
        <f t="shared" si="0"/>
        <v>0.873745095061445</v>
      </c>
      <c r="F6" s="46">
        <v>0.55214524</v>
      </c>
      <c r="G6" s="51">
        <f t="shared" si="1"/>
        <v>0.0411405897292361</v>
      </c>
      <c r="H6" s="46">
        <v>0.52871359</v>
      </c>
      <c r="I6" s="51">
        <f t="shared" si="2"/>
        <v>0.0818321622956698</v>
      </c>
    </row>
    <row r="7" spans="2:9">
      <c r="B7" s="49" t="s">
        <v>27</v>
      </c>
      <c r="C7" s="46">
        <v>0.46392319</v>
      </c>
      <c r="D7" s="46">
        <v>0.40568954</v>
      </c>
      <c r="E7" s="51">
        <f t="shared" si="0"/>
        <v>0.125524335181434</v>
      </c>
      <c r="F7" s="46">
        <v>0.42737901</v>
      </c>
      <c r="G7" s="51">
        <f t="shared" si="1"/>
        <v>0.0787720484505204</v>
      </c>
      <c r="H7" s="46">
        <v>0.42800444</v>
      </c>
      <c r="I7" s="51">
        <f t="shared" si="2"/>
        <v>0.0774239157995098</v>
      </c>
    </row>
    <row r="8" spans="2:9">
      <c r="B8" s="49" t="s">
        <v>28</v>
      </c>
      <c r="C8" s="46">
        <v>0.52745367</v>
      </c>
      <c r="D8" s="46">
        <v>0.37957859</v>
      </c>
      <c r="E8" s="51">
        <f t="shared" si="0"/>
        <v>0.280356528754459</v>
      </c>
      <c r="F8" s="46">
        <v>0.11993849</v>
      </c>
      <c r="G8" s="51">
        <f t="shared" si="1"/>
        <v>0.772608483319492</v>
      </c>
      <c r="H8" s="46">
        <v>0.12679124</v>
      </c>
      <c r="I8" s="51">
        <f t="shared" si="2"/>
        <v>0.759616346967498</v>
      </c>
    </row>
    <row r="9" spans="2:9">
      <c r="B9" s="52"/>
      <c r="C9" s="53"/>
      <c r="D9" s="54"/>
      <c r="E9" s="55"/>
      <c r="F9" s="56"/>
      <c r="G9" s="55"/>
      <c r="H9" s="56"/>
      <c r="I9" s="55"/>
    </row>
    <row r="10" spans="2:9">
      <c r="B10" s="53"/>
      <c r="D10" s="49" t="s">
        <v>29</v>
      </c>
      <c r="E10" s="47"/>
      <c r="G10" s="47"/>
      <c r="I10" s="47"/>
    </row>
    <row r="11" spans="2:9">
      <c r="B11" s="46"/>
      <c r="C11" s="49" t="s">
        <v>21</v>
      </c>
      <c r="D11" s="49" t="s">
        <v>22</v>
      </c>
      <c r="E11" s="50" t="s">
        <v>23</v>
      </c>
      <c r="F11" s="53"/>
      <c r="G11" s="48"/>
      <c r="H11" s="53"/>
      <c r="I11" s="48"/>
    </row>
    <row r="12" spans="2:9">
      <c r="B12" s="49" t="s">
        <v>24</v>
      </c>
      <c r="C12" s="46">
        <v>0.56384674</v>
      </c>
      <c r="D12" s="46">
        <v>0.50499558</v>
      </c>
      <c r="E12" s="51">
        <f t="shared" ref="E12:E16" si="3">1-(D12/C12)</f>
        <v>0.104374390814071</v>
      </c>
      <c r="F12" s="53"/>
      <c r="G12" s="48"/>
      <c r="H12" s="53"/>
      <c r="I12" s="48"/>
    </row>
    <row r="13" spans="2:9">
      <c r="B13" s="49" t="s">
        <v>25</v>
      </c>
      <c r="C13" s="46">
        <v>0.40157264</v>
      </c>
      <c r="D13" s="46">
        <v>0.39161539</v>
      </c>
      <c r="E13" s="51">
        <f t="shared" si="3"/>
        <v>0.0247956384678</v>
      </c>
      <c r="F13" s="53"/>
      <c r="G13" s="48"/>
      <c r="H13" s="53"/>
      <c r="I13" s="48"/>
    </row>
    <row r="14" spans="2:9">
      <c r="B14" s="49" t="s">
        <v>26</v>
      </c>
      <c r="C14" s="46">
        <v>0.54477289</v>
      </c>
      <c r="D14" s="46">
        <v>0.0803327</v>
      </c>
      <c r="E14" s="51">
        <f t="shared" si="3"/>
        <v>0.852539101202338</v>
      </c>
      <c r="F14" s="53"/>
      <c r="G14" s="48"/>
      <c r="H14" s="53"/>
      <c r="I14" s="48"/>
    </row>
    <row r="15" spans="2:9">
      <c r="B15" s="49" t="s">
        <v>27</v>
      </c>
      <c r="C15" s="46">
        <v>0.43341242</v>
      </c>
      <c r="D15" s="46">
        <v>0.02904785</v>
      </c>
      <c r="E15" s="51">
        <f t="shared" si="3"/>
        <v>0.932978731896977</v>
      </c>
      <c r="F15" s="53"/>
      <c r="G15" s="48"/>
      <c r="H15" s="53"/>
      <c r="I15" s="48"/>
    </row>
    <row r="16" spans="2:9">
      <c r="B16" s="49" t="s">
        <v>28</v>
      </c>
      <c r="C16" s="46">
        <v>0.52700117</v>
      </c>
      <c r="D16" s="46">
        <v>0.42296028</v>
      </c>
      <c r="E16" s="51">
        <f t="shared" si="3"/>
        <v>0.197420605347043</v>
      </c>
      <c r="F16" s="53"/>
      <c r="G16" s="48"/>
      <c r="H16" s="53"/>
      <c r="I16" s="48"/>
    </row>
    <row r="17" spans="2:9">
      <c r="B17" s="53"/>
      <c r="C17" s="53"/>
      <c r="D17" s="57"/>
      <c r="E17" s="48"/>
      <c r="F17" s="53"/>
      <c r="G17" s="48"/>
      <c r="H17" s="53"/>
      <c r="I17" s="48"/>
    </row>
    <row r="18" spans="2:9">
      <c r="B18" s="53"/>
      <c r="C18" s="53"/>
      <c r="D18" s="49" t="s">
        <v>30</v>
      </c>
      <c r="E18" s="48"/>
      <c r="F18" s="53"/>
      <c r="G18" s="48"/>
      <c r="H18" s="53"/>
      <c r="I18" s="48"/>
    </row>
    <row r="19" spans="2:9">
      <c r="B19" s="46"/>
      <c r="C19" s="49" t="s">
        <v>21</v>
      </c>
      <c r="D19" s="49" t="s">
        <v>22</v>
      </c>
      <c r="E19" s="50" t="s">
        <v>23</v>
      </c>
      <c r="F19" s="53"/>
      <c r="G19" s="48"/>
      <c r="H19" s="53"/>
      <c r="I19" s="48"/>
    </row>
    <row r="20" spans="2:9">
      <c r="B20" s="49" t="s">
        <v>24</v>
      </c>
      <c r="C20" s="46">
        <v>0.53572768</v>
      </c>
      <c r="D20" s="46">
        <v>0.08757252</v>
      </c>
      <c r="E20" s="51">
        <f t="shared" ref="E20:E24" si="4">1-(D20/C20)</f>
        <v>0.836535383051329</v>
      </c>
      <c r="F20" s="53"/>
      <c r="G20" s="48"/>
      <c r="H20" s="53"/>
      <c r="I20" s="48"/>
    </row>
    <row r="21" spans="2:9">
      <c r="B21" s="49" t="s">
        <v>31</v>
      </c>
      <c r="C21" s="46">
        <v>0.45242221</v>
      </c>
      <c r="D21" s="46">
        <v>0.05402314</v>
      </c>
      <c r="E21" s="51">
        <f t="shared" si="4"/>
        <v>0.880591317565952</v>
      </c>
      <c r="F21" s="53"/>
      <c r="G21" s="48"/>
      <c r="H21" s="53"/>
      <c r="I21" s="48"/>
    </row>
    <row r="22" spans="2:9">
      <c r="B22" s="49" t="s">
        <v>26</v>
      </c>
      <c r="C22" s="46">
        <v>0.56265032</v>
      </c>
      <c r="D22" s="46">
        <v>0.02419597</v>
      </c>
      <c r="E22" s="51">
        <f t="shared" si="4"/>
        <v>0.956996434303992</v>
      </c>
      <c r="F22" s="53"/>
      <c r="G22" s="48"/>
      <c r="H22" s="53"/>
      <c r="I22" s="48"/>
    </row>
    <row r="23" spans="2:9">
      <c r="B23" s="49" t="s">
        <v>27</v>
      </c>
      <c r="C23" s="46">
        <v>0.42487764</v>
      </c>
      <c r="D23" s="46">
        <v>0.24069601</v>
      </c>
      <c r="E23" s="51">
        <f t="shared" si="4"/>
        <v>0.433493346460878</v>
      </c>
      <c r="F23" s="53"/>
      <c r="G23" s="48"/>
      <c r="H23" s="53"/>
      <c r="I23" s="48"/>
    </row>
    <row r="24" spans="2:9">
      <c r="B24" s="49" t="s">
        <v>28</v>
      </c>
      <c r="C24" s="46">
        <v>0.49398461</v>
      </c>
      <c r="D24" s="46">
        <v>0.40334773</v>
      </c>
      <c r="E24" s="51">
        <f t="shared" si="4"/>
        <v>0.183481181731552</v>
      </c>
      <c r="F24" s="53"/>
      <c r="G24" s="48"/>
      <c r="H24" s="53"/>
      <c r="I24" s="48"/>
    </row>
    <row r="26" spans="2:9">
      <c r="B26" s="53"/>
      <c r="C26" s="53"/>
      <c r="D26" s="49" t="s">
        <v>29</v>
      </c>
      <c r="E26" s="48"/>
      <c r="F26" s="49" t="s">
        <v>30</v>
      </c>
      <c r="G26" s="47"/>
      <c r="H26" s="49" t="s">
        <v>32</v>
      </c>
      <c r="I26" s="48"/>
    </row>
    <row r="27" spans="2:9">
      <c r="B27" s="46"/>
      <c r="C27" s="49" t="s">
        <v>21</v>
      </c>
      <c r="D27" s="49" t="s">
        <v>22</v>
      </c>
      <c r="E27" s="50" t="s">
        <v>23</v>
      </c>
      <c r="F27" s="49" t="s">
        <v>22</v>
      </c>
      <c r="G27" s="50" t="s">
        <v>23</v>
      </c>
      <c r="H27" s="49" t="s">
        <v>22</v>
      </c>
      <c r="I27" s="50" t="s">
        <v>23</v>
      </c>
    </row>
    <row r="28" spans="2:9">
      <c r="B28" s="49" t="s">
        <v>33</v>
      </c>
      <c r="C28" s="58">
        <v>0.51450594</v>
      </c>
      <c r="D28" s="46">
        <v>0.50796414</v>
      </c>
      <c r="E28" s="59">
        <f t="shared" ref="E28:I28" si="5">1-(D28/$C$28)</f>
        <v>0.0127147220107897</v>
      </c>
      <c r="F28" s="46">
        <v>0.49209118</v>
      </c>
      <c r="G28" s="59">
        <f t="shared" si="5"/>
        <v>0.0435656000395254</v>
      </c>
      <c r="H28" s="46">
        <v>0.43212628</v>
      </c>
      <c r="I28" s="59">
        <f t="shared" si="5"/>
        <v>0.160114108692312</v>
      </c>
    </row>
    <row r="29" spans="2:9">
      <c r="C29" s="53"/>
      <c r="D29" s="45"/>
      <c r="E29" s="47"/>
      <c r="F29" s="45"/>
      <c r="G29" s="47"/>
      <c r="H29" s="45"/>
      <c r="I29" s="47"/>
    </row>
    <row r="30" spans="2:9">
      <c r="C30" s="53"/>
      <c r="D30" s="49" t="s">
        <v>34</v>
      </c>
      <c r="E30" s="45"/>
      <c r="F30" s="49" t="s">
        <v>35</v>
      </c>
      <c r="G30" s="45"/>
      <c r="H30" s="45"/>
      <c r="I30" s="48"/>
    </row>
    <row r="31" spans="2:9">
      <c r="B31" s="46"/>
      <c r="C31" s="49" t="s">
        <v>21</v>
      </c>
      <c r="D31" s="49" t="s">
        <v>22</v>
      </c>
      <c r="E31" s="50" t="s">
        <v>23</v>
      </c>
      <c r="F31" s="49" t="s">
        <v>22</v>
      </c>
      <c r="G31" s="50" t="s">
        <v>23</v>
      </c>
      <c r="H31" s="45"/>
      <c r="I31" s="48"/>
    </row>
    <row r="32" spans="2:9">
      <c r="B32" s="49" t="s">
        <v>33</v>
      </c>
      <c r="C32" s="58">
        <v>0.51450594</v>
      </c>
      <c r="D32" s="46">
        <v>0.43099702</v>
      </c>
      <c r="E32" s="59">
        <f>1-(D32/$C$32)</f>
        <v>0.162308952157093</v>
      </c>
      <c r="F32" s="46">
        <v>0.23359227</v>
      </c>
      <c r="G32" s="59">
        <f>1-(F32/$C$32)</f>
        <v>0.545987224170823</v>
      </c>
      <c r="I32" s="48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9"/>
  <sheetViews>
    <sheetView tabSelected="1" zoomScale="55" zoomScaleNormal="55" workbookViewId="0">
      <selection activeCell="H25" sqref="H25"/>
    </sheetView>
  </sheetViews>
  <sheetFormatPr defaultColWidth="9" defaultRowHeight="14"/>
  <cols>
    <col min="1" max="9" width="15.2727272727273" customWidth="1"/>
  </cols>
  <sheetData>
    <row r="2" ht="72" customHeight="1" spans="1:9">
      <c r="A2" s="1" t="s">
        <v>36</v>
      </c>
      <c r="B2" s="1"/>
      <c r="C2" s="1"/>
      <c r="D2" s="1"/>
      <c r="E2" s="1"/>
      <c r="F2" s="1"/>
      <c r="G2" s="1"/>
      <c r="H2" s="1"/>
      <c r="I2" s="1"/>
    </row>
    <row r="3" ht="20" spans="1:9">
      <c r="A3" s="23" t="s">
        <v>37</v>
      </c>
      <c r="B3" s="23"/>
      <c r="C3" s="23"/>
      <c r="D3" s="24" t="s">
        <v>4</v>
      </c>
      <c r="E3" s="24" t="s">
        <v>38</v>
      </c>
      <c r="F3" s="24" t="s">
        <v>39</v>
      </c>
      <c r="G3" s="24" t="s">
        <v>7</v>
      </c>
      <c r="H3" s="24" t="s">
        <v>40</v>
      </c>
      <c r="I3" s="24" t="s">
        <v>41</v>
      </c>
    </row>
    <row r="4" ht="20" spans="1:9">
      <c r="A4" s="25" t="s">
        <v>29</v>
      </c>
      <c r="B4" s="25" t="s">
        <v>42</v>
      </c>
      <c r="C4" s="25" t="s">
        <v>43</v>
      </c>
      <c r="D4" s="26">
        <v>152.997606654011</v>
      </c>
      <c r="E4" s="26">
        <v>31.7517675489069</v>
      </c>
      <c r="F4" s="26">
        <v>527.579499847523</v>
      </c>
      <c r="G4" s="26">
        <v>690.510972109991</v>
      </c>
      <c r="H4" s="26" t="s">
        <v>44</v>
      </c>
      <c r="I4" s="26" t="s">
        <v>44</v>
      </c>
    </row>
    <row r="5" ht="20" spans="1:9">
      <c r="A5" s="25"/>
      <c r="B5" s="25"/>
      <c r="C5" s="27" t="s">
        <v>45</v>
      </c>
      <c r="D5" s="26">
        <v>42.8694886903673</v>
      </c>
      <c r="E5" s="26">
        <v>91.7763229576995</v>
      </c>
      <c r="F5" s="26">
        <v>329.571984390675</v>
      </c>
      <c r="G5" s="26">
        <v>428.738864974869</v>
      </c>
      <c r="H5" s="26" t="s">
        <v>44</v>
      </c>
      <c r="I5" s="26" t="s">
        <v>44</v>
      </c>
    </row>
    <row r="6" ht="20" spans="1:9">
      <c r="A6" s="25"/>
      <c r="B6" s="25"/>
      <c r="C6" s="27" t="s">
        <v>46</v>
      </c>
      <c r="D6" s="26">
        <v>12.2699488103732</v>
      </c>
      <c r="E6" s="26">
        <v>8.26610352017065</v>
      </c>
      <c r="F6" s="26">
        <v>212.885220625211</v>
      </c>
      <c r="G6" s="26">
        <v>236.259970529051</v>
      </c>
      <c r="H6" s="26" t="s">
        <v>44</v>
      </c>
      <c r="I6" s="26" t="s">
        <v>44</v>
      </c>
    </row>
    <row r="7" ht="20" spans="1:9">
      <c r="A7" s="25"/>
      <c r="B7" s="25"/>
      <c r="C7" s="28" t="s">
        <v>47</v>
      </c>
      <c r="D7" s="29">
        <v>9.68774850653709</v>
      </c>
      <c r="E7" s="29">
        <v>9.93877719714882</v>
      </c>
      <c r="F7" s="29">
        <v>73.4340295223336</v>
      </c>
      <c r="G7" s="29">
        <v>122.536439145275</v>
      </c>
      <c r="H7" s="29" t="s">
        <v>44</v>
      </c>
      <c r="I7" s="29" t="s">
        <v>44</v>
      </c>
    </row>
    <row r="8" ht="20" spans="1:9">
      <c r="A8" s="25" t="s">
        <v>30</v>
      </c>
      <c r="B8" s="25"/>
      <c r="C8" s="25" t="s">
        <v>43</v>
      </c>
      <c r="D8" s="43">
        <v>0.86916753041963</v>
      </c>
      <c r="E8" s="43">
        <v>1.2750113110145</v>
      </c>
      <c r="F8" s="43">
        <v>6.17089056763407</v>
      </c>
      <c r="G8" s="43">
        <v>17.0614725634374</v>
      </c>
      <c r="H8" s="43">
        <v>10.6274004333283</v>
      </c>
      <c r="I8" s="43">
        <v>12.5449791639086</v>
      </c>
    </row>
    <row r="9" ht="20" spans="1:9">
      <c r="A9" s="25"/>
      <c r="B9" s="25"/>
      <c r="C9" s="27" t="s">
        <v>45</v>
      </c>
      <c r="D9" s="43">
        <v>0.283084984167396</v>
      </c>
      <c r="E9" s="43">
        <v>0.564198328079926</v>
      </c>
      <c r="F9" s="43">
        <v>3.78055524200256</v>
      </c>
      <c r="G9" s="43">
        <v>13.14763520254</v>
      </c>
      <c r="H9" s="43">
        <v>2.51359860185455</v>
      </c>
      <c r="I9" s="43">
        <v>2.30046259945779</v>
      </c>
    </row>
    <row r="10" ht="20" spans="1:9">
      <c r="A10" s="25"/>
      <c r="B10" s="25"/>
      <c r="C10" s="27" t="s">
        <v>46</v>
      </c>
      <c r="D10" s="43">
        <v>0.217868982632082</v>
      </c>
      <c r="E10" s="43">
        <v>0.14001762920059</v>
      </c>
      <c r="F10" s="43">
        <v>1.37350980052779</v>
      </c>
      <c r="G10" s="43">
        <v>2.95413092300247</v>
      </c>
      <c r="H10" s="43">
        <v>0.507741985327171</v>
      </c>
      <c r="I10" s="43">
        <v>0.582943673651652</v>
      </c>
    </row>
    <row r="11" ht="20" spans="1:9">
      <c r="A11" s="25"/>
      <c r="B11" s="25"/>
      <c r="C11" s="28" t="s">
        <v>47</v>
      </c>
      <c r="D11" s="44">
        <v>0.197525058688778</v>
      </c>
      <c r="E11" s="44">
        <v>0.0478129889625262</v>
      </c>
      <c r="F11" s="44">
        <v>0.437454804990776</v>
      </c>
      <c r="G11" s="44">
        <v>0.894507376563452</v>
      </c>
      <c r="H11" s="44">
        <v>0.239046158401584</v>
      </c>
      <c r="I11" s="44">
        <v>0.215180925696836</v>
      </c>
    </row>
    <row r="12" ht="20" spans="1:9">
      <c r="A12" s="25" t="s">
        <v>34</v>
      </c>
      <c r="B12" s="25"/>
      <c r="C12" s="25" t="s">
        <v>43</v>
      </c>
      <c r="D12" s="43">
        <v>5.31086951506218</v>
      </c>
      <c r="E12" s="43">
        <v>21.1672162085349</v>
      </c>
      <c r="F12" s="43">
        <v>50.0856335859772</v>
      </c>
      <c r="G12" s="43">
        <v>65.210132700163</v>
      </c>
      <c r="H12" s="43">
        <v>21.4583680750414</v>
      </c>
      <c r="I12" s="43">
        <v>13.0527921235384</v>
      </c>
    </row>
    <row r="13" ht="20" spans="1:9">
      <c r="A13" s="25"/>
      <c r="B13" s="25"/>
      <c r="C13" s="27" t="s">
        <v>45</v>
      </c>
      <c r="D13" s="43">
        <v>7.21684329392355</v>
      </c>
      <c r="E13" s="43">
        <v>16.5050474897305</v>
      </c>
      <c r="F13" s="43">
        <v>50.3006873200573</v>
      </c>
      <c r="G13" s="43">
        <v>45.446127891892</v>
      </c>
      <c r="H13" s="43">
        <v>21.6283840826531</v>
      </c>
      <c r="I13" s="43">
        <v>9.60600841669828</v>
      </c>
    </row>
    <row r="14" ht="20" spans="1:9">
      <c r="A14" s="25"/>
      <c r="B14" s="25"/>
      <c r="C14" s="27" t="s">
        <v>46</v>
      </c>
      <c r="D14" s="43">
        <v>2.32456727871867</v>
      </c>
      <c r="E14" s="43">
        <v>2.68979845243088</v>
      </c>
      <c r="F14" s="43">
        <v>7.88058976398874</v>
      </c>
      <c r="G14" s="43">
        <v>9.72265638733169</v>
      </c>
      <c r="H14" s="43">
        <v>2.36877593063678</v>
      </c>
      <c r="I14" s="43">
        <v>1.55118764695071</v>
      </c>
    </row>
    <row r="15" ht="20" spans="1:9">
      <c r="A15" s="30"/>
      <c r="B15" s="30"/>
      <c r="C15" s="28" t="s">
        <v>47</v>
      </c>
      <c r="D15" s="44">
        <v>1.24259719823116</v>
      </c>
      <c r="E15" s="44">
        <v>2.8432053570208</v>
      </c>
      <c r="F15" s="44">
        <v>6.62451006428283</v>
      </c>
      <c r="G15" s="44">
        <v>7.62278685678014</v>
      </c>
      <c r="H15" s="44">
        <v>1.65571842956997</v>
      </c>
      <c r="I15" s="44">
        <v>0.875974352387695</v>
      </c>
    </row>
    <row r="16" ht="20" spans="1:9">
      <c r="A16" s="25" t="s">
        <v>32</v>
      </c>
      <c r="B16" s="25" t="s">
        <v>48</v>
      </c>
      <c r="C16" s="25" t="s">
        <v>43</v>
      </c>
      <c r="D16" s="43">
        <v>15.1666748253582</v>
      </c>
      <c r="E16" s="43">
        <v>41.5695328181124</v>
      </c>
      <c r="F16" s="43">
        <v>123.218609645852</v>
      </c>
      <c r="G16" s="43">
        <v>148.900720332318</v>
      </c>
      <c r="H16" s="43">
        <v>34.648674524636</v>
      </c>
      <c r="I16" s="43">
        <v>24.3110205757785</v>
      </c>
    </row>
    <row r="17" ht="20" spans="1:9">
      <c r="A17" s="25"/>
      <c r="B17" s="25"/>
      <c r="C17" s="27" t="s">
        <v>45</v>
      </c>
      <c r="D17" s="43">
        <v>25.1757395072897</v>
      </c>
      <c r="E17" s="43">
        <v>172.740532386284</v>
      </c>
      <c r="F17" s="43">
        <v>162.806476259758</v>
      </c>
      <c r="G17" s="43">
        <v>219.317857921559</v>
      </c>
      <c r="H17" s="43">
        <v>46.7289250690832</v>
      </c>
      <c r="I17" s="43">
        <v>28.3886932753178</v>
      </c>
    </row>
    <row r="18" ht="20" spans="1:9">
      <c r="A18" s="25"/>
      <c r="B18" s="25"/>
      <c r="C18" s="27" t="s">
        <v>46</v>
      </c>
      <c r="D18" s="43">
        <v>6.43861725927842</v>
      </c>
      <c r="E18" s="43">
        <v>62.8507242636932</v>
      </c>
      <c r="F18" s="43">
        <v>60.8710798627287</v>
      </c>
      <c r="G18" s="43">
        <v>71.956175883707</v>
      </c>
      <c r="H18" s="43">
        <v>13.2921352910626</v>
      </c>
      <c r="I18" s="43">
        <v>4.08493568169579</v>
      </c>
    </row>
    <row r="19" ht="20" spans="1:9">
      <c r="A19" s="25"/>
      <c r="B19" s="25"/>
      <c r="C19" s="28" t="s">
        <v>47</v>
      </c>
      <c r="D19" s="44">
        <v>10.3408909180876</v>
      </c>
      <c r="E19" s="44">
        <v>71.0769079732602</v>
      </c>
      <c r="F19" s="44">
        <v>64.9120490428296</v>
      </c>
      <c r="G19" s="44">
        <v>66.8572434244421</v>
      </c>
      <c r="H19" s="44">
        <v>15.9921943527335</v>
      </c>
      <c r="I19" s="44">
        <v>3.81306518164844</v>
      </c>
    </row>
    <row r="20" ht="20" spans="1:9">
      <c r="A20" s="25" t="s">
        <v>35</v>
      </c>
      <c r="B20" s="25"/>
      <c r="C20" s="25" t="s">
        <v>43</v>
      </c>
      <c r="D20" s="26">
        <v>12.8900145973875</v>
      </c>
      <c r="E20" s="26">
        <v>85.9449092538631</v>
      </c>
      <c r="F20" s="26">
        <v>74.1901665538688</v>
      </c>
      <c r="G20" s="43">
        <v>167.712216308015</v>
      </c>
      <c r="H20" s="26">
        <v>12.389690037336</v>
      </c>
      <c r="I20" s="26">
        <v>10.0652520587049</v>
      </c>
    </row>
    <row r="21" ht="20" spans="1:9">
      <c r="A21" s="25"/>
      <c r="B21" s="25"/>
      <c r="C21" s="27" t="s">
        <v>45</v>
      </c>
      <c r="D21" s="26">
        <v>30.5587427207706</v>
      </c>
      <c r="E21" s="26">
        <v>153.250607148966</v>
      </c>
      <c r="F21" s="26">
        <v>250</v>
      </c>
      <c r="G21" s="43">
        <v>332.470238970808</v>
      </c>
      <c r="H21" s="26">
        <v>61.8361252431407</v>
      </c>
      <c r="I21" s="26">
        <v>39.2178519275089</v>
      </c>
    </row>
    <row r="22" ht="20" spans="1:9">
      <c r="A22" s="25"/>
      <c r="B22" s="25"/>
      <c r="C22" s="27" t="s">
        <v>46</v>
      </c>
      <c r="D22" s="26">
        <v>9.29083065311981</v>
      </c>
      <c r="E22" s="26">
        <v>40.9213164694042</v>
      </c>
      <c r="F22" s="43">
        <v>61.2147401763792</v>
      </c>
      <c r="G22" s="43">
        <v>70.0531366607642</v>
      </c>
      <c r="H22" s="26">
        <v>15.0819624499237</v>
      </c>
      <c r="I22" s="26">
        <v>11.4964476398559</v>
      </c>
    </row>
    <row r="23" ht="20" spans="1:9">
      <c r="A23" s="30"/>
      <c r="B23" s="30"/>
      <c r="C23" s="28" t="s">
        <v>47</v>
      </c>
      <c r="D23" s="29">
        <v>4.11991014806515</v>
      </c>
      <c r="E23" s="29">
        <v>27.3526339868676</v>
      </c>
      <c r="F23" s="29">
        <v>42.9661812002131</v>
      </c>
      <c r="G23" s="44">
        <v>55.2164973521359</v>
      </c>
      <c r="H23" s="29">
        <v>18.521693414608</v>
      </c>
      <c r="I23" s="29">
        <v>15.4809468027962</v>
      </c>
    </row>
    <row r="24" ht="20" spans="1:9">
      <c r="A24" s="25" t="s">
        <v>49</v>
      </c>
      <c r="B24" s="25" t="s">
        <v>50</v>
      </c>
      <c r="C24" s="25" t="s">
        <v>43</v>
      </c>
      <c r="D24" s="26" t="s">
        <v>44</v>
      </c>
      <c r="E24" s="43">
        <v>0.26</v>
      </c>
      <c r="F24" s="43">
        <v>27.2949495372592</v>
      </c>
      <c r="G24" s="26" t="s">
        <v>44</v>
      </c>
      <c r="H24" s="26" t="s">
        <v>44</v>
      </c>
      <c r="I24" s="26" t="s">
        <v>44</v>
      </c>
    </row>
    <row r="25" ht="20" spans="1:9">
      <c r="A25" s="25"/>
      <c r="B25" s="25"/>
      <c r="C25" s="27" t="s">
        <v>45</v>
      </c>
      <c r="D25" s="26" t="s">
        <v>44</v>
      </c>
      <c r="E25" s="43">
        <v>0.26</v>
      </c>
      <c r="F25" s="43">
        <v>19.7568610105973</v>
      </c>
      <c r="G25" s="26" t="s">
        <v>44</v>
      </c>
      <c r="H25" s="26" t="s">
        <v>44</v>
      </c>
      <c r="I25" s="26" t="s">
        <v>44</v>
      </c>
    </row>
    <row r="26" ht="20" spans="1:9">
      <c r="A26" s="25"/>
      <c r="B26" s="25"/>
      <c r="C26" s="27" t="s">
        <v>46</v>
      </c>
      <c r="D26" s="26" t="s">
        <v>44</v>
      </c>
      <c r="E26" s="43">
        <v>0.1</v>
      </c>
      <c r="F26" s="43">
        <v>5.46704684999636</v>
      </c>
      <c r="G26" s="26" t="s">
        <v>44</v>
      </c>
      <c r="H26" s="26" t="s">
        <v>44</v>
      </c>
      <c r="I26" s="26" t="s">
        <v>44</v>
      </c>
    </row>
    <row r="27" ht="20" spans="1:9">
      <c r="A27" s="25"/>
      <c r="B27" s="25"/>
      <c r="C27" s="28" t="s">
        <v>47</v>
      </c>
      <c r="D27" s="29" t="s">
        <v>44</v>
      </c>
      <c r="E27" s="44">
        <v>0.07</v>
      </c>
      <c r="F27" s="44">
        <v>5.52682671549603</v>
      </c>
      <c r="G27" s="29" t="s">
        <v>44</v>
      </c>
      <c r="H27" s="29" t="s">
        <v>44</v>
      </c>
      <c r="I27" s="29" t="s">
        <v>44</v>
      </c>
    </row>
    <row r="28" ht="20" spans="1:9">
      <c r="A28" s="25" t="s">
        <v>51</v>
      </c>
      <c r="B28" s="25"/>
      <c r="C28" s="25" t="s">
        <v>43</v>
      </c>
      <c r="D28" s="43">
        <v>322.140330546178</v>
      </c>
      <c r="E28" s="43">
        <v>1.57</v>
      </c>
      <c r="F28" s="43">
        <v>135.101953172701</v>
      </c>
      <c r="G28" s="43">
        <v>324.59018235602</v>
      </c>
      <c r="H28" s="26" t="s">
        <v>44</v>
      </c>
      <c r="I28" s="26" t="s">
        <v>44</v>
      </c>
    </row>
    <row r="29" ht="20" spans="1:9">
      <c r="A29" s="25"/>
      <c r="B29" s="25"/>
      <c r="C29" s="27" t="s">
        <v>45</v>
      </c>
      <c r="D29" s="43">
        <v>291.966733796974</v>
      </c>
      <c r="E29" s="43">
        <v>0.71</v>
      </c>
      <c r="F29" s="43">
        <v>180.280911907161</v>
      </c>
      <c r="G29" s="43">
        <v>79.1628258057422</v>
      </c>
      <c r="H29" s="26" t="s">
        <v>44</v>
      </c>
      <c r="I29" s="26" t="s">
        <v>44</v>
      </c>
    </row>
    <row r="30" ht="20" spans="1:9">
      <c r="A30" s="25"/>
      <c r="B30" s="25"/>
      <c r="C30" s="27" t="s">
        <v>46</v>
      </c>
      <c r="D30" s="43">
        <v>13.1128814811964</v>
      </c>
      <c r="E30" s="43">
        <v>0.24</v>
      </c>
      <c r="F30" s="43">
        <v>59.5111185701101</v>
      </c>
      <c r="G30" s="43">
        <v>26.9640404178166</v>
      </c>
      <c r="H30" s="26" t="s">
        <v>44</v>
      </c>
      <c r="I30" s="26" t="s">
        <v>44</v>
      </c>
    </row>
    <row r="31" ht="20" spans="1:9">
      <c r="A31" s="25"/>
      <c r="B31" s="25"/>
      <c r="C31" s="28" t="s">
        <v>47</v>
      </c>
      <c r="D31" s="44">
        <v>4.06726765596101</v>
      </c>
      <c r="E31" s="44">
        <v>0.13</v>
      </c>
      <c r="F31" s="44">
        <v>34.7873773596247</v>
      </c>
      <c r="G31" s="44">
        <v>19.9941543266665</v>
      </c>
      <c r="H31" s="29" t="s">
        <v>44</v>
      </c>
      <c r="I31" s="29" t="s">
        <v>44</v>
      </c>
    </row>
    <row r="32" ht="20" spans="1:9">
      <c r="A32" s="25" t="s">
        <v>52</v>
      </c>
      <c r="B32" s="25"/>
      <c r="C32" s="25" t="s">
        <v>43</v>
      </c>
      <c r="D32" s="43">
        <v>289.729472596761</v>
      </c>
      <c r="E32" s="26" t="s">
        <v>44</v>
      </c>
      <c r="F32" s="43">
        <v>322.411784057286</v>
      </c>
      <c r="G32" s="43">
        <v>385.994885673711</v>
      </c>
      <c r="H32" s="43">
        <v>358.189081509657</v>
      </c>
      <c r="I32" s="26" t="s">
        <v>44</v>
      </c>
    </row>
    <row r="33" ht="20" spans="1:9">
      <c r="A33" s="25"/>
      <c r="B33" s="25"/>
      <c r="C33" s="27" t="s">
        <v>45</v>
      </c>
      <c r="D33" s="43">
        <v>99.5616237574768</v>
      </c>
      <c r="E33" s="43">
        <v>87.6670444497086</v>
      </c>
      <c r="F33" s="43">
        <v>136.810666257359</v>
      </c>
      <c r="G33" s="43">
        <v>141.648189513299</v>
      </c>
      <c r="H33" s="43">
        <v>196.329021798177</v>
      </c>
      <c r="I33" s="43">
        <v>518.39777017974</v>
      </c>
    </row>
    <row r="34" ht="20" spans="1:9">
      <c r="A34" s="25"/>
      <c r="B34" s="25"/>
      <c r="C34" s="27" t="s">
        <v>46</v>
      </c>
      <c r="D34" s="43">
        <v>65.7103494105718</v>
      </c>
      <c r="E34" s="43">
        <v>79.9556536223838</v>
      </c>
      <c r="F34" s="43">
        <v>89.3664213643145</v>
      </c>
      <c r="G34" s="43">
        <v>65.3377530528713</v>
      </c>
      <c r="H34" s="43">
        <v>150.440341089081</v>
      </c>
      <c r="I34" s="43">
        <v>214.392881555287</v>
      </c>
    </row>
    <row r="35" ht="20" spans="1:9">
      <c r="A35" s="25"/>
      <c r="B35" s="25"/>
      <c r="C35" s="28" t="s">
        <v>47</v>
      </c>
      <c r="D35" s="44">
        <v>5.32049939282463</v>
      </c>
      <c r="E35" s="44">
        <v>3.4238235559557</v>
      </c>
      <c r="F35" s="44">
        <v>24.5129640608102</v>
      </c>
      <c r="G35" s="44">
        <v>26.1036071864791</v>
      </c>
      <c r="H35" s="44">
        <v>32.66</v>
      </c>
      <c r="I35" s="44">
        <v>41.57</v>
      </c>
    </row>
    <row r="36" ht="20" spans="1:9">
      <c r="A36" s="25" t="s">
        <v>53</v>
      </c>
      <c r="B36" s="25"/>
      <c r="C36" s="25" t="s">
        <v>43</v>
      </c>
      <c r="D36" s="43">
        <v>370.476434394979</v>
      </c>
      <c r="E36" s="26" t="s">
        <v>44</v>
      </c>
      <c r="F36" s="26">
        <v>572.033330757625</v>
      </c>
      <c r="G36" s="26" t="s">
        <v>44</v>
      </c>
      <c r="H36" s="26">
        <v>631.95</v>
      </c>
      <c r="I36" s="26" t="s">
        <v>44</v>
      </c>
    </row>
    <row r="37" ht="20" spans="1:9">
      <c r="A37" s="25"/>
      <c r="B37" s="25"/>
      <c r="C37" s="27" t="s">
        <v>45</v>
      </c>
      <c r="D37" s="43">
        <v>344.70253518262</v>
      </c>
      <c r="E37" s="26">
        <v>473.739828410325</v>
      </c>
      <c r="F37" s="26">
        <v>397.035049511325</v>
      </c>
      <c r="G37" s="26">
        <v>731.95</v>
      </c>
      <c r="H37" s="26">
        <v>299.63</v>
      </c>
      <c r="I37" s="26" t="s">
        <v>44</v>
      </c>
    </row>
    <row r="38" ht="20" spans="1:9">
      <c r="A38" s="25"/>
      <c r="B38" s="25"/>
      <c r="C38" s="27" t="s">
        <v>46</v>
      </c>
      <c r="D38" s="43">
        <v>211.293892041957</v>
      </c>
      <c r="E38" s="26">
        <v>267.5</v>
      </c>
      <c r="F38" s="26">
        <v>220.596561100872</v>
      </c>
      <c r="G38" s="26">
        <v>716.97</v>
      </c>
      <c r="H38" s="26">
        <v>172.32</v>
      </c>
      <c r="I38" s="26">
        <v>422.28</v>
      </c>
    </row>
    <row r="39" ht="20" spans="1:9">
      <c r="A39" s="30"/>
      <c r="B39" s="30"/>
      <c r="C39" s="28" t="s">
        <v>47</v>
      </c>
      <c r="D39" s="44">
        <v>32.5299622608004</v>
      </c>
      <c r="E39" s="29">
        <v>23.6299292378488</v>
      </c>
      <c r="F39" s="29">
        <v>72.5005087385185</v>
      </c>
      <c r="G39" s="29">
        <v>184.86</v>
      </c>
      <c r="H39" s="29">
        <v>62.7</v>
      </c>
      <c r="I39" s="29">
        <v>149.449805569801</v>
      </c>
    </row>
  </sheetData>
  <mergeCells count="14">
    <mergeCell ref="A2:I2"/>
    <mergeCell ref="A3:C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B4:B15"/>
    <mergeCell ref="B16:B23"/>
    <mergeCell ref="B24:B39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7"/>
  <sheetViews>
    <sheetView zoomScale="55" zoomScaleNormal="55" workbookViewId="0">
      <selection activeCell="S14" sqref="S14"/>
    </sheetView>
  </sheetViews>
  <sheetFormatPr defaultColWidth="8.72727272727273" defaultRowHeight="15.5"/>
  <cols>
    <col min="2" max="2" width="12.9818181818182" style="31" customWidth="1"/>
    <col min="3" max="17" width="11.7272727272727" style="32" customWidth="1"/>
  </cols>
  <sheetData>
    <row r="1" s="21" customFormat="1" ht="30" customHeight="1" spans="2:17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ht="61" customHeight="1" spans="2:17">
      <c r="B2" s="35" t="s">
        <v>54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31" spans="2:17">
      <c r="B3" s="36" t="s">
        <v>55</v>
      </c>
      <c r="C3" s="37" t="s">
        <v>56</v>
      </c>
      <c r="D3" s="37" t="s">
        <v>57</v>
      </c>
      <c r="E3" s="37" t="s">
        <v>58</v>
      </c>
      <c r="F3" s="37" t="s">
        <v>59</v>
      </c>
      <c r="G3" s="37" t="s">
        <v>60</v>
      </c>
      <c r="H3" s="37" t="s">
        <v>61</v>
      </c>
      <c r="I3" s="37" t="s">
        <v>62</v>
      </c>
      <c r="J3" s="37" t="s">
        <v>63</v>
      </c>
      <c r="K3" s="37" t="s">
        <v>64</v>
      </c>
      <c r="L3" s="37" t="s">
        <v>65</v>
      </c>
      <c r="M3" s="37" t="s">
        <v>66</v>
      </c>
      <c r="N3" s="37" t="s">
        <v>67</v>
      </c>
      <c r="O3" s="37" t="s">
        <v>68</v>
      </c>
      <c r="P3" s="37" t="s">
        <v>69</v>
      </c>
      <c r="Q3" s="37" t="s">
        <v>70</v>
      </c>
    </row>
    <row r="4" spans="2:17">
      <c r="B4" s="38" t="s">
        <v>71</v>
      </c>
      <c r="C4" s="37">
        <v>1.05140580221076</v>
      </c>
      <c r="D4" s="37">
        <v>0.856701024023581</v>
      </c>
      <c r="E4" s="37">
        <v>0.979086884598379</v>
      </c>
      <c r="F4" s="37">
        <v>4.94550136595431</v>
      </c>
      <c r="G4" s="37">
        <v>0.934582935298452</v>
      </c>
      <c r="H4" s="37">
        <v>0.801071087398673</v>
      </c>
      <c r="I4" s="37">
        <v>37.3777544182756</v>
      </c>
      <c r="J4" s="37">
        <v>6.12485602240236</v>
      </c>
      <c r="K4" s="37">
        <v>127.565007674576</v>
      </c>
      <c r="L4" s="37">
        <v>0.383846562711864</v>
      </c>
      <c r="M4" s="37">
        <v>2.03605568047163</v>
      </c>
      <c r="N4" s="37">
        <v>0.100133885924834</v>
      </c>
      <c r="O4" s="37">
        <v>2.06387064878408</v>
      </c>
      <c r="P4" s="37">
        <v>4.30019410110538</v>
      </c>
      <c r="Q4" s="37">
        <v>1.89141784524687</v>
      </c>
    </row>
    <row r="5" spans="2:17">
      <c r="B5" s="38" t="s">
        <v>72</v>
      </c>
      <c r="C5" s="37">
        <v>0.313912163285625</v>
      </c>
      <c r="D5" s="37">
        <v>0.867160672059738</v>
      </c>
      <c r="E5" s="37">
        <v>0.130074100808961</v>
      </c>
      <c r="F5" s="37">
        <v>1.35103632706907</v>
      </c>
      <c r="G5" s="37">
        <v>0.211587203982576</v>
      </c>
      <c r="H5" s="37">
        <v>0.249742273553205</v>
      </c>
      <c r="I5" s="37">
        <v>12.9744579753578</v>
      </c>
      <c r="J5" s="37">
        <v>1.2018846914748</v>
      </c>
      <c r="K5" s="37">
        <v>66.235466453267</v>
      </c>
      <c r="L5" s="37">
        <v>0.0693728537647791</v>
      </c>
      <c r="M5" s="37">
        <v>0.180369419788426</v>
      </c>
      <c r="N5" s="37">
        <v>0.00693728537647791</v>
      </c>
      <c r="O5" s="37">
        <v>0.206384239950218</v>
      </c>
      <c r="P5" s="37">
        <v>1.09435676813939</v>
      </c>
      <c r="Q5" s="37">
        <v>0.371144767641568</v>
      </c>
    </row>
    <row r="6" spans="2:17">
      <c r="B6" s="39" t="s">
        <v>73</v>
      </c>
      <c r="C6" s="37">
        <v>0.0471495770663473</v>
      </c>
      <c r="D6" s="37">
        <v>0.502928822041038</v>
      </c>
      <c r="E6" s="37">
        <v>0.0942991541326946</v>
      </c>
      <c r="F6" s="40" t="s">
        <v>74</v>
      </c>
      <c r="G6" s="37">
        <v>0.1279774234658</v>
      </c>
      <c r="H6" s="37">
        <v>0.345763565153214</v>
      </c>
      <c r="I6" s="37">
        <v>18.4534463765861</v>
      </c>
      <c r="J6" s="40" t="s">
        <v>74</v>
      </c>
      <c r="K6" s="37">
        <v>48.8896209818911</v>
      </c>
      <c r="L6" s="37">
        <v>0.00224521795554035</v>
      </c>
      <c r="M6" s="37">
        <v>0.233502667376196</v>
      </c>
      <c r="N6" s="40" t="s">
        <v>74</v>
      </c>
      <c r="O6" s="40" t="s">
        <v>74</v>
      </c>
      <c r="P6" s="37">
        <v>1.01483851590424</v>
      </c>
      <c r="Q6" s="37">
        <v>0.0898087182216139</v>
      </c>
    </row>
    <row r="7" spans="2:17">
      <c r="B7" s="38" t="s">
        <v>75</v>
      </c>
      <c r="C7" s="37">
        <v>0.75</v>
      </c>
      <c r="D7" s="37">
        <v>0.58</v>
      </c>
      <c r="E7" s="37">
        <v>2.43</v>
      </c>
      <c r="F7" s="37">
        <v>13.58</v>
      </c>
      <c r="G7" s="37">
        <v>0.89</v>
      </c>
      <c r="H7" s="37">
        <v>1.39</v>
      </c>
      <c r="I7" s="37">
        <v>50.99</v>
      </c>
      <c r="J7" s="37">
        <v>17.87</v>
      </c>
      <c r="K7" s="37">
        <v>104.59</v>
      </c>
      <c r="L7" s="37">
        <v>1.4</v>
      </c>
      <c r="M7" s="37">
        <v>3.66</v>
      </c>
      <c r="N7" s="37">
        <v>0.22</v>
      </c>
      <c r="O7" s="37">
        <v>5.02</v>
      </c>
      <c r="P7" s="37">
        <v>8.1</v>
      </c>
      <c r="Q7" s="37">
        <v>5.49</v>
      </c>
    </row>
    <row r="8" spans="2:17">
      <c r="B8" s="38" t="s">
        <v>76</v>
      </c>
      <c r="C8" s="37">
        <v>0.83</v>
      </c>
      <c r="D8" s="37">
        <v>1.3</v>
      </c>
      <c r="E8" s="37">
        <v>2.56</v>
      </c>
      <c r="F8" s="37">
        <v>23.61</v>
      </c>
      <c r="G8" s="37">
        <v>1.18</v>
      </c>
      <c r="H8" s="37">
        <v>1.39</v>
      </c>
      <c r="I8" s="37">
        <v>9.93</v>
      </c>
      <c r="J8" s="37">
        <v>19.65</v>
      </c>
      <c r="K8" s="37">
        <v>225.46</v>
      </c>
      <c r="L8" s="37">
        <v>1.9</v>
      </c>
      <c r="M8" s="37">
        <v>3.66</v>
      </c>
      <c r="N8" s="37">
        <v>0.27</v>
      </c>
      <c r="O8" s="37">
        <v>5.02</v>
      </c>
      <c r="P8" s="37">
        <v>8.83</v>
      </c>
      <c r="Q8" s="37">
        <v>5.49</v>
      </c>
    </row>
    <row r="9" spans="2:17">
      <c r="B9" s="39" t="s">
        <v>77</v>
      </c>
      <c r="C9" s="37">
        <v>4.22423983519112</v>
      </c>
      <c r="D9" s="37">
        <v>4.29772889968823</v>
      </c>
      <c r="E9" s="37">
        <v>0.19394482434952</v>
      </c>
      <c r="F9" s="37">
        <v>2.79810994446145</v>
      </c>
      <c r="G9" s="37">
        <v>2.15494249277245</v>
      </c>
      <c r="H9" s="37">
        <v>0.196155021778005</v>
      </c>
      <c r="I9" s="37">
        <v>8.80929440058234</v>
      </c>
      <c r="J9" s="37">
        <v>3.77391210913739</v>
      </c>
      <c r="K9" s="37">
        <v>214.666530340277</v>
      </c>
      <c r="L9" s="37">
        <v>0.291193511202841</v>
      </c>
      <c r="M9" s="37">
        <v>0.806169512039744</v>
      </c>
      <c r="N9" s="37">
        <v>0.0524921889265083</v>
      </c>
      <c r="O9" s="37">
        <v>0.943754301962907</v>
      </c>
      <c r="P9" s="37">
        <v>0.578519176905834</v>
      </c>
      <c r="Q9" s="37">
        <v>0.537630524478869</v>
      </c>
    </row>
    <row r="10" spans="2:17">
      <c r="B10" s="38" t="s">
        <v>78</v>
      </c>
      <c r="C10" s="37">
        <v>1.54</v>
      </c>
      <c r="D10" s="37">
        <v>3.75</v>
      </c>
      <c r="E10" s="37">
        <v>2.5</v>
      </c>
      <c r="F10" s="37">
        <v>17.78</v>
      </c>
      <c r="G10" s="37">
        <v>1.34</v>
      </c>
      <c r="H10" s="37">
        <v>1.34</v>
      </c>
      <c r="I10" s="37">
        <v>96.33</v>
      </c>
      <c r="J10" s="37">
        <v>14.83</v>
      </c>
      <c r="K10" s="37">
        <v>1008.1</v>
      </c>
      <c r="L10" s="37">
        <v>1.24</v>
      </c>
      <c r="M10" s="37">
        <v>3.66</v>
      </c>
      <c r="N10" s="37">
        <v>0.25</v>
      </c>
      <c r="O10" s="37">
        <v>4.37</v>
      </c>
      <c r="P10" s="37">
        <v>8.22</v>
      </c>
      <c r="Q10" s="37">
        <v>5.49</v>
      </c>
    </row>
    <row r="11" spans="2:17">
      <c r="B11" s="38" t="s">
        <v>79</v>
      </c>
      <c r="C11" s="37">
        <v>1.0206768499298</v>
      </c>
      <c r="D11" s="37">
        <v>1.30338230836359</v>
      </c>
      <c r="E11" s="37">
        <v>1.0904353396732</v>
      </c>
      <c r="F11" s="37">
        <v>4.98589626692327</v>
      </c>
      <c r="G11" s="37">
        <v>0.418550938460422</v>
      </c>
      <c r="H11" s="37">
        <v>0.528695922265796</v>
      </c>
      <c r="I11" s="37">
        <v>30.1760540632123</v>
      </c>
      <c r="J11" s="37">
        <v>5.44483369944566</v>
      </c>
      <c r="K11" s="37">
        <v>94.0674876692497</v>
      </c>
      <c r="L11" s="37">
        <v>0.440579935221496</v>
      </c>
      <c r="M11" s="37">
        <v>0.881159870442993</v>
      </c>
      <c r="N11" s="37">
        <v>0.080772988123941</v>
      </c>
      <c r="O11" s="37">
        <v>1.60444526409828</v>
      </c>
      <c r="P11" s="37">
        <v>3.10608854331155</v>
      </c>
      <c r="Q11" s="37">
        <v>2.35710265343501</v>
      </c>
    </row>
    <row r="12" spans="2:17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2:17">
      <c r="B13" s="38" t="s">
        <v>80</v>
      </c>
      <c r="C13" s="37">
        <v>0.59</v>
      </c>
      <c r="D13" s="37">
        <v>0.75</v>
      </c>
      <c r="E13" s="37">
        <v>2.83</v>
      </c>
      <c r="F13" s="37">
        <v>11.07</v>
      </c>
      <c r="G13" s="37">
        <v>1.18</v>
      </c>
      <c r="H13" s="37">
        <v>1.34</v>
      </c>
      <c r="I13" s="37">
        <v>50.99</v>
      </c>
      <c r="J13" s="37">
        <v>14.83</v>
      </c>
      <c r="K13" s="37">
        <v>84.71</v>
      </c>
      <c r="L13" s="37">
        <v>1.65</v>
      </c>
      <c r="M13" s="37">
        <v>4.26</v>
      </c>
      <c r="N13" s="37">
        <v>0.22</v>
      </c>
      <c r="O13" s="37">
        <v>3.71</v>
      </c>
      <c r="P13" s="37">
        <v>7.98</v>
      </c>
      <c r="Q13" s="37">
        <v>5.49</v>
      </c>
    </row>
    <row r="14" spans="2:17">
      <c r="B14" s="38" t="s">
        <v>81</v>
      </c>
      <c r="C14" s="37">
        <v>0.69</v>
      </c>
      <c r="D14" s="37">
        <v>0.67</v>
      </c>
      <c r="E14" s="37">
        <v>2.16</v>
      </c>
      <c r="F14" s="37">
        <v>11.43</v>
      </c>
      <c r="G14" s="37">
        <v>1.05</v>
      </c>
      <c r="H14" s="37">
        <v>1.24</v>
      </c>
      <c r="I14" s="37">
        <v>82.19</v>
      </c>
      <c r="J14" s="37">
        <v>9.69</v>
      </c>
      <c r="K14" s="37">
        <v>237.01</v>
      </c>
      <c r="L14" s="37">
        <v>0.96</v>
      </c>
      <c r="M14" s="37">
        <v>4.86</v>
      </c>
      <c r="N14" s="37">
        <v>0.22</v>
      </c>
      <c r="O14" s="37">
        <v>3.27</v>
      </c>
      <c r="P14" s="37">
        <v>9.46</v>
      </c>
      <c r="Q14" s="37">
        <v>2.14</v>
      </c>
    </row>
    <row r="15" spans="2:17">
      <c r="B15" s="38" t="s">
        <v>82</v>
      </c>
      <c r="C15" s="37">
        <v>0.38</v>
      </c>
      <c r="D15" s="37">
        <v>0.71</v>
      </c>
      <c r="E15" s="37">
        <v>1.09</v>
      </c>
      <c r="F15" s="37">
        <v>8.89</v>
      </c>
      <c r="G15" s="37">
        <v>0.52</v>
      </c>
      <c r="H15" s="37">
        <v>1.29</v>
      </c>
      <c r="I15" s="37">
        <v>67.19</v>
      </c>
      <c r="J15" s="37">
        <v>0.22</v>
      </c>
      <c r="K15" s="37">
        <v>116.45</v>
      </c>
      <c r="L15" s="37">
        <v>0.81</v>
      </c>
      <c r="M15" s="37">
        <v>1.74</v>
      </c>
      <c r="N15" s="37">
        <v>0.18</v>
      </c>
      <c r="O15" s="37">
        <v>0.44</v>
      </c>
      <c r="P15" s="37">
        <v>6.08</v>
      </c>
      <c r="Q15" s="37">
        <v>2.14</v>
      </c>
    </row>
    <row r="16" spans="2:17">
      <c r="B16" s="38" t="s">
        <v>83</v>
      </c>
      <c r="C16" s="37">
        <v>3.70793815717051</v>
      </c>
      <c r="D16" s="37">
        <v>2.50070247809174</v>
      </c>
      <c r="E16" s="37">
        <v>9.31296095289338</v>
      </c>
      <c r="F16" s="37">
        <v>101.795837082321</v>
      </c>
      <c r="G16" s="37">
        <v>3.44924479736792</v>
      </c>
      <c r="H16" s="37">
        <v>5.77748503559126</v>
      </c>
      <c r="I16" s="37">
        <v>219.846240272238</v>
      </c>
      <c r="J16" s="37">
        <v>63.9403754312078</v>
      </c>
      <c r="K16" s="37">
        <v>468.019403442859</v>
      </c>
      <c r="L16" s="37">
        <v>4.3115559967099</v>
      </c>
      <c r="M16" s="37">
        <v>15.7802949479582</v>
      </c>
      <c r="N16" s="37">
        <v>1.33658235898007</v>
      </c>
      <c r="O16" s="37">
        <v>10.1752721522354</v>
      </c>
      <c r="P16" s="37">
        <v>37.036266011738</v>
      </c>
      <c r="Q16" s="37">
        <v>14.6592903888136</v>
      </c>
    </row>
    <row r="17" spans="2:17">
      <c r="B17" s="38" t="s">
        <v>84</v>
      </c>
      <c r="C17" s="37">
        <v>0.768480758345614</v>
      </c>
      <c r="D17" s="37">
        <v>0.757807414479703</v>
      </c>
      <c r="E17" s="37">
        <v>2.80708943673467</v>
      </c>
      <c r="F17" s="37">
        <v>8.70944859458363</v>
      </c>
      <c r="G17" s="37">
        <v>0.949927604066107</v>
      </c>
      <c r="H17" s="37">
        <v>1.43022807803212</v>
      </c>
      <c r="I17" s="37">
        <v>54.4233803722818</v>
      </c>
      <c r="J17" s="37">
        <v>21.6028479846045</v>
      </c>
      <c r="K17" s="37">
        <v>141.090932563482</v>
      </c>
      <c r="L17" s="37">
        <v>1.15272113751842</v>
      </c>
      <c r="M17" s="37">
        <v>5.1872451188329</v>
      </c>
      <c r="N17" s="37">
        <v>0.234813565050049</v>
      </c>
      <c r="O17" s="37">
        <v>4.42943770435319</v>
      </c>
      <c r="P17" s="37">
        <v>9.56331610385654</v>
      </c>
      <c r="Q17" s="37">
        <v>5.85966578238531</v>
      </c>
    </row>
    <row r="18" spans="2:17">
      <c r="B18" s="38" t="s">
        <v>85</v>
      </c>
      <c r="C18" s="37">
        <v>1.96</v>
      </c>
      <c r="D18" s="37">
        <v>2.68</v>
      </c>
      <c r="E18" s="37">
        <v>3.51</v>
      </c>
      <c r="F18" s="37">
        <v>12.15</v>
      </c>
      <c r="G18" s="37">
        <v>2.66</v>
      </c>
      <c r="H18" s="37">
        <v>1.34</v>
      </c>
      <c r="I18" s="37">
        <v>50.99</v>
      </c>
      <c r="J18" s="37">
        <v>42.54</v>
      </c>
      <c r="K18" s="37">
        <v>4000.37</v>
      </c>
      <c r="L18" s="37">
        <v>1.32</v>
      </c>
      <c r="M18" s="37">
        <v>3.66</v>
      </c>
      <c r="N18" s="37">
        <v>0.5</v>
      </c>
      <c r="O18" s="37">
        <v>5.02</v>
      </c>
      <c r="P18" s="37">
        <v>9.96</v>
      </c>
      <c r="Q18" s="37">
        <v>8.55</v>
      </c>
    </row>
    <row r="19" spans="2:17">
      <c r="B19" s="38" t="s">
        <v>86</v>
      </c>
      <c r="C19" s="37">
        <v>8.60145034296539</v>
      </c>
      <c r="D19" s="37">
        <v>45.2850632810599</v>
      </c>
      <c r="E19" s="37">
        <v>3.28655668842183</v>
      </c>
      <c r="F19" s="37">
        <v>30.0020323438112</v>
      </c>
      <c r="G19" s="37">
        <v>1.36668693973977</v>
      </c>
      <c r="H19" s="37">
        <v>1.56192793113117</v>
      </c>
      <c r="I19" s="37">
        <v>72.8791233977105</v>
      </c>
      <c r="J19" s="37">
        <v>14.0465046584365</v>
      </c>
      <c r="K19" s="37">
        <v>739.71388277328</v>
      </c>
      <c r="L19" s="37">
        <v>1.43176727020357</v>
      </c>
      <c r="M19" s="37">
        <v>5.27150676756769</v>
      </c>
      <c r="N19" s="37">
        <v>0.33624837406296</v>
      </c>
      <c r="O19" s="37">
        <v>13.1245333101994</v>
      </c>
      <c r="P19" s="37">
        <v>8.78584461261282</v>
      </c>
      <c r="Q19" s="37">
        <v>4.8810247847849</v>
      </c>
    </row>
    <row r="20" spans="2:17">
      <c r="B20" s="42" t="s">
        <v>87</v>
      </c>
      <c r="C20" s="37">
        <v>1</v>
      </c>
      <c r="D20" s="37">
        <v>1.58</v>
      </c>
      <c r="E20" s="37">
        <v>2.3</v>
      </c>
      <c r="F20" s="37">
        <v>19.51</v>
      </c>
      <c r="G20" s="37">
        <v>0.71</v>
      </c>
      <c r="H20" s="37">
        <v>1.24</v>
      </c>
      <c r="I20" s="37">
        <v>67.19</v>
      </c>
      <c r="J20" s="37">
        <v>17.27</v>
      </c>
      <c r="K20" s="37">
        <v>120.39</v>
      </c>
      <c r="L20" s="37">
        <v>1.04</v>
      </c>
      <c r="M20" s="37">
        <v>4.26</v>
      </c>
      <c r="N20" s="37">
        <v>0.22</v>
      </c>
      <c r="O20" s="37">
        <v>4.15</v>
      </c>
      <c r="P20" s="37">
        <v>8.71</v>
      </c>
      <c r="Q20" s="37">
        <v>4.5</v>
      </c>
    </row>
    <row r="21" spans="2:17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2:17">
      <c r="B22" s="38" t="s">
        <v>88</v>
      </c>
      <c r="C22" s="37">
        <v>1.16400404603754</v>
      </c>
      <c r="D22" s="37">
        <v>1.1040038374789</v>
      </c>
      <c r="E22" s="37">
        <v>3.07201067820216</v>
      </c>
      <c r="F22" s="37">
        <v>11.9880416700155</v>
      </c>
      <c r="G22" s="37">
        <v>0.960003336938176</v>
      </c>
      <c r="H22" s="37">
        <v>1.48800517225417</v>
      </c>
      <c r="I22" s="37">
        <v>61.188212688097</v>
      </c>
      <c r="J22" s="37">
        <v>12.4320432133494</v>
      </c>
      <c r="K22" s="37">
        <v>733.346549087073</v>
      </c>
      <c r="L22" s="37">
        <v>1.1040038374789</v>
      </c>
      <c r="M22" s="37">
        <v>4.39201526649216</v>
      </c>
      <c r="N22" s="37">
        <v>0.156000542252454</v>
      </c>
      <c r="O22" s="37">
        <v>3.9240136397348</v>
      </c>
      <c r="P22" s="37">
        <v>9.27603224316513</v>
      </c>
      <c r="Q22" s="37">
        <v>5.40001877027724</v>
      </c>
    </row>
    <row r="23" spans="2:17">
      <c r="B23" s="42" t="s">
        <v>89</v>
      </c>
      <c r="C23" s="37">
        <v>0.179047131151515</v>
      </c>
      <c r="D23" s="37">
        <v>0.226342599757576</v>
      </c>
      <c r="E23" s="37">
        <v>0.618219339636364</v>
      </c>
      <c r="F23" s="37">
        <v>4.46604353551515</v>
      </c>
      <c r="G23" s="37">
        <v>0.0641867073939394</v>
      </c>
      <c r="H23" s="37">
        <v>0.486467677090909</v>
      </c>
      <c r="I23" s="37">
        <v>22.6984466831515</v>
      </c>
      <c r="J23" s="37">
        <v>2.341125696</v>
      </c>
      <c r="K23" s="37">
        <v>57.859249344</v>
      </c>
      <c r="L23" s="37">
        <v>0.0540519641212121</v>
      </c>
      <c r="M23" s="37">
        <v>0.351337766787879</v>
      </c>
      <c r="N23" s="37">
        <v>0.0304042298181818</v>
      </c>
      <c r="O23" s="37">
        <v>0.483089429333333</v>
      </c>
      <c r="P23" s="37">
        <v>2.1316743350303</v>
      </c>
      <c r="Q23" s="37">
        <v>0.945909372121212</v>
      </c>
    </row>
    <row r="24" spans="2:17">
      <c r="B24" s="38" t="s">
        <v>90</v>
      </c>
      <c r="C24" s="37">
        <v>0.4</v>
      </c>
      <c r="D24" s="37">
        <v>1.5</v>
      </c>
      <c r="E24" s="37">
        <v>0.28</v>
      </c>
      <c r="F24" s="37">
        <v>2.78</v>
      </c>
      <c r="G24" s="37">
        <v>0.42</v>
      </c>
      <c r="H24" s="37">
        <v>1.24</v>
      </c>
      <c r="I24" s="37">
        <v>67.19</v>
      </c>
      <c r="J24" s="40" t="s">
        <v>74</v>
      </c>
      <c r="K24" s="37">
        <v>124.33</v>
      </c>
      <c r="L24" s="37">
        <v>0.12</v>
      </c>
      <c r="M24" s="37">
        <v>1.04</v>
      </c>
      <c r="N24" s="37">
        <v>0.04</v>
      </c>
      <c r="O24" s="37">
        <v>0.94</v>
      </c>
      <c r="P24" s="37">
        <v>4.63</v>
      </c>
      <c r="Q24" s="37">
        <v>4.5</v>
      </c>
    </row>
    <row r="25" spans="2:17">
      <c r="B25" s="38" t="s">
        <v>91</v>
      </c>
      <c r="C25" s="37">
        <v>0.703327347341755</v>
      </c>
      <c r="D25" s="37">
        <v>0.685059104553657</v>
      </c>
      <c r="E25" s="37">
        <v>2.40227392663482</v>
      </c>
      <c r="F25" s="37">
        <v>12.0753084829325</v>
      </c>
      <c r="G25" s="37">
        <v>0.602852012007218</v>
      </c>
      <c r="H25" s="37">
        <v>1.31531348074302</v>
      </c>
      <c r="I25" s="37">
        <v>46.5748849882546</v>
      </c>
      <c r="J25" s="37">
        <v>14.6693989588423</v>
      </c>
      <c r="K25" s="37">
        <v>66.4050625347345</v>
      </c>
      <c r="L25" s="37">
        <v>1.13263105286205</v>
      </c>
      <c r="M25" s="37">
        <v>0.949948624981071</v>
      </c>
      <c r="N25" s="37">
        <v>0.328828370185755</v>
      </c>
      <c r="O25" s="37">
        <v>3.58970970786116</v>
      </c>
      <c r="P25" s="37">
        <v>6.84145692414252</v>
      </c>
      <c r="Q25" s="37">
        <v>4.11035462732194</v>
      </c>
    </row>
    <row r="26" spans="2:17">
      <c r="B26" s="38" t="s">
        <v>92</v>
      </c>
      <c r="C26" s="37">
        <v>3.17661459701094</v>
      </c>
      <c r="D26" s="37">
        <v>3.83969434298895</v>
      </c>
      <c r="E26" s="37">
        <v>1.18223520600731</v>
      </c>
      <c r="F26" s="37">
        <v>16.2737246183441</v>
      </c>
      <c r="G26" s="37">
        <v>0.627098674490833</v>
      </c>
      <c r="H26" s="37">
        <v>0.637378980630027</v>
      </c>
      <c r="I26" s="37">
        <v>26.2096405018751</v>
      </c>
      <c r="J26" s="37">
        <v>7.62284700221234</v>
      </c>
      <c r="K26" s="37">
        <v>535.249279290205</v>
      </c>
      <c r="L26" s="37">
        <v>0.472894082402924</v>
      </c>
      <c r="M26" s="37">
        <v>1.23363673670328</v>
      </c>
      <c r="N26" s="37">
        <v>0.0925227552527459</v>
      </c>
      <c r="O26" s="37">
        <v>2.58035684093769</v>
      </c>
      <c r="P26" s="37">
        <v>4.1018421495384</v>
      </c>
      <c r="Q26" s="37">
        <v>2.31306888131865</v>
      </c>
    </row>
    <row r="27" spans="2:17">
      <c r="B27" s="38" t="s">
        <v>93</v>
      </c>
      <c r="C27" s="37">
        <v>6.44861913134363</v>
      </c>
      <c r="D27" s="37">
        <v>4.28771448897178</v>
      </c>
      <c r="E27" s="37">
        <v>0.47497577558119</v>
      </c>
      <c r="F27" s="37">
        <v>3.1331941631779</v>
      </c>
      <c r="G27" s="37">
        <v>4.77914982113251</v>
      </c>
      <c r="H27" s="37">
        <v>0.397380723134758</v>
      </c>
      <c r="I27" s="37">
        <v>20.1076997271413</v>
      </c>
      <c r="J27" s="37">
        <v>10.8527261989851</v>
      </c>
      <c r="K27" s="37">
        <v>1079.36246340384</v>
      </c>
      <c r="L27" s="37">
        <v>0.376218436103913</v>
      </c>
      <c r="M27" s="37">
        <v>1.71532093211128</v>
      </c>
      <c r="N27" s="37">
        <v>0.0529057175771127</v>
      </c>
      <c r="O27" s="37">
        <v>1.4931169182874</v>
      </c>
      <c r="P27" s="37">
        <v>1.09691187776547</v>
      </c>
      <c r="Q27" s="37">
        <v>1.72355071040105</v>
      </c>
    </row>
    <row r="28" spans="2:17">
      <c r="B28" s="38" t="s">
        <v>94</v>
      </c>
      <c r="C28" s="37">
        <v>5.9291190865781</v>
      </c>
      <c r="D28" s="37">
        <v>8.53312409081848</v>
      </c>
      <c r="E28" s="37">
        <v>2.35028143972465</v>
      </c>
      <c r="F28" s="37">
        <v>23.275798576364</v>
      </c>
      <c r="G28" s="37">
        <v>1.06830974532939</v>
      </c>
      <c r="H28" s="37">
        <v>2.05649625975907</v>
      </c>
      <c r="I28" s="37">
        <v>273.019909290741</v>
      </c>
      <c r="J28" s="37">
        <v>20.6317319566738</v>
      </c>
      <c r="K28" s="37">
        <v>605.798394960845</v>
      </c>
      <c r="L28" s="37">
        <v>1.22855620712879</v>
      </c>
      <c r="M28" s="37">
        <v>6.48998170287603</v>
      </c>
      <c r="N28" s="37">
        <v>0.213661949065877</v>
      </c>
      <c r="O28" s="37">
        <v>6.7036436519419</v>
      </c>
      <c r="P28" s="37">
        <v>9.05392509166655</v>
      </c>
      <c r="Q28" s="37">
        <v>6.0092423174778</v>
      </c>
    </row>
    <row r="29" spans="2:17">
      <c r="B29" s="38" t="s">
        <v>95</v>
      </c>
      <c r="C29" s="37">
        <v>3.21428825511019</v>
      </c>
      <c r="D29" s="37">
        <v>5.84148349368437</v>
      </c>
      <c r="E29" s="37">
        <v>0.310110261085638</v>
      </c>
      <c r="F29" s="37">
        <v>1.69962508078687</v>
      </c>
      <c r="G29" s="37">
        <v>0.0690156367401272</v>
      </c>
      <c r="H29" s="37">
        <v>0.141712107439728</v>
      </c>
      <c r="I29" s="37">
        <v>7.56319357822807</v>
      </c>
      <c r="J29" s="37">
        <v>0.20796711871025</v>
      </c>
      <c r="K29" s="37">
        <v>100.574186900163</v>
      </c>
      <c r="L29" s="37">
        <v>0.0708560537198639</v>
      </c>
      <c r="M29" s="37">
        <v>0.500593418488389</v>
      </c>
      <c r="N29" s="37">
        <v>0.00828187640881526</v>
      </c>
      <c r="O29" s="37">
        <v>1.00118683697678</v>
      </c>
      <c r="P29" s="37">
        <v>0.711321162668244</v>
      </c>
      <c r="Q29" s="37">
        <v>0.19692461683183</v>
      </c>
    </row>
    <row r="30" spans="2:17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2:17">
      <c r="B31" s="38" t="s">
        <v>96</v>
      </c>
      <c r="C31" s="37">
        <v>0.55</v>
      </c>
      <c r="D31" s="37">
        <v>0.71</v>
      </c>
      <c r="E31" s="37">
        <v>2.5</v>
      </c>
      <c r="F31" s="37">
        <v>12.86</v>
      </c>
      <c r="G31" s="37">
        <v>0.84</v>
      </c>
      <c r="H31" s="37">
        <v>1.34</v>
      </c>
      <c r="I31" s="37">
        <v>32.83</v>
      </c>
      <c r="J31" s="37">
        <v>19.65</v>
      </c>
      <c r="K31" s="37">
        <v>132.19</v>
      </c>
      <c r="L31" s="37">
        <v>1.82</v>
      </c>
      <c r="M31" s="37">
        <v>2.4</v>
      </c>
      <c r="N31" s="37">
        <v>0.18</v>
      </c>
      <c r="O31" s="37">
        <v>3.71</v>
      </c>
      <c r="P31" s="37">
        <v>8.22</v>
      </c>
      <c r="Q31" s="37">
        <v>3.4</v>
      </c>
    </row>
    <row r="32" spans="2:17">
      <c r="B32" s="42" t="s">
        <v>97</v>
      </c>
      <c r="C32" s="37">
        <v>0.673197125482033</v>
      </c>
      <c r="D32" s="37">
        <v>0.712412492014967</v>
      </c>
      <c r="E32" s="37">
        <v>1.19606867925449</v>
      </c>
      <c r="F32" s="37">
        <v>9.56854943403589</v>
      </c>
      <c r="G32" s="37">
        <v>0.522871553772453</v>
      </c>
      <c r="H32" s="37">
        <v>0.73855606970359</v>
      </c>
      <c r="I32" s="37">
        <v>33.3265256585717</v>
      </c>
      <c r="J32" s="37">
        <v>4.05879043615867</v>
      </c>
      <c r="K32" s="37">
        <v>96.6462708204158</v>
      </c>
      <c r="L32" s="37">
        <v>0.477120292817363</v>
      </c>
      <c r="M32" s="37">
        <v>0.679733019904189</v>
      </c>
      <c r="N32" s="37">
        <v>0.202612727086826</v>
      </c>
      <c r="O32" s="37">
        <v>1.8431222270479</v>
      </c>
      <c r="P32" s="37">
        <v>4.73852345606286</v>
      </c>
      <c r="Q32" s="37">
        <v>2.94115248997005</v>
      </c>
    </row>
    <row r="33" spans="2:17">
      <c r="B33" s="38" t="s">
        <v>98</v>
      </c>
      <c r="C33" s="37">
        <v>0.68</v>
      </c>
      <c r="D33" s="37">
        <v>0.67</v>
      </c>
      <c r="E33" s="37">
        <v>1.89</v>
      </c>
      <c r="F33" s="37">
        <v>7.79</v>
      </c>
      <c r="G33" s="37">
        <v>1.05</v>
      </c>
      <c r="H33" s="37">
        <v>1.34</v>
      </c>
      <c r="I33" s="37">
        <v>67.19</v>
      </c>
      <c r="J33" s="37">
        <v>4.71</v>
      </c>
      <c r="K33" s="37">
        <v>108.55</v>
      </c>
      <c r="L33" s="37">
        <v>0.84</v>
      </c>
      <c r="M33" s="37">
        <v>3.66</v>
      </c>
      <c r="N33" s="37">
        <v>0.13</v>
      </c>
      <c r="O33" s="37">
        <v>2.36</v>
      </c>
      <c r="P33" s="37">
        <v>7.61</v>
      </c>
      <c r="Q33" s="37">
        <v>1.39</v>
      </c>
    </row>
    <row r="34" spans="2:17">
      <c r="B34" s="38" t="s">
        <v>99</v>
      </c>
      <c r="C34" s="37">
        <v>0.56</v>
      </c>
      <c r="D34" s="37">
        <v>0.49</v>
      </c>
      <c r="E34" s="37">
        <v>2.56</v>
      </c>
      <c r="F34" s="37">
        <v>13.22</v>
      </c>
      <c r="G34" s="37">
        <v>1.05</v>
      </c>
      <c r="H34" s="37">
        <v>1.39</v>
      </c>
      <c r="I34" s="37">
        <v>42.23</v>
      </c>
      <c r="J34" s="37">
        <v>15.45</v>
      </c>
      <c r="K34" s="37">
        <v>100.62</v>
      </c>
      <c r="L34" s="37">
        <v>1.28</v>
      </c>
      <c r="M34" s="37">
        <v>4.86</v>
      </c>
      <c r="N34" s="37">
        <v>0.22</v>
      </c>
      <c r="O34" s="37">
        <v>2.36</v>
      </c>
      <c r="P34" s="37">
        <v>8.1</v>
      </c>
      <c r="Q34" s="37">
        <v>3.4</v>
      </c>
    </row>
    <row r="35" spans="2:17">
      <c r="B35" s="38" t="s">
        <v>100</v>
      </c>
      <c r="C35" s="37">
        <v>0.521117621088772</v>
      </c>
      <c r="D35" s="37">
        <v>0.670008369971278</v>
      </c>
      <c r="E35" s="37">
        <v>1.08232121303053</v>
      </c>
      <c r="F35" s="37">
        <v>5.50895770865273</v>
      </c>
      <c r="G35" s="37">
        <v>0.458125381176943</v>
      </c>
      <c r="H35" s="37">
        <v>0.767360013471379</v>
      </c>
      <c r="I35" s="37">
        <v>38.4768054515985</v>
      </c>
      <c r="J35" s="37">
        <v>4.77023053150491</v>
      </c>
      <c r="K35" s="37">
        <v>210.027581000569</v>
      </c>
      <c r="L35" s="37">
        <v>0.372226872206266</v>
      </c>
      <c r="M35" s="37">
        <v>0.595562995530025</v>
      </c>
      <c r="N35" s="37">
        <v>0.103078210764812</v>
      </c>
      <c r="O35" s="37">
        <v>2.37652541485539</v>
      </c>
      <c r="P35" s="37">
        <v>4.02005021982767</v>
      </c>
      <c r="Q35" s="37">
        <v>1.22548539464832</v>
      </c>
    </row>
    <row r="36" spans="2:17">
      <c r="B36" s="38" t="s">
        <v>101</v>
      </c>
      <c r="C36" s="37">
        <v>1.71701308224527</v>
      </c>
      <c r="D36" s="37">
        <v>1.91630924357731</v>
      </c>
      <c r="E36" s="37">
        <v>3.31138237290158</v>
      </c>
      <c r="F36" s="37">
        <v>27.7941492688452</v>
      </c>
      <c r="G36" s="37">
        <v>1.54837786881046</v>
      </c>
      <c r="H36" s="37">
        <v>1.90097876962869</v>
      </c>
      <c r="I36" s="37">
        <v>253.351412474868</v>
      </c>
      <c r="J36" s="37">
        <v>29.2198833460667</v>
      </c>
      <c r="K36" s="37">
        <v>345.640865645551</v>
      </c>
      <c r="L36" s="37">
        <v>2.4068844099331</v>
      </c>
      <c r="M36" s="37">
        <v>7.45061033902856</v>
      </c>
      <c r="N36" s="37">
        <v>0.275948531075132</v>
      </c>
      <c r="O36" s="37">
        <v>7.03668754241586</v>
      </c>
      <c r="P36" s="37">
        <v>15.269152052824</v>
      </c>
      <c r="Q36" s="37">
        <v>6.8987132768783</v>
      </c>
    </row>
    <row r="37" spans="2:17">
      <c r="B37" s="38" t="s">
        <v>102</v>
      </c>
      <c r="C37" s="37">
        <v>0.595825270428992</v>
      </c>
      <c r="D37" s="37">
        <v>1.38226029682349</v>
      </c>
      <c r="E37" s="37">
        <v>0.0190157001200742</v>
      </c>
      <c r="F37" s="40" t="s">
        <v>74</v>
      </c>
      <c r="G37" s="37">
        <v>0.0190157001200742</v>
      </c>
      <c r="H37" s="37">
        <v>0.0765155552450606</v>
      </c>
      <c r="I37" s="37">
        <v>5.56073402082742</v>
      </c>
      <c r="J37" s="40" t="s">
        <v>74</v>
      </c>
      <c r="K37" s="37">
        <v>22.2424833285449</v>
      </c>
      <c r="L37" s="40" t="s">
        <v>74</v>
      </c>
      <c r="M37" s="40" t="s">
        <v>74</v>
      </c>
      <c r="N37" s="40" t="s">
        <v>74</v>
      </c>
      <c r="O37" s="37">
        <v>0.455471293352254</v>
      </c>
      <c r="P37" s="37">
        <v>0.102775331601354</v>
      </c>
      <c r="Q37" s="40" t="s">
        <v>74</v>
      </c>
    </row>
  </sheetData>
  <mergeCells count="1">
    <mergeCell ref="B2:Q2"/>
  </mergeCells>
  <conditionalFormatting sqref="C4:Q11">
    <cfRule type="cellIs" dxfId="0" priority="4" operator="equal">
      <formula>0</formula>
    </cfRule>
  </conditionalFormatting>
  <conditionalFormatting sqref="C13:Q20">
    <cfRule type="cellIs" dxfId="0" priority="3" operator="equal">
      <formula>0</formula>
    </cfRule>
  </conditionalFormatting>
  <conditionalFormatting sqref="C22:Q29">
    <cfRule type="cellIs" dxfId="0" priority="2" operator="equal">
      <formula>0</formula>
    </cfRule>
  </conditionalFormatting>
  <conditionalFormatting sqref="C31:Q37">
    <cfRule type="cellIs" dxfId="0" priority="1" operator="equal">
      <formula>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9"/>
  <sheetViews>
    <sheetView zoomScale="55" zoomScaleNormal="55" workbookViewId="0">
      <selection activeCell="L33" sqref="L33"/>
    </sheetView>
  </sheetViews>
  <sheetFormatPr defaultColWidth="8.72727272727273" defaultRowHeight="14"/>
  <cols>
    <col min="1" max="9" width="14.2727272727273" customWidth="1"/>
  </cols>
  <sheetData>
    <row r="2" ht="59" customHeight="1" spans="1:9">
      <c r="A2" s="1" t="s">
        <v>103</v>
      </c>
      <c r="B2" s="1"/>
      <c r="C2" s="1"/>
      <c r="D2" s="1"/>
      <c r="E2" s="1"/>
      <c r="F2" s="1"/>
      <c r="G2" s="1"/>
      <c r="H2" s="1"/>
      <c r="I2" s="1"/>
    </row>
    <row r="3" ht="20" spans="1:9">
      <c r="A3" s="23" t="s">
        <v>104</v>
      </c>
      <c r="B3" s="23"/>
      <c r="C3" s="23"/>
      <c r="D3" s="24" t="s">
        <v>4</v>
      </c>
      <c r="E3" s="24" t="s">
        <v>5</v>
      </c>
      <c r="F3" s="24" t="s">
        <v>6</v>
      </c>
      <c r="G3" s="24" t="s">
        <v>7</v>
      </c>
      <c r="H3" s="24" t="s">
        <v>40</v>
      </c>
      <c r="I3" s="24" t="s">
        <v>41</v>
      </c>
    </row>
    <row r="4" ht="20" spans="1:9">
      <c r="A4" s="25" t="s">
        <v>29</v>
      </c>
      <c r="B4" s="25" t="s">
        <v>42</v>
      </c>
      <c r="C4" s="25" t="s">
        <v>43</v>
      </c>
      <c r="D4" s="26">
        <v>0.08944</v>
      </c>
      <c r="E4" s="26">
        <v>1.543</v>
      </c>
      <c r="F4" s="26">
        <v>0.06515</v>
      </c>
      <c r="G4" s="26">
        <v>0.07819</v>
      </c>
      <c r="H4" s="26" t="s">
        <v>105</v>
      </c>
      <c r="I4" s="26" t="s">
        <v>105</v>
      </c>
    </row>
    <row r="5" ht="20" spans="1:9">
      <c r="A5" s="25"/>
      <c r="B5" s="25"/>
      <c r="C5" s="27" t="s">
        <v>45</v>
      </c>
      <c r="D5" s="26">
        <v>0.04382</v>
      </c>
      <c r="E5" s="26">
        <v>0.3621</v>
      </c>
      <c r="F5" s="26">
        <v>0.02368</v>
      </c>
      <c r="G5" s="26">
        <v>0.02637</v>
      </c>
      <c r="H5" s="26" t="s">
        <v>105</v>
      </c>
      <c r="I5" s="26" t="s">
        <v>105</v>
      </c>
    </row>
    <row r="6" ht="20" spans="1:9">
      <c r="A6" s="25"/>
      <c r="B6" s="25"/>
      <c r="C6" s="27" t="s">
        <v>46</v>
      </c>
      <c r="D6" s="26">
        <v>0.02046</v>
      </c>
      <c r="E6" s="26">
        <v>0.1175</v>
      </c>
      <c r="F6" s="26">
        <v>0.01498</v>
      </c>
      <c r="G6" s="26">
        <v>0.01463</v>
      </c>
      <c r="H6" s="26" t="s">
        <v>105</v>
      </c>
      <c r="I6" s="26" t="s">
        <v>105</v>
      </c>
    </row>
    <row r="7" ht="20" spans="1:9">
      <c r="A7" s="25"/>
      <c r="B7" s="25"/>
      <c r="C7" s="28" t="s">
        <v>47</v>
      </c>
      <c r="D7" s="29">
        <v>0.02809</v>
      </c>
      <c r="E7" s="29">
        <v>0.18</v>
      </c>
      <c r="F7" s="29">
        <v>0.02323</v>
      </c>
      <c r="G7" s="29">
        <v>0.02211</v>
      </c>
      <c r="H7" s="29" t="s">
        <v>105</v>
      </c>
      <c r="I7" s="29" t="s">
        <v>105</v>
      </c>
    </row>
    <row r="8" ht="20" spans="1:9">
      <c r="A8" s="25" t="s">
        <v>30</v>
      </c>
      <c r="B8" s="25"/>
      <c r="C8" s="25" t="s">
        <v>43</v>
      </c>
      <c r="D8" s="26">
        <v>0.07253</v>
      </c>
      <c r="E8" s="26">
        <v>0.07937</v>
      </c>
      <c r="F8" s="26">
        <v>0.04641</v>
      </c>
      <c r="G8" s="26">
        <v>0.07466</v>
      </c>
      <c r="H8" s="26">
        <v>0.09102</v>
      </c>
      <c r="I8" s="26">
        <v>0.04575</v>
      </c>
    </row>
    <row r="9" ht="20" spans="1:9">
      <c r="A9" s="25"/>
      <c r="B9" s="25"/>
      <c r="C9" s="27" t="s">
        <v>45</v>
      </c>
      <c r="D9" s="26">
        <v>0.02971</v>
      </c>
      <c r="E9" s="26">
        <v>0.03796</v>
      </c>
      <c r="F9" s="26">
        <v>0.01673</v>
      </c>
      <c r="G9" s="26">
        <v>0.03129</v>
      </c>
      <c r="H9" s="26">
        <v>0.03682</v>
      </c>
      <c r="I9" s="26">
        <v>0.02406</v>
      </c>
    </row>
    <row r="10" ht="20" spans="1:9">
      <c r="A10" s="25"/>
      <c r="B10" s="25"/>
      <c r="C10" s="27" t="s">
        <v>46</v>
      </c>
      <c r="D10" s="26">
        <v>0.01324</v>
      </c>
      <c r="E10" s="26">
        <v>0.01834</v>
      </c>
      <c r="F10" s="26">
        <v>0.00875</v>
      </c>
      <c r="G10" s="26">
        <v>0.01382</v>
      </c>
      <c r="H10" s="26">
        <v>0.01709</v>
      </c>
      <c r="I10" s="26">
        <v>0.01136</v>
      </c>
    </row>
    <row r="11" ht="20" spans="1:9">
      <c r="A11" s="25"/>
      <c r="B11" s="25"/>
      <c r="C11" s="28" t="s">
        <v>47</v>
      </c>
      <c r="D11" s="29">
        <v>0.02204</v>
      </c>
      <c r="E11" s="29">
        <v>0.02914</v>
      </c>
      <c r="F11" s="29">
        <v>0.01592</v>
      </c>
      <c r="G11" s="29">
        <v>0.02223</v>
      </c>
      <c r="H11" s="29">
        <v>0.02638</v>
      </c>
      <c r="I11" s="29">
        <v>0.0216</v>
      </c>
    </row>
    <row r="12" ht="20" spans="1:9">
      <c r="A12" s="25" t="s">
        <v>34</v>
      </c>
      <c r="B12" s="25"/>
      <c r="C12" s="25" t="s">
        <v>43</v>
      </c>
      <c r="D12" s="26">
        <v>0.5216</v>
      </c>
      <c r="E12" s="26">
        <v>4.112</v>
      </c>
      <c r="F12" s="26">
        <v>0.2921</v>
      </c>
      <c r="G12" s="26">
        <v>0.1955</v>
      </c>
      <c r="H12" s="26">
        <v>0.1382</v>
      </c>
      <c r="I12" s="26">
        <v>0.0897</v>
      </c>
    </row>
    <row r="13" ht="20" spans="1:9">
      <c r="A13" s="25"/>
      <c r="B13" s="25"/>
      <c r="C13" s="27" t="s">
        <v>45</v>
      </c>
      <c r="D13" s="26">
        <v>0.3648</v>
      </c>
      <c r="E13" s="26">
        <v>0.9033</v>
      </c>
      <c r="F13" s="26">
        <v>0.08069</v>
      </c>
      <c r="G13" s="26">
        <v>0.09188</v>
      </c>
      <c r="H13" s="26">
        <v>0.04221</v>
      </c>
      <c r="I13" s="26">
        <v>0.03416</v>
      </c>
    </row>
    <row r="14" ht="20" spans="1:9">
      <c r="A14" s="25"/>
      <c r="B14" s="25"/>
      <c r="C14" s="27" t="s">
        <v>46</v>
      </c>
      <c r="D14" s="26">
        <v>0.1351</v>
      </c>
      <c r="E14" s="26">
        <v>0.4282</v>
      </c>
      <c r="F14" s="26">
        <v>0.035</v>
      </c>
      <c r="G14" s="26">
        <v>0.03875</v>
      </c>
      <c r="H14" s="26">
        <v>0.02131</v>
      </c>
      <c r="I14" s="26">
        <v>0.01974</v>
      </c>
    </row>
    <row r="15" ht="20" spans="1:9">
      <c r="A15" s="30"/>
      <c r="B15" s="30"/>
      <c r="C15" s="28" t="s">
        <v>47</v>
      </c>
      <c r="D15" s="29">
        <v>0.1348</v>
      </c>
      <c r="E15" s="29">
        <v>0.3692</v>
      </c>
      <c r="F15" s="29">
        <v>0.03717</v>
      </c>
      <c r="G15" s="29">
        <v>0.04427</v>
      </c>
      <c r="H15" s="29">
        <v>0.02398</v>
      </c>
      <c r="I15" s="29">
        <v>0.02248</v>
      </c>
    </row>
    <row r="16" ht="20" spans="1:9">
      <c r="A16" s="25" t="s">
        <v>32</v>
      </c>
      <c r="B16" s="25" t="s">
        <v>48</v>
      </c>
      <c r="C16" s="25" t="s">
        <v>43</v>
      </c>
      <c r="D16" s="26">
        <v>0.08996</v>
      </c>
      <c r="E16" s="26">
        <v>1.726</v>
      </c>
      <c r="F16" s="26">
        <v>0.09348</v>
      </c>
      <c r="G16" s="26">
        <v>0.09294</v>
      </c>
      <c r="H16" s="26">
        <v>0.06698</v>
      </c>
      <c r="I16" s="26">
        <v>0.06532</v>
      </c>
    </row>
    <row r="17" ht="20" spans="1:9">
      <c r="A17" s="25"/>
      <c r="B17" s="25"/>
      <c r="C17" s="27" t="s">
        <v>45</v>
      </c>
      <c r="D17" s="26">
        <v>0.05083</v>
      </c>
      <c r="E17" s="26">
        <v>0.4836</v>
      </c>
      <c r="F17" s="26">
        <v>0.03866</v>
      </c>
      <c r="G17" s="26">
        <v>0.04108</v>
      </c>
      <c r="H17" s="26">
        <v>0.02559</v>
      </c>
      <c r="I17" s="26">
        <v>0.02862</v>
      </c>
    </row>
    <row r="18" ht="20" spans="1:9">
      <c r="A18" s="25"/>
      <c r="B18" s="25"/>
      <c r="C18" s="27" t="s">
        <v>46</v>
      </c>
      <c r="D18" s="26">
        <v>0.02649</v>
      </c>
      <c r="E18" s="26">
        <v>0.1975</v>
      </c>
      <c r="F18" s="26">
        <v>0.02286</v>
      </c>
      <c r="G18" s="26">
        <v>0.0238</v>
      </c>
      <c r="H18" s="26">
        <v>0.01817</v>
      </c>
      <c r="I18" s="26">
        <v>0.02056</v>
      </c>
    </row>
    <row r="19" ht="20" spans="1:9">
      <c r="A19" s="25"/>
      <c r="B19" s="25"/>
      <c r="C19" s="28" t="s">
        <v>47</v>
      </c>
      <c r="D19" s="29">
        <v>0.0398</v>
      </c>
      <c r="E19" s="29">
        <v>0.3943</v>
      </c>
      <c r="F19" s="29">
        <v>0.03226</v>
      </c>
      <c r="G19" s="29">
        <v>0.03503</v>
      </c>
      <c r="H19" s="29">
        <v>0.02344</v>
      </c>
      <c r="I19" s="29">
        <v>0.02639</v>
      </c>
    </row>
    <row r="20" ht="20" spans="1:9">
      <c r="A20" s="25" t="s">
        <v>35</v>
      </c>
      <c r="B20" s="25"/>
      <c r="C20" s="25" t="s">
        <v>43</v>
      </c>
      <c r="D20" s="26">
        <v>0.5713</v>
      </c>
      <c r="E20" s="26">
        <v>0.9308</v>
      </c>
      <c r="F20" s="26">
        <v>0.3173</v>
      </c>
      <c r="G20" s="26">
        <v>0.3564</v>
      </c>
      <c r="H20" s="26">
        <v>0.1213</v>
      </c>
      <c r="I20" s="26">
        <v>0.1135</v>
      </c>
    </row>
    <row r="21" ht="20" spans="1:9">
      <c r="A21" s="25"/>
      <c r="B21" s="25"/>
      <c r="C21" s="27" t="s">
        <v>45</v>
      </c>
      <c r="D21" s="26">
        <v>0.3671</v>
      </c>
      <c r="E21" s="26">
        <v>0.6653</v>
      </c>
      <c r="F21" s="26">
        <v>0.1212</v>
      </c>
      <c r="G21" s="26">
        <v>0.1454</v>
      </c>
      <c r="H21" s="26">
        <v>0.0416</v>
      </c>
      <c r="I21" s="26">
        <v>0.05139</v>
      </c>
    </row>
    <row r="22" ht="20" spans="1:9">
      <c r="A22" s="25"/>
      <c r="B22" s="25"/>
      <c r="C22" s="27" t="s">
        <v>46</v>
      </c>
      <c r="D22" s="26">
        <v>0.1649</v>
      </c>
      <c r="E22" s="26">
        <v>0.3606</v>
      </c>
      <c r="F22" s="26">
        <v>0.06117</v>
      </c>
      <c r="G22" s="26">
        <v>0.08533</v>
      </c>
      <c r="H22" s="26">
        <v>0.02513</v>
      </c>
      <c r="I22" s="26">
        <v>0.03237</v>
      </c>
    </row>
    <row r="23" ht="20" spans="1:9">
      <c r="A23" s="30"/>
      <c r="B23" s="30"/>
      <c r="C23" s="28" t="s">
        <v>47</v>
      </c>
      <c r="D23" s="29">
        <v>0.1765</v>
      </c>
      <c r="E23" s="29">
        <v>0.3915</v>
      </c>
      <c r="F23" s="29">
        <v>0.07553</v>
      </c>
      <c r="G23" s="29">
        <v>0.1</v>
      </c>
      <c r="H23" s="29">
        <v>0.03089</v>
      </c>
      <c r="I23" s="29">
        <v>0.04119</v>
      </c>
    </row>
    <row r="24" ht="20" spans="1:9">
      <c r="A24" s="25" t="s">
        <v>49</v>
      </c>
      <c r="B24" s="25" t="s">
        <v>50</v>
      </c>
      <c r="C24" s="25" t="s">
        <v>43</v>
      </c>
      <c r="D24" s="26" t="s">
        <v>105</v>
      </c>
      <c r="E24" s="26">
        <v>0.216</v>
      </c>
      <c r="F24" s="26">
        <v>1.763</v>
      </c>
      <c r="G24" s="26" t="s">
        <v>105</v>
      </c>
      <c r="H24" s="26" t="s">
        <v>105</v>
      </c>
      <c r="I24" s="26" t="s">
        <v>105</v>
      </c>
    </row>
    <row r="25" ht="20" spans="1:9">
      <c r="A25" s="25"/>
      <c r="B25" s="25"/>
      <c r="C25" s="27" t="s">
        <v>45</v>
      </c>
      <c r="D25" s="26" t="s">
        <v>105</v>
      </c>
      <c r="E25" s="26">
        <v>0.1424</v>
      </c>
      <c r="F25" s="26">
        <v>0.6844</v>
      </c>
      <c r="G25" s="26" t="s">
        <v>105</v>
      </c>
      <c r="H25" s="26" t="s">
        <v>105</v>
      </c>
      <c r="I25" s="26" t="s">
        <v>105</v>
      </c>
    </row>
    <row r="26" ht="20" spans="1:9">
      <c r="A26" s="25"/>
      <c r="B26" s="25"/>
      <c r="C26" s="27" t="s">
        <v>46</v>
      </c>
      <c r="D26" s="26" t="s">
        <v>105</v>
      </c>
      <c r="E26" s="26">
        <v>0.06743</v>
      </c>
      <c r="F26" s="26">
        <v>0.2998</v>
      </c>
      <c r="G26" s="26" t="s">
        <v>105</v>
      </c>
      <c r="H26" s="26" t="s">
        <v>105</v>
      </c>
      <c r="I26" s="26" t="s">
        <v>105</v>
      </c>
    </row>
    <row r="27" ht="20" spans="1:9">
      <c r="A27" s="25"/>
      <c r="B27" s="25"/>
      <c r="C27" s="28" t="s">
        <v>47</v>
      </c>
      <c r="D27" s="29" t="s">
        <v>105</v>
      </c>
      <c r="E27" s="29">
        <v>0.07927</v>
      </c>
      <c r="F27" s="29">
        <v>0.3544</v>
      </c>
      <c r="G27" s="29" t="s">
        <v>105</v>
      </c>
      <c r="H27" s="29" t="s">
        <v>105</v>
      </c>
      <c r="I27" s="29" t="s">
        <v>105</v>
      </c>
    </row>
    <row r="28" ht="20" spans="1:9">
      <c r="A28" s="25" t="s">
        <v>51</v>
      </c>
      <c r="B28" s="25"/>
      <c r="C28" s="25" t="s">
        <v>43</v>
      </c>
      <c r="D28" s="26">
        <v>2.703</v>
      </c>
      <c r="E28" s="26">
        <v>0.6078</v>
      </c>
      <c r="F28" s="26">
        <v>2.042</v>
      </c>
      <c r="G28" s="26">
        <v>3.087</v>
      </c>
      <c r="H28" s="26" t="s">
        <v>105</v>
      </c>
      <c r="I28" s="26" t="s">
        <v>105</v>
      </c>
    </row>
    <row r="29" ht="20" spans="1:9">
      <c r="A29" s="25"/>
      <c r="B29" s="25"/>
      <c r="C29" s="27" t="s">
        <v>45</v>
      </c>
      <c r="D29" s="26">
        <v>3.418</v>
      </c>
      <c r="E29" s="26">
        <v>0.2629</v>
      </c>
      <c r="F29" s="26">
        <v>1.722</v>
      </c>
      <c r="G29" s="26">
        <v>2.3</v>
      </c>
      <c r="H29" s="26" t="s">
        <v>105</v>
      </c>
      <c r="I29" s="26" t="s">
        <v>105</v>
      </c>
    </row>
    <row r="30" ht="20" spans="1:9">
      <c r="A30" s="25"/>
      <c r="B30" s="25"/>
      <c r="C30" s="27" t="s">
        <v>46</v>
      </c>
      <c r="D30" s="26">
        <v>1.924</v>
      </c>
      <c r="E30" s="26">
        <v>0.1435</v>
      </c>
      <c r="F30" s="26">
        <v>0.9237</v>
      </c>
      <c r="G30" s="26">
        <v>1.094</v>
      </c>
      <c r="H30" s="26" t="s">
        <v>105</v>
      </c>
      <c r="I30" s="26" t="s">
        <v>105</v>
      </c>
    </row>
    <row r="31" ht="20" spans="1:9">
      <c r="A31" s="25"/>
      <c r="B31" s="25"/>
      <c r="C31" s="28" t="s">
        <v>47</v>
      </c>
      <c r="D31" s="29">
        <v>0.7856</v>
      </c>
      <c r="E31" s="29">
        <v>0.1334</v>
      </c>
      <c r="F31" s="29">
        <v>0.3444</v>
      </c>
      <c r="G31" s="29">
        <v>0.3791</v>
      </c>
      <c r="H31" s="29" t="s">
        <v>105</v>
      </c>
      <c r="I31" s="29" t="s">
        <v>105</v>
      </c>
    </row>
    <row r="32" ht="20" spans="1:9">
      <c r="A32" s="25" t="s">
        <v>52</v>
      </c>
      <c r="B32" s="25"/>
      <c r="C32" s="25" t="s">
        <v>43</v>
      </c>
      <c r="D32" s="26">
        <v>0.1295</v>
      </c>
      <c r="E32" s="26">
        <v>0.069</v>
      </c>
      <c r="F32" s="26">
        <v>0.04442</v>
      </c>
      <c r="G32" s="26">
        <v>0.06357</v>
      </c>
      <c r="H32" s="26">
        <v>0.0472</v>
      </c>
      <c r="I32" s="26">
        <v>0.05211</v>
      </c>
    </row>
    <row r="33" ht="20" spans="1:9">
      <c r="A33" s="25"/>
      <c r="B33" s="25"/>
      <c r="C33" s="27" t="s">
        <v>45</v>
      </c>
      <c r="D33" s="26">
        <v>0.1078</v>
      </c>
      <c r="E33" s="26">
        <v>0.03119</v>
      </c>
      <c r="F33" s="26">
        <v>0.01596</v>
      </c>
      <c r="G33" s="26">
        <v>0.02443</v>
      </c>
      <c r="H33" s="26">
        <v>0.01529</v>
      </c>
      <c r="I33" s="26">
        <v>0.01755</v>
      </c>
    </row>
    <row r="34" ht="20" spans="1:9">
      <c r="A34" s="25"/>
      <c r="B34" s="25"/>
      <c r="C34" s="27" t="s">
        <v>46</v>
      </c>
      <c r="D34" s="26">
        <v>0.06654</v>
      </c>
      <c r="E34" s="26">
        <v>0.02231</v>
      </c>
      <c r="F34" s="26">
        <v>0.01443</v>
      </c>
      <c r="G34" s="26">
        <v>0.01909</v>
      </c>
      <c r="H34" s="26">
        <v>0.0155</v>
      </c>
      <c r="I34" s="26">
        <v>0.01584</v>
      </c>
    </row>
    <row r="35" ht="20" spans="1:9">
      <c r="A35" s="25"/>
      <c r="B35" s="25"/>
      <c r="C35" s="28" t="s">
        <v>47</v>
      </c>
      <c r="D35" s="29">
        <v>0.04723</v>
      </c>
      <c r="E35" s="29">
        <v>0.01681</v>
      </c>
      <c r="F35" s="29">
        <v>0.01097</v>
      </c>
      <c r="G35" s="29">
        <v>0.01374</v>
      </c>
      <c r="H35" s="29">
        <v>0.01233</v>
      </c>
      <c r="I35" s="29">
        <v>0.01303</v>
      </c>
    </row>
    <row r="36" ht="20" spans="1:9">
      <c r="A36" s="25" t="s">
        <v>53</v>
      </c>
      <c r="B36" s="25"/>
      <c r="C36" s="25" t="s">
        <v>43</v>
      </c>
      <c r="D36" s="26">
        <v>0.1228</v>
      </c>
      <c r="E36" s="26">
        <v>0.06036</v>
      </c>
      <c r="F36" s="26">
        <v>0.04332</v>
      </c>
      <c r="G36" s="26">
        <v>0.05806</v>
      </c>
      <c r="H36" s="26">
        <v>0.04409</v>
      </c>
      <c r="I36" s="26">
        <v>0.04552</v>
      </c>
    </row>
    <row r="37" ht="20" spans="1:9">
      <c r="A37" s="25"/>
      <c r="B37" s="25"/>
      <c r="C37" s="27" t="s">
        <v>45</v>
      </c>
      <c r="D37" s="26">
        <v>0.07399</v>
      </c>
      <c r="E37" s="26">
        <v>0.02178</v>
      </c>
      <c r="F37" s="26">
        <v>0.01117</v>
      </c>
      <c r="G37" s="26">
        <v>0.01761</v>
      </c>
      <c r="H37" s="26">
        <v>0.01126</v>
      </c>
      <c r="I37" s="26">
        <v>0.01255</v>
      </c>
    </row>
    <row r="38" ht="20" spans="1:9">
      <c r="A38" s="25"/>
      <c r="B38" s="25"/>
      <c r="C38" s="27" t="s">
        <v>46</v>
      </c>
      <c r="D38" s="26">
        <v>0.03609</v>
      </c>
      <c r="E38" s="26">
        <v>0.01188</v>
      </c>
      <c r="F38" s="26">
        <v>0.008208</v>
      </c>
      <c r="G38" s="26">
        <v>0.0104</v>
      </c>
      <c r="H38" s="26">
        <v>0.009014</v>
      </c>
      <c r="I38" s="26">
        <v>0.009854</v>
      </c>
    </row>
    <row r="39" ht="20" spans="1:9">
      <c r="A39" s="30"/>
      <c r="B39" s="30"/>
      <c r="C39" s="28" t="s">
        <v>47</v>
      </c>
      <c r="D39" s="29">
        <v>0.03336</v>
      </c>
      <c r="E39" s="29">
        <v>0.01161</v>
      </c>
      <c r="F39" s="29">
        <v>0.008522</v>
      </c>
      <c r="G39" s="29">
        <v>0.01121</v>
      </c>
      <c r="H39" s="29">
        <v>0.01005</v>
      </c>
      <c r="I39" s="29">
        <v>0.01128</v>
      </c>
    </row>
  </sheetData>
  <mergeCells count="14">
    <mergeCell ref="A2:I2"/>
    <mergeCell ref="A3:C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B4:B15"/>
    <mergeCell ref="B16:B23"/>
    <mergeCell ref="B24:B3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4"/>
  <sheetViews>
    <sheetView zoomScale="55" zoomScaleNormal="55" workbookViewId="0">
      <selection activeCell="Q19" sqref="Q19"/>
    </sheetView>
  </sheetViews>
  <sheetFormatPr defaultColWidth="8.72727272727273" defaultRowHeight="15"/>
  <cols>
    <col min="1" max="1" width="33.0454545454545" customWidth="1"/>
    <col min="2" max="2" width="9.63636363636364" customWidth="1"/>
    <col min="3" max="8" width="8.90909090909091" customWidth="1"/>
    <col min="9" max="9" width="10.1181818181818" style="21" customWidth="1"/>
    <col min="10" max="10" width="8.59090909090909" customWidth="1"/>
    <col min="11" max="12" width="10.7272727272727" style="13" customWidth="1"/>
  </cols>
  <sheetData>
    <row r="3" ht="60" customHeight="1" spans="1:12">
      <c r="A3" s="1" t="s">
        <v>106</v>
      </c>
      <c r="B3" s="1"/>
      <c r="C3" s="1"/>
      <c r="D3" s="1"/>
      <c r="E3" s="1"/>
      <c r="F3" s="1"/>
      <c r="G3" s="1"/>
      <c r="H3" s="1"/>
      <c r="I3" s="1"/>
      <c r="K3"/>
      <c r="L3"/>
    </row>
    <row r="4" s="20" customFormat="1" ht="31" spans="1:12">
      <c r="A4" s="22" t="s">
        <v>107</v>
      </c>
      <c r="B4" s="15"/>
      <c r="C4" s="3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 t="s">
        <v>12</v>
      </c>
      <c r="K4"/>
      <c r="L4"/>
    </row>
    <row r="5" ht="15.5" spans="1:12">
      <c r="A5" s="17" t="s">
        <v>3</v>
      </c>
      <c r="B5" s="5" t="s">
        <v>4</v>
      </c>
      <c r="C5" s="6">
        <v>0.67948</v>
      </c>
      <c r="D5" s="6">
        <v>0.36928</v>
      </c>
      <c r="E5" s="6">
        <v>0.157266666666667</v>
      </c>
      <c r="F5" s="6">
        <v>0.125</v>
      </c>
      <c r="G5" s="6">
        <v>0.24256</v>
      </c>
      <c r="H5" s="6">
        <v>0.43484</v>
      </c>
      <c r="I5" s="7">
        <f>AVERAGE(C5:G5,H5)</f>
        <v>0.334737777777778</v>
      </c>
      <c r="K5"/>
      <c r="L5"/>
    </row>
    <row r="6" ht="15.5" spans="1:12">
      <c r="A6" s="17"/>
      <c r="B6" s="8" t="s">
        <v>5</v>
      </c>
      <c r="C6" s="6">
        <v>0.74176</v>
      </c>
      <c r="D6" s="6">
        <v>0.30952</v>
      </c>
      <c r="E6" s="6">
        <v>0.14848</v>
      </c>
      <c r="F6" s="6">
        <v>0.19936</v>
      </c>
      <c r="G6" s="6">
        <v>0.35176</v>
      </c>
      <c r="H6" s="6">
        <v>0.4672</v>
      </c>
      <c r="I6" s="7">
        <f t="shared" ref="I5:I8" si="0">AVERAGE(C6:G6,H6)</f>
        <v>0.36968</v>
      </c>
      <c r="K6"/>
      <c r="L6"/>
    </row>
    <row r="7" ht="15.5" spans="1:12">
      <c r="A7" s="17"/>
      <c r="B7" s="8" t="s">
        <v>6</v>
      </c>
      <c r="C7" s="6">
        <v>0.3382</v>
      </c>
      <c r="D7" s="6">
        <v>0.123416</v>
      </c>
      <c r="E7" s="6">
        <v>0.109478</v>
      </c>
      <c r="F7" s="6">
        <v>0.108658</v>
      </c>
      <c r="G7" s="6">
        <v>0.164033333333333</v>
      </c>
      <c r="H7" s="6">
        <v>0.178574666666667</v>
      </c>
      <c r="I7" s="7">
        <f t="shared" si="0"/>
        <v>0.170393333333333</v>
      </c>
      <c r="K7"/>
      <c r="L7"/>
    </row>
    <row r="8" ht="15.5" spans="1:12">
      <c r="A8" s="18"/>
      <c r="B8" s="9" t="s">
        <v>7</v>
      </c>
      <c r="C8" s="10">
        <v>0.19168</v>
      </c>
      <c r="D8" s="10">
        <v>0.134848</v>
      </c>
      <c r="E8" s="10">
        <v>0.068912</v>
      </c>
      <c r="F8" s="10">
        <v>0.087472</v>
      </c>
      <c r="G8" s="10">
        <v>0.132032</v>
      </c>
      <c r="H8" s="10">
        <v>0.14944</v>
      </c>
      <c r="I8" s="11">
        <f t="shared" si="0"/>
        <v>0.127397333333333</v>
      </c>
      <c r="K8"/>
      <c r="L8"/>
    </row>
    <row r="9" ht="15.5" spans="1:12">
      <c r="A9" s="12"/>
      <c r="B9" s="12"/>
      <c r="C9" s="12"/>
      <c r="D9" s="12"/>
      <c r="E9" s="12"/>
      <c r="F9" s="12"/>
      <c r="G9" s="12"/>
      <c r="H9" s="12"/>
      <c r="I9" s="7"/>
      <c r="K9"/>
      <c r="L9"/>
    </row>
    <row r="10" s="20" customFormat="1" ht="31" spans="1:12">
      <c r="A10" s="22" t="s">
        <v>107</v>
      </c>
      <c r="B10" s="15"/>
      <c r="C10" s="3">
        <v>1</v>
      </c>
      <c r="D10" s="4">
        <v>2</v>
      </c>
      <c r="E10" s="4">
        <v>3</v>
      </c>
      <c r="F10" s="4">
        <v>4</v>
      </c>
      <c r="G10" s="4">
        <v>5</v>
      </c>
      <c r="H10" s="4">
        <v>6</v>
      </c>
      <c r="I10" s="4" t="s">
        <v>12</v>
      </c>
      <c r="K10"/>
      <c r="L10"/>
    </row>
    <row r="11" ht="15.5" spans="1:12">
      <c r="A11" s="17" t="s">
        <v>8</v>
      </c>
      <c r="B11" s="5" t="s">
        <v>4</v>
      </c>
      <c r="C11" s="6">
        <v>0.284598666666667</v>
      </c>
      <c r="D11" s="6">
        <v>0.0608533333333333</v>
      </c>
      <c r="E11" s="6">
        <v>0.0181125</v>
      </c>
      <c r="F11" s="6">
        <v>0.0512135</v>
      </c>
      <c r="G11" s="6">
        <v>0.284493333333333</v>
      </c>
      <c r="H11" s="6">
        <v>0.085554</v>
      </c>
      <c r="I11" s="7">
        <f t="shared" ref="I11:I14" si="1">AVERAGE(C11:G11,H11)</f>
        <v>0.130804222222222</v>
      </c>
      <c r="K11"/>
      <c r="L11"/>
    </row>
    <row r="12" ht="15.5" spans="1:12">
      <c r="A12" s="17"/>
      <c r="B12" s="8" t="s">
        <v>5</v>
      </c>
      <c r="C12" s="6">
        <v>0.264616</v>
      </c>
      <c r="D12" s="6">
        <v>0.0714506666666667</v>
      </c>
      <c r="E12" s="6">
        <v>0.0243973333333333</v>
      </c>
      <c r="F12" s="6">
        <v>0.085912</v>
      </c>
      <c r="G12" s="6">
        <v>0.395928</v>
      </c>
      <c r="H12" s="6">
        <v>0.0944573333333333</v>
      </c>
      <c r="I12" s="7">
        <f t="shared" si="1"/>
        <v>0.156126888888889</v>
      </c>
      <c r="K12"/>
      <c r="L12"/>
    </row>
    <row r="13" ht="15.5" spans="1:12">
      <c r="A13" s="17"/>
      <c r="B13" s="8" t="s">
        <v>6</v>
      </c>
      <c r="C13" s="6">
        <v>0.0819853333333333</v>
      </c>
      <c r="D13" s="6">
        <v>0.022784</v>
      </c>
      <c r="E13" s="6">
        <v>0.0094115</v>
      </c>
      <c r="F13" s="6">
        <v>0.024178</v>
      </c>
      <c r="G13" s="6">
        <v>0.142296</v>
      </c>
      <c r="H13" s="6">
        <v>0.03809</v>
      </c>
      <c r="I13" s="7">
        <f t="shared" si="1"/>
        <v>0.0531241388888889</v>
      </c>
      <c r="K13"/>
      <c r="L13"/>
    </row>
    <row r="14" ht="15.5" spans="1:12">
      <c r="A14" s="18"/>
      <c r="B14" s="9" t="s">
        <v>7</v>
      </c>
      <c r="C14" s="10">
        <v>0.060742</v>
      </c>
      <c r="D14" s="10">
        <v>0.020564</v>
      </c>
      <c r="E14" s="10">
        <v>0.00706</v>
      </c>
      <c r="F14" s="10">
        <v>0.025016</v>
      </c>
      <c r="G14" s="10">
        <v>0.066322</v>
      </c>
      <c r="H14" s="10">
        <v>0.03526</v>
      </c>
      <c r="I14" s="11">
        <f t="shared" si="1"/>
        <v>0.0358273333333333</v>
      </c>
      <c r="K14"/>
      <c r="L14"/>
    </row>
    <row r="15" ht="15.5" spans="1:12">
      <c r="A15" s="12"/>
      <c r="B15" s="12"/>
      <c r="C15" s="12"/>
      <c r="D15" s="12"/>
      <c r="E15" s="12"/>
      <c r="F15" s="12"/>
      <c r="G15" s="12"/>
      <c r="H15" s="12"/>
      <c r="I15" s="7"/>
      <c r="K15"/>
      <c r="L15"/>
    </row>
    <row r="16" s="20" customFormat="1" ht="31" spans="1:12">
      <c r="A16" s="22" t="s">
        <v>107</v>
      </c>
      <c r="B16" s="15"/>
      <c r="C16" s="3">
        <v>1</v>
      </c>
      <c r="D16" s="4">
        <v>2</v>
      </c>
      <c r="E16" s="4">
        <v>3</v>
      </c>
      <c r="F16" s="4">
        <v>4</v>
      </c>
      <c r="G16" s="4">
        <v>5</v>
      </c>
      <c r="H16" s="4">
        <v>6</v>
      </c>
      <c r="I16" s="4" t="s">
        <v>12</v>
      </c>
      <c r="K16"/>
      <c r="L16"/>
    </row>
    <row r="17" ht="15.5" spans="1:12">
      <c r="A17" s="17" t="s">
        <v>9</v>
      </c>
      <c r="B17" s="5" t="s">
        <v>4</v>
      </c>
      <c r="C17" s="6">
        <v>1.194432</v>
      </c>
      <c r="D17" s="6">
        <v>0.107483</v>
      </c>
      <c r="E17" s="6">
        <v>0.24128</v>
      </c>
      <c r="F17" s="6">
        <v>0.133293333333333</v>
      </c>
      <c r="G17" s="6">
        <v>0.903184</v>
      </c>
      <c r="H17" s="6">
        <v>2.384592</v>
      </c>
      <c r="I17" s="7">
        <f t="shared" ref="I17:I20" si="2">AVERAGE(C17:G17,H17)</f>
        <v>0.827377388888889</v>
      </c>
      <c r="K17"/>
      <c r="L17"/>
    </row>
    <row r="18" ht="15.5" spans="1:12">
      <c r="A18" s="17"/>
      <c r="B18" s="8" t="s">
        <v>5</v>
      </c>
      <c r="C18" s="6">
        <v>0.935968</v>
      </c>
      <c r="D18" s="6">
        <v>0.081384</v>
      </c>
      <c r="E18" s="6">
        <v>0.212037333333333</v>
      </c>
      <c r="F18" s="6">
        <v>0.22936</v>
      </c>
      <c r="G18" s="6">
        <v>0.7436</v>
      </c>
      <c r="H18" s="6">
        <v>1.342</v>
      </c>
      <c r="I18" s="7">
        <f t="shared" si="2"/>
        <v>0.590724888888889</v>
      </c>
      <c r="K18"/>
      <c r="L18"/>
    </row>
    <row r="19" ht="15.5" spans="1:12">
      <c r="A19" s="17"/>
      <c r="B19" s="8" t="s">
        <v>6</v>
      </c>
      <c r="C19" s="6">
        <v>0.345306666666667</v>
      </c>
      <c r="D19" s="6">
        <v>0.032809</v>
      </c>
      <c r="E19" s="6">
        <v>0.09912</v>
      </c>
      <c r="F19" s="6">
        <v>0.089352</v>
      </c>
      <c r="G19" s="6">
        <v>0.394704</v>
      </c>
      <c r="H19" s="6">
        <v>0.533824</v>
      </c>
      <c r="I19" s="7">
        <f t="shared" si="2"/>
        <v>0.249185944444445</v>
      </c>
      <c r="K19"/>
      <c r="L19"/>
    </row>
    <row r="20" ht="15.5" spans="1:12">
      <c r="A20" s="18"/>
      <c r="B20" s="9" t="s">
        <v>7</v>
      </c>
      <c r="C20" s="10">
        <v>0.271488</v>
      </c>
      <c r="D20" s="10">
        <v>0.019335</v>
      </c>
      <c r="E20" s="10">
        <v>0.0568866666666667</v>
      </c>
      <c r="F20" s="10">
        <v>0.0697206666666667</v>
      </c>
      <c r="G20" s="10">
        <v>0.266688</v>
      </c>
      <c r="H20" s="10">
        <v>0.518672</v>
      </c>
      <c r="I20" s="11">
        <f t="shared" si="2"/>
        <v>0.200465055555556</v>
      </c>
      <c r="K20"/>
      <c r="L20"/>
    </row>
    <row r="21" ht="14" spans="1:12">
      <c r="K21"/>
      <c r="L21"/>
    </row>
    <row r="22" ht="14" spans="1:12">
      <c r="K22"/>
      <c r="L22"/>
    </row>
    <row r="23" ht="14" spans="1:12">
      <c r="K23"/>
      <c r="L23"/>
    </row>
    <row r="24" ht="14" spans="1:12">
      <c r="K24"/>
      <c r="L24"/>
    </row>
  </sheetData>
  <mergeCells count="4">
    <mergeCell ref="A3:I3"/>
    <mergeCell ref="A5:A8"/>
    <mergeCell ref="A11:A14"/>
    <mergeCell ref="A17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Figure 1a</vt:lpstr>
      <vt:lpstr>Figure 1b</vt:lpstr>
      <vt:lpstr>Figure 1 c</vt:lpstr>
      <vt:lpstr>Figure 1d</vt:lpstr>
      <vt:lpstr>Figure 2d</vt:lpstr>
      <vt:lpstr>Figure 2e</vt:lpstr>
      <vt:lpstr>Figure 5a-o</vt:lpstr>
      <vt:lpstr>Figure S3</vt:lpstr>
      <vt:lpstr>Figure S5a</vt:lpstr>
      <vt:lpstr>Figure S5b</vt:lpstr>
      <vt:lpstr>Figure S5c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chensi5966</dc:creator>
  <cp:lastModifiedBy>Si Chen</cp:lastModifiedBy>
  <dcterms:created xsi:type="dcterms:W3CDTF">2023-05-12T11:15:00Z</dcterms:created>
  <dcterms:modified xsi:type="dcterms:W3CDTF">2025-12-06T09:20:57Z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D9DF835FFC3746C88958D9E566B50098_12</vt:lpwstr>
  </property>
  <property fmtid="{D5CDD505-2E9C-101B-9397-08002B2CF9AE}" pid="4" name="CalculationRule">
    <vt:i4>0</vt:i4>
  </property>
</Properties>
</file>