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eszterkatalinvladar/Cilialuvrs Dropbox/Eszter Vladar/publications/CFF TC paper, 2024/JCI Insight resubmission/JCI insight resubmission/figures and tables/"/>
    </mc:Choice>
  </mc:AlternateContent>
  <xr:revisionPtr revIDLastSave="0" documentId="13_ncr:1_{AA718416-5B52-D74E-B479-180586D5EA28}" xr6:coauthVersionLast="47" xr6:coauthVersionMax="47" xr10:uidLastSave="{00000000-0000-0000-0000-000000000000}"/>
  <bookViews>
    <workbookView xWindow="9280" yWindow="1540" windowWidth="43680" windowHeight="26840" xr2:uid="{5B75F207-33D3-5248-B1EC-C3C244F51FFA}"/>
  </bookViews>
  <sheets>
    <sheet name="Timecourse heatmap clusters" sheetId="13" r:id="rId1"/>
  </sheets>
  <definedNames>
    <definedName name="_xlnm._FilterDatabase" localSheetId="0" hidden="1">'Timecourse heatmap clusters'!$A$1:$C$1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9" i="13" l="1"/>
  <c r="C560" i="13"/>
  <c r="C561" i="13"/>
  <c r="C562" i="13"/>
  <c r="C563" i="13"/>
  <c r="C564" i="13"/>
  <c r="C565" i="13"/>
  <c r="C566" i="13"/>
  <c r="C567" i="13"/>
  <c r="C568" i="13"/>
  <c r="C569" i="13"/>
  <c r="C570" i="13"/>
  <c r="C571" i="13"/>
  <c r="C572" i="13"/>
  <c r="C573" i="13"/>
  <c r="C574" i="13"/>
  <c r="C575" i="13"/>
  <c r="C576" i="13"/>
  <c r="C577" i="13"/>
  <c r="C578" i="13"/>
  <c r="C579" i="13"/>
  <c r="C580" i="13"/>
  <c r="C581" i="13"/>
  <c r="C582" i="13"/>
  <c r="C583" i="13"/>
  <c r="C584" i="13"/>
  <c r="C585" i="13"/>
  <c r="C586" i="13"/>
  <c r="C587" i="13"/>
  <c r="C588" i="13"/>
  <c r="C589" i="13"/>
  <c r="C590" i="13"/>
  <c r="C591" i="13"/>
  <c r="C592" i="13"/>
  <c r="C593" i="13"/>
  <c r="C594" i="13"/>
  <c r="C595" i="13"/>
  <c r="C596" i="13"/>
  <c r="C597" i="13"/>
  <c r="C598" i="13"/>
  <c r="C599" i="13"/>
  <c r="C600" i="13"/>
  <c r="C601" i="13"/>
  <c r="C602" i="13"/>
  <c r="C603" i="13"/>
  <c r="C604" i="13"/>
  <c r="C605" i="13"/>
  <c r="C606" i="13"/>
  <c r="C607" i="13"/>
  <c r="C608" i="13"/>
  <c r="C609" i="13"/>
  <c r="C610" i="13"/>
  <c r="C611" i="13"/>
  <c r="C612" i="13"/>
  <c r="C613" i="13"/>
  <c r="C614" i="13"/>
  <c r="C615" i="13"/>
  <c r="C616" i="13"/>
  <c r="C617" i="13"/>
  <c r="C618" i="13"/>
  <c r="C619" i="13"/>
  <c r="C620" i="13"/>
  <c r="C621" i="13"/>
  <c r="C622" i="13"/>
  <c r="C623" i="13"/>
  <c r="C624" i="13"/>
  <c r="C625" i="13"/>
  <c r="C626" i="13"/>
  <c r="C627" i="13"/>
  <c r="C628" i="13"/>
  <c r="C629" i="13"/>
  <c r="C729" i="13"/>
  <c r="C730" i="13"/>
  <c r="C731" i="13"/>
  <c r="C732" i="13"/>
  <c r="C733" i="13"/>
  <c r="C734" i="13"/>
  <c r="C735" i="13"/>
  <c r="C736" i="13"/>
  <c r="C737" i="13"/>
  <c r="C738" i="13"/>
  <c r="C739" i="13"/>
  <c r="C740" i="13"/>
  <c r="C741" i="13"/>
  <c r="C742" i="13"/>
  <c r="C743" i="13"/>
  <c r="C744" i="13"/>
  <c r="C745" i="13"/>
  <c r="C746" i="13"/>
  <c r="C747" i="13"/>
  <c r="C748" i="13"/>
  <c r="C749" i="13"/>
  <c r="C750" i="13"/>
  <c r="C751" i="13"/>
  <c r="C752" i="13"/>
  <c r="C753" i="13"/>
  <c r="C754" i="13"/>
  <c r="C755" i="13"/>
  <c r="C756" i="13"/>
  <c r="C757" i="13"/>
  <c r="C758" i="13"/>
  <c r="C759" i="13"/>
  <c r="C760" i="13"/>
  <c r="C761" i="13"/>
  <c r="C762" i="13"/>
  <c r="C763" i="13"/>
  <c r="C764" i="13"/>
  <c r="C765" i="13"/>
  <c r="C766" i="13"/>
  <c r="C767" i="13"/>
  <c r="C768" i="13"/>
  <c r="C769" i="13"/>
  <c r="C770" i="13"/>
  <c r="C771" i="13"/>
  <c r="C772" i="13"/>
  <c r="C773" i="13"/>
  <c r="C774" i="13"/>
  <c r="C775" i="13"/>
  <c r="C776" i="13"/>
  <c r="C777" i="13"/>
  <c r="C778" i="13"/>
  <c r="C779" i="13"/>
  <c r="C780" i="13"/>
  <c r="C781" i="13"/>
  <c r="C782" i="13"/>
  <c r="C783" i="13"/>
  <c r="C784" i="13"/>
  <c r="C785" i="13"/>
  <c r="C786" i="13"/>
  <c r="C787" i="13"/>
  <c r="C788" i="13"/>
  <c r="C789" i="13"/>
  <c r="C790" i="13"/>
  <c r="C791" i="13"/>
  <c r="C792" i="13"/>
  <c r="C793" i="13"/>
  <c r="C794" i="13"/>
  <c r="C795" i="13"/>
  <c r="C796" i="13"/>
  <c r="C797" i="13"/>
  <c r="C798" i="13"/>
  <c r="C799" i="13"/>
  <c r="C800" i="13"/>
  <c r="C801" i="13"/>
  <c r="C802" i="13"/>
  <c r="C803" i="13"/>
  <c r="C804" i="13"/>
  <c r="C805" i="13"/>
  <c r="C806" i="13"/>
  <c r="C412" i="13"/>
  <c r="C413" i="13"/>
  <c r="C414" i="13"/>
  <c r="C415" i="13"/>
  <c r="C416" i="13"/>
  <c r="C417" i="13"/>
  <c r="C418" i="13"/>
  <c r="C419" i="13"/>
  <c r="C420" i="13"/>
  <c r="C421" i="13"/>
  <c r="C422" i="13"/>
  <c r="C423" i="13"/>
  <c r="C424" i="13"/>
  <c r="C425" i="13"/>
  <c r="C426" i="13"/>
  <c r="C427" i="13"/>
  <c r="C428" i="13"/>
  <c r="C429" i="13"/>
  <c r="C430" i="13"/>
  <c r="C431" i="13"/>
  <c r="C432" i="13"/>
  <c r="C433" i="13"/>
  <c r="C434" i="13"/>
  <c r="C435" i="13"/>
  <c r="C436" i="13"/>
  <c r="C437" i="13"/>
  <c r="C438" i="13"/>
  <c r="C439" i="13"/>
  <c r="C440" i="13"/>
  <c r="C441" i="13"/>
  <c r="C442" i="13"/>
  <c r="C443" i="13"/>
  <c r="C444" i="13"/>
  <c r="C445" i="13"/>
  <c r="C446" i="13"/>
  <c r="C447" i="13"/>
  <c r="C448" i="13"/>
  <c r="C449" i="13"/>
  <c r="C450" i="13"/>
  <c r="C451" i="13"/>
  <c r="C452" i="13"/>
  <c r="C453" i="13"/>
  <c r="C454" i="13"/>
  <c r="C455" i="13"/>
  <c r="C456" i="13"/>
  <c r="C457" i="13"/>
  <c r="C458" i="13"/>
  <c r="C459" i="13"/>
  <c r="C460" i="13"/>
  <c r="C461" i="13"/>
  <c r="C462" i="13"/>
  <c r="C463" i="13"/>
  <c r="C464" i="13"/>
  <c r="C465" i="13"/>
  <c r="C466" i="13"/>
  <c r="C467" i="13"/>
  <c r="C468" i="13"/>
  <c r="C469" i="13"/>
  <c r="C470" i="13"/>
  <c r="C471" i="13"/>
  <c r="C472" i="13"/>
  <c r="C473" i="13"/>
  <c r="C474" i="13"/>
  <c r="C475" i="13"/>
  <c r="C476" i="13"/>
  <c r="C477" i="13"/>
  <c r="C478" i="13"/>
  <c r="C479" i="13"/>
  <c r="C480" i="13"/>
  <c r="C481" i="13"/>
  <c r="C482" i="13"/>
  <c r="C483" i="13"/>
  <c r="C484" i="13"/>
  <c r="C485" i="13"/>
  <c r="C486" i="13"/>
  <c r="C487" i="13"/>
  <c r="C488" i="13"/>
  <c r="C489" i="13"/>
  <c r="C490" i="13"/>
  <c r="C491" i="13"/>
  <c r="C492" i="13"/>
  <c r="C493" i="13"/>
  <c r="C494" i="13"/>
  <c r="C2" i="13"/>
  <c r="C3" i="13"/>
  <c r="C4" i="13"/>
  <c r="C5" i="13"/>
  <c r="C6" i="13"/>
  <c r="C7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C46" i="13"/>
  <c r="C47" i="13"/>
  <c r="C48" i="13"/>
  <c r="C49" i="13"/>
  <c r="C50" i="13"/>
  <c r="C51" i="13"/>
  <c r="C52" i="13"/>
  <c r="C53" i="13"/>
  <c r="C54" i="13"/>
  <c r="C55" i="13"/>
  <c r="C56" i="13"/>
  <c r="C57" i="13"/>
  <c r="C58" i="13"/>
  <c r="C59" i="13"/>
  <c r="C60" i="13"/>
  <c r="C61" i="13"/>
  <c r="C62" i="13"/>
  <c r="C63" i="13"/>
  <c r="C64" i="13"/>
  <c r="C65" i="13"/>
  <c r="C66" i="13"/>
  <c r="C67" i="13"/>
  <c r="C68" i="13"/>
  <c r="C69" i="13"/>
  <c r="C70" i="13"/>
  <c r="C71" i="13"/>
  <c r="C72" i="13"/>
  <c r="C73" i="13"/>
  <c r="C74" i="13"/>
  <c r="C75" i="13"/>
  <c r="C76" i="13"/>
  <c r="C77" i="13"/>
  <c r="C78" i="13"/>
  <c r="C79" i="13"/>
  <c r="C80" i="13"/>
  <c r="C81" i="13"/>
  <c r="C82" i="13"/>
  <c r="C83" i="13"/>
  <c r="C84" i="13"/>
  <c r="C85" i="13"/>
  <c r="C86" i="13"/>
  <c r="C87" i="13"/>
  <c r="C88" i="13"/>
  <c r="C89" i="13"/>
  <c r="C90" i="13"/>
  <c r="C91" i="13"/>
  <c r="C92" i="13"/>
  <c r="C93" i="13"/>
  <c r="C94" i="13"/>
  <c r="C95" i="13"/>
  <c r="C96" i="13"/>
  <c r="C97" i="13"/>
  <c r="C98" i="13"/>
  <c r="C99" i="13"/>
  <c r="C100" i="13"/>
  <c r="C101" i="13"/>
  <c r="C102" i="13"/>
  <c r="C103" i="13"/>
  <c r="C104" i="13"/>
  <c r="C105" i="13"/>
  <c r="C106" i="13"/>
  <c r="C107" i="13"/>
  <c r="C108" i="13"/>
  <c r="C109" i="13"/>
  <c r="C110" i="13"/>
  <c r="C111" i="13"/>
  <c r="C112" i="13"/>
  <c r="C113" i="13"/>
  <c r="C114" i="13"/>
  <c r="C115" i="13"/>
  <c r="C116" i="13"/>
  <c r="C117" i="13"/>
  <c r="C118" i="13"/>
  <c r="C119" i="13"/>
  <c r="C120" i="13"/>
  <c r="C121" i="13"/>
  <c r="C122" i="13"/>
  <c r="C123" i="13"/>
  <c r="C124" i="13"/>
  <c r="C125" i="13"/>
  <c r="C126" i="13"/>
  <c r="C127" i="13"/>
  <c r="C128" i="13"/>
  <c r="C129" i="13"/>
  <c r="C130" i="13"/>
  <c r="C131" i="13"/>
  <c r="C132" i="13"/>
  <c r="C133" i="13"/>
  <c r="C134" i="13"/>
  <c r="C135" i="13"/>
  <c r="C136" i="13"/>
  <c r="C137" i="13"/>
  <c r="C138" i="13"/>
  <c r="C139" i="13"/>
  <c r="C140" i="13"/>
  <c r="C141" i="13"/>
  <c r="C142" i="13"/>
  <c r="C143" i="13"/>
  <c r="C144" i="13"/>
  <c r="C145" i="13"/>
  <c r="C146" i="13"/>
  <c r="C147" i="13"/>
  <c r="C148" i="13"/>
  <c r="C149" i="13"/>
  <c r="C150" i="13"/>
  <c r="C151" i="13"/>
  <c r="C152" i="13"/>
  <c r="C153" i="13"/>
  <c r="C154" i="13"/>
  <c r="C155" i="13"/>
  <c r="C156" i="13"/>
  <c r="C157" i="13"/>
  <c r="C158" i="13"/>
  <c r="C159" i="13"/>
  <c r="C160" i="13"/>
  <c r="C161" i="13"/>
  <c r="C162" i="13"/>
  <c r="C163" i="13"/>
  <c r="C164" i="13"/>
  <c r="C165" i="13"/>
  <c r="C166" i="13"/>
  <c r="C167" i="13"/>
  <c r="C168" i="13"/>
  <c r="C169" i="13"/>
  <c r="C170" i="13"/>
  <c r="C171" i="13"/>
  <c r="C172" i="13"/>
  <c r="C173" i="13"/>
  <c r="C174" i="13"/>
  <c r="C175" i="13"/>
  <c r="C176" i="13"/>
  <c r="C177" i="13"/>
  <c r="C178" i="13"/>
  <c r="C179" i="13"/>
  <c r="C180" i="13"/>
  <c r="C181" i="13"/>
  <c r="C182" i="13"/>
  <c r="C183" i="13"/>
  <c r="C184" i="13"/>
  <c r="C185" i="13"/>
  <c r="C186" i="13"/>
  <c r="C187" i="13"/>
  <c r="C188" i="13"/>
  <c r="C189" i="13"/>
  <c r="C190" i="13"/>
  <c r="C191" i="13"/>
  <c r="C192" i="13"/>
  <c r="C193" i="13"/>
  <c r="C194" i="13"/>
  <c r="C195" i="13"/>
  <c r="C196" i="13"/>
  <c r="C197" i="13"/>
  <c r="C198" i="13"/>
  <c r="C199" i="13"/>
  <c r="C200" i="13"/>
  <c r="C201" i="13"/>
  <c r="C202" i="13"/>
  <c r="C203" i="13"/>
  <c r="C204" i="13"/>
  <c r="C205" i="13"/>
  <c r="C206" i="13"/>
  <c r="C207" i="13"/>
  <c r="C208" i="13"/>
  <c r="C209" i="13"/>
  <c r="C210" i="13"/>
  <c r="C211" i="13"/>
  <c r="C212" i="13"/>
  <c r="C213" i="13"/>
  <c r="C214" i="13"/>
  <c r="C215" i="13"/>
  <c r="C216" i="13"/>
  <c r="C217" i="13"/>
  <c r="C218" i="13"/>
  <c r="C219" i="13"/>
  <c r="C220" i="13"/>
  <c r="C221" i="13"/>
  <c r="C222" i="13"/>
  <c r="C223" i="13"/>
  <c r="C224" i="13"/>
  <c r="C225" i="13"/>
  <c r="C226" i="13"/>
  <c r="C227" i="13"/>
  <c r="C228" i="13"/>
  <c r="C229" i="13"/>
  <c r="C230" i="13"/>
  <c r="C231" i="13"/>
  <c r="C232" i="13"/>
  <c r="C233" i="13"/>
  <c r="C234" i="13"/>
  <c r="C235" i="13"/>
  <c r="C236" i="13"/>
  <c r="C237" i="13"/>
  <c r="C238" i="13"/>
  <c r="C239" i="13"/>
  <c r="C240" i="13"/>
  <c r="C241" i="13"/>
  <c r="C242" i="13"/>
  <c r="C243" i="13"/>
  <c r="C244" i="13"/>
  <c r="C245" i="13"/>
  <c r="C246" i="13"/>
  <c r="C247" i="13"/>
  <c r="C248" i="13"/>
  <c r="C249" i="13"/>
  <c r="C250" i="13"/>
  <c r="C251" i="13"/>
  <c r="C252" i="13"/>
  <c r="C253" i="13"/>
  <c r="C254" i="13"/>
  <c r="C255" i="13"/>
  <c r="C256" i="13"/>
  <c r="C257" i="13"/>
  <c r="C258" i="13"/>
  <c r="C259" i="13"/>
  <c r="C260" i="13"/>
  <c r="C261" i="13"/>
  <c r="C262" i="13"/>
  <c r="C263" i="13"/>
  <c r="C264" i="13"/>
  <c r="C265" i="13"/>
  <c r="C266" i="13"/>
  <c r="C267" i="13"/>
  <c r="C268" i="13"/>
  <c r="C269" i="13"/>
  <c r="C270" i="13"/>
  <c r="C271" i="13"/>
  <c r="C272" i="13"/>
  <c r="C273" i="13"/>
  <c r="C274" i="13"/>
  <c r="C275" i="13"/>
  <c r="C276" i="13"/>
  <c r="C277" i="13"/>
  <c r="C278" i="13"/>
  <c r="C279" i="13"/>
  <c r="C280" i="13"/>
  <c r="C281" i="13"/>
  <c r="C282" i="13"/>
  <c r="C283" i="13"/>
  <c r="C284" i="13"/>
  <c r="C285" i="13"/>
  <c r="C286" i="13"/>
  <c r="C287" i="13"/>
  <c r="C288" i="13"/>
  <c r="C289" i="13"/>
  <c r="C290" i="13"/>
  <c r="C291" i="13"/>
  <c r="C292" i="13"/>
  <c r="C293" i="13"/>
  <c r="C294" i="13"/>
  <c r="C295" i="13"/>
  <c r="C296" i="13"/>
  <c r="C297" i="13"/>
  <c r="C298" i="13"/>
  <c r="C299" i="13"/>
  <c r="C300" i="13"/>
  <c r="C301" i="13"/>
  <c r="C302" i="13"/>
  <c r="C303" i="13"/>
  <c r="C304" i="13"/>
  <c r="C305" i="13"/>
  <c r="C306" i="13"/>
  <c r="C307" i="13"/>
  <c r="C308" i="13"/>
  <c r="C309" i="13"/>
  <c r="C310" i="13"/>
  <c r="C311" i="13"/>
  <c r="C312" i="13"/>
  <c r="C313" i="13"/>
  <c r="C314" i="13"/>
  <c r="C315" i="13"/>
  <c r="C316" i="13"/>
  <c r="C317" i="13"/>
  <c r="C318" i="13"/>
  <c r="C319" i="13"/>
  <c r="C320" i="13"/>
  <c r="C321" i="13"/>
  <c r="C322" i="13"/>
  <c r="C323" i="13"/>
  <c r="C324" i="13"/>
  <c r="C325" i="13"/>
  <c r="C326" i="13"/>
  <c r="C327" i="13"/>
  <c r="C328" i="13"/>
  <c r="C329" i="13"/>
  <c r="C330" i="13"/>
  <c r="C331" i="13"/>
  <c r="C332" i="13"/>
  <c r="C333" i="13"/>
  <c r="C334" i="13"/>
  <c r="C335" i="13"/>
  <c r="C336" i="13"/>
  <c r="C337" i="13"/>
  <c r="C338" i="13"/>
  <c r="C339" i="13"/>
  <c r="C340" i="13"/>
  <c r="C341" i="13"/>
  <c r="C342" i="13"/>
  <c r="C343" i="13"/>
  <c r="C344" i="13"/>
  <c r="C345" i="13"/>
  <c r="C346" i="13"/>
  <c r="C347" i="13"/>
  <c r="C348" i="13"/>
  <c r="C349" i="13"/>
  <c r="C350" i="13"/>
  <c r="C351" i="13"/>
  <c r="C352" i="13"/>
  <c r="C353" i="13"/>
  <c r="C354" i="13"/>
  <c r="C355" i="13"/>
  <c r="C356" i="13"/>
  <c r="C357" i="13"/>
  <c r="C358" i="13"/>
  <c r="C359" i="13"/>
  <c r="C360" i="13"/>
  <c r="C361" i="13"/>
  <c r="C362" i="13"/>
  <c r="C363" i="13"/>
  <c r="C364" i="13"/>
  <c r="C365" i="13"/>
  <c r="C366" i="13"/>
  <c r="C367" i="13"/>
  <c r="C368" i="13"/>
  <c r="C369" i="13"/>
  <c r="C370" i="13"/>
  <c r="C371" i="13"/>
  <c r="C372" i="13"/>
  <c r="C373" i="13"/>
  <c r="C374" i="13"/>
  <c r="C375" i="13"/>
  <c r="C376" i="13"/>
  <c r="C377" i="13"/>
  <c r="C378" i="13"/>
  <c r="C379" i="13"/>
  <c r="C380" i="13"/>
  <c r="C381" i="13"/>
  <c r="C382" i="13"/>
  <c r="C383" i="13"/>
  <c r="C384" i="13"/>
  <c r="C385" i="13"/>
  <c r="C386" i="13"/>
  <c r="C387" i="13"/>
  <c r="C388" i="13"/>
  <c r="C389" i="13"/>
  <c r="C390" i="13"/>
  <c r="C391" i="13"/>
  <c r="C392" i="13"/>
  <c r="C393" i="13"/>
  <c r="C394" i="13"/>
  <c r="C395" i="13"/>
  <c r="C396" i="13"/>
  <c r="C397" i="13"/>
  <c r="C398" i="13"/>
  <c r="C399" i="13"/>
  <c r="C400" i="13"/>
  <c r="C401" i="13"/>
  <c r="C402" i="13"/>
  <c r="C403" i="13"/>
  <c r="C404" i="13"/>
  <c r="C405" i="13"/>
  <c r="C406" i="13"/>
  <c r="C407" i="13"/>
  <c r="C408" i="13"/>
  <c r="C409" i="13"/>
  <c r="C410" i="13"/>
  <c r="C411" i="13"/>
  <c r="C630" i="13"/>
  <c r="C631" i="13"/>
  <c r="C632" i="13"/>
  <c r="C633" i="13"/>
  <c r="C634" i="13"/>
  <c r="C635" i="13"/>
  <c r="C636" i="13"/>
  <c r="C637" i="13"/>
  <c r="C638" i="13"/>
  <c r="C639" i="13"/>
  <c r="C640" i="13"/>
  <c r="C641" i="13"/>
  <c r="C642" i="13"/>
  <c r="C643" i="13"/>
  <c r="C644" i="13"/>
  <c r="C645" i="13"/>
  <c r="C646" i="13"/>
  <c r="C647" i="13"/>
  <c r="C648" i="13"/>
  <c r="C649" i="13"/>
  <c r="C650" i="13"/>
  <c r="C651" i="13"/>
  <c r="C652" i="13"/>
  <c r="C653" i="13"/>
  <c r="C654" i="13"/>
  <c r="C655" i="13"/>
  <c r="C656" i="13"/>
  <c r="C657" i="13"/>
  <c r="C658" i="13"/>
  <c r="C659" i="13"/>
  <c r="C660" i="13"/>
  <c r="C661" i="13"/>
  <c r="C662" i="13"/>
  <c r="C663" i="13"/>
  <c r="C664" i="13"/>
  <c r="C665" i="13"/>
  <c r="C666" i="13"/>
  <c r="C667" i="13"/>
  <c r="C668" i="13"/>
  <c r="C669" i="13"/>
  <c r="C670" i="13"/>
  <c r="C671" i="13"/>
  <c r="C672" i="13"/>
  <c r="C673" i="13"/>
  <c r="C674" i="13"/>
  <c r="C675" i="13"/>
  <c r="C676" i="13"/>
  <c r="C677" i="13"/>
  <c r="C678" i="13"/>
  <c r="C679" i="13"/>
  <c r="C680" i="13"/>
  <c r="C681" i="13"/>
  <c r="C682" i="13"/>
  <c r="C683" i="13"/>
  <c r="C684" i="13"/>
  <c r="C685" i="13"/>
  <c r="C686" i="13"/>
  <c r="C687" i="13"/>
  <c r="C688" i="13"/>
  <c r="C689" i="13"/>
  <c r="C690" i="13"/>
  <c r="C691" i="13"/>
  <c r="C692" i="13"/>
  <c r="C693" i="13"/>
  <c r="C694" i="13"/>
  <c r="C695" i="13"/>
  <c r="C696" i="13"/>
  <c r="C697" i="13"/>
  <c r="C698" i="13"/>
  <c r="C699" i="13"/>
  <c r="C700" i="13"/>
  <c r="C701" i="13"/>
  <c r="C702" i="13"/>
  <c r="C703" i="13"/>
  <c r="C704" i="13"/>
  <c r="C705" i="13"/>
  <c r="C706" i="13"/>
  <c r="C707" i="13"/>
  <c r="C708" i="13"/>
  <c r="C709" i="13"/>
  <c r="C710" i="13"/>
  <c r="C711" i="13"/>
  <c r="C712" i="13"/>
  <c r="C713" i="13"/>
  <c r="C714" i="13"/>
  <c r="C715" i="13"/>
  <c r="C716" i="13"/>
  <c r="C717" i="13"/>
  <c r="C718" i="13"/>
  <c r="C719" i="13"/>
  <c r="C720" i="13"/>
  <c r="C721" i="13"/>
  <c r="C722" i="13"/>
  <c r="C723" i="13"/>
  <c r="C724" i="13"/>
  <c r="C725" i="13"/>
  <c r="C726" i="13"/>
  <c r="C727" i="13"/>
  <c r="C728" i="13"/>
  <c r="C495" i="13"/>
  <c r="C496" i="13"/>
  <c r="C497" i="13"/>
  <c r="C498" i="13"/>
  <c r="C499" i="13"/>
  <c r="C500" i="13"/>
  <c r="C501" i="13"/>
  <c r="C502" i="13"/>
  <c r="C503" i="13"/>
  <c r="C504" i="13"/>
  <c r="C505" i="13"/>
  <c r="C506" i="13"/>
  <c r="C507" i="13"/>
  <c r="C508" i="13"/>
  <c r="C509" i="13"/>
  <c r="C510" i="13"/>
  <c r="C511" i="13"/>
  <c r="C512" i="13"/>
  <c r="C513" i="13"/>
  <c r="C514" i="13"/>
  <c r="C515" i="13"/>
  <c r="C516" i="13"/>
  <c r="C517" i="13"/>
  <c r="C518" i="13"/>
  <c r="C519" i="13"/>
  <c r="C520" i="13"/>
  <c r="C521" i="13"/>
  <c r="C522" i="13"/>
  <c r="C523" i="13"/>
  <c r="C524" i="13"/>
  <c r="C525" i="13"/>
  <c r="C526" i="13"/>
  <c r="C527" i="13"/>
  <c r="C528" i="13"/>
  <c r="C529" i="13"/>
  <c r="C530" i="13"/>
  <c r="C531" i="13"/>
  <c r="C532" i="13"/>
  <c r="C533" i="13"/>
  <c r="C534" i="13"/>
  <c r="C535" i="13"/>
  <c r="C536" i="13"/>
  <c r="C537" i="13"/>
  <c r="C538" i="13"/>
  <c r="C539" i="13"/>
  <c r="C540" i="13"/>
  <c r="C541" i="13"/>
  <c r="C542" i="13"/>
  <c r="C543" i="13"/>
  <c r="C544" i="13"/>
  <c r="C545" i="13"/>
  <c r="C546" i="13"/>
  <c r="C547" i="13"/>
  <c r="C548" i="13"/>
  <c r="C549" i="13"/>
  <c r="C550" i="13"/>
  <c r="C551" i="13"/>
  <c r="C552" i="13"/>
  <c r="C553" i="13"/>
  <c r="C554" i="13"/>
  <c r="C555" i="13"/>
  <c r="C556" i="13"/>
  <c r="C557" i="13"/>
  <c r="C558" i="13"/>
</calcChain>
</file>

<file path=xl/sharedStrings.xml><?xml version="1.0" encoding="utf-8"?>
<sst xmlns="http://schemas.openxmlformats.org/spreadsheetml/2006/main" count="3" uniqueCount="3">
  <si>
    <t>Cluster</t>
  </si>
  <si>
    <t>Gene order</t>
  </si>
  <si>
    <t>Gene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</si>
</sst>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6D2FF-6746-A243-BA2C-22FEA92E6748}">
  <dimension ref="A1:C806"/>
  <sheetViews>
    <sheetView tabSelected="1" workbookViewId="0">
      <selection activeCell="C1" sqref="C1"/>
    </sheetView>
  </sheetViews>
  <sheetFormatPr baseColWidth="10" defaultRowHeight="16" x14ac:dyDescent="0.2"/>
  <cols>
    <col min="1" max="3" width="14.83203125" style="1" customWidth="1"/>
    <col min="4" max="16384" width="10.83203125" style="1"/>
  </cols>
  <sheetData>
    <row r="1" spans="1:3" x14ac:dyDescent="0.2">
      <c r="A1" s="2" t="s">
        <v>0</v>
      </c>
      <c r="B1" s="2" t="s">
        <v>1</v>
      </c>
      <c r="C1" s="2" t="s">
        <v>2</v>
      </c>
    </row>
    <row r="2" spans="1:3" x14ac:dyDescent="0.2">
      <c r="A2" s="1">
        <v>1</v>
      </c>
      <c r="B2" s="1">
        <v>1</v>
      </c>
      <c r="C2" s="1" t="str">
        <f>"AL137803.1"</f>
        <v>AL137803.1</v>
      </c>
    </row>
    <row r="3" spans="1:3" x14ac:dyDescent="0.2">
      <c r="A3" s="1">
        <v>1</v>
      </c>
      <c r="B3" s="1">
        <v>2</v>
      </c>
      <c r="C3" s="1" t="str">
        <f>"VWDE"</f>
        <v>VWDE</v>
      </c>
    </row>
    <row r="4" spans="1:3" x14ac:dyDescent="0.2">
      <c r="A4" s="1">
        <v>1</v>
      </c>
      <c r="B4" s="1">
        <v>3</v>
      </c>
      <c r="C4" s="1" t="str">
        <f>"ARHGAP24"</f>
        <v>ARHGAP24</v>
      </c>
    </row>
    <row r="5" spans="1:3" x14ac:dyDescent="0.2">
      <c r="A5" s="1">
        <v>1</v>
      </c>
      <c r="B5" s="1">
        <v>4</v>
      </c>
      <c r="C5" s="1" t="str">
        <f>"LIPE-AS1"</f>
        <v>LIPE-AS1</v>
      </c>
    </row>
    <row r="6" spans="1:3" x14ac:dyDescent="0.2">
      <c r="A6" s="1">
        <v>1</v>
      </c>
      <c r="B6" s="1">
        <v>5</v>
      </c>
      <c r="C6" s="1" t="str">
        <f>"GCC2"</f>
        <v>GCC2</v>
      </c>
    </row>
    <row r="7" spans="1:3" x14ac:dyDescent="0.2">
      <c r="A7" s="1">
        <v>1</v>
      </c>
      <c r="B7" s="1">
        <v>6</v>
      </c>
      <c r="C7" s="1" t="str">
        <f>"NDN"</f>
        <v>NDN</v>
      </c>
    </row>
    <row r="8" spans="1:3" x14ac:dyDescent="0.2">
      <c r="A8" s="1">
        <v>1</v>
      </c>
      <c r="B8" s="1">
        <v>7</v>
      </c>
      <c r="C8" s="1" t="str">
        <f>"ZNF33B"</f>
        <v>ZNF33B</v>
      </c>
    </row>
    <row r="9" spans="1:3" x14ac:dyDescent="0.2">
      <c r="A9" s="1">
        <v>1</v>
      </c>
      <c r="B9" s="1">
        <v>8</v>
      </c>
      <c r="C9" s="1" t="str">
        <f>"FAM216A"</f>
        <v>FAM216A</v>
      </c>
    </row>
    <row r="10" spans="1:3" x14ac:dyDescent="0.2">
      <c r="A10" s="1">
        <v>1</v>
      </c>
      <c r="B10" s="1">
        <v>9</v>
      </c>
      <c r="C10" s="1" t="str">
        <f>"ZNF772"</f>
        <v>ZNF772</v>
      </c>
    </row>
    <row r="11" spans="1:3" x14ac:dyDescent="0.2">
      <c r="A11" s="1">
        <v>1</v>
      </c>
      <c r="B11" s="1">
        <v>10</v>
      </c>
      <c r="C11" s="1" t="str">
        <f>"NINL"</f>
        <v>NINL</v>
      </c>
    </row>
    <row r="12" spans="1:3" x14ac:dyDescent="0.2">
      <c r="A12" s="1">
        <v>1</v>
      </c>
      <c r="B12" s="1">
        <v>11</v>
      </c>
      <c r="C12" s="1" t="str">
        <f>"HDGFL3"</f>
        <v>HDGFL3</v>
      </c>
    </row>
    <row r="13" spans="1:3" x14ac:dyDescent="0.2">
      <c r="A13" s="1">
        <v>1</v>
      </c>
      <c r="B13" s="1">
        <v>12</v>
      </c>
      <c r="C13" s="1" t="str">
        <f>"KIAA0825"</f>
        <v>KIAA0825</v>
      </c>
    </row>
    <row r="14" spans="1:3" x14ac:dyDescent="0.2">
      <c r="A14" s="1">
        <v>1</v>
      </c>
      <c r="B14" s="1">
        <v>13</v>
      </c>
      <c r="C14" s="1" t="str">
        <f>"GULP1"</f>
        <v>GULP1</v>
      </c>
    </row>
    <row r="15" spans="1:3" x14ac:dyDescent="0.2">
      <c r="A15" s="1">
        <v>1</v>
      </c>
      <c r="B15" s="1">
        <v>14</v>
      </c>
      <c r="C15" s="1" t="str">
        <f>"PYURF"</f>
        <v>PYURF</v>
      </c>
    </row>
    <row r="16" spans="1:3" x14ac:dyDescent="0.2">
      <c r="A16" s="1">
        <v>1</v>
      </c>
      <c r="B16" s="1">
        <v>15</v>
      </c>
      <c r="C16" s="1" t="str">
        <f>"CEP44"</f>
        <v>CEP44</v>
      </c>
    </row>
    <row r="17" spans="1:3" x14ac:dyDescent="0.2">
      <c r="A17" s="1">
        <v>1</v>
      </c>
      <c r="B17" s="1">
        <v>16</v>
      </c>
      <c r="C17" s="1" t="str">
        <f>"MOB1B"</f>
        <v>MOB1B</v>
      </c>
    </row>
    <row r="18" spans="1:3" x14ac:dyDescent="0.2">
      <c r="A18" s="1">
        <v>1</v>
      </c>
      <c r="B18" s="1">
        <v>17</v>
      </c>
      <c r="C18" s="1" t="str">
        <f>"IARS1"</f>
        <v>IARS1</v>
      </c>
    </row>
    <row r="19" spans="1:3" x14ac:dyDescent="0.2">
      <c r="A19" s="1">
        <v>1</v>
      </c>
      <c r="B19" s="1">
        <v>18</v>
      </c>
      <c r="C19" s="1" t="str">
        <f>"NDUFA5"</f>
        <v>NDUFA5</v>
      </c>
    </row>
    <row r="20" spans="1:3" x14ac:dyDescent="0.2">
      <c r="A20" s="1">
        <v>1</v>
      </c>
      <c r="B20" s="1">
        <v>19</v>
      </c>
      <c r="C20" s="1" t="str">
        <f>"PTS"</f>
        <v>PTS</v>
      </c>
    </row>
    <row r="21" spans="1:3" x14ac:dyDescent="0.2">
      <c r="A21" s="1">
        <v>1</v>
      </c>
      <c r="B21" s="1">
        <v>20</v>
      </c>
      <c r="C21" s="1" t="str">
        <f>"POLR2C"</f>
        <v>POLR2C</v>
      </c>
    </row>
    <row r="22" spans="1:3" x14ac:dyDescent="0.2">
      <c r="A22" s="1">
        <v>1</v>
      </c>
      <c r="B22" s="1">
        <v>21</v>
      </c>
      <c r="C22" s="1" t="str">
        <f>"VWA8"</f>
        <v>VWA8</v>
      </c>
    </row>
    <row r="23" spans="1:3" x14ac:dyDescent="0.2">
      <c r="A23" s="1">
        <v>1</v>
      </c>
      <c r="B23" s="1">
        <v>22</v>
      </c>
      <c r="C23" s="1" t="str">
        <f>"MAT2B"</f>
        <v>MAT2B</v>
      </c>
    </row>
    <row r="24" spans="1:3" x14ac:dyDescent="0.2">
      <c r="A24" s="1">
        <v>1</v>
      </c>
      <c r="B24" s="1">
        <v>23</v>
      </c>
      <c r="C24" s="1" t="str">
        <f>"LSM14B"</f>
        <v>LSM14B</v>
      </c>
    </row>
    <row r="25" spans="1:3" x14ac:dyDescent="0.2">
      <c r="A25" s="1">
        <v>1</v>
      </c>
      <c r="B25" s="1">
        <v>24</v>
      </c>
      <c r="C25" s="1" t="str">
        <f>"NFIA"</f>
        <v>NFIA</v>
      </c>
    </row>
    <row r="26" spans="1:3" x14ac:dyDescent="0.2">
      <c r="A26" s="1">
        <v>1</v>
      </c>
      <c r="B26" s="1">
        <v>25</v>
      </c>
      <c r="C26" s="1" t="str">
        <f>"AMOT"</f>
        <v>AMOT</v>
      </c>
    </row>
    <row r="27" spans="1:3" x14ac:dyDescent="0.2">
      <c r="A27" s="1">
        <v>1</v>
      </c>
      <c r="B27" s="1">
        <v>26</v>
      </c>
      <c r="C27" s="1" t="str">
        <f>"FAM189A2"</f>
        <v>FAM189A2</v>
      </c>
    </row>
    <row r="28" spans="1:3" x14ac:dyDescent="0.2">
      <c r="A28" s="1">
        <v>1</v>
      </c>
      <c r="B28" s="1">
        <v>27</v>
      </c>
      <c r="C28" s="1" t="str">
        <f>"SIPA1L3"</f>
        <v>SIPA1L3</v>
      </c>
    </row>
    <row r="29" spans="1:3" x14ac:dyDescent="0.2">
      <c r="A29" s="1">
        <v>1</v>
      </c>
      <c r="B29" s="1">
        <v>28</v>
      </c>
      <c r="C29" s="1" t="str">
        <f>"MTCH1"</f>
        <v>MTCH1</v>
      </c>
    </row>
    <row r="30" spans="1:3" x14ac:dyDescent="0.2">
      <c r="A30" s="1">
        <v>1</v>
      </c>
      <c r="B30" s="1">
        <v>29</v>
      </c>
      <c r="C30" s="1" t="str">
        <f>"TPRG1L"</f>
        <v>TPRG1L</v>
      </c>
    </row>
    <row r="31" spans="1:3" x14ac:dyDescent="0.2">
      <c r="A31" s="1">
        <v>1</v>
      </c>
      <c r="B31" s="1">
        <v>30</v>
      </c>
      <c r="C31" s="1" t="str">
        <f>"ISOC2"</f>
        <v>ISOC2</v>
      </c>
    </row>
    <row r="32" spans="1:3" x14ac:dyDescent="0.2">
      <c r="A32" s="1">
        <v>1</v>
      </c>
      <c r="B32" s="1">
        <v>31</v>
      </c>
      <c r="C32" s="1" t="str">
        <f>"TMEM9"</f>
        <v>TMEM9</v>
      </c>
    </row>
    <row r="33" spans="1:3" x14ac:dyDescent="0.2">
      <c r="A33" s="1">
        <v>1</v>
      </c>
      <c r="B33" s="1">
        <v>32</v>
      </c>
      <c r="C33" s="1" t="str">
        <f>"ZNHIT2"</f>
        <v>ZNHIT2</v>
      </c>
    </row>
    <row r="34" spans="1:3" x14ac:dyDescent="0.2">
      <c r="A34" s="1">
        <v>1</v>
      </c>
      <c r="B34" s="1">
        <v>33</v>
      </c>
      <c r="C34" s="1" t="str">
        <f>"AC092171.3"</f>
        <v>AC092171.3</v>
      </c>
    </row>
    <row r="35" spans="1:3" x14ac:dyDescent="0.2">
      <c r="A35" s="1">
        <v>1</v>
      </c>
      <c r="B35" s="1">
        <v>34</v>
      </c>
      <c r="C35" s="1" t="str">
        <f>"TSNAX"</f>
        <v>TSNAX</v>
      </c>
    </row>
    <row r="36" spans="1:3" x14ac:dyDescent="0.2">
      <c r="A36" s="1">
        <v>1</v>
      </c>
      <c r="B36" s="1">
        <v>35</v>
      </c>
      <c r="C36" s="1" t="str">
        <f>"CFAP410"</f>
        <v>CFAP410</v>
      </c>
    </row>
    <row r="37" spans="1:3" x14ac:dyDescent="0.2">
      <c r="A37" s="1">
        <v>1</v>
      </c>
      <c r="B37" s="1">
        <v>36</v>
      </c>
      <c r="C37" s="1" t="str">
        <f>"HIRIP3"</f>
        <v>HIRIP3</v>
      </c>
    </row>
    <row r="38" spans="1:3" x14ac:dyDescent="0.2">
      <c r="A38" s="1">
        <v>1</v>
      </c>
      <c r="B38" s="1">
        <v>37</v>
      </c>
      <c r="C38" s="1" t="str">
        <f>"ATRAID"</f>
        <v>ATRAID</v>
      </c>
    </row>
    <row r="39" spans="1:3" x14ac:dyDescent="0.2">
      <c r="A39" s="1">
        <v>1</v>
      </c>
      <c r="B39" s="1">
        <v>38</v>
      </c>
      <c r="C39" s="1" t="str">
        <f>"PPP3CB-AS1"</f>
        <v>PPP3CB-AS1</v>
      </c>
    </row>
    <row r="40" spans="1:3" x14ac:dyDescent="0.2">
      <c r="A40" s="1">
        <v>1</v>
      </c>
      <c r="B40" s="1">
        <v>39</v>
      </c>
      <c r="C40" s="1" t="str">
        <f>"PPP5C"</f>
        <v>PPP5C</v>
      </c>
    </row>
    <row r="41" spans="1:3" x14ac:dyDescent="0.2">
      <c r="A41" s="1">
        <v>1</v>
      </c>
      <c r="B41" s="1">
        <v>40</v>
      </c>
      <c r="C41" s="1" t="str">
        <f>"NRG4"</f>
        <v>NRG4</v>
      </c>
    </row>
    <row r="42" spans="1:3" x14ac:dyDescent="0.2">
      <c r="A42" s="1">
        <v>1</v>
      </c>
      <c r="B42" s="1">
        <v>41</v>
      </c>
      <c r="C42" s="1" t="str">
        <f>"ZNF181"</f>
        <v>ZNF181</v>
      </c>
    </row>
    <row r="43" spans="1:3" x14ac:dyDescent="0.2">
      <c r="A43" s="1">
        <v>1</v>
      </c>
      <c r="B43" s="1">
        <v>42</v>
      </c>
      <c r="C43" s="1" t="str">
        <f>"ZNF525"</f>
        <v>ZNF525</v>
      </c>
    </row>
    <row r="44" spans="1:3" x14ac:dyDescent="0.2">
      <c r="A44" s="1">
        <v>1</v>
      </c>
      <c r="B44" s="1">
        <v>43</v>
      </c>
      <c r="C44" s="1" t="str">
        <f>"XRCC3"</f>
        <v>XRCC3</v>
      </c>
    </row>
    <row r="45" spans="1:3" x14ac:dyDescent="0.2">
      <c r="A45" s="1">
        <v>1</v>
      </c>
      <c r="B45" s="1">
        <v>44</v>
      </c>
      <c r="C45" s="1" t="str">
        <f>"KIZ"</f>
        <v>KIZ</v>
      </c>
    </row>
    <row r="46" spans="1:3" x14ac:dyDescent="0.2">
      <c r="A46" s="1">
        <v>1</v>
      </c>
      <c r="B46" s="1">
        <v>45</v>
      </c>
      <c r="C46" s="1" t="str">
        <f>"RAB28"</f>
        <v>RAB28</v>
      </c>
    </row>
    <row r="47" spans="1:3" x14ac:dyDescent="0.2">
      <c r="A47" s="1">
        <v>1</v>
      </c>
      <c r="B47" s="1">
        <v>46</v>
      </c>
      <c r="C47" s="1" t="str">
        <f>"SSBP2"</f>
        <v>SSBP2</v>
      </c>
    </row>
    <row r="48" spans="1:3" x14ac:dyDescent="0.2">
      <c r="A48" s="1">
        <v>1</v>
      </c>
      <c r="B48" s="1">
        <v>47</v>
      </c>
      <c r="C48" s="1" t="str">
        <f>"AC118553.2"</f>
        <v>AC118553.2</v>
      </c>
    </row>
    <row r="49" spans="1:3" x14ac:dyDescent="0.2">
      <c r="A49" s="1">
        <v>1</v>
      </c>
      <c r="B49" s="1">
        <v>48</v>
      </c>
      <c r="C49" s="1" t="str">
        <f>"RBM26-AS1"</f>
        <v>RBM26-AS1</v>
      </c>
    </row>
    <row r="50" spans="1:3" x14ac:dyDescent="0.2">
      <c r="A50" s="1">
        <v>1</v>
      </c>
      <c r="B50" s="1">
        <v>49</v>
      </c>
      <c r="C50" s="1" t="str">
        <f>"SIRT5"</f>
        <v>SIRT5</v>
      </c>
    </row>
    <row r="51" spans="1:3" x14ac:dyDescent="0.2">
      <c r="A51" s="1">
        <v>1</v>
      </c>
      <c r="B51" s="1">
        <v>50</v>
      </c>
      <c r="C51" s="1" t="str">
        <f>"ACTR3B"</f>
        <v>ACTR3B</v>
      </c>
    </row>
    <row r="52" spans="1:3" x14ac:dyDescent="0.2">
      <c r="A52" s="1">
        <v>1</v>
      </c>
      <c r="B52" s="1">
        <v>51</v>
      </c>
      <c r="C52" s="1" t="str">
        <f>"SDCCAG8"</f>
        <v>SDCCAG8</v>
      </c>
    </row>
    <row r="53" spans="1:3" x14ac:dyDescent="0.2">
      <c r="A53" s="1">
        <v>1</v>
      </c>
      <c r="B53" s="1">
        <v>52</v>
      </c>
      <c r="C53" s="1" t="str">
        <f>"CETN3"</f>
        <v>CETN3</v>
      </c>
    </row>
    <row r="54" spans="1:3" x14ac:dyDescent="0.2">
      <c r="A54" s="1">
        <v>1</v>
      </c>
      <c r="B54" s="1">
        <v>53</v>
      </c>
      <c r="C54" s="1" t="str">
        <f>"PRKAB2"</f>
        <v>PRKAB2</v>
      </c>
    </row>
    <row r="55" spans="1:3" x14ac:dyDescent="0.2">
      <c r="A55" s="1">
        <v>1</v>
      </c>
      <c r="B55" s="1">
        <v>54</v>
      </c>
      <c r="C55" s="1" t="str">
        <f>"AC011773.4"</f>
        <v>AC011773.4</v>
      </c>
    </row>
    <row r="56" spans="1:3" x14ac:dyDescent="0.2">
      <c r="A56" s="1">
        <v>1</v>
      </c>
      <c r="B56" s="1">
        <v>55</v>
      </c>
      <c r="C56" s="1" t="str">
        <f>"POLR2M"</f>
        <v>POLR2M</v>
      </c>
    </row>
    <row r="57" spans="1:3" x14ac:dyDescent="0.2">
      <c r="A57" s="1">
        <v>1</v>
      </c>
      <c r="B57" s="1">
        <v>56</v>
      </c>
      <c r="C57" s="1" t="str">
        <f>"USP49"</f>
        <v>USP49</v>
      </c>
    </row>
    <row r="58" spans="1:3" x14ac:dyDescent="0.2">
      <c r="A58" s="1">
        <v>1</v>
      </c>
      <c r="B58" s="1">
        <v>57</v>
      </c>
      <c r="C58" s="1" t="str">
        <f>"TMEM237"</f>
        <v>TMEM237</v>
      </c>
    </row>
    <row r="59" spans="1:3" x14ac:dyDescent="0.2">
      <c r="A59" s="1">
        <v>1</v>
      </c>
      <c r="B59" s="1">
        <v>58</v>
      </c>
      <c r="C59" s="1" t="str">
        <f>"KIF9-AS1"</f>
        <v>KIF9-AS1</v>
      </c>
    </row>
    <row r="60" spans="1:3" x14ac:dyDescent="0.2">
      <c r="A60" s="1">
        <v>1</v>
      </c>
      <c r="B60" s="1">
        <v>59</v>
      </c>
      <c r="C60" s="1" t="str">
        <f>"MTARC2"</f>
        <v>MTARC2</v>
      </c>
    </row>
    <row r="61" spans="1:3" x14ac:dyDescent="0.2">
      <c r="A61" s="1">
        <v>1</v>
      </c>
      <c r="B61" s="1">
        <v>60</v>
      </c>
      <c r="C61" s="1" t="str">
        <f>"EIF2D"</f>
        <v>EIF2D</v>
      </c>
    </row>
    <row r="62" spans="1:3" x14ac:dyDescent="0.2">
      <c r="A62" s="1">
        <v>1</v>
      </c>
      <c r="B62" s="1">
        <v>61</v>
      </c>
      <c r="C62" s="1" t="str">
        <f>"NDUFA6-DT"</f>
        <v>NDUFA6-DT</v>
      </c>
    </row>
    <row r="63" spans="1:3" x14ac:dyDescent="0.2">
      <c r="A63" s="1">
        <v>1</v>
      </c>
      <c r="B63" s="1">
        <v>62</v>
      </c>
      <c r="C63" s="1" t="str">
        <f>"AC008966.1"</f>
        <v>AC008966.1</v>
      </c>
    </row>
    <row r="64" spans="1:3" x14ac:dyDescent="0.2">
      <c r="A64" s="1">
        <v>1</v>
      </c>
      <c r="B64" s="1">
        <v>63</v>
      </c>
      <c r="C64" s="1" t="str">
        <f>"HERPUD1"</f>
        <v>HERPUD1</v>
      </c>
    </row>
    <row r="65" spans="1:3" x14ac:dyDescent="0.2">
      <c r="A65" s="1">
        <v>1</v>
      </c>
      <c r="B65" s="1">
        <v>64</v>
      </c>
      <c r="C65" s="1" t="str">
        <f>"NKIRAS1"</f>
        <v>NKIRAS1</v>
      </c>
    </row>
    <row r="66" spans="1:3" x14ac:dyDescent="0.2">
      <c r="A66" s="1">
        <v>1</v>
      </c>
      <c r="B66" s="1">
        <v>65</v>
      </c>
      <c r="C66" s="1" t="str">
        <f>"TMEM230"</f>
        <v>TMEM230</v>
      </c>
    </row>
    <row r="67" spans="1:3" x14ac:dyDescent="0.2">
      <c r="A67" s="1">
        <v>1</v>
      </c>
      <c r="B67" s="1">
        <v>66</v>
      </c>
      <c r="C67" s="1" t="str">
        <f>"RBM12B"</f>
        <v>RBM12B</v>
      </c>
    </row>
    <row r="68" spans="1:3" x14ac:dyDescent="0.2">
      <c r="A68" s="1">
        <v>1</v>
      </c>
      <c r="B68" s="1">
        <v>67</v>
      </c>
      <c r="C68" s="1" t="str">
        <f>"IKZF4"</f>
        <v>IKZF4</v>
      </c>
    </row>
    <row r="69" spans="1:3" x14ac:dyDescent="0.2">
      <c r="A69" s="1">
        <v>1</v>
      </c>
      <c r="B69" s="1">
        <v>68</v>
      </c>
      <c r="C69" s="1" t="str">
        <f>"FAM161B"</f>
        <v>FAM161B</v>
      </c>
    </row>
    <row r="70" spans="1:3" x14ac:dyDescent="0.2">
      <c r="A70" s="1">
        <v>1</v>
      </c>
      <c r="B70" s="1">
        <v>69</v>
      </c>
      <c r="C70" s="1" t="str">
        <f>"NAT1"</f>
        <v>NAT1</v>
      </c>
    </row>
    <row r="71" spans="1:3" x14ac:dyDescent="0.2">
      <c r="A71" s="1">
        <v>1</v>
      </c>
      <c r="B71" s="1">
        <v>70</v>
      </c>
      <c r="C71" s="1" t="str">
        <f>"AC025171.2"</f>
        <v>AC025171.2</v>
      </c>
    </row>
    <row r="72" spans="1:3" x14ac:dyDescent="0.2">
      <c r="A72" s="1">
        <v>1</v>
      </c>
      <c r="B72" s="1">
        <v>71</v>
      </c>
      <c r="C72" s="1" t="str">
        <f>"SETD9"</f>
        <v>SETD9</v>
      </c>
    </row>
    <row r="73" spans="1:3" x14ac:dyDescent="0.2">
      <c r="A73" s="1">
        <v>1</v>
      </c>
      <c r="B73" s="1">
        <v>72</v>
      </c>
      <c r="C73" s="1" t="str">
        <f>"C12orf76"</f>
        <v>C12orf76</v>
      </c>
    </row>
    <row r="74" spans="1:3" x14ac:dyDescent="0.2">
      <c r="A74" s="1">
        <v>1</v>
      </c>
      <c r="B74" s="1">
        <v>73</v>
      </c>
      <c r="C74" s="1" t="str">
        <f>"AC092329.4"</f>
        <v>AC092329.4</v>
      </c>
    </row>
    <row r="75" spans="1:3" x14ac:dyDescent="0.2">
      <c r="A75" s="1">
        <v>1</v>
      </c>
      <c r="B75" s="1">
        <v>74</v>
      </c>
      <c r="C75" s="1" t="str">
        <f>"ZFAND4"</f>
        <v>ZFAND4</v>
      </c>
    </row>
    <row r="76" spans="1:3" x14ac:dyDescent="0.2">
      <c r="A76" s="1">
        <v>1</v>
      </c>
      <c r="B76" s="1">
        <v>75</v>
      </c>
      <c r="C76" s="1" t="str">
        <f>"RNF227"</f>
        <v>RNF227</v>
      </c>
    </row>
    <row r="77" spans="1:3" x14ac:dyDescent="0.2">
      <c r="A77" s="1">
        <v>1</v>
      </c>
      <c r="B77" s="1">
        <v>76</v>
      </c>
      <c r="C77" s="1" t="str">
        <f>"SENP8"</f>
        <v>SENP8</v>
      </c>
    </row>
    <row r="78" spans="1:3" x14ac:dyDescent="0.2">
      <c r="A78" s="1">
        <v>1</v>
      </c>
      <c r="B78" s="1">
        <v>77</v>
      </c>
      <c r="C78" s="1" t="str">
        <f>"BMPR1B"</f>
        <v>BMPR1B</v>
      </c>
    </row>
    <row r="79" spans="1:3" x14ac:dyDescent="0.2">
      <c r="A79" s="1">
        <v>1</v>
      </c>
      <c r="B79" s="1">
        <v>78</v>
      </c>
      <c r="C79" s="1" t="str">
        <f>"SMKR1"</f>
        <v>SMKR1</v>
      </c>
    </row>
    <row r="80" spans="1:3" x14ac:dyDescent="0.2">
      <c r="A80" s="1">
        <v>1</v>
      </c>
      <c r="B80" s="1">
        <v>79</v>
      </c>
      <c r="C80" s="1" t="str">
        <f>"TSTD1"</f>
        <v>TSTD1</v>
      </c>
    </row>
    <row r="81" spans="1:3" x14ac:dyDescent="0.2">
      <c r="A81" s="1">
        <v>1</v>
      </c>
      <c r="B81" s="1">
        <v>80</v>
      </c>
      <c r="C81" s="1" t="str">
        <f>"ZNF14"</f>
        <v>ZNF14</v>
      </c>
    </row>
    <row r="82" spans="1:3" x14ac:dyDescent="0.2">
      <c r="A82" s="1">
        <v>1</v>
      </c>
      <c r="B82" s="1">
        <v>81</v>
      </c>
      <c r="C82" s="1" t="str">
        <f>"RTCA-AS1"</f>
        <v>RTCA-AS1</v>
      </c>
    </row>
    <row r="83" spans="1:3" x14ac:dyDescent="0.2">
      <c r="A83" s="1">
        <v>1</v>
      </c>
      <c r="B83" s="1">
        <v>82</v>
      </c>
      <c r="C83" s="1" t="str">
        <f>"SLC25A21-AS1"</f>
        <v>SLC25A21-AS1</v>
      </c>
    </row>
    <row r="84" spans="1:3" x14ac:dyDescent="0.2">
      <c r="A84" s="1">
        <v>1</v>
      </c>
      <c r="B84" s="1">
        <v>83</v>
      </c>
      <c r="C84" s="1" t="str">
        <f>"ABCC4"</f>
        <v>ABCC4</v>
      </c>
    </row>
    <row r="85" spans="1:3" x14ac:dyDescent="0.2">
      <c r="A85" s="1">
        <v>1</v>
      </c>
      <c r="B85" s="1">
        <v>84</v>
      </c>
      <c r="C85" s="1" t="str">
        <f>"ZNF782"</f>
        <v>ZNF782</v>
      </c>
    </row>
    <row r="86" spans="1:3" x14ac:dyDescent="0.2">
      <c r="A86" s="1">
        <v>1</v>
      </c>
      <c r="B86" s="1">
        <v>85</v>
      </c>
      <c r="C86" s="1" t="str">
        <f>"USP33"</f>
        <v>USP33</v>
      </c>
    </row>
    <row r="87" spans="1:3" x14ac:dyDescent="0.2">
      <c r="A87" s="1">
        <v>1</v>
      </c>
      <c r="B87" s="1">
        <v>86</v>
      </c>
      <c r="C87" s="1" t="str">
        <f>"AASDHPPT"</f>
        <v>AASDHPPT</v>
      </c>
    </row>
    <row r="88" spans="1:3" x14ac:dyDescent="0.2">
      <c r="A88" s="1">
        <v>1</v>
      </c>
      <c r="B88" s="1">
        <v>87</v>
      </c>
      <c r="C88" s="1" t="str">
        <f>"ERLIN2"</f>
        <v>ERLIN2</v>
      </c>
    </row>
    <row r="89" spans="1:3" x14ac:dyDescent="0.2">
      <c r="A89" s="1">
        <v>1</v>
      </c>
      <c r="B89" s="1">
        <v>88</v>
      </c>
      <c r="C89" s="1" t="str">
        <f>"AC000068.1"</f>
        <v>AC000068.1</v>
      </c>
    </row>
    <row r="90" spans="1:3" x14ac:dyDescent="0.2">
      <c r="A90" s="1">
        <v>1</v>
      </c>
      <c r="B90" s="1">
        <v>89</v>
      </c>
      <c r="C90" s="1" t="str">
        <f>"OPHN1"</f>
        <v>OPHN1</v>
      </c>
    </row>
    <row r="91" spans="1:3" x14ac:dyDescent="0.2">
      <c r="A91" s="1">
        <v>1</v>
      </c>
      <c r="B91" s="1">
        <v>90</v>
      </c>
      <c r="C91" s="1" t="str">
        <f>"ZNF630"</f>
        <v>ZNF630</v>
      </c>
    </row>
    <row r="92" spans="1:3" x14ac:dyDescent="0.2">
      <c r="A92" s="1">
        <v>1</v>
      </c>
      <c r="B92" s="1">
        <v>91</v>
      </c>
      <c r="C92" s="1" t="str">
        <f>"C19orf57"</f>
        <v>C19orf57</v>
      </c>
    </row>
    <row r="93" spans="1:3" x14ac:dyDescent="0.2">
      <c r="A93" s="1">
        <v>1</v>
      </c>
      <c r="B93" s="1">
        <v>92</v>
      </c>
      <c r="C93" s="1" t="str">
        <f>"FBXL22"</f>
        <v>FBXL22</v>
      </c>
    </row>
    <row r="94" spans="1:3" x14ac:dyDescent="0.2">
      <c r="A94" s="1">
        <v>1</v>
      </c>
      <c r="B94" s="1">
        <v>93</v>
      </c>
      <c r="C94" s="1" t="str">
        <f>"TIA1"</f>
        <v>TIA1</v>
      </c>
    </row>
    <row r="95" spans="1:3" x14ac:dyDescent="0.2">
      <c r="A95" s="1">
        <v>1</v>
      </c>
      <c r="B95" s="1">
        <v>94</v>
      </c>
      <c r="C95" s="1" t="str">
        <f>"EIF4ENIF1"</f>
        <v>EIF4ENIF1</v>
      </c>
    </row>
    <row r="96" spans="1:3" x14ac:dyDescent="0.2">
      <c r="A96" s="1">
        <v>1</v>
      </c>
      <c r="B96" s="1">
        <v>95</v>
      </c>
      <c r="C96" s="1" t="str">
        <f>"SF3B6"</f>
        <v>SF3B6</v>
      </c>
    </row>
    <row r="97" spans="1:3" x14ac:dyDescent="0.2">
      <c r="A97" s="1">
        <v>1</v>
      </c>
      <c r="B97" s="1">
        <v>96</v>
      </c>
      <c r="C97" s="1" t="str">
        <f>"SEC22C"</f>
        <v>SEC22C</v>
      </c>
    </row>
    <row r="98" spans="1:3" x14ac:dyDescent="0.2">
      <c r="A98" s="1">
        <v>1</v>
      </c>
      <c r="B98" s="1">
        <v>97</v>
      </c>
      <c r="C98" s="1" t="str">
        <f>"ZIK1"</f>
        <v>ZIK1</v>
      </c>
    </row>
    <row r="99" spans="1:3" x14ac:dyDescent="0.2">
      <c r="A99" s="1">
        <v>1</v>
      </c>
      <c r="B99" s="1">
        <v>98</v>
      </c>
      <c r="C99" s="1" t="str">
        <f>"PRDX6-AS1"</f>
        <v>PRDX6-AS1</v>
      </c>
    </row>
    <row r="100" spans="1:3" x14ac:dyDescent="0.2">
      <c r="A100" s="1">
        <v>1</v>
      </c>
      <c r="B100" s="1">
        <v>99</v>
      </c>
      <c r="C100" s="1" t="str">
        <f>"TOLLIP-AS1"</f>
        <v>TOLLIP-AS1</v>
      </c>
    </row>
    <row r="101" spans="1:3" x14ac:dyDescent="0.2">
      <c r="A101" s="1">
        <v>1</v>
      </c>
      <c r="B101" s="1">
        <v>100</v>
      </c>
      <c r="C101" s="1" t="str">
        <f>"LTB4R2"</f>
        <v>LTB4R2</v>
      </c>
    </row>
    <row r="102" spans="1:3" x14ac:dyDescent="0.2">
      <c r="A102" s="1">
        <v>1</v>
      </c>
      <c r="B102" s="1">
        <v>101</v>
      </c>
      <c r="C102" s="1" t="str">
        <f>"SDAD1P1"</f>
        <v>SDAD1P1</v>
      </c>
    </row>
    <row r="103" spans="1:3" x14ac:dyDescent="0.2">
      <c r="A103" s="1">
        <v>1</v>
      </c>
      <c r="B103" s="1">
        <v>102</v>
      </c>
      <c r="C103" s="1" t="str">
        <f>"CUL5"</f>
        <v>CUL5</v>
      </c>
    </row>
    <row r="104" spans="1:3" x14ac:dyDescent="0.2">
      <c r="A104" s="1">
        <v>1</v>
      </c>
      <c r="B104" s="1">
        <v>103</v>
      </c>
      <c r="C104" s="1" t="str">
        <f>"DHDH"</f>
        <v>DHDH</v>
      </c>
    </row>
    <row r="105" spans="1:3" x14ac:dyDescent="0.2">
      <c r="A105" s="1">
        <v>1</v>
      </c>
      <c r="B105" s="1">
        <v>104</v>
      </c>
      <c r="C105" s="1" t="str">
        <f>"PMS1"</f>
        <v>PMS1</v>
      </c>
    </row>
    <row r="106" spans="1:3" x14ac:dyDescent="0.2">
      <c r="A106" s="1">
        <v>1</v>
      </c>
      <c r="B106" s="1">
        <v>105</v>
      </c>
      <c r="C106" s="1" t="str">
        <f>"HSD17B8"</f>
        <v>HSD17B8</v>
      </c>
    </row>
    <row r="107" spans="1:3" x14ac:dyDescent="0.2">
      <c r="A107" s="1">
        <v>1</v>
      </c>
      <c r="B107" s="1">
        <v>106</v>
      </c>
      <c r="C107" s="1" t="str">
        <f>"CALM1"</f>
        <v>CALM1</v>
      </c>
    </row>
    <row r="108" spans="1:3" x14ac:dyDescent="0.2">
      <c r="A108" s="1">
        <v>1</v>
      </c>
      <c r="B108" s="1">
        <v>107</v>
      </c>
      <c r="C108" s="1" t="str">
        <f>"HILPDA"</f>
        <v>HILPDA</v>
      </c>
    </row>
    <row r="109" spans="1:3" x14ac:dyDescent="0.2">
      <c r="A109" s="1">
        <v>1</v>
      </c>
      <c r="B109" s="1">
        <v>108</v>
      </c>
      <c r="C109" s="1" t="str">
        <f>"AC138207.8"</f>
        <v>AC138207.8</v>
      </c>
    </row>
    <row r="110" spans="1:3" x14ac:dyDescent="0.2">
      <c r="A110" s="1">
        <v>1</v>
      </c>
      <c r="B110" s="1">
        <v>109</v>
      </c>
      <c r="C110" s="1" t="str">
        <f>"USP21"</f>
        <v>USP21</v>
      </c>
    </row>
    <row r="111" spans="1:3" x14ac:dyDescent="0.2">
      <c r="A111" s="1">
        <v>1</v>
      </c>
      <c r="B111" s="1">
        <v>110</v>
      </c>
      <c r="C111" s="1" t="str">
        <f>"GUSBP1"</f>
        <v>GUSBP1</v>
      </c>
    </row>
    <row r="112" spans="1:3" x14ac:dyDescent="0.2">
      <c r="A112" s="1">
        <v>1</v>
      </c>
      <c r="B112" s="1">
        <v>111</v>
      </c>
      <c r="C112" s="1" t="str">
        <f>"IQCN"</f>
        <v>IQCN</v>
      </c>
    </row>
    <row r="113" spans="1:3" x14ac:dyDescent="0.2">
      <c r="A113" s="1">
        <v>1</v>
      </c>
      <c r="B113" s="1">
        <v>112</v>
      </c>
      <c r="C113" s="1" t="str">
        <f>"TMEM44-AS1"</f>
        <v>TMEM44-AS1</v>
      </c>
    </row>
    <row r="114" spans="1:3" x14ac:dyDescent="0.2">
      <c r="A114" s="1">
        <v>1</v>
      </c>
      <c r="B114" s="1">
        <v>113</v>
      </c>
      <c r="C114" s="1" t="str">
        <f>"AF274858.1"</f>
        <v>AF274858.1</v>
      </c>
    </row>
    <row r="115" spans="1:3" x14ac:dyDescent="0.2">
      <c r="A115" s="1">
        <v>1</v>
      </c>
      <c r="B115" s="1">
        <v>114</v>
      </c>
      <c r="C115" s="1" t="str">
        <f>"LINC00265"</f>
        <v>LINC00265</v>
      </c>
    </row>
    <row r="116" spans="1:3" x14ac:dyDescent="0.2">
      <c r="A116" s="1">
        <v>1</v>
      </c>
      <c r="B116" s="1">
        <v>115</v>
      </c>
      <c r="C116" s="1" t="str">
        <f>"TMEM30B"</f>
        <v>TMEM30B</v>
      </c>
    </row>
    <row r="117" spans="1:3" x14ac:dyDescent="0.2">
      <c r="A117" s="1">
        <v>1</v>
      </c>
      <c r="B117" s="1">
        <v>116</v>
      </c>
      <c r="C117" s="1" t="str">
        <f>"MEIS2"</f>
        <v>MEIS2</v>
      </c>
    </row>
    <row r="118" spans="1:3" x14ac:dyDescent="0.2">
      <c r="A118" s="1">
        <v>1</v>
      </c>
      <c r="B118" s="1">
        <v>117</v>
      </c>
      <c r="C118" s="1" t="str">
        <f>"C12orf57"</f>
        <v>C12orf57</v>
      </c>
    </row>
    <row r="119" spans="1:3" x14ac:dyDescent="0.2">
      <c r="A119" s="1">
        <v>1</v>
      </c>
      <c r="B119" s="1">
        <v>118</v>
      </c>
      <c r="C119" s="1" t="str">
        <f>"SGCB"</f>
        <v>SGCB</v>
      </c>
    </row>
    <row r="120" spans="1:3" x14ac:dyDescent="0.2">
      <c r="A120" s="1">
        <v>1</v>
      </c>
      <c r="B120" s="1">
        <v>119</v>
      </c>
      <c r="C120" s="1" t="str">
        <f>"CLBA1"</f>
        <v>CLBA1</v>
      </c>
    </row>
    <row r="121" spans="1:3" x14ac:dyDescent="0.2">
      <c r="A121" s="1">
        <v>1</v>
      </c>
      <c r="B121" s="1">
        <v>120</v>
      </c>
      <c r="C121" s="1" t="str">
        <f>"QRICH2"</f>
        <v>QRICH2</v>
      </c>
    </row>
    <row r="122" spans="1:3" x14ac:dyDescent="0.2">
      <c r="A122" s="1">
        <v>1</v>
      </c>
      <c r="B122" s="1">
        <v>121</v>
      </c>
      <c r="C122" s="1" t="str">
        <f>"ZFR"</f>
        <v>ZFR</v>
      </c>
    </row>
    <row r="123" spans="1:3" x14ac:dyDescent="0.2">
      <c r="A123" s="1">
        <v>1</v>
      </c>
      <c r="B123" s="1">
        <v>122</v>
      </c>
      <c r="C123" s="1" t="str">
        <f>"SLC25A29"</f>
        <v>SLC25A29</v>
      </c>
    </row>
    <row r="124" spans="1:3" x14ac:dyDescent="0.2">
      <c r="A124" s="1">
        <v>1</v>
      </c>
      <c r="B124" s="1">
        <v>123</v>
      </c>
      <c r="C124" s="1" t="str">
        <f>"ZNF3"</f>
        <v>ZNF3</v>
      </c>
    </row>
    <row r="125" spans="1:3" x14ac:dyDescent="0.2">
      <c r="A125" s="1">
        <v>1</v>
      </c>
      <c r="B125" s="1">
        <v>124</v>
      </c>
      <c r="C125" s="1" t="str">
        <f>"DCAF8"</f>
        <v>DCAF8</v>
      </c>
    </row>
    <row r="126" spans="1:3" x14ac:dyDescent="0.2">
      <c r="A126" s="1">
        <v>1</v>
      </c>
      <c r="B126" s="1">
        <v>125</v>
      </c>
      <c r="C126" s="1" t="str">
        <f>"CCDC32"</f>
        <v>CCDC32</v>
      </c>
    </row>
    <row r="127" spans="1:3" x14ac:dyDescent="0.2">
      <c r="A127" s="1">
        <v>1</v>
      </c>
      <c r="B127" s="1">
        <v>126</v>
      </c>
      <c r="C127" s="1" t="str">
        <f>"XPNPEP3"</f>
        <v>XPNPEP3</v>
      </c>
    </row>
    <row r="128" spans="1:3" x14ac:dyDescent="0.2">
      <c r="A128" s="1">
        <v>1</v>
      </c>
      <c r="B128" s="1">
        <v>127</v>
      </c>
      <c r="C128" s="1" t="str">
        <f>"PRKAR2A"</f>
        <v>PRKAR2A</v>
      </c>
    </row>
    <row r="129" spans="1:3" x14ac:dyDescent="0.2">
      <c r="A129" s="1">
        <v>1</v>
      </c>
      <c r="B129" s="1">
        <v>128</v>
      </c>
      <c r="C129" s="1" t="str">
        <f>"C10orf82"</f>
        <v>C10orf82</v>
      </c>
    </row>
    <row r="130" spans="1:3" x14ac:dyDescent="0.2">
      <c r="A130" s="1">
        <v>1</v>
      </c>
      <c r="B130" s="1">
        <v>129</v>
      </c>
      <c r="C130" s="1" t="str">
        <f>"LINC00392"</f>
        <v>LINC00392</v>
      </c>
    </row>
    <row r="131" spans="1:3" x14ac:dyDescent="0.2">
      <c r="A131" s="1">
        <v>1</v>
      </c>
      <c r="B131" s="1">
        <v>130</v>
      </c>
      <c r="C131" s="1" t="str">
        <f>"AC074212.1"</f>
        <v>AC074212.1</v>
      </c>
    </row>
    <row r="132" spans="1:3" x14ac:dyDescent="0.2">
      <c r="A132" s="1">
        <v>1</v>
      </c>
      <c r="B132" s="1">
        <v>131</v>
      </c>
      <c r="C132" s="1" t="str">
        <f>"TUBE1"</f>
        <v>TUBE1</v>
      </c>
    </row>
    <row r="133" spans="1:3" x14ac:dyDescent="0.2">
      <c r="A133" s="1">
        <v>1</v>
      </c>
      <c r="B133" s="1">
        <v>132</v>
      </c>
      <c r="C133" s="1" t="str">
        <f>"FGGY"</f>
        <v>FGGY</v>
      </c>
    </row>
    <row r="134" spans="1:3" x14ac:dyDescent="0.2">
      <c r="A134" s="1">
        <v>1</v>
      </c>
      <c r="B134" s="1">
        <v>133</v>
      </c>
      <c r="C134" s="1" t="str">
        <f>"AC017104.2"</f>
        <v>AC017104.2</v>
      </c>
    </row>
    <row r="135" spans="1:3" x14ac:dyDescent="0.2">
      <c r="A135" s="1">
        <v>1</v>
      </c>
      <c r="B135" s="1">
        <v>134</v>
      </c>
      <c r="C135" s="1" t="str">
        <f>"ABHD14A"</f>
        <v>ABHD14A</v>
      </c>
    </row>
    <row r="136" spans="1:3" x14ac:dyDescent="0.2">
      <c r="A136" s="1">
        <v>1</v>
      </c>
      <c r="B136" s="1">
        <v>135</v>
      </c>
      <c r="C136" s="1" t="str">
        <f>"AL121820.3"</f>
        <v>AL121820.3</v>
      </c>
    </row>
    <row r="137" spans="1:3" x14ac:dyDescent="0.2">
      <c r="A137" s="1">
        <v>1</v>
      </c>
      <c r="B137" s="1">
        <v>136</v>
      </c>
      <c r="C137" s="1" t="str">
        <f>"FAM122C"</f>
        <v>FAM122C</v>
      </c>
    </row>
    <row r="138" spans="1:3" x14ac:dyDescent="0.2">
      <c r="A138" s="1">
        <v>1</v>
      </c>
      <c r="B138" s="1">
        <v>137</v>
      </c>
      <c r="C138" s="1" t="str">
        <f>"USP12-AS2"</f>
        <v>USP12-AS2</v>
      </c>
    </row>
    <row r="139" spans="1:3" x14ac:dyDescent="0.2">
      <c r="A139" s="1">
        <v>1</v>
      </c>
      <c r="B139" s="1">
        <v>138</v>
      </c>
      <c r="C139" s="1" t="str">
        <f>"PHC3"</f>
        <v>PHC3</v>
      </c>
    </row>
    <row r="140" spans="1:3" x14ac:dyDescent="0.2">
      <c r="A140" s="1">
        <v>1</v>
      </c>
      <c r="B140" s="1">
        <v>139</v>
      </c>
      <c r="C140" s="1" t="str">
        <f>"PRPS1"</f>
        <v>PRPS1</v>
      </c>
    </row>
    <row r="141" spans="1:3" x14ac:dyDescent="0.2">
      <c r="A141" s="1">
        <v>1</v>
      </c>
      <c r="B141" s="1">
        <v>140</v>
      </c>
      <c r="C141" s="1" t="str">
        <f>"AL035409.2"</f>
        <v>AL035409.2</v>
      </c>
    </row>
    <row r="142" spans="1:3" x14ac:dyDescent="0.2">
      <c r="A142" s="1">
        <v>1</v>
      </c>
      <c r="B142" s="1">
        <v>141</v>
      </c>
      <c r="C142" s="1" t="str">
        <f>"CLDN25"</f>
        <v>CLDN25</v>
      </c>
    </row>
    <row r="143" spans="1:3" x14ac:dyDescent="0.2">
      <c r="A143" s="1">
        <v>1</v>
      </c>
      <c r="B143" s="1">
        <v>142</v>
      </c>
      <c r="C143" s="1" t="str">
        <f>"BX255923.2"</f>
        <v>BX255923.2</v>
      </c>
    </row>
    <row r="144" spans="1:3" x14ac:dyDescent="0.2">
      <c r="A144" s="1">
        <v>1</v>
      </c>
      <c r="B144" s="1">
        <v>143</v>
      </c>
      <c r="C144" s="1" t="str">
        <f>"TAF1B"</f>
        <v>TAF1B</v>
      </c>
    </row>
    <row r="145" spans="1:3" x14ac:dyDescent="0.2">
      <c r="A145" s="1">
        <v>1</v>
      </c>
      <c r="B145" s="1">
        <v>144</v>
      </c>
      <c r="C145" s="1" t="str">
        <f>"ZNF69"</f>
        <v>ZNF69</v>
      </c>
    </row>
    <row r="146" spans="1:3" x14ac:dyDescent="0.2">
      <c r="A146" s="1">
        <v>1</v>
      </c>
      <c r="B146" s="1">
        <v>145</v>
      </c>
      <c r="C146" s="1" t="str">
        <f>"THRB"</f>
        <v>THRB</v>
      </c>
    </row>
    <row r="147" spans="1:3" x14ac:dyDescent="0.2">
      <c r="A147" s="1">
        <v>1</v>
      </c>
      <c r="B147" s="1">
        <v>146</v>
      </c>
      <c r="C147" s="1" t="str">
        <f>"EPHX1"</f>
        <v>EPHX1</v>
      </c>
    </row>
    <row r="148" spans="1:3" x14ac:dyDescent="0.2">
      <c r="A148" s="1">
        <v>1</v>
      </c>
      <c r="B148" s="1">
        <v>147</v>
      </c>
      <c r="C148" s="1" t="str">
        <f>"AC008014.1"</f>
        <v>AC008014.1</v>
      </c>
    </row>
    <row r="149" spans="1:3" x14ac:dyDescent="0.2">
      <c r="A149" s="1">
        <v>1</v>
      </c>
      <c r="B149" s="1">
        <v>148</v>
      </c>
      <c r="C149" s="1" t="str">
        <f>"DHRS4-AS1"</f>
        <v>DHRS4-AS1</v>
      </c>
    </row>
    <row r="150" spans="1:3" x14ac:dyDescent="0.2">
      <c r="A150" s="1">
        <v>1</v>
      </c>
      <c r="B150" s="1">
        <v>149</v>
      </c>
      <c r="C150" s="1" t="str">
        <f>"AC005523.1"</f>
        <v>AC005523.1</v>
      </c>
    </row>
    <row r="151" spans="1:3" x14ac:dyDescent="0.2">
      <c r="A151" s="1">
        <v>1</v>
      </c>
      <c r="B151" s="1">
        <v>150</v>
      </c>
      <c r="C151" s="1" t="str">
        <f>"AC005726.2"</f>
        <v>AC005726.2</v>
      </c>
    </row>
    <row r="152" spans="1:3" x14ac:dyDescent="0.2">
      <c r="A152" s="1">
        <v>1</v>
      </c>
      <c r="B152" s="1">
        <v>151</v>
      </c>
      <c r="C152" s="1" t="str">
        <f>"ETNK1"</f>
        <v>ETNK1</v>
      </c>
    </row>
    <row r="153" spans="1:3" x14ac:dyDescent="0.2">
      <c r="A153" s="1">
        <v>1</v>
      </c>
      <c r="B153" s="1">
        <v>152</v>
      </c>
      <c r="C153" s="1" t="str">
        <f>"AP002490.1"</f>
        <v>AP002490.1</v>
      </c>
    </row>
    <row r="154" spans="1:3" x14ac:dyDescent="0.2">
      <c r="A154" s="1">
        <v>1</v>
      </c>
      <c r="B154" s="1">
        <v>153</v>
      </c>
      <c r="C154" s="1" t="str">
        <f>"MST1"</f>
        <v>MST1</v>
      </c>
    </row>
    <row r="155" spans="1:3" x14ac:dyDescent="0.2">
      <c r="A155" s="1">
        <v>1</v>
      </c>
      <c r="B155" s="1">
        <v>154</v>
      </c>
      <c r="C155" s="1" t="str">
        <f>"JSRP1"</f>
        <v>JSRP1</v>
      </c>
    </row>
    <row r="156" spans="1:3" x14ac:dyDescent="0.2">
      <c r="A156" s="1">
        <v>1</v>
      </c>
      <c r="B156" s="1">
        <v>155</v>
      </c>
      <c r="C156" s="1" t="str">
        <f>"NRBP2"</f>
        <v>NRBP2</v>
      </c>
    </row>
    <row r="157" spans="1:3" x14ac:dyDescent="0.2">
      <c r="A157" s="1">
        <v>1</v>
      </c>
      <c r="B157" s="1">
        <v>156</v>
      </c>
      <c r="C157" s="1" t="str">
        <f>"PIAS1"</f>
        <v>PIAS1</v>
      </c>
    </row>
    <row r="158" spans="1:3" x14ac:dyDescent="0.2">
      <c r="A158" s="1">
        <v>1</v>
      </c>
      <c r="B158" s="1">
        <v>157</v>
      </c>
      <c r="C158" s="1" t="str">
        <f>"AC010327.4"</f>
        <v>AC010327.4</v>
      </c>
    </row>
    <row r="159" spans="1:3" x14ac:dyDescent="0.2">
      <c r="A159" s="1">
        <v>1</v>
      </c>
      <c r="B159" s="1">
        <v>158</v>
      </c>
      <c r="C159" s="1" t="str">
        <f>"POM121B"</f>
        <v>POM121B</v>
      </c>
    </row>
    <row r="160" spans="1:3" x14ac:dyDescent="0.2">
      <c r="A160" s="1">
        <v>1</v>
      </c>
      <c r="B160" s="1">
        <v>159</v>
      </c>
      <c r="C160" s="1" t="str">
        <f>"NUMB"</f>
        <v>NUMB</v>
      </c>
    </row>
    <row r="161" spans="1:3" x14ac:dyDescent="0.2">
      <c r="A161" s="1">
        <v>1</v>
      </c>
      <c r="B161" s="1">
        <v>160</v>
      </c>
      <c r="C161" s="1" t="str">
        <f>"AP003392.3"</f>
        <v>AP003392.3</v>
      </c>
    </row>
    <row r="162" spans="1:3" x14ac:dyDescent="0.2">
      <c r="A162" s="1">
        <v>1</v>
      </c>
      <c r="B162" s="1">
        <v>161</v>
      </c>
      <c r="C162" s="1" t="str">
        <f>"LRRC7"</f>
        <v>LRRC7</v>
      </c>
    </row>
    <row r="163" spans="1:3" x14ac:dyDescent="0.2">
      <c r="A163" s="1">
        <v>1</v>
      </c>
      <c r="B163" s="1">
        <v>162</v>
      </c>
      <c r="C163" s="1" t="str">
        <f>"Z69706.1"</f>
        <v>Z69706.1</v>
      </c>
    </row>
    <row r="164" spans="1:3" x14ac:dyDescent="0.2">
      <c r="A164" s="1">
        <v>1</v>
      </c>
      <c r="B164" s="1">
        <v>163</v>
      </c>
      <c r="C164" s="1" t="str">
        <f>"DTX2P1"</f>
        <v>DTX2P1</v>
      </c>
    </row>
    <row r="165" spans="1:3" x14ac:dyDescent="0.2">
      <c r="A165" s="1">
        <v>1</v>
      </c>
      <c r="B165" s="1">
        <v>164</v>
      </c>
      <c r="C165" s="1" t="str">
        <f>"LINC02436"</f>
        <v>LINC02436</v>
      </c>
    </row>
    <row r="166" spans="1:3" x14ac:dyDescent="0.2">
      <c r="A166" s="1">
        <v>1</v>
      </c>
      <c r="B166" s="1">
        <v>165</v>
      </c>
      <c r="C166" s="1" t="str">
        <f>"IRX6"</f>
        <v>IRX6</v>
      </c>
    </row>
    <row r="167" spans="1:3" x14ac:dyDescent="0.2">
      <c r="A167" s="1">
        <v>1</v>
      </c>
      <c r="B167" s="1">
        <v>166</v>
      </c>
      <c r="C167" s="1" t="str">
        <f>"AC020763.4"</f>
        <v>AC020763.4</v>
      </c>
    </row>
    <row r="168" spans="1:3" x14ac:dyDescent="0.2">
      <c r="A168" s="1">
        <v>1</v>
      </c>
      <c r="B168" s="1">
        <v>167</v>
      </c>
      <c r="C168" s="1" t="str">
        <f>"TMEM50A"</f>
        <v>TMEM50A</v>
      </c>
    </row>
    <row r="169" spans="1:3" x14ac:dyDescent="0.2">
      <c r="A169" s="1">
        <v>1</v>
      </c>
      <c r="B169" s="1">
        <v>168</v>
      </c>
      <c r="C169" s="1" t="str">
        <f>"PIAS3"</f>
        <v>PIAS3</v>
      </c>
    </row>
    <row r="170" spans="1:3" x14ac:dyDescent="0.2">
      <c r="A170" s="1">
        <v>1</v>
      </c>
      <c r="B170" s="1">
        <v>169</v>
      </c>
      <c r="C170" s="1" t="str">
        <f>"AC124068.1"</f>
        <v>AC124068.1</v>
      </c>
    </row>
    <row r="171" spans="1:3" x14ac:dyDescent="0.2">
      <c r="A171" s="1">
        <v>1</v>
      </c>
      <c r="B171" s="1">
        <v>170</v>
      </c>
      <c r="C171" s="1" t="str">
        <f>"AL160314.2"</f>
        <v>AL160314.2</v>
      </c>
    </row>
    <row r="172" spans="1:3" x14ac:dyDescent="0.2">
      <c r="A172" s="1">
        <v>1</v>
      </c>
      <c r="B172" s="1">
        <v>171</v>
      </c>
      <c r="C172" s="1" t="str">
        <f>"AC097713.2"</f>
        <v>AC097713.2</v>
      </c>
    </row>
    <row r="173" spans="1:3" x14ac:dyDescent="0.2">
      <c r="A173" s="1">
        <v>1</v>
      </c>
      <c r="B173" s="1">
        <v>172</v>
      </c>
      <c r="C173" s="1" t="str">
        <f>"UBAP2L"</f>
        <v>UBAP2L</v>
      </c>
    </row>
    <row r="174" spans="1:3" x14ac:dyDescent="0.2">
      <c r="A174" s="1">
        <v>1</v>
      </c>
      <c r="B174" s="1">
        <v>173</v>
      </c>
      <c r="C174" s="1" t="str">
        <f>"AL157712.1"</f>
        <v>AL157712.1</v>
      </c>
    </row>
    <row r="175" spans="1:3" x14ac:dyDescent="0.2">
      <c r="A175" s="1">
        <v>1</v>
      </c>
      <c r="B175" s="1">
        <v>174</v>
      </c>
      <c r="C175" s="1" t="str">
        <f>"AC003991.1"</f>
        <v>AC003991.1</v>
      </c>
    </row>
    <row r="176" spans="1:3" x14ac:dyDescent="0.2">
      <c r="A176" s="1">
        <v>1</v>
      </c>
      <c r="B176" s="1">
        <v>175</v>
      </c>
      <c r="C176" s="1" t="str">
        <f>"GNB1"</f>
        <v>GNB1</v>
      </c>
    </row>
    <row r="177" spans="1:3" x14ac:dyDescent="0.2">
      <c r="A177" s="1">
        <v>1</v>
      </c>
      <c r="B177" s="1">
        <v>176</v>
      </c>
      <c r="C177" s="1" t="str">
        <f>"AC136469.2"</f>
        <v>AC136469.2</v>
      </c>
    </row>
    <row r="178" spans="1:3" x14ac:dyDescent="0.2">
      <c r="A178" s="1">
        <v>1</v>
      </c>
      <c r="B178" s="1">
        <v>177</v>
      </c>
      <c r="C178" s="1" t="str">
        <f>"BCL9"</f>
        <v>BCL9</v>
      </c>
    </row>
    <row r="179" spans="1:3" x14ac:dyDescent="0.2">
      <c r="A179" s="1">
        <v>1</v>
      </c>
      <c r="B179" s="1">
        <v>178</v>
      </c>
      <c r="C179" s="1" t="str">
        <f>"RPL32P3"</f>
        <v>RPL32P3</v>
      </c>
    </row>
    <row r="180" spans="1:3" x14ac:dyDescent="0.2">
      <c r="A180" s="1">
        <v>1</v>
      </c>
      <c r="B180" s="1">
        <v>179</v>
      </c>
      <c r="C180" s="1" t="str">
        <f>"AP001107.2"</f>
        <v>AP001107.2</v>
      </c>
    </row>
    <row r="181" spans="1:3" x14ac:dyDescent="0.2">
      <c r="A181" s="1">
        <v>1</v>
      </c>
      <c r="B181" s="1">
        <v>180</v>
      </c>
      <c r="C181" s="1" t="str">
        <f>"TRIM73"</f>
        <v>TRIM73</v>
      </c>
    </row>
    <row r="182" spans="1:3" x14ac:dyDescent="0.2">
      <c r="A182" s="1">
        <v>1</v>
      </c>
      <c r="B182" s="1">
        <v>181</v>
      </c>
      <c r="C182" s="1" t="str">
        <f>"AL513210.2"</f>
        <v>AL513210.2</v>
      </c>
    </row>
    <row r="183" spans="1:3" x14ac:dyDescent="0.2">
      <c r="A183" s="1">
        <v>1</v>
      </c>
      <c r="B183" s="1">
        <v>182</v>
      </c>
      <c r="C183" s="1" t="str">
        <f>"RNASE4"</f>
        <v>RNASE4</v>
      </c>
    </row>
    <row r="184" spans="1:3" x14ac:dyDescent="0.2">
      <c r="A184" s="1">
        <v>1</v>
      </c>
      <c r="B184" s="1">
        <v>183</v>
      </c>
      <c r="C184" s="1" t="str">
        <f>"MAP1LC3A"</f>
        <v>MAP1LC3A</v>
      </c>
    </row>
    <row r="185" spans="1:3" x14ac:dyDescent="0.2">
      <c r="A185" s="1">
        <v>1</v>
      </c>
      <c r="B185" s="1">
        <v>184</v>
      </c>
      <c r="C185" s="1" t="str">
        <f>"SCGB1B2P"</f>
        <v>SCGB1B2P</v>
      </c>
    </row>
    <row r="186" spans="1:3" x14ac:dyDescent="0.2">
      <c r="A186" s="1">
        <v>1</v>
      </c>
      <c r="B186" s="1">
        <v>185</v>
      </c>
      <c r="C186" s="1" t="str">
        <f>"CAMK1"</f>
        <v>CAMK1</v>
      </c>
    </row>
    <row r="187" spans="1:3" x14ac:dyDescent="0.2">
      <c r="A187" s="1">
        <v>1</v>
      </c>
      <c r="B187" s="1">
        <v>186</v>
      </c>
      <c r="C187" s="1" t="str">
        <f>"ABHD16B"</f>
        <v>ABHD16B</v>
      </c>
    </row>
    <row r="188" spans="1:3" x14ac:dyDescent="0.2">
      <c r="A188" s="1">
        <v>1</v>
      </c>
      <c r="B188" s="1">
        <v>187</v>
      </c>
      <c r="C188" s="1" t="str">
        <f>"AL662907.3"</f>
        <v>AL662907.3</v>
      </c>
    </row>
    <row r="189" spans="1:3" x14ac:dyDescent="0.2">
      <c r="A189" s="1">
        <v>1</v>
      </c>
      <c r="B189" s="1">
        <v>188</v>
      </c>
      <c r="C189" s="1" t="str">
        <f>"FOXG1"</f>
        <v>FOXG1</v>
      </c>
    </row>
    <row r="190" spans="1:3" x14ac:dyDescent="0.2">
      <c r="A190" s="1">
        <v>1</v>
      </c>
      <c r="B190" s="1">
        <v>189</v>
      </c>
      <c r="C190" s="1" t="str">
        <f>"AC104809.1"</f>
        <v>AC104809.1</v>
      </c>
    </row>
    <row r="191" spans="1:3" x14ac:dyDescent="0.2">
      <c r="A191" s="1">
        <v>1</v>
      </c>
      <c r="B191" s="1">
        <v>190</v>
      </c>
      <c r="C191" s="1" t="str">
        <f>"AC025165.2"</f>
        <v>AC025165.2</v>
      </c>
    </row>
    <row r="192" spans="1:3" x14ac:dyDescent="0.2">
      <c r="A192" s="1">
        <v>1</v>
      </c>
      <c r="B192" s="1">
        <v>191</v>
      </c>
      <c r="C192" s="1" t="str">
        <f>"HYPK"</f>
        <v>HYPK</v>
      </c>
    </row>
    <row r="193" spans="1:3" x14ac:dyDescent="0.2">
      <c r="A193" s="1">
        <v>1</v>
      </c>
      <c r="B193" s="1">
        <v>192</v>
      </c>
      <c r="C193" s="1" t="str">
        <f>"CERS6-AS1"</f>
        <v>CERS6-AS1</v>
      </c>
    </row>
    <row r="194" spans="1:3" x14ac:dyDescent="0.2">
      <c r="A194" s="1">
        <v>1</v>
      </c>
      <c r="B194" s="1">
        <v>193</v>
      </c>
      <c r="C194" s="1" t="str">
        <f>"RN7SL121P"</f>
        <v>RN7SL121P</v>
      </c>
    </row>
    <row r="195" spans="1:3" x14ac:dyDescent="0.2">
      <c r="A195" s="1">
        <v>1</v>
      </c>
      <c r="B195" s="1">
        <v>194</v>
      </c>
      <c r="C195" s="1" t="str">
        <f>"AC010745.2"</f>
        <v>AC010745.2</v>
      </c>
    </row>
    <row r="196" spans="1:3" x14ac:dyDescent="0.2">
      <c r="A196" s="1">
        <v>1</v>
      </c>
      <c r="B196" s="1">
        <v>195</v>
      </c>
      <c r="C196" s="1" t="str">
        <f>"AC008532.1"</f>
        <v>AC008532.1</v>
      </c>
    </row>
    <row r="197" spans="1:3" x14ac:dyDescent="0.2">
      <c r="A197" s="1">
        <v>1</v>
      </c>
      <c r="B197" s="1">
        <v>196</v>
      </c>
      <c r="C197" s="1" t="str">
        <f>"AC020928.1"</f>
        <v>AC020928.1</v>
      </c>
    </row>
    <row r="198" spans="1:3" x14ac:dyDescent="0.2">
      <c r="A198" s="1">
        <v>1</v>
      </c>
      <c r="B198" s="1">
        <v>197</v>
      </c>
      <c r="C198" s="1" t="str">
        <f>"AL160408.3"</f>
        <v>AL160408.3</v>
      </c>
    </row>
    <row r="199" spans="1:3" x14ac:dyDescent="0.2">
      <c r="A199" s="1">
        <v>1</v>
      </c>
      <c r="B199" s="1">
        <v>198</v>
      </c>
      <c r="C199" s="1" t="str">
        <f>"IL20RA"</f>
        <v>IL20RA</v>
      </c>
    </row>
    <row r="200" spans="1:3" x14ac:dyDescent="0.2">
      <c r="A200" s="1">
        <v>1</v>
      </c>
      <c r="B200" s="1">
        <v>199</v>
      </c>
      <c r="C200" s="1" t="str">
        <f>"AC112491.1"</f>
        <v>AC112491.1</v>
      </c>
    </row>
    <row r="201" spans="1:3" x14ac:dyDescent="0.2">
      <c r="A201" s="1">
        <v>1</v>
      </c>
      <c r="B201" s="1">
        <v>200</v>
      </c>
      <c r="C201" s="1" t="str">
        <f>"GTF2E1"</f>
        <v>GTF2E1</v>
      </c>
    </row>
    <row r="202" spans="1:3" x14ac:dyDescent="0.2">
      <c r="A202" s="1">
        <v>1</v>
      </c>
      <c r="B202" s="1">
        <v>201</v>
      </c>
      <c r="C202" s="1" t="str">
        <f>"HPYR1"</f>
        <v>HPYR1</v>
      </c>
    </row>
    <row r="203" spans="1:3" x14ac:dyDescent="0.2">
      <c r="A203" s="1">
        <v>1</v>
      </c>
      <c r="B203" s="1">
        <v>202</v>
      </c>
      <c r="C203" s="1" t="str">
        <f>"AC020911.2"</f>
        <v>AC020911.2</v>
      </c>
    </row>
    <row r="204" spans="1:3" x14ac:dyDescent="0.2">
      <c r="A204" s="1">
        <v>1</v>
      </c>
      <c r="B204" s="1">
        <v>203</v>
      </c>
      <c r="C204" s="1" t="str">
        <f>"ZNF319"</f>
        <v>ZNF319</v>
      </c>
    </row>
    <row r="205" spans="1:3" x14ac:dyDescent="0.2">
      <c r="A205" s="1">
        <v>1</v>
      </c>
      <c r="B205" s="1">
        <v>204</v>
      </c>
      <c r="C205" s="1" t="str">
        <f>"AP003717.1"</f>
        <v>AP003717.1</v>
      </c>
    </row>
    <row r="206" spans="1:3" x14ac:dyDescent="0.2">
      <c r="A206" s="1">
        <v>1</v>
      </c>
      <c r="B206" s="1">
        <v>205</v>
      </c>
      <c r="C206" s="1" t="str">
        <f>"KHDC4"</f>
        <v>KHDC4</v>
      </c>
    </row>
    <row r="207" spans="1:3" x14ac:dyDescent="0.2">
      <c r="A207" s="1">
        <v>1</v>
      </c>
      <c r="B207" s="1">
        <v>206</v>
      </c>
      <c r="C207" s="1" t="str">
        <f>"PIGU"</f>
        <v>PIGU</v>
      </c>
    </row>
    <row r="208" spans="1:3" x14ac:dyDescent="0.2">
      <c r="A208" s="1">
        <v>1</v>
      </c>
      <c r="B208" s="1">
        <v>207</v>
      </c>
      <c r="C208" s="1" t="str">
        <f>"SPART"</f>
        <v>SPART</v>
      </c>
    </row>
    <row r="209" spans="1:3" x14ac:dyDescent="0.2">
      <c r="A209" s="1">
        <v>1</v>
      </c>
      <c r="B209" s="1">
        <v>208</v>
      </c>
      <c r="C209" s="1" t="str">
        <f>"DMTN"</f>
        <v>DMTN</v>
      </c>
    </row>
    <row r="210" spans="1:3" x14ac:dyDescent="0.2">
      <c r="A210" s="1">
        <v>1</v>
      </c>
      <c r="B210" s="1">
        <v>209</v>
      </c>
      <c r="C210" s="1" t="str">
        <f>"EIF4A1"</f>
        <v>EIF4A1</v>
      </c>
    </row>
    <row r="211" spans="1:3" x14ac:dyDescent="0.2">
      <c r="A211" s="1">
        <v>1</v>
      </c>
      <c r="B211" s="1">
        <v>210</v>
      </c>
      <c r="C211" s="1" t="str">
        <f>"EIF3H"</f>
        <v>EIF3H</v>
      </c>
    </row>
    <row r="212" spans="1:3" x14ac:dyDescent="0.2">
      <c r="A212" s="1">
        <v>1</v>
      </c>
      <c r="B212" s="1">
        <v>211</v>
      </c>
      <c r="C212" s="1" t="str">
        <f>"RBM27"</f>
        <v>RBM27</v>
      </c>
    </row>
    <row r="213" spans="1:3" x14ac:dyDescent="0.2">
      <c r="A213" s="1">
        <v>1</v>
      </c>
      <c r="B213" s="1">
        <v>212</v>
      </c>
      <c r="C213" s="1" t="str">
        <f>"GNG12"</f>
        <v>GNG12</v>
      </c>
    </row>
    <row r="214" spans="1:3" x14ac:dyDescent="0.2">
      <c r="A214" s="1">
        <v>1</v>
      </c>
      <c r="B214" s="1">
        <v>213</v>
      </c>
      <c r="C214" s="1" t="str">
        <f>"CCT8"</f>
        <v>CCT8</v>
      </c>
    </row>
    <row r="215" spans="1:3" x14ac:dyDescent="0.2">
      <c r="A215" s="1">
        <v>1</v>
      </c>
      <c r="B215" s="1">
        <v>214</v>
      </c>
      <c r="C215" s="1" t="str">
        <f>"TAF1"</f>
        <v>TAF1</v>
      </c>
    </row>
    <row r="216" spans="1:3" x14ac:dyDescent="0.2">
      <c r="A216" s="1">
        <v>1</v>
      </c>
      <c r="B216" s="1">
        <v>215</v>
      </c>
      <c r="C216" s="1" t="str">
        <f>"AC009061.2"</f>
        <v>AC009061.2</v>
      </c>
    </row>
    <row r="217" spans="1:3" x14ac:dyDescent="0.2">
      <c r="A217" s="1">
        <v>1</v>
      </c>
      <c r="B217" s="1">
        <v>216</v>
      </c>
      <c r="C217" s="1" t="str">
        <f>"USP47"</f>
        <v>USP47</v>
      </c>
    </row>
    <row r="218" spans="1:3" x14ac:dyDescent="0.2">
      <c r="A218" s="1">
        <v>1</v>
      </c>
      <c r="B218" s="1">
        <v>217</v>
      </c>
      <c r="C218" s="1" t="str">
        <f>"NBR1"</f>
        <v>NBR1</v>
      </c>
    </row>
    <row r="219" spans="1:3" x14ac:dyDescent="0.2">
      <c r="A219" s="1">
        <v>1</v>
      </c>
      <c r="B219" s="1">
        <v>218</v>
      </c>
      <c r="C219" s="1" t="str">
        <f>"SLC25A3"</f>
        <v>SLC25A3</v>
      </c>
    </row>
    <row r="220" spans="1:3" x14ac:dyDescent="0.2">
      <c r="A220" s="1">
        <v>1</v>
      </c>
      <c r="B220" s="1">
        <v>219</v>
      </c>
      <c r="C220" s="1" t="str">
        <f>"AGPAT2"</f>
        <v>AGPAT2</v>
      </c>
    </row>
    <row r="221" spans="1:3" x14ac:dyDescent="0.2">
      <c r="A221" s="1">
        <v>1</v>
      </c>
      <c r="B221" s="1">
        <v>220</v>
      </c>
      <c r="C221" s="1" t="str">
        <f>"SERBP1"</f>
        <v>SERBP1</v>
      </c>
    </row>
    <row r="222" spans="1:3" x14ac:dyDescent="0.2">
      <c r="A222" s="1">
        <v>1</v>
      </c>
      <c r="B222" s="1">
        <v>221</v>
      </c>
      <c r="C222" s="1" t="str">
        <f>"TRIM26"</f>
        <v>TRIM26</v>
      </c>
    </row>
    <row r="223" spans="1:3" x14ac:dyDescent="0.2">
      <c r="A223" s="1">
        <v>1</v>
      </c>
      <c r="B223" s="1">
        <v>222</v>
      </c>
      <c r="C223" s="1" t="str">
        <f>"KHSRP"</f>
        <v>KHSRP</v>
      </c>
    </row>
    <row r="224" spans="1:3" x14ac:dyDescent="0.2">
      <c r="A224" s="1">
        <v>1</v>
      </c>
      <c r="B224" s="1">
        <v>223</v>
      </c>
      <c r="C224" s="1" t="str">
        <f>"KPNB1"</f>
        <v>KPNB1</v>
      </c>
    </row>
    <row r="225" spans="1:3" x14ac:dyDescent="0.2">
      <c r="A225" s="1">
        <v>1</v>
      </c>
      <c r="B225" s="1">
        <v>224</v>
      </c>
      <c r="C225" s="1" t="str">
        <f>"HDAC1"</f>
        <v>HDAC1</v>
      </c>
    </row>
    <row r="226" spans="1:3" x14ac:dyDescent="0.2">
      <c r="A226" s="1">
        <v>1</v>
      </c>
      <c r="B226" s="1">
        <v>225</v>
      </c>
      <c r="C226" s="1" t="str">
        <f>"ZMPSTE24"</f>
        <v>ZMPSTE24</v>
      </c>
    </row>
    <row r="227" spans="1:3" x14ac:dyDescent="0.2">
      <c r="A227" s="1">
        <v>1</v>
      </c>
      <c r="B227" s="1">
        <v>226</v>
      </c>
      <c r="C227" s="1" t="str">
        <f>"CUL3"</f>
        <v>CUL3</v>
      </c>
    </row>
    <row r="228" spans="1:3" x14ac:dyDescent="0.2">
      <c r="A228" s="1">
        <v>1</v>
      </c>
      <c r="B228" s="1">
        <v>227</v>
      </c>
      <c r="C228" s="1" t="str">
        <f>"MARK3"</f>
        <v>MARK3</v>
      </c>
    </row>
    <row r="229" spans="1:3" x14ac:dyDescent="0.2">
      <c r="A229" s="1">
        <v>1</v>
      </c>
      <c r="B229" s="1">
        <v>228</v>
      </c>
      <c r="C229" s="1" t="str">
        <f>"GANAB"</f>
        <v>GANAB</v>
      </c>
    </row>
    <row r="230" spans="1:3" x14ac:dyDescent="0.2">
      <c r="A230" s="1">
        <v>1</v>
      </c>
      <c r="B230" s="1">
        <v>229</v>
      </c>
      <c r="C230" s="1" t="str">
        <f>"SENP3"</f>
        <v>SENP3</v>
      </c>
    </row>
    <row r="231" spans="1:3" x14ac:dyDescent="0.2">
      <c r="A231" s="1">
        <v>1</v>
      </c>
      <c r="B231" s="1">
        <v>230</v>
      </c>
      <c r="C231" s="1" t="str">
        <f>"AP3D1"</f>
        <v>AP3D1</v>
      </c>
    </row>
    <row r="232" spans="1:3" x14ac:dyDescent="0.2">
      <c r="A232" s="1">
        <v>1</v>
      </c>
      <c r="B232" s="1">
        <v>231</v>
      </c>
      <c r="C232" s="1" t="str">
        <f>"POLA2"</f>
        <v>POLA2</v>
      </c>
    </row>
    <row r="233" spans="1:3" x14ac:dyDescent="0.2">
      <c r="A233" s="1">
        <v>1</v>
      </c>
      <c r="B233" s="1">
        <v>232</v>
      </c>
      <c r="C233" s="1" t="str">
        <f>"TRAPPC4"</f>
        <v>TRAPPC4</v>
      </c>
    </row>
    <row r="234" spans="1:3" x14ac:dyDescent="0.2">
      <c r="A234" s="1">
        <v>1</v>
      </c>
      <c r="B234" s="1">
        <v>233</v>
      </c>
      <c r="C234" s="1" t="str">
        <f>"YME1L1"</f>
        <v>YME1L1</v>
      </c>
    </row>
    <row r="235" spans="1:3" x14ac:dyDescent="0.2">
      <c r="A235" s="1">
        <v>1</v>
      </c>
      <c r="B235" s="1">
        <v>234</v>
      </c>
      <c r="C235" s="1" t="str">
        <f>"DGUOK"</f>
        <v>DGUOK</v>
      </c>
    </row>
    <row r="236" spans="1:3" x14ac:dyDescent="0.2">
      <c r="A236" s="1">
        <v>1</v>
      </c>
      <c r="B236" s="1">
        <v>235</v>
      </c>
      <c r="C236" s="1" t="str">
        <f>"PHB"</f>
        <v>PHB</v>
      </c>
    </row>
    <row r="237" spans="1:3" x14ac:dyDescent="0.2">
      <c r="A237" s="1">
        <v>1</v>
      </c>
      <c r="B237" s="1">
        <v>236</v>
      </c>
      <c r="C237" s="1" t="str">
        <f>"CLTA"</f>
        <v>CLTA</v>
      </c>
    </row>
    <row r="238" spans="1:3" x14ac:dyDescent="0.2">
      <c r="A238" s="1">
        <v>1</v>
      </c>
      <c r="B238" s="1">
        <v>237</v>
      </c>
      <c r="C238" s="1" t="str">
        <f>"IST1"</f>
        <v>IST1</v>
      </c>
    </row>
    <row r="239" spans="1:3" x14ac:dyDescent="0.2">
      <c r="A239" s="1">
        <v>1</v>
      </c>
      <c r="B239" s="1">
        <v>238</v>
      </c>
      <c r="C239" s="1" t="str">
        <f>"CCDC58"</f>
        <v>CCDC58</v>
      </c>
    </row>
    <row r="240" spans="1:3" x14ac:dyDescent="0.2">
      <c r="A240" s="1">
        <v>1</v>
      </c>
      <c r="B240" s="1">
        <v>239</v>
      </c>
      <c r="C240" s="1" t="str">
        <f>"NUBP1"</f>
        <v>NUBP1</v>
      </c>
    </row>
    <row r="241" spans="1:3" x14ac:dyDescent="0.2">
      <c r="A241" s="1">
        <v>1</v>
      </c>
      <c r="B241" s="1">
        <v>240</v>
      </c>
      <c r="C241" s="1" t="str">
        <f>"GNPTG"</f>
        <v>GNPTG</v>
      </c>
    </row>
    <row r="242" spans="1:3" x14ac:dyDescent="0.2">
      <c r="A242" s="1">
        <v>1</v>
      </c>
      <c r="B242" s="1">
        <v>241</v>
      </c>
      <c r="C242" s="1" t="str">
        <f>"FAM3C"</f>
        <v>FAM3C</v>
      </c>
    </row>
    <row r="243" spans="1:3" x14ac:dyDescent="0.2">
      <c r="A243" s="1">
        <v>1</v>
      </c>
      <c r="B243" s="1">
        <v>242</v>
      </c>
      <c r="C243" s="1" t="str">
        <f>"STIP1"</f>
        <v>STIP1</v>
      </c>
    </row>
    <row r="244" spans="1:3" x14ac:dyDescent="0.2">
      <c r="A244" s="1">
        <v>1</v>
      </c>
      <c r="B244" s="1">
        <v>243</v>
      </c>
      <c r="C244" s="1" t="str">
        <f>"POLR2E"</f>
        <v>POLR2E</v>
      </c>
    </row>
    <row r="245" spans="1:3" x14ac:dyDescent="0.2">
      <c r="A245" s="1">
        <v>1</v>
      </c>
      <c r="B245" s="1">
        <v>244</v>
      </c>
      <c r="C245" s="1" t="str">
        <f>"ELP1"</f>
        <v>ELP1</v>
      </c>
    </row>
    <row r="246" spans="1:3" x14ac:dyDescent="0.2">
      <c r="A246" s="1">
        <v>1</v>
      </c>
      <c r="B246" s="1">
        <v>245</v>
      </c>
      <c r="C246" s="1" t="str">
        <f>"TMEM202-AS1"</f>
        <v>TMEM202-AS1</v>
      </c>
    </row>
    <row r="247" spans="1:3" x14ac:dyDescent="0.2">
      <c r="A247" s="1">
        <v>1</v>
      </c>
      <c r="B247" s="1">
        <v>246</v>
      </c>
      <c r="C247" s="1" t="str">
        <f>"GNA11"</f>
        <v>GNA11</v>
      </c>
    </row>
    <row r="248" spans="1:3" x14ac:dyDescent="0.2">
      <c r="A248" s="1">
        <v>1</v>
      </c>
      <c r="B248" s="1">
        <v>247</v>
      </c>
      <c r="C248" s="1" t="str">
        <f>"NFIB"</f>
        <v>NFIB</v>
      </c>
    </row>
    <row r="249" spans="1:3" x14ac:dyDescent="0.2">
      <c r="A249" s="1">
        <v>1</v>
      </c>
      <c r="B249" s="1">
        <v>248</v>
      </c>
      <c r="C249" s="1" t="str">
        <f>"MAP3K13"</f>
        <v>MAP3K13</v>
      </c>
    </row>
    <row r="250" spans="1:3" x14ac:dyDescent="0.2">
      <c r="A250" s="1">
        <v>1</v>
      </c>
      <c r="B250" s="1">
        <v>249</v>
      </c>
      <c r="C250" s="1" t="str">
        <f>"LSM14A"</f>
        <v>LSM14A</v>
      </c>
    </row>
    <row r="251" spans="1:3" x14ac:dyDescent="0.2">
      <c r="A251" s="1">
        <v>1</v>
      </c>
      <c r="B251" s="1">
        <v>250</v>
      </c>
      <c r="C251" s="1" t="str">
        <f>"PRKAG1"</f>
        <v>PRKAG1</v>
      </c>
    </row>
    <row r="252" spans="1:3" x14ac:dyDescent="0.2">
      <c r="A252" s="1">
        <v>1</v>
      </c>
      <c r="B252" s="1">
        <v>251</v>
      </c>
      <c r="C252" s="1" t="str">
        <f>"COMMD7"</f>
        <v>COMMD7</v>
      </c>
    </row>
    <row r="253" spans="1:3" x14ac:dyDescent="0.2">
      <c r="A253" s="1">
        <v>1</v>
      </c>
      <c r="B253" s="1">
        <v>252</v>
      </c>
      <c r="C253" s="1" t="str">
        <f>"EFCAB11"</f>
        <v>EFCAB11</v>
      </c>
    </row>
    <row r="254" spans="1:3" x14ac:dyDescent="0.2">
      <c r="A254" s="1">
        <v>1</v>
      </c>
      <c r="B254" s="1">
        <v>253</v>
      </c>
      <c r="C254" s="1" t="str">
        <f>"UXT"</f>
        <v>UXT</v>
      </c>
    </row>
    <row r="255" spans="1:3" x14ac:dyDescent="0.2">
      <c r="A255" s="1">
        <v>1</v>
      </c>
      <c r="B255" s="1">
        <v>254</v>
      </c>
      <c r="C255" s="1" t="str">
        <f>"ELF2"</f>
        <v>ELF2</v>
      </c>
    </row>
    <row r="256" spans="1:3" x14ac:dyDescent="0.2">
      <c r="A256" s="1">
        <v>1</v>
      </c>
      <c r="B256" s="1">
        <v>255</v>
      </c>
      <c r="C256" s="1" t="str">
        <f>"EIF3D"</f>
        <v>EIF3D</v>
      </c>
    </row>
    <row r="257" spans="1:3" x14ac:dyDescent="0.2">
      <c r="A257" s="1">
        <v>1</v>
      </c>
      <c r="B257" s="1">
        <v>256</v>
      </c>
      <c r="C257" s="1" t="str">
        <f>"STK32C"</f>
        <v>STK32C</v>
      </c>
    </row>
    <row r="258" spans="1:3" x14ac:dyDescent="0.2">
      <c r="A258" s="1">
        <v>1</v>
      </c>
      <c r="B258" s="1">
        <v>257</v>
      </c>
      <c r="C258" s="1" t="str">
        <f>"PEX2"</f>
        <v>PEX2</v>
      </c>
    </row>
    <row r="259" spans="1:3" x14ac:dyDescent="0.2">
      <c r="A259" s="1">
        <v>1</v>
      </c>
      <c r="B259" s="1">
        <v>258</v>
      </c>
      <c r="C259" s="1" t="str">
        <f>"GTF2I"</f>
        <v>GTF2I</v>
      </c>
    </row>
    <row r="260" spans="1:3" x14ac:dyDescent="0.2">
      <c r="A260" s="1">
        <v>1</v>
      </c>
      <c r="B260" s="1">
        <v>259</v>
      </c>
      <c r="C260" s="1" t="str">
        <f>"ITGB1BP1"</f>
        <v>ITGB1BP1</v>
      </c>
    </row>
    <row r="261" spans="1:3" x14ac:dyDescent="0.2">
      <c r="A261" s="1">
        <v>1</v>
      </c>
      <c r="B261" s="1">
        <v>260</v>
      </c>
      <c r="C261" s="1" t="str">
        <f>"DCTN3"</f>
        <v>DCTN3</v>
      </c>
    </row>
    <row r="262" spans="1:3" x14ac:dyDescent="0.2">
      <c r="A262" s="1">
        <v>1</v>
      </c>
      <c r="B262" s="1">
        <v>261</v>
      </c>
      <c r="C262" s="1" t="str">
        <f>"GTF3A"</f>
        <v>GTF3A</v>
      </c>
    </row>
    <row r="263" spans="1:3" x14ac:dyDescent="0.2">
      <c r="A263" s="1">
        <v>1</v>
      </c>
      <c r="B263" s="1">
        <v>262</v>
      </c>
      <c r="C263" s="1" t="str">
        <f>"BDH1"</f>
        <v>BDH1</v>
      </c>
    </row>
    <row r="264" spans="1:3" x14ac:dyDescent="0.2">
      <c r="A264" s="1">
        <v>1</v>
      </c>
      <c r="B264" s="1">
        <v>263</v>
      </c>
      <c r="C264" s="1" t="str">
        <f>"OIP5-AS1"</f>
        <v>OIP5-AS1</v>
      </c>
    </row>
    <row r="265" spans="1:3" x14ac:dyDescent="0.2">
      <c r="A265" s="1">
        <v>1</v>
      </c>
      <c r="B265" s="1">
        <v>264</v>
      </c>
      <c r="C265" s="1" t="str">
        <f>"DICER1-AS1"</f>
        <v>DICER1-AS1</v>
      </c>
    </row>
    <row r="266" spans="1:3" x14ac:dyDescent="0.2">
      <c r="A266" s="1">
        <v>1</v>
      </c>
      <c r="B266" s="1">
        <v>265</v>
      </c>
      <c r="C266" s="1" t="str">
        <f>"UBE2N"</f>
        <v>UBE2N</v>
      </c>
    </row>
    <row r="267" spans="1:3" x14ac:dyDescent="0.2">
      <c r="A267" s="1">
        <v>1</v>
      </c>
      <c r="B267" s="1">
        <v>266</v>
      </c>
      <c r="C267" s="1" t="str">
        <f>"FAM72A"</f>
        <v>FAM72A</v>
      </c>
    </row>
    <row r="268" spans="1:3" x14ac:dyDescent="0.2">
      <c r="A268" s="1">
        <v>1</v>
      </c>
      <c r="B268" s="1">
        <v>267</v>
      </c>
      <c r="C268" s="1" t="str">
        <f>"NAALADL2"</f>
        <v>NAALADL2</v>
      </c>
    </row>
    <row r="269" spans="1:3" x14ac:dyDescent="0.2">
      <c r="A269" s="1">
        <v>1</v>
      </c>
      <c r="B269" s="1">
        <v>268</v>
      </c>
      <c r="C269" s="1" t="str">
        <f>"LINC01465"</f>
        <v>LINC01465</v>
      </c>
    </row>
    <row r="270" spans="1:3" x14ac:dyDescent="0.2">
      <c r="A270" s="1">
        <v>1</v>
      </c>
      <c r="B270" s="1">
        <v>269</v>
      </c>
      <c r="C270" s="1" t="str">
        <f>"PIK3CD-AS2"</f>
        <v>PIK3CD-AS2</v>
      </c>
    </row>
    <row r="271" spans="1:3" x14ac:dyDescent="0.2">
      <c r="A271" s="1">
        <v>1</v>
      </c>
      <c r="B271" s="1">
        <v>270</v>
      </c>
      <c r="C271" s="1" t="str">
        <f>"UPF3A"</f>
        <v>UPF3A</v>
      </c>
    </row>
    <row r="272" spans="1:3" x14ac:dyDescent="0.2">
      <c r="A272" s="1">
        <v>1</v>
      </c>
      <c r="B272" s="1">
        <v>271</v>
      </c>
      <c r="C272" s="1" t="str">
        <f>"ZFHX3"</f>
        <v>ZFHX3</v>
      </c>
    </row>
    <row r="273" spans="1:3" x14ac:dyDescent="0.2">
      <c r="A273" s="1">
        <v>1</v>
      </c>
      <c r="B273" s="1">
        <v>272</v>
      </c>
      <c r="C273" s="1" t="str">
        <f>"RNH1"</f>
        <v>RNH1</v>
      </c>
    </row>
    <row r="274" spans="1:3" x14ac:dyDescent="0.2">
      <c r="A274" s="1">
        <v>1</v>
      </c>
      <c r="B274" s="1">
        <v>273</v>
      </c>
      <c r="C274" s="1" t="str">
        <f>"SRSF1"</f>
        <v>SRSF1</v>
      </c>
    </row>
    <row r="275" spans="1:3" x14ac:dyDescent="0.2">
      <c r="A275" s="1">
        <v>1</v>
      </c>
      <c r="B275" s="1">
        <v>274</v>
      </c>
      <c r="C275" s="1" t="str">
        <f>"ZMAT2"</f>
        <v>ZMAT2</v>
      </c>
    </row>
    <row r="276" spans="1:3" x14ac:dyDescent="0.2">
      <c r="A276" s="1">
        <v>1</v>
      </c>
      <c r="B276" s="1">
        <v>275</v>
      </c>
      <c r="C276" s="1" t="str">
        <f>"ALYREF"</f>
        <v>ALYREF</v>
      </c>
    </row>
    <row r="277" spans="1:3" x14ac:dyDescent="0.2">
      <c r="A277" s="1">
        <v>1</v>
      </c>
      <c r="B277" s="1">
        <v>276</v>
      </c>
      <c r="C277" s="1" t="str">
        <f>"SNW1"</f>
        <v>SNW1</v>
      </c>
    </row>
    <row r="278" spans="1:3" x14ac:dyDescent="0.2">
      <c r="A278" s="1">
        <v>1</v>
      </c>
      <c r="B278" s="1">
        <v>277</v>
      </c>
      <c r="C278" s="1" t="str">
        <f>"CLCN3"</f>
        <v>CLCN3</v>
      </c>
    </row>
    <row r="279" spans="1:3" x14ac:dyDescent="0.2">
      <c r="A279" s="1">
        <v>1</v>
      </c>
      <c r="B279" s="1">
        <v>278</v>
      </c>
      <c r="C279" s="1" t="str">
        <f>"TAF5L"</f>
        <v>TAF5L</v>
      </c>
    </row>
    <row r="280" spans="1:3" x14ac:dyDescent="0.2">
      <c r="A280" s="1">
        <v>1</v>
      </c>
      <c r="B280" s="1">
        <v>279</v>
      </c>
      <c r="C280" s="1" t="str">
        <f>"CFAP47"</f>
        <v>CFAP47</v>
      </c>
    </row>
    <row r="281" spans="1:3" x14ac:dyDescent="0.2">
      <c r="A281" s="1">
        <v>1</v>
      </c>
      <c r="B281" s="1">
        <v>280</v>
      </c>
      <c r="C281" s="1" t="str">
        <f>"GTF2IRD2B"</f>
        <v>GTF2IRD2B</v>
      </c>
    </row>
    <row r="282" spans="1:3" x14ac:dyDescent="0.2">
      <c r="A282" s="1">
        <v>1</v>
      </c>
      <c r="B282" s="1">
        <v>281</v>
      </c>
      <c r="C282" s="1" t="str">
        <f>"MRPL55"</f>
        <v>MRPL55</v>
      </c>
    </row>
    <row r="283" spans="1:3" x14ac:dyDescent="0.2">
      <c r="A283" s="1">
        <v>1</v>
      </c>
      <c r="B283" s="1">
        <v>282</v>
      </c>
      <c r="C283" s="1" t="str">
        <f>"NMNAT3"</f>
        <v>NMNAT3</v>
      </c>
    </row>
    <row r="284" spans="1:3" x14ac:dyDescent="0.2">
      <c r="A284" s="1">
        <v>1</v>
      </c>
      <c r="B284" s="1">
        <v>283</v>
      </c>
      <c r="C284" s="1" t="str">
        <f>"ACP1"</f>
        <v>ACP1</v>
      </c>
    </row>
    <row r="285" spans="1:3" x14ac:dyDescent="0.2">
      <c r="A285" s="1">
        <v>1</v>
      </c>
      <c r="B285" s="1">
        <v>284</v>
      </c>
      <c r="C285" s="1" t="str">
        <f>"UROD"</f>
        <v>UROD</v>
      </c>
    </row>
    <row r="286" spans="1:3" x14ac:dyDescent="0.2">
      <c r="A286" s="1">
        <v>1</v>
      </c>
      <c r="B286" s="1">
        <v>285</v>
      </c>
      <c r="C286" s="1" t="str">
        <f>"MRFAP1"</f>
        <v>MRFAP1</v>
      </c>
    </row>
    <row r="287" spans="1:3" x14ac:dyDescent="0.2">
      <c r="A287" s="1">
        <v>1</v>
      </c>
      <c r="B287" s="1">
        <v>286</v>
      </c>
      <c r="C287" s="1" t="str">
        <f>"EPB41L1"</f>
        <v>EPB41L1</v>
      </c>
    </row>
    <row r="288" spans="1:3" x14ac:dyDescent="0.2">
      <c r="A288" s="1">
        <v>1</v>
      </c>
      <c r="B288" s="1">
        <v>287</v>
      </c>
      <c r="C288" s="1" t="str">
        <f>"AC102953.2"</f>
        <v>AC102953.2</v>
      </c>
    </row>
    <row r="289" spans="1:3" x14ac:dyDescent="0.2">
      <c r="A289" s="1">
        <v>1</v>
      </c>
      <c r="B289" s="1">
        <v>288</v>
      </c>
      <c r="C289" s="1" t="str">
        <f>"ABT1"</f>
        <v>ABT1</v>
      </c>
    </row>
    <row r="290" spans="1:3" x14ac:dyDescent="0.2">
      <c r="A290" s="1">
        <v>1</v>
      </c>
      <c r="B290" s="1">
        <v>289</v>
      </c>
      <c r="C290" s="1" t="str">
        <f>"GPBP1L1"</f>
        <v>GPBP1L1</v>
      </c>
    </row>
    <row r="291" spans="1:3" x14ac:dyDescent="0.2">
      <c r="A291" s="1">
        <v>1</v>
      </c>
      <c r="B291" s="1">
        <v>290</v>
      </c>
      <c r="C291" s="1" t="str">
        <f>"PDIA5"</f>
        <v>PDIA5</v>
      </c>
    </row>
    <row r="292" spans="1:3" x14ac:dyDescent="0.2">
      <c r="A292" s="1">
        <v>1</v>
      </c>
      <c r="B292" s="1">
        <v>291</v>
      </c>
      <c r="C292" s="1" t="str">
        <f>"CCT7"</f>
        <v>CCT7</v>
      </c>
    </row>
    <row r="293" spans="1:3" x14ac:dyDescent="0.2">
      <c r="A293" s="1">
        <v>1</v>
      </c>
      <c r="B293" s="1">
        <v>292</v>
      </c>
      <c r="C293" s="1" t="str">
        <f>"ACBD5"</f>
        <v>ACBD5</v>
      </c>
    </row>
    <row r="294" spans="1:3" x14ac:dyDescent="0.2">
      <c r="A294" s="1">
        <v>1</v>
      </c>
      <c r="B294" s="1">
        <v>293</v>
      </c>
      <c r="C294" s="1" t="str">
        <f>"PPP2CA"</f>
        <v>PPP2CA</v>
      </c>
    </row>
    <row r="295" spans="1:3" x14ac:dyDescent="0.2">
      <c r="A295" s="1">
        <v>1</v>
      </c>
      <c r="B295" s="1">
        <v>294</v>
      </c>
      <c r="C295" s="1" t="str">
        <f>"DHX57"</f>
        <v>DHX57</v>
      </c>
    </row>
    <row r="296" spans="1:3" x14ac:dyDescent="0.2">
      <c r="A296" s="1">
        <v>1</v>
      </c>
      <c r="B296" s="1">
        <v>295</v>
      </c>
      <c r="C296" s="1" t="str">
        <f>"XPO7"</f>
        <v>XPO7</v>
      </c>
    </row>
    <row r="297" spans="1:3" x14ac:dyDescent="0.2">
      <c r="A297" s="1">
        <v>1</v>
      </c>
      <c r="B297" s="1">
        <v>296</v>
      </c>
      <c r="C297" s="1" t="str">
        <f>"TAF7"</f>
        <v>TAF7</v>
      </c>
    </row>
    <row r="298" spans="1:3" x14ac:dyDescent="0.2">
      <c r="A298" s="1">
        <v>1</v>
      </c>
      <c r="B298" s="1">
        <v>297</v>
      </c>
      <c r="C298" s="1" t="str">
        <f>"NFX1"</f>
        <v>NFX1</v>
      </c>
    </row>
    <row r="299" spans="1:3" x14ac:dyDescent="0.2">
      <c r="A299" s="1">
        <v>1</v>
      </c>
      <c r="B299" s="1">
        <v>298</v>
      </c>
      <c r="C299" s="1" t="str">
        <f>"VPS39"</f>
        <v>VPS39</v>
      </c>
    </row>
    <row r="300" spans="1:3" x14ac:dyDescent="0.2">
      <c r="A300" s="1">
        <v>1</v>
      </c>
      <c r="B300" s="1">
        <v>299</v>
      </c>
      <c r="C300" s="1" t="str">
        <f>"GPBP1"</f>
        <v>GPBP1</v>
      </c>
    </row>
    <row r="301" spans="1:3" x14ac:dyDescent="0.2">
      <c r="A301" s="1">
        <v>1</v>
      </c>
      <c r="B301" s="1">
        <v>300</v>
      </c>
      <c r="C301" s="1" t="str">
        <f>"TXNDC12"</f>
        <v>TXNDC12</v>
      </c>
    </row>
    <row r="302" spans="1:3" x14ac:dyDescent="0.2">
      <c r="A302" s="1">
        <v>1</v>
      </c>
      <c r="B302" s="1">
        <v>301</v>
      </c>
      <c r="C302" s="1" t="str">
        <f>"DDX19A"</f>
        <v>DDX19A</v>
      </c>
    </row>
    <row r="303" spans="1:3" x14ac:dyDescent="0.2">
      <c r="A303" s="1">
        <v>1</v>
      </c>
      <c r="B303" s="1">
        <v>302</v>
      </c>
      <c r="C303" s="1" t="str">
        <f>"STING1"</f>
        <v>STING1</v>
      </c>
    </row>
    <row r="304" spans="1:3" x14ac:dyDescent="0.2">
      <c r="A304" s="1">
        <v>1</v>
      </c>
      <c r="B304" s="1">
        <v>303</v>
      </c>
      <c r="C304" s="1" t="str">
        <f>"PHB2"</f>
        <v>PHB2</v>
      </c>
    </row>
    <row r="305" spans="1:3" x14ac:dyDescent="0.2">
      <c r="A305" s="1">
        <v>1</v>
      </c>
      <c r="B305" s="1">
        <v>304</v>
      </c>
      <c r="C305" s="1" t="str">
        <f>"AKAP10"</f>
        <v>AKAP10</v>
      </c>
    </row>
    <row r="306" spans="1:3" x14ac:dyDescent="0.2">
      <c r="A306" s="1">
        <v>1</v>
      </c>
      <c r="B306" s="1">
        <v>305</v>
      </c>
      <c r="C306" s="1" t="str">
        <f>"RING1"</f>
        <v>RING1</v>
      </c>
    </row>
    <row r="307" spans="1:3" x14ac:dyDescent="0.2">
      <c r="A307" s="1">
        <v>1</v>
      </c>
      <c r="B307" s="1">
        <v>306</v>
      </c>
      <c r="C307" s="1" t="str">
        <f>"EAPP"</f>
        <v>EAPP</v>
      </c>
    </row>
    <row r="308" spans="1:3" x14ac:dyDescent="0.2">
      <c r="A308" s="1">
        <v>1</v>
      </c>
      <c r="B308" s="1">
        <v>307</v>
      </c>
      <c r="C308" s="1" t="str">
        <f>"TPRA1"</f>
        <v>TPRA1</v>
      </c>
    </row>
    <row r="309" spans="1:3" x14ac:dyDescent="0.2">
      <c r="A309" s="1">
        <v>1</v>
      </c>
      <c r="B309" s="1">
        <v>308</v>
      </c>
      <c r="C309" s="1" t="str">
        <f>"TRIP4"</f>
        <v>TRIP4</v>
      </c>
    </row>
    <row r="310" spans="1:3" x14ac:dyDescent="0.2">
      <c r="A310" s="1">
        <v>1</v>
      </c>
      <c r="B310" s="1">
        <v>309</v>
      </c>
      <c r="C310" s="1" t="str">
        <f>"ARL6IP1"</f>
        <v>ARL6IP1</v>
      </c>
    </row>
    <row r="311" spans="1:3" x14ac:dyDescent="0.2">
      <c r="A311" s="1">
        <v>1</v>
      </c>
      <c r="B311" s="1">
        <v>310</v>
      </c>
      <c r="C311" s="1" t="str">
        <f>"E4F1"</f>
        <v>E4F1</v>
      </c>
    </row>
    <row r="312" spans="1:3" x14ac:dyDescent="0.2">
      <c r="A312" s="1">
        <v>1</v>
      </c>
      <c r="B312" s="1">
        <v>311</v>
      </c>
      <c r="C312" s="1" t="str">
        <f>"GTF3C5"</f>
        <v>GTF3C5</v>
      </c>
    </row>
    <row r="313" spans="1:3" x14ac:dyDescent="0.2">
      <c r="A313" s="1">
        <v>1</v>
      </c>
      <c r="B313" s="1">
        <v>312</v>
      </c>
      <c r="C313" s="1" t="str">
        <f>"MRPL44"</f>
        <v>MRPL44</v>
      </c>
    </row>
    <row r="314" spans="1:3" x14ac:dyDescent="0.2">
      <c r="A314" s="1">
        <v>1</v>
      </c>
      <c r="B314" s="1">
        <v>313</v>
      </c>
      <c r="C314" s="1" t="str">
        <f>"H2AJ"</f>
        <v>H2AJ</v>
      </c>
    </row>
    <row r="315" spans="1:3" x14ac:dyDescent="0.2">
      <c r="A315" s="1">
        <v>1</v>
      </c>
      <c r="B315" s="1">
        <v>314</v>
      </c>
      <c r="C315" s="1" t="str">
        <f>"C17orf49"</f>
        <v>C17orf49</v>
      </c>
    </row>
    <row r="316" spans="1:3" x14ac:dyDescent="0.2">
      <c r="A316" s="1">
        <v>1</v>
      </c>
      <c r="B316" s="1">
        <v>315</v>
      </c>
      <c r="C316" s="1" t="str">
        <f>"RBM42"</f>
        <v>RBM42</v>
      </c>
    </row>
    <row r="317" spans="1:3" x14ac:dyDescent="0.2">
      <c r="A317" s="1">
        <v>1</v>
      </c>
      <c r="B317" s="1">
        <v>316</v>
      </c>
      <c r="C317" s="1" t="str">
        <f>"PSMD3"</f>
        <v>PSMD3</v>
      </c>
    </row>
    <row r="318" spans="1:3" x14ac:dyDescent="0.2">
      <c r="A318" s="1">
        <v>1</v>
      </c>
      <c r="B318" s="1">
        <v>317</v>
      </c>
      <c r="C318" s="1" t="str">
        <f>"CTBP2"</f>
        <v>CTBP2</v>
      </c>
    </row>
    <row r="319" spans="1:3" x14ac:dyDescent="0.2">
      <c r="A319" s="1">
        <v>1</v>
      </c>
      <c r="B319" s="1">
        <v>318</v>
      </c>
      <c r="C319" s="1" t="str">
        <f>"RAB4B"</f>
        <v>RAB4B</v>
      </c>
    </row>
    <row r="320" spans="1:3" x14ac:dyDescent="0.2">
      <c r="A320" s="1">
        <v>1</v>
      </c>
      <c r="B320" s="1">
        <v>319</v>
      </c>
      <c r="C320" s="1" t="str">
        <f>"PRPS2"</f>
        <v>PRPS2</v>
      </c>
    </row>
    <row r="321" spans="1:3" x14ac:dyDescent="0.2">
      <c r="A321" s="1">
        <v>1</v>
      </c>
      <c r="B321" s="1">
        <v>320</v>
      </c>
      <c r="C321" s="1" t="str">
        <f>"RB1CC1"</f>
        <v>RB1CC1</v>
      </c>
    </row>
    <row r="322" spans="1:3" x14ac:dyDescent="0.2">
      <c r="A322" s="1">
        <v>1</v>
      </c>
      <c r="B322" s="1">
        <v>321</v>
      </c>
      <c r="C322" s="1" t="str">
        <f>"UBE2J2"</f>
        <v>UBE2J2</v>
      </c>
    </row>
    <row r="323" spans="1:3" x14ac:dyDescent="0.2">
      <c r="A323" s="1">
        <v>1</v>
      </c>
      <c r="B323" s="1">
        <v>322</v>
      </c>
      <c r="C323" s="1" t="str">
        <f>"PSMC3"</f>
        <v>PSMC3</v>
      </c>
    </row>
    <row r="324" spans="1:3" x14ac:dyDescent="0.2">
      <c r="A324" s="1">
        <v>1</v>
      </c>
      <c r="B324" s="1">
        <v>323</v>
      </c>
      <c r="C324" s="1" t="str">
        <f>"OPTN"</f>
        <v>OPTN</v>
      </c>
    </row>
    <row r="325" spans="1:3" x14ac:dyDescent="0.2">
      <c r="A325" s="1">
        <v>1</v>
      </c>
      <c r="B325" s="1">
        <v>324</v>
      </c>
      <c r="C325" s="1" t="str">
        <f>"ERAL1"</f>
        <v>ERAL1</v>
      </c>
    </row>
    <row r="326" spans="1:3" x14ac:dyDescent="0.2">
      <c r="A326" s="1">
        <v>1</v>
      </c>
      <c r="B326" s="1">
        <v>325</v>
      </c>
      <c r="C326" s="1" t="str">
        <f>"MICU1"</f>
        <v>MICU1</v>
      </c>
    </row>
    <row r="327" spans="1:3" x14ac:dyDescent="0.2">
      <c r="A327" s="1">
        <v>1</v>
      </c>
      <c r="B327" s="1">
        <v>326</v>
      </c>
      <c r="C327" s="1" t="str">
        <f>"NCOR1"</f>
        <v>NCOR1</v>
      </c>
    </row>
    <row r="328" spans="1:3" x14ac:dyDescent="0.2">
      <c r="A328" s="1">
        <v>1</v>
      </c>
      <c r="B328" s="1">
        <v>327</v>
      </c>
      <c r="C328" s="1" t="str">
        <f>"UBA1"</f>
        <v>UBA1</v>
      </c>
    </row>
    <row r="329" spans="1:3" x14ac:dyDescent="0.2">
      <c r="A329" s="1">
        <v>1</v>
      </c>
      <c r="B329" s="1">
        <v>328</v>
      </c>
      <c r="C329" s="1" t="str">
        <f>"GNG5"</f>
        <v>GNG5</v>
      </c>
    </row>
    <row r="330" spans="1:3" x14ac:dyDescent="0.2">
      <c r="A330" s="1">
        <v>1</v>
      </c>
      <c r="B330" s="1">
        <v>329</v>
      </c>
      <c r="C330" s="1" t="str">
        <f>"AP2M1"</f>
        <v>AP2M1</v>
      </c>
    </row>
    <row r="331" spans="1:3" x14ac:dyDescent="0.2">
      <c r="A331" s="1">
        <v>1</v>
      </c>
      <c r="B331" s="1">
        <v>330</v>
      </c>
      <c r="C331" s="1" t="str">
        <f>"ATF5"</f>
        <v>ATF5</v>
      </c>
    </row>
    <row r="332" spans="1:3" x14ac:dyDescent="0.2">
      <c r="A332" s="1">
        <v>1</v>
      </c>
      <c r="B332" s="1">
        <v>331</v>
      </c>
      <c r="C332" s="1" t="str">
        <f>"EIF3G"</f>
        <v>EIF3G</v>
      </c>
    </row>
    <row r="333" spans="1:3" x14ac:dyDescent="0.2">
      <c r="A333" s="1">
        <v>1</v>
      </c>
      <c r="B333" s="1">
        <v>332</v>
      </c>
      <c r="C333" s="1" t="str">
        <f>"STAT5A"</f>
        <v>STAT5A</v>
      </c>
    </row>
    <row r="334" spans="1:3" x14ac:dyDescent="0.2">
      <c r="A334" s="1">
        <v>1</v>
      </c>
      <c r="B334" s="1">
        <v>333</v>
      </c>
      <c r="C334" s="1" t="str">
        <f>"RNASEK"</f>
        <v>RNASEK</v>
      </c>
    </row>
    <row r="335" spans="1:3" x14ac:dyDescent="0.2">
      <c r="A335" s="1">
        <v>1</v>
      </c>
      <c r="B335" s="1">
        <v>334</v>
      </c>
      <c r="C335" s="1" t="str">
        <f>"DGKZ"</f>
        <v>DGKZ</v>
      </c>
    </row>
    <row r="336" spans="1:3" x14ac:dyDescent="0.2">
      <c r="A336" s="1">
        <v>1</v>
      </c>
      <c r="B336" s="1">
        <v>335</v>
      </c>
      <c r="C336" s="1" t="str">
        <f>"LRP5"</f>
        <v>LRP5</v>
      </c>
    </row>
    <row r="337" spans="1:3" x14ac:dyDescent="0.2">
      <c r="A337" s="1">
        <v>1</v>
      </c>
      <c r="B337" s="1">
        <v>336</v>
      </c>
      <c r="C337" s="1" t="str">
        <f>"POLR2A"</f>
        <v>POLR2A</v>
      </c>
    </row>
    <row r="338" spans="1:3" x14ac:dyDescent="0.2">
      <c r="A338" s="1">
        <v>1</v>
      </c>
      <c r="B338" s="1">
        <v>337</v>
      </c>
      <c r="C338" s="1" t="str">
        <f>"Z69720.2"</f>
        <v>Z69720.2</v>
      </c>
    </row>
    <row r="339" spans="1:3" x14ac:dyDescent="0.2">
      <c r="A339" s="1">
        <v>1</v>
      </c>
      <c r="B339" s="1">
        <v>338</v>
      </c>
      <c r="C339" s="1" t="str">
        <f>"CALM3"</f>
        <v>CALM3</v>
      </c>
    </row>
    <row r="340" spans="1:3" x14ac:dyDescent="0.2">
      <c r="A340" s="1">
        <v>1</v>
      </c>
      <c r="B340" s="1">
        <v>339</v>
      </c>
      <c r="C340" s="1" t="str">
        <f>"TOP1"</f>
        <v>TOP1</v>
      </c>
    </row>
    <row r="341" spans="1:3" x14ac:dyDescent="0.2">
      <c r="A341" s="1">
        <v>1</v>
      </c>
      <c r="B341" s="1">
        <v>340</v>
      </c>
      <c r="C341" s="1" t="str">
        <f>"PRKACA"</f>
        <v>PRKACA</v>
      </c>
    </row>
    <row r="342" spans="1:3" x14ac:dyDescent="0.2">
      <c r="A342" s="1">
        <v>1</v>
      </c>
      <c r="B342" s="1">
        <v>341</v>
      </c>
      <c r="C342" s="1" t="str">
        <f>"RBCK1"</f>
        <v>RBCK1</v>
      </c>
    </row>
    <row r="343" spans="1:3" x14ac:dyDescent="0.2">
      <c r="A343" s="1">
        <v>1</v>
      </c>
      <c r="B343" s="1">
        <v>342</v>
      </c>
      <c r="C343" s="1" t="str">
        <f>"TRIM28"</f>
        <v>TRIM28</v>
      </c>
    </row>
    <row r="344" spans="1:3" x14ac:dyDescent="0.2">
      <c r="A344" s="1">
        <v>1</v>
      </c>
      <c r="B344" s="1">
        <v>343</v>
      </c>
      <c r="C344" s="1" t="str">
        <f>"EIF2S2"</f>
        <v>EIF2S2</v>
      </c>
    </row>
    <row r="345" spans="1:3" x14ac:dyDescent="0.2">
      <c r="A345" s="1">
        <v>1</v>
      </c>
      <c r="B345" s="1">
        <v>344</v>
      </c>
      <c r="C345" s="1" t="str">
        <f>"PPM1G"</f>
        <v>PPM1G</v>
      </c>
    </row>
    <row r="346" spans="1:3" x14ac:dyDescent="0.2">
      <c r="A346" s="1">
        <v>1</v>
      </c>
      <c r="B346" s="1">
        <v>345</v>
      </c>
      <c r="C346" s="1" t="str">
        <f>"UBE2L3"</f>
        <v>UBE2L3</v>
      </c>
    </row>
    <row r="347" spans="1:3" x14ac:dyDescent="0.2">
      <c r="A347" s="1">
        <v>1</v>
      </c>
      <c r="B347" s="1">
        <v>346</v>
      </c>
      <c r="C347" s="1" t="str">
        <f>"GOLGA2"</f>
        <v>GOLGA2</v>
      </c>
    </row>
    <row r="348" spans="1:3" x14ac:dyDescent="0.2">
      <c r="A348" s="1">
        <v>1</v>
      </c>
      <c r="B348" s="1">
        <v>347</v>
      </c>
      <c r="C348" s="1" t="str">
        <f>"WASF2"</f>
        <v>WASF2</v>
      </c>
    </row>
    <row r="349" spans="1:3" x14ac:dyDescent="0.2">
      <c r="A349" s="1">
        <v>1</v>
      </c>
      <c r="B349" s="1">
        <v>348</v>
      </c>
      <c r="C349" s="1" t="str">
        <f>"RAB5C"</f>
        <v>RAB5C</v>
      </c>
    </row>
    <row r="350" spans="1:3" x14ac:dyDescent="0.2">
      <c r="A350" s="1">
        <v>1</v>
      </c>
      <c r="B350" s="1">
        <v>349</v>
      </c>
      <c r="C350" s="1" t="str">
        <f>"PSME3IP1"</f>
        <v>PSME3IP1</v>
      </c>
    </row>
    <row r="351" spans="1:3" x14ac:dyDescent="0.2">
      <c r="A351" s="1">
        <v>1</v>
      </c>
      <c r="B351" s="1">
        <v>350</v>
      </c>
      <c r="C351" s="1" t="str">
        <f>"UBE2V1"</f>
        <v>UBE2V1</v>
      </c>
    </row>
    <row r="352" spans="1:3" x14ac:dyDescent="0.2">
      <c r="A352" s="1">
        <v>1</v>
      </c>
      <c r="B352" s="1">
        <v>351</v>
      </c>
      <c r="C352" s="1" t="str">
        <f>"KIAA2013"</f>
        <v>KIAA2013</v>
      </c>
    </row>
    <row r="353" spans="1:3" x14ac:dyDescent="0.2">
      <c r="A353" s="1">
        <v>1</v>
      </c>
      <c r="B353" s="1">
        <v>352</v>
      </c>
      <c r="C353" s="1" t="str">
        <f>"LRPAP1"</f>
        <v>LRPAP1</v>
      </c>
    </row>
    <row r="354" spans="1:3" x14ac:dyDescent="0.2">
      <c r="A354" s="1">
        <v>1</v>
      </c>
      <c r="B354" s="1">
        <v>353</v>
      </c>
      <c r="C354" s="1" t="str">
        <f>"CYTH2"</f>
        <v>CYTH2</v>
      </c>
    </row>
    <row r="355" spans="1:3" x14ac:dyDescent="0.2">
      <c r="A355" s="1">
        <v>1</v>
      </c>
      <c r="B355" s="1">
        <v>354</v>
      </c>
      <c r="C355" s="1" t="str">
        <f>"KDM2A"</f>
        <v>KDM2A</v>
      </c>
    </row>
    <row r="356" spans="1:3" x14ac:dyDescent="0.2">
      <c r="A356" s="1">
        <v>1</v>
      </c>
      <c r="B356" s="1">
        <v>355</v>
      </c>
      <c r="C356" s="1" t="str">
        <f>"EVA1C"</f>
        <v>EVA1C</v>
      </c>
    </row>
    <row r="357" spans="1:3" x14ac:dyDescent="0.2">
      <c r="A357" s="1">
        <v>1</v>
      </c>
      <c r="B357" s="1">
        <v>356</v>
      </c>
      <c r="C357" s="1" t="str">
        <f>"PRRC2A"</f>
        <v>PRRC2A</v>
      </c>
    </row>
    <row r="358" spans="1:3" x14ac:dyDescent="0.2">
      <c r="A358" s="1">
        <v>1</v>
      </c>
      <c r="B358" s="1">
        <v>357</v>
      </c>
      <c r="C358" s="1" t="str">
        <f>"TMEM219"</f>
        <v>TMEM219</v>
      </c>
    </row>
    <row r="359" spans="1:3" x14ac:dyDescent="0.2">
      <c r="A359" s="1">
        <v>1</v>
      </c>
      <c r="B359" s="1">
        <v>358</v>
      </c>
      <c r="C359" s="1" t="str">
        <f>"ANKZF1"</f>
        <v>ANKZF1</v>
      </c>
    </row>
    <row r="360" spans="1:3" x14ac:dyDescent="0.2">
      <c r="A360" s="1">
        <v>1</v>
      </c>
      <c r="B360" s="1">
        <v>359</v>
      </c>
      <c r="C360" s="1" t="str">
        <f>"PSMD8"</f>
        <v>PSMD8</v>
      </c>
    </row>
    <row r="361" spans="1:3" x14ac:dyDescent="0.2">
      <c r="A361" s="1">
        <v>1</v>
      </c>
      <c r="B361" s="1">
        <v>360</v>
      </c>
      <c r="C361" s="1" t="str">
        <f>"NRG2"</f>
        <v>NRG2</v>
      </c>
    </row>
    <row r="362" spans="1:3" x14ac:dyDescent="0.2">
      <c r="A362" s="1">
        <v>1</v>
      </c>
      <c r="B362" s="1">
        <v>361</v>
      </c>
      <c r="C362" s="1" t="str">
        <f>"SPAG4"</f>
        <v>SPAG4</v>
      </c>
    </row>
    <row r="363" spans="1:3" x14ac:dyDescent="0.2">
      <c r="A363" s="1">
        <v>1</v>
      </c>
      <c r="B363" s="1">
        <v>362</v>
      </c>
      <c r="C363" s="1" t="str">
        <f>"TCF23"</f>
        <v>TCF23</v>
      </c>
    </row>
    <row r="364" spans="1:3" x14ac:dyDescent="0.2">
      <c r="A364" s="1">
        <v>1</v>
      </c>
      <c r="B364" s="1">
        <v>363</v>
      </c>
      <c r="C364" s="1" t="str">
        <f>"C9orf106"</f>
        <v>C9orf106</v>
      </c>
    </row>
    <row r="365" spans="1:3" x14ac:dyDescent="0.2">
      <c r="A365" s="1">
        <v>1</v>
      </c>
      <c r="B365" s="1">
        <v>364</v>
      </c>
      <c r="C365" s="1" t="str">
        <f>"PLXNB1"</f>
        <v>PLXNB1</v>
      </c>
    </row>
    <row r="366" spans="1:3" x14ac:dyDescent="0.2">
      <c r="A366" s="1">
        <v>1</v>
      </c>
      <c r="B366" s="1">
        <v>365</v>
      </c>
      <c r="C366" s="1" t="str">
        <f>"DNAJB6"</f>
        <v>DNAJB6</v>
      </c>
    </row>
    <row r="367" spans="1:3" x14ac:dyDescent="0.2">
      <c r="A367" s="1">
        <v>1</v>
      </c>
      <c r="B367" s="1">
        <v>366</v>
      </c>
      <c r="C367" s="1" t="str">
        <f>"SIK3"</f>
        <v>SIK3</v>
      </c>
    </row>
    <row r="368" spans="1:3" x14ac:dyDescent="0.2">
      <c r="A368" s="1">
        <v>1</v>
      </c>
      <c r="B368" s="1">
        <v>367</v>
      </c>
      <c r="C368" s="1" t="str">
        <f>"TCF7L1"</f>
        <v>TCF7L1</v>
      </c>
    </row>
    <row r="369" spans="1:3" x14ac:dyDescent="0.2">
      <c r="A369" s="1">
        <v>1</v>
      </c>
      <c r="B369" s="1">
        <v>368</v>
      </c>
      <c r="C369" s="1" t="str">
        <f>"AC139795.2"</f>
        <v>AC139795.2</v>
      </c>
    </row>
    <row r="370" spans="1:3" x14ac:dyDescent="0.2">
      <c r="A370" s="1">
        <v>1</v>
      </c>
      <c r="B370" s="1">
        <v>369</v>
      </c>
      <c r="C370" s="1" t="str">
        <f>"ZFAND6"</f>
        <v>ZFAND6</v>
      </c>
    </row>
    <row r="371" spans="1:3" x14ac:dyDescent="0.2">
      <c r="A371" s="1">
        <v>1</v>
      </c>
      <c r="B371" s="1">
        <v>370</v>
      </c>
      <c r="C371" s="1" t="str">
        <f>"TMBIM4"</f>
        <v>TMBIM4</v>
      </c>
    </row>
    <row r="372" spans="1:3" x14ac:dyDescent="0.2">
      <c r="A372" s="1">
        <v>1</v>
      </c>
      <c r="B372" s="1">
        <v>371</v>
      </c>
      <c r="C372" s="1" t="str">
        <f>"GPR137"</f>
        <v>GPR137</v>
      </c>
    </row>
    <row r="373" spans="1:3" x14ac:dyDescent="0.2">
      <c r="A373" s="1">
        <v>1</v>
      </c>
      <c r="B373" s="1">
        <v>372</v>
      </c>
      <c r="C373" s="1" t="str">
        <f>"FAM210A"</f>
        <v>FAM210A</v>
      </c>
    </row>
    <row r="374" spans="1:3" x14ac:dyDescent="0.2">
      <c r="A374" s="1">
        <v>1</v>
      </c>
      <c r="B374" s="1">
        <v>373</v>
      </c>
      <c r="C374" s="1" t="str">
        <f>"CIR1"</f>
        <v>CIR1</v>
      </c>
    </row>
    <row r="375" spans="1:3" x14ac:dyDescent="0.2">
      <c r="A375" s="1">
        <v>1</v>
      </c>
      <c r="B375" s="1">
        <v>374</v>
      </c>
      <c r="C375" s="1" t="str">
        <f>"PSMC4"</f>
        <v>PSMC4</v>
      </c>
    </row>
    <row r="376" spans="1:3" x14ac:dyDescent="0.2">
      <c r="A376" s="1">
        <v>1</v>
      </c>
      <c r="B376" s="1">
        <v>375</v>
      </c>
      <c r="C376" s="1" t="str">
        <f>"IDH3G"</f>
        <v>IDH3G</v>
      </c>
    </row>
    <row r="377" spans="1:3" x14ac:dyDescent="0.2">
      <c r="A377" s="1">
        <v>1</v>
      </c>
      <c r="B377" s="1">
        <v>376</v>
      </c>
      <c r="C377" s="1" t="str">
        <f>"BUD31"</f>
        <v>BUD31</v>
      </c>
    </row>
    <row r="378" spans="1:3" x14ac:dyDescent="0.2">
      <c r="A378" s="1">
        <v>1</v>
      </c>
      <c r="B378" s="1">
        <v>377</v>
      </c>
      <c r="C378" s="1" t="str">
        <f>"PDHB"</f>
        <v>PDHB</v>
      </c>
    </row>
    <row r="379" spans="1:3" x14ac:dyDescent="0.2">
      <c r="A379" s="1">
        <v>1</v>
      </c>
      <c r="B379" s="1">
        <v>378</v>
      </c>
      <c r="C379" s="1" t="str">
        <f>"STAU1"</f>
        <v>STAU1</v>
      </c>
    </row>
    <row r="380" spans="1:3" x14ac:dyDescent="0.2">
      <c r="A380" s="1">
        <v>1</v>
      </c>
      <c r="B380" s="1">
        <v>379</v>
      </c>
      <c r="C380" s="1" t="str">
        <f>"TRIR"</f>
        <v>TRIR</v>
      </c>
    </row>
    <row r="381" spans="1:3" x14ac:dyDescent="0.2">
      <c r="A381" s="1">
        <v>1</v>
      </c>
      <c r="B381" s="1">
        <v>380</v>
      </c>
      <c r="C381" s="1" t="str">
        <f>"UBBP4"</f>
        <v>UBBP4</v>
      </c>
    </row>
    <row r="382" spans="1:3" x14ac:dyDescent="0.2">
      <c r="A382" s="1">
        <v>1</v>
      </c>
      <c r="B382" s="1">
        <v>381</v>
      </c>
      <c r="C382" s="1" t="str">
        <f>"VAPA"</f>
        <v>VAPA</v>
      </c>
    </row>
    <row r="383" spans="1:3" x14ac:dyDescent="0.2">
      <c r="A383" s="1">
        <v>1</v>
      </c>
      <c r="B383" s="1">
        <v>382</v>
      </c>
      <c r="C383" s="1" t="str">
        <f>"SLC25A11"</f>
        <v>SLC25A11</v>
      </c>
    </row>
    <row r="384" spans="1:3" x14ac:dyDescent="0.2">
      <c r="A384" s="1">
        <v>1</v>
      </c>
      <c r="B384" s="1">
        <v>383</v>
      </c>
      <c r="C384" s="1" t="str">
        <f>"AC138356.2"</f>
        <v>AC138356.2</v>
      </c>
    </row>
    <row r="385" spans="1:3" x14ac:dyDescent="0.2">
      <c r="A385" s="1">
        <v>1</v>
      </c>
      <c r="B385" s="1">
        <v>384</v>
      </c>
      <c r="C385" s="1" t="str">
        <f>"ACKR4"</f>
        <v>ACKR4</v>
      </c>
    </row>
    <row r="386" spans="1:3" x14ac:dyDescent="0.2">
      <c r="A386" s="1">
        <v>1</v>
      </c>
      <c r="B386" s="1">
        <v>385</v>
      </c>
      <c r="C386" s="1" t="str">
        <f>"EHMT1"</f>
        <v>EHMT1</v>
      </c>
    </row>
    <row r="387" spans="1:3" x14ac:dyDescent="0.2">
      <c r="A387" s="1">
        <v>1</v>
      </c>
      <c r="B387" s="1">
        <v>386</v>
      </c>
      <c r="C387" s="1" t="str">
        <f>"GGA1"</f>
        <v>GGA1</v>
      </c>
    </row>
    <row r="388" spans="1:3" x14ac:dyDescent="0.2">
      <c r="A388" s="1">
        <v>1</v>
      </c>
      <c r="B388" s="1">
        <v>387</v>
      </c>
      <c r="C388" s="1" t="str">
        <f>"NPTN"</f>
        <v>NPTN</v>
      </c>
    </row>
    <row r="389" spans="1:3" x14ac:dyDescent="0.2">
      <c r="A389" s="1">
        <v>1</v>
      </c>
      <c r="B389" s="1">
        <v>388</v>
      </c>
      <c r="C389" s="1" t="str">
        <f>"NAP1L4"</f>
        <v>NAP1L4</v>
      </c>
    </row>
    <row r="390" spans="1:3" x14ac:dyDescent="0.2">
      <c r="A390" s="1">
        <v>1</v>
      </c>
      <c r="B390" s="1">
        <v>389</v>
      </c>
      <c r="C390" s="1" t="str">
        <f>"OR2M3"</f>
        <v>OR2M3</v>
      </c>
    </row>
    <row r="391" spans="1:3" x14ac:dyDescent="0.2">
      <c r="A391" s="1">
        <v>1</v>
      </c>
      <c r="B391" s="1">
        <v>390</v>
      </c>
      <c r="C391" s="1" t="str">
        <f>"AC097382.2"</f>
        <v>AC097382.2</v>
      </c>
    </row>
    <row r="392" spans="1:3" x14ac:dyDescent="0.2">
      <c r="A392" s="1">
        <v>1</v>
      </c>
      <c r="B392" s="1">
        <v>391</v>
      </c>
      <c r="C392" s="1" t="str">
        <f>"AC005394.2"</f>
        <v>AC005394.2</v>
      </c>
    </row>
    <row r="393" spans="1:3" x14ac:dyDescent="0.2">
      <c r="A393" s="1">
        <v>1</v>
      </c>
      <c r="B393" s="1">
        <v>392</v>
      </c>
      <c r="C393" s="1" t="str">
        <f>"XIAPP2"</f>
        <v>XIAPP2</v>
      </c>
    </row>
    <row r="394" spans="1:3" x14ac:dyDescent="0.2">
      <c r="A394" s="1">
        <v>1</v>
      </c>
      <c r="B394" s="1">
        <v>393</v>
      </c>
      <c r="C394" s="1" t="str">
        <f>"AC011479.4"</f>
        <v>AC011479.4</v>
      </c>
    </row>
    <row r="395" spans="1:3" x14ac:dyDescent="0.2">
      <c r="A395" s="1">
        <v>1</v>
      </c>
      <c r="B395" s="1">
        <v>394</v>
      </c>
      <c r="C395" s="1" t="str">
        <f>"PLP2"</f>
        <v>PLP2</v>
      </c>
    </row>
    <row r="396" spans="1:3" x14ac:dyDescent="0.2">
      <c r="A396" s="1">
        <v>1</v>
      </c>
      <c r="B396" s="1">
        <v>395</v>
      </c>
      <c r="C396" s="1" t="str">
        <f>"SAMD4B"</f>
        <v>SAMD4B</v>
      </c>
    </row>
    <row r="397" spans="1:3" x14ac:dyDescent="0.2">
      <c r="A397" s="1">
        <v>1</v>
      </c>
      <c r="B397" s="1">
        <v>396</v>
      </c>
      <c r="C397" s="1" t="str">
        <f>"RFX5-AS1"</f>
        <v>RFX5-AS1</v>
      </c>
    </row>
    <row r="398" spans="1:3" x14ac:dyDescent="0.2">
      <c r="A398" s="1">
        <v>1</v>
      </c>
      <c r="B398" s="1">
        <v>397</v>
      </c>
      <c r="C398" s="1" t="str">
        <f>"AL645939.1"</f>
        <v>AL645939.1</v>
      </c>
    </row>
    <row r="399" spans="1:3" x14ac:dyDescent="0.2">
      <c r="A399" s="1">
        <v>1</v>
      </c>
      <c r="B399" s="1">
        <v>398</v>
      </c>
      <c r="C399" s="1" t="str">
        <f>"LINC00485"</f>
        <v>LINC00485</v>
      </c>
    </row>
    <row r="400" spans="1:3" x14ac:dyDescent="0.2">
      <c r="A400" s="1">
        <v>1</v>
      </c>
      <c r="B400" s="1">
        <v>399</v>
      </c>
      <c r="C400" s="1" t="str">
        <f>"AC135050.1"</f>
        <v>AC135050.1</v>
      </c>
    </row>
    <row r="401" spans="1:3" x14ac:dyDescent="0.2">
      <c r="A401" s="1">
        <v>1</v>
      </c>
      <c r="B401" s="1">
        <v>400</v>
      </c>
      <c r="C401" s="1" t="str">
        <f>"TLE4"</f>
        <v>TLE4</v>
      </c>
    </row>
    <row r="402" spans="1:3" x14ac:dyDescent="0.2">
      <c r="A402" s="1">
        <v>1</v>
      </c>
      <c r="B402" s="1">
        <v>401</v>
      </c>
      <c r="C402" s="1" t="str">
        <f>"FBRS"</f>
        <v>FBRS</v>
      </c>
    </row>
    <row r="403" spans="1:3" x14ac:dyDescent="0.2">
      <c r="A403" s="1">
        <v>1</v>
      </c>
      <c r="B403" s="1">
        <v>402</v>
      </c>
      <c r="C403" s="1" t="str">
        <f>"GSK3A"</f>
        <v>GSK3A</v>
      </c>
    </row>
    <row r="404" spans="1:3" x14ac:dyDescent="0.2">
      <c r="A404" s="1">
        <v>1</v>
      </c>
      <c r="B404" s="1">
        <v>403</v>
      </c>
      <c r="C404" s="1" t="str">
        <f>"ATP6V0C"</f>
        <v>ATP6V0C</v>
      </c>
    </row>
    <row r="405" spans="1:3" x14ac:dyDescent="0.2">
      <c r="A405" s="1">
        <v>1</v>
      </c>
      <c r="B405" s="1">
        <v>404</v>
      </c>
      <c r="C405" s="1" t="str">
        <f>"LRP6"</f>
        <v>LRP6</v>
      </c>
    </row>
    <row r="406" spans="1:3" x14ac:dyDescent="0.2">
      <c r="A406" s="1">
        <v>1</v>
      </c>
      <c r="B406" s="1">
        <v>405</v>
      </c>
      <c r="C406" s="1" t="str">
        <f>"ACTN4"</f>
        <v>ACTN4</v>
      </c>
    </row>
    <row r="407" spans="1:3" x14ac:dyDescent="0.2">
      <c r="A407" s="1">
        <v>1</v>
      </c>
      <c r="B407" s="1">
        <v>406</v>
      </c>
      <c r="C407" s="1" t="str">
        <f>"PYCARD-AS1"</f>
        <v>PYCARD-AS1</v>
      </c>
    </row>
    <row r="408" spans="1:3" x14ac:dyDescent="0.2">
      <c r="A408" s="1">
        <v>1</v>
      </c>
      <c r="B408" s="1">
        <v>407</v>
      </c>
      <c r="C408" s="1" t="str">
        <f>"AC008736.1"</f>
        <v>AC008736.1</v>
      </c>
    </row>
    <row r="409" spans="1:3" x14ac:dyDescent="0.2">
      <c r="A409" s="1">
        <v>1</v>
      </c>
      <c r="B409" s="1">
        <v>408</v>
      </c>
      <c r="C409" s="1" t="str">
        <f>"NMI"</f>
        <v>NMI</v>
      </c>
    </row>
    <row r="410" spans="1:3" x14ac:dyDescent="0.2">
      <c r="A410" s="1">
        <v>1</v>
      </c>
      <c r="B410" s="1">
        <v>409</v>
      </c>
      <c r="C410" s="1" t="str">
        <f>"NRM"</f>
        <v>NRM</v>
      </c>
    </row>
    <row r="411" spans="1:3" x14ac:dyDescent="0.2">
      <c r="A411" s="1">
        <v>1</v>
      </c>
      <c r="B411" s="1">
        <v>410</v>
      </c>
      <c r="C411" s="1" t="str">
        <f>"GAPDH"</f>
        <v>GAPDH</v>
      </c>
    </row>
    <row r="412" spans="1:3" x14ac:dyDescent="0.2">
      <c r="A412" s="1">
        <v>2</v>
      </c>
      <c r="B412" s="1">
        <v>1</v>
      </c>
      <c r="C412" s="1" t="str">
        <f>"MCEMP1"</f>
        <v>MCEMP1</v>
      </c>
    </row>
    <row r="413" spans="1:3" x14ac:dyDescent="0.2">
      <c r="A413" s="1">
        <v>2</v>
      </c>
      <c r="B413" s="1">
        <v>2</v>
      </c>
      <c r="C413" s="1" t="str">
        <f>"BCL2A1"</f>
        <v>BCL2A1</v>
      </c>
    </row>
    <row r="414" spans="1:3" x14ac:dyDescent="0.2">
      <c r="A414" s="1">
        <v>2</v>
      </c>
      <c r="B414" s="1">
        <v>3</v>
      </c>
      <c r="C414" s="1" t="str">
        <f>"PHACTR1"</f>
        <v>PHACTR1</v>
      </c>
    </row>
    <row r="415" spans="1:3" x14ac:dyDescent="0.2">
      <c r="A415" s="1">
        <v>2</v>
      </c>
      <c r="B415" s="1">
        <v>4</v>
      </c>
      <c r="C415" s="1" t="str">
        <f>"SLC11A1"</f>
        <v>SLC11A1</v>
      </c>
    </row>
    <row r="416" spans="1:3" x14ac:dyDescent="0.2">
      <c r="A416" s="1">
        <v>2</v>
      </c>
      <c r="B416" s="1">
        <v>5</v>
      </c>
      <c r="C416" s="1" t="str">
        <f>"SAMSN1"</f>
        <v>SAMSN1</v>
      </c>
    </row>
    <row r="417" spans="1:3" x14ac:dyDescent="0.2">
      <c r="A417" s="1">
        <v>2</v>
      </c>
      <c r="B417" s="1">
        <v>6</v>
      </c>
      <c r="C417" s="1" t="str">
        <f>"FCAR"</f>
        <v>FCAR</v>
      </c>
    </row>
    <row r="418" spans="1:3" x14ac:dyDescent="0.2">
      <c r="A418" s="1">
        <v>2</v>
      </c>
      <c r="B418" s="1">
        <v>7</v>
      </c>
      <c r="C418" s="1" t="str">
        <f>"IL18RAP"</f>
        <v>IL18RAP</v>
      </c>
    </row>
    <row r="419" spans="1:3" x14ac:dyDescent="0.2">
      <c r="A419" s="1">
        <v>2</v>
      </c>
      <c r="B419" s="1">
        <v>8</v>
      </c>
      <c r="C419" s="1" t="str">
        <f>"DYSF"</f>
        <v>DYSF</v>
      </c>
    </row>
    <row r="420" spans="1:3" x14ac:dyDescent="0.2">
      <c r="A420" s="1">
        <v>2</v>
      </c>
      <c r="B420" s="1">
        <v>9</v>
      </c>
      <c r="C420" s="1" t="str">
        <f>"FCN1"</f>
        <v>FCN1</v>
      </c>
    </row>
    <row r="421" spans="1:3" x14ac:dyDescent="0.2">
      <c r="A421" s="1">
        <v>2</v>
      </c>
      <c r="B421" s="1">
        <v>10</v>
      </c>
      <c r="C421" s="1" t="str">
        <f>"CLEC4E"</f>
        <v>CLEC4E</v>
      </c>
    </row>
    <row r="422" spans="1:3" x14ac:dyDescent="0.2">
      <c r="A422" s="1">
        <v>2</v>
      </c>
      <c r="B422" s="1">
        <v>11</v>
      </c>
      <c r="C422" s="1" t="str">
        <f>"SLA"</f>
        <v>SLA</v>
      </c>
    </row>
    <row r="423" spans="1:3" x14ac:dyDescent="0.2">
      <c r="A423" s="1">
        <v>2</v>
      </c>
      <c r="B423" s="1">
        <v>12</v>
      </c>
      <c r="C423" s="1" t="str">
        <f>"CSF3R"</f>
        <v>CSF3R</v>
      </c>
    </row>
    <row r="424" spans="1:3" x14ac:dyDescent="0.2">
      <c r="A424" s="1">
        <v>2</v>
      </c>
      <c r="B424" s="1">
        <v>13</v>
      </c>
      <c r="C424" s="1" t="str">
        <f>"CD53"</f>
        <v>CD53</v>
      </c>
    </row>
    <row r="425" spans="1:3" x14ac:dyDescent="0.2">
      <c r="A425" s="1">
        <v>2</v>
      </c>
      <c r="B425" s="1">
        <v>14</v>
      </c>
      <c r="C425" s="1" t="str">
        <f>"SIGLEC5"</f>
        <v>SIGLEC5</v>
      </c>
    </row>
    <row r="426" spans="1:3" x14ac:dyDescent="0.2">
      <c r="A426" s="1">
        <v>2</v>
      </c>
      <c r="B426" s="1">
        <v>15</v>
      </c>
      <c r="C426" s="1" t="str">
        <f>"PIK3R5"</f>
        <v>PIK3R5</v>
      </c>
    </row>
    <row r="427" spans="1:3" x14ac:dyDescent="0.2">
      <c r="A427" s="1">
        <v>2</v>
      </c>
      <c r="B427" s="1">
        <v>16</v>
      </c>
      <c r="C427" s="1" t="str">
        <f>"LIPN"</f>
        <v>LIPN</v>
      </c>
    </row>
    <row r="428" spans="1:3" x14ac:dyDescent="0.2">
      <c r="A428" s="1">
        <v>2</v>
      </c>
      <c r="B428" s="1">
        <v>17</v>
      </c>
      <c r="C428" s="1" t="str">
        <f>"DOK3"</f>
        <v>DOK3</v>
      </c>
    </row>
    <row r="429" spans="1:3" x14ac:dyDescent="0.2">
      <c r="A429" s="1">
        <v>2</v>
      </c>
      <c r="B429" s="1">
        <v>18</v>
      </c>
      <c r="C429" s="1" t="str">
        <f>"FCGR2A"</f>
        <v>FCGR2A</v>
      </c>
    </row>
    <row r="430" spans="1:3" x14ac:dyDescent="0.2">
      <c r="A430" s="1">
        <v>2</v>
      </c>
      <c r="B430" s="1">
        <v>19</v>
      </c>
      <c r="C430" s="1" t="str">
        <f>"MEFV"</f>
        <v>MEFV</v>
      </c>
    </row>
    <row r="431" spans="1:3" x14ac:dyDescent="0.2">
      <c r="A431" s="1">
        <v>2</v>
      </c>
      <c r="B431" s="1">
        <v>20</v>
      </c>
      <c r="C431" s="1" t="str">
        <f>"SIGLEC14"</f>
        <v>SIGLEC14</v>
      </c>
    </row>
    <row r="432" spans="1:3" x14ac:dyDescent="0.2">
      <c r="A432" s="1">
        <v>2</v>
      </c>
      <c r="B432" s="1">
        <v>21</v>
      </c>
      <c r="C432" s="1" t="str">
        <f>"FGR"</f>
        <v>FGR</v>
      </c>
    </row>
    <row r="433" spans="1:3" x14ac:dyDescent="0.2">
      <c r="A433" s="1">
        <v>2</v>
      </c>
      <c r="B433" s="1">
        <v>22</v>
      </c>
      <c r="C433" s="1" t="str">
        <f>"SIRPB1"</f>
        <v>SIRPB1</v>
      </c>
    </row>
    <row r="434" spans="1:3" x14ac:dyDescent="0.2">
      <c r="A434" s="1">
        <v>2</v>
      </c>
      <c r="B434" s="1">
        <v>23</v>
      </c>
      <c r="C434" s="1" t="str">
        <f>"RUBCNL"</f>
        <v>RUBCNL</v>
      </c>
    </row>
    <row r="435" spans="1:3" x14ac:dyDescent="0.2">
      <c r="A435" s="1">
        <v>2</v>
      </c>
      <c r="B435" s="1">
        <v>24</v>
      </c>
      <c r="C435" s="1" t="str">
        <f>"TAGAP"</f>
        <v>TAGAP</v>
      </c>
    </row>
    <row r="436" spans="1:3" x14ac:dyDescent="0.2">
      <c r="A436" s="1">
        <v>2</v>
      </c>
      <c r="B436" s="1">
        <v>25</v>
      </c>
      <c r="C436" s="1" t="str">
        <f>"LILRA5"</f>
        <v>LILRA5</v>
      </c>
    </row>
    <row r="437" spans="1:3" x14ac:dyDescent="0.2">
      <c r="A437" s="1">
        <v>2</v>
      </c>
      <c r="B437" s="1">
        <v>26</v>
      </c>
      <c r="C437" s="1" t="str">
        <f>"LCP2"</f>
        <v>LCP2</v>
      </c>
    </row>
    <row r="438" spans="1:3" x14ac:dyDescent="0.2">
      <c r="A438" s="1">
        <v>2</v>
      </c>
      <c r="B438" s="1">
        <v>27</v>
      </c>
      <c r="C438" s="1" t="str">
        <f>"EGR3"</f>
        <v>EGR3</v>
      </c>
    </row>
    <row r="439" spans="1:3" x14ac:dyDescent="0.2">
      <c r="A439" s="1">
        <v>2</v>
      </c>
      <c r="B439" s="1">
        <v>28</v>
      </c>
      <c r="C439" s="1" t="str">
        <f>"GNG2"</f>
        <v>GNG2</v>
      </c>
    </row>
    <row r="440" spans="1:3" x14ac:dyDescent="0.2">
      <c r="A440" s="1">
        <v>2</v>
      </c>
      <c r="B440" s="1">
        <v>29</v>
      </c>
      <c r="C440" s="1" t="str">
        <f>"TNFSF14"</f>
        <v>TNFSF14</v>
      </c>
    </row>
    <row r="441" spans="1:3" x14ac:dyDescent="0.2">
      <c r="A441" s="1">
        <v>3</v>
      </c>
      <c r="B441" s="1">
        <v>1</v>
      </c>
      <c r="C441" s="1" t="str">
        <f>"SCN4B"</f>
        <v>SCN4B</v>
      </c>
    </row>
    <row r="442" spans="1:3" x14ac:dyDescent="0.2">
      <c r="A442" s="1">
        <v>3</v>
      </c>
      <c r="B442" s="1">
        <v>2</v>
      </c>
      <c r="C442" s="1" t="str">
        <f>"STAP1"</f>
        <v>STAP1</v>
      </c>
    </row>
    <row r="443" spans="1:3" x14ac:dyDescent="0.2">
      <c r="A443" s="1">
        <v>3</v>
      </c>
      <c r="B443" s="1">
        <v>3</v>
      </c>
      <c r="C443" s="1" t="str">
        <f>"SKAP1"</f>
        <v>SKAP1</v>
      </c>
    </row>
    <row r="444" spans="1:3" x14ac:dyDescent="0.2">
      <c r="A444" s="1">
        <v>3</v>
      </c>
      <c r="B444" s="1">
        <v>4</v>
      </c>
      <c r="C444" s="1" t="str">
        <f>"AC016590.4"</f>
        <v>AC016590.4</v>
      </c>
    </row>
    <row r="445" spans="1:3" x14ac:dyDescent="0.2">
      <c r="A445" s="1">
        <v>3</v>
      </c>
      <c r="B445" s="1">
        <v>5</v>
      </c>
      <c r="C445" s="1" t="str">
        <f>"AP002008.2"</f>
        <v>AP002008.2</v>
      </c>
    </row>
    <row r="446" spans="1:3" x14ac:dyDescent="0.2">
      <c r="A446" s="1">
        <v>3</v>
      </c>
      <c r="B446" s="1">
        <v>6</v>
      </c>
      <c r="C446" s="1" t="str">
        <f>"HSD17B13"</f>
        <v>HSD17B13</v>
      </c>
    </row>
    <row r="447" spans="1:3" x14ac:dyDescent="0.2">
      <c r="A447" s="1">
        <v>3</v>
      </c>
      <c r="B447" s="1">
        <v>7</v>
      </c>
      <c r="C447" s="1" t="str">
        <f>"SLC44A5"</f>
        <v>SLC44A5</v>
      </c>
    </row>
    <row r="448" spans="1:3" x14ac:dyDescent="0.2">
      <c r="A448" s="1">
        <v>3</v>
      </c>
      <c r="B448" s="1">
        <v>8</v>
      </c>
      <c r="C448" s="1" t="str">
        <f>"C16orf89"</f>
        <v>C16orf89</v>
      </c>
    </row>
    <row r="449" spans="1:3" x14ac:dyDescent="0.2">
      <c r="A449" s="1">
        <v>3</v>
      </c>
      <c r="B449" s="1">
        <v>9</v>
      </c>
      <c r="C449" s="1" t="str">
        <f>"FYB2"</f>
        <v>FYB2</v>
      </c>
    </row>
    <row r="450" spans="1:3" x14ac:dyDescent="0.2">
      <c r="A450" s="1">
        <v>3</v>
      </c>
      <c r="B450" s="1">
        <v>10</v>
      </c>
      <c r="C450" s="1" t="str">
        <f>"SCUBE3"</f>
        <v>SCUBE3</v>
      </c>
    </row>
    <row r="451" spans="1:3" x14ac:dyDescent="0.2">
      <c r="A451" s="1">
        <v>3</v>
      </c>
      <c r="B451" s="1">
        <v>11</v>
      </c>
      <c r="C451" s="1" t="str">
        <f>"SNCA"</f>
        <v>SNCA</v>
      </c>
    </row>
    <row r="452" spans="1:3" x14ac:dyDescent="0.2">
      <c r="A452" s="1">
        <v>3</v>
      </c>
      <c r="B452" s="1">
        <v>12</v>
      </c>
      <c r="C452" s="1" t="str">
        <f>"MAOB"</f>
        <v>MAOB</v>
      </c>
    </row>
    <row r="453" spans="1:3" x14ac:dyDescent="0.2">
      <c r="A453" s="1">
        <v>3</v>
      </c>
      <c r="B453" s="1">
        <v>13</v>
      </c>
      <c r="C453" s="1" t="str">
        <f>"SLC6A13"</f>
        <v>SLC6A13</v>
      </c>
    </row>
    <row r="454" spans="1:3" x14ac:dyDescent="0.2">
      <c r="A454" s="1">
        <v>3</v>
      </c>
      <c r="B454" s="1">
        <v>14</v>
      </c>
      <c r="C454" s="1" t="str">
        <f>"CATSPERD"</f>
        <v>CATSPERD</v>
      </c>
    </row>
    <row r="455" spans="1:3" x14ac:dyDescent="0.2">
      <c r="A455" s="1">
        <v>3</v>
      </c>
      <c r="B455" s="1">
        <v>15</v>
      </c>
      <c r="C455" s="1" t="str">
        <f>"GSTA2"</f>
        <v>GSTA2</v>
      </c>
    </row>
    <row r="456" spans="1:3" x14ac:dyDescent="0.2">
      <c r="A456" s="1">
        <v>3</v>
      </c>
      <c r="B456" s="1">
        <v>16</v>
      </c>
      <c r="C456" s="1" t="str">
        <f>"PKIA"</f>
        <v>PKIA</v>
      </c>
    </row>
    <row r="457" spans="1:3" x14ac:dyDescent="0.2">
      <c r="A457" s="1">
        <v>3</v>
      </c>
      <c r="B457" s="1">
        <v>17</v>
      </c>
      <c r="C457" s="1" t="str">
        <f>"AC025475.1"</f>
        <v>AC025475.1</v>
      </c>
    </row>
    <row r="458" spans="1:3" x14ac:dyDescent="0.2">
      <c r="A458" s="1">
        <v>3</v>
      </c>
      <c r="B458" s="1">
        <v>18</v>
      </c>
      <c r="C458" s="1" t="str">
        <f>"KIF26B-AS1"</f>
        <v>KIF26B-AS1</v>
      </c>
    </row>
    <row r="459" spans="1:3" x14ac:dyDescent="0.2">
      <c r="A459" s="1">
        <v>3</v>
      </c>
      <c r="B459" s="1">
        <v>19</v>
      </c>
      <c r="C459" s="1" t="str">
        <f>"AC025171.3"</f>
        <v>AC025171.3</v>
      </c>
    </row>
    <row r="460" spans="1:3" x14ac:dyDescent="0.2">
      <c r="A460" s="1">
        <v>3</v>
      </c>
      <c r="B460" s="1">
        <v>20</v>
      </c>
      <c r="C460" s="1" t="str">
        <f>"STAB2"</f>
        <v>STAB2</v>
      </c>
    </row>
    <row r="461" spans="1:3" x14ac:dyDescent="0.2">
      <c r="A461" s="1">
        <v>3</v>
      </c>
      <c r="B461" s="1">
        <v>21</v>
      </c>
      <c r="C461" s="1" t="str">
        <f>"AC079142.1"</f>
        <v>AC079142.1</v>
      </c>
    </row>
    <row r="462" spans="1:3" x14ac:dyDescent="0.2">
      <c r="A462" s="1">
        <v>3</v>
      </c>
      <c r="B462" s="1">
        <v>22</v>
      </c>
      <c r="C462" s="1" t="str">
        <f>"SLC5A9"</f>
        <v>SLC5A9</v>
      </c>
    </row>
    <row r="463" spans="1:3" x14ac:dyDescent="0.2">
      <c r="A463" s="1">
        <v>3</v>
      </c>
      <c r="B463" s="1">
        <v>23</v>
      </c>
      <c r="C463" s="1" t="str">
        <f>"PTGER4P2-CDK2AP2P2"</f>
        <v>PTGER4P2-CDK2AP2P2</v>
      </c>
    </row>
    <row r="464" spans="1:3" x14ac:dyDescent="0.2">
      <c r="A464" s="1">
        <v>3</v>
      </c>
      <c r="B464" s="1">
        <v>24</v>
      </c>
      <c r="C464" s="1" t="str">
        <f>"ITLN1"</f>
        <v>ITLN1</v>
      </c>
    </row>
    <row r="465" spans="1:3" x14ac:dyDescent="0.2">
      <c r="A465" s="1">
        <v>3</v>
      </c>
      <c r="B465" s="1">
        <v>25</v>
      </c>
      <c r="C465" s="1" t="str">
        <f>"DAB1"</f>
        <v>DAB1</v>
      </c>
    </row>
    <row r="466" spans="1:3" x14ac:dyDescent="0.2">
      <c r="A466" s="1">
        <v>3</v>
      </c>
      <c r="B466" s="1">
        <v>26</v>
      </c>
      <c r="C466" s="1" t="str">
        <f>"COL28A1"</f>
        <v>COL28A1</v>
      </c>
    </row>
    <row r="467" spans="1:3" x14ac:dyDescent="0.2">
      <c r="A467" s="1">
        <v>3</v>
      </c>
      <c r="B467" s="1">
        <v>27</v>
      </c>
      <c r="C467" s="1" t="str">
        <f>"PIEZO2"</f>
        <v>PIEZO2</v>
      </c>
    </row>
    <row r="468" spans="1:3" x14ac:dyDescent="0.2">
      <c r="A468" s="1">
        <v>3</v>
      </c>
      <c r="B468" s="1">
        <v>28</v>
      </c>
      <c r="C468" s="1" t="str">
        <f>"HOTAIRM1"</f>
        <v>HOTAIRM1</v>
      </c>
    </row>
    <row r="469" spans="1:3" x14ac:dyDescent="0.2">
      <c r="A469" s="1">
        <v>3</v>
      </c>
      <c r="B469" s="1">
        <v>29</v>
      </c>
      <c r="C469" s="1" t="str">
        <f>"HOXA1"</f>
        <v>HOXA1</v>
      </c>
    </row>
    <row r="470" spans="1:3" x14ac:dyDescent="0.2">
      <c r="A470" s="1">
        <v>3</v>
      </c>
      <c r="B470" s="1">
        <v>30</v>
      </c>
      <c r="C470" s="1" t="str">
        <f>"FER1L5"</f>
        <v>FER1L5</v>
      </c>
    </row>
    <row r="471" spans="1:3" x14ac:dyDescent="0.2">
      <c r="A471" s="1">
        <v>3</v>
      </c>
      <c r="B471" s="1">
        <v>31</v>
      </c>
      <c r="C471" s="1" t="str">
        <f>"MAPK15"</f>
        <v>MAPK15</v>
      </c>
    </row>
    <row r="472" spans="1:3" x14ac:dyDescent="0.2">
      <c r="A472" s="1">
        <v>3</v>
      </c>
      <c r="B472" s="1">
        <v>32</v>
      </c>
      <c r="C472" s="1" t="str">
        <f>"AC020922.1"</f>
        <v>AC020922.1</v>
      </c>
    </row>
    <row r="473" spans="1:3" x14ac:dyDescent="0.2">
      <c r="A473" s="1">
        <v>3</v>
      </c>
      <c r="B473" s="1">
        <v>33</v>
      </c>
      <c r="C473" s="1" t="str">
        <f>"NPIPB7"</f>
        <v>NPIPB7</v>
      </c>
    </row>
    <row r="474" spans="1:3" x14ac:dyDescent="0.2">
      <c r="A474" s="1">
        <v>3</v>
      </c>
      <c r="B474" s="1">
        <v>34</v>
      </c>
      <c r="C474" s="1" t="str">
        <f>"AL035420.3"</f>
        <v>AL035420.3</v>
      </c>
    </row>
    <row r="475" spans="1:3" x14ac:dyDescent="0.2">
      <c r="A475" s="1">
        <v>3</v>
      </c>
      <c r="B475" s="1">
        <v>35</v>
      </c>
      <c r="C475" s="1" t="str">
        <f>"NTN5"</f>
        <v>NTN5</v>
      </c>
    </row>
    <row r="476" spans="1:3" x14ac:dyDescent="0.2">
      <c r="A476" s="1">
        <v>3</v>
      </c>
      <c r="B476" s="1">
        <v>36</v>
      </c>
      <c r="C476" s="1" t="str">
        <f>"DCUN1D4"</f>
        <v>DCUN1D4</v>
      </c>
    </row>
    <row r="477" spans="1:3" x14ac:dyDescent="0.2">
      <c r="A477" s="1">
        <v>3</v>
      </c>
      <c r="B477" s="1">
        <v>37</v>
      </c>
      <c r="C477" s="1" t="str">
        <f>"AC117395.1"</f>
        <v>AC117395.1</v>
      </c>
    </row>
    <row r="478" spans="1:3" x14ac:dyDescent="0.2">
      <c r="A478" s="1">
        <v>3</v>
      </c>
      <c r="B478" s="1">
        <v>38</v>
      </c>
      <c r="C478" s="1" t="str">
        <f>"WBP1"</f>
        <v>WBP1</v>
      </c>
    </row>
    <row r="479" spans="1:3" x14ac:dyDescent="0.2">
      <c r="A479" s="1">
        <v>3</v>
      </c>
      <c r="B479" s="1">
        <v>39</v>
      </c>
      <c r="C479" s="1" t="str">
        <f>"AC010655.2"</f>
        <v>AC010655.2</v>
      </c>
    </row>
    <row r="480" spans="1:3" x14ac:dyDescent="0.2">
      <c r="A480" s="1">
        <v>3</v>
      </c>
      <c r="B480" s="1">
        <v>40</v>
      </c>
      <c r="C480" s="1" t="str">
        <f>"CYP4F62P"</f>
        <v>CYP4F62P</v>
      </c>
    </row>
    <row r="481" spans="1:3" x14ac:dyDescent="0.2">
      <c r="A481" s="1">
        <v>3</v>
      </c>
      <c r="B481" s="1">
        <v>41</v>
      </c>
      <c r="C481" s="1" t="str">
        <f>"EGFEM1P"</f>
        <v>EGFEM1P</v>
      </c>
    </row>
    <row r="482" spans="1:3" x14ac:dyDescent="0.2">
      <c r="A482" s="1">
        <v>3</v>
      </c>
      <c r="B482" s="1">
        <v>42</v>
      </c>
      <c r="C482" s="1" t="str">
        <f>"AC025279.1"</f>
        <v>AC025279.1</v>
      </c>
    </row>
    <row r="483" spans="1:3" x14ac:dyDescent="0.2">
      <c r="A483" s="1">
        <v>3</v>
      </c>
      <c r="B483" s="1">
        <v>43</v>
      </c>
      <c r="C483" s="1" t="str">
        <f>"LINC01671"</f>
        <v>LINC01671</v>
      </c>
    </row>
    <row r="484" spans="1:3" x14ac:dyDescent="0.2">
      <c r="A484" s="1">
        <v>3</v>
      </c>
      <c r="B484" s="1">
        <v>44</v>
      </c>
      <c r="C484" s="1" t="str">
        <f>"CSPG5"</f>
        <v>CSPG5</v>
      </c>
    </row>
    <row r="485" spans="1:3" x14ac:dyDescent="0.2">
      <c r="A485" s="1">
        <v>3</v>
      </c>
      <c r="B485" s="1">
        <v>45</v>
      </c>
      <c r="C485" s="1" t="str">
        <f>"SERPINA6"</f>
        <v>SERPINA6</v>
      </c>
    </row>
    <row r="486" spans="1:3" x14ac:dyDescent="0.2">
      <c r="A486" s="1">
        <v>3</v>
      </c>
      <c r="B486" s="1">
        <v>46</v>
      </c>
      <c r="C486" s="1" t="str">
        <f>"VWA3A"</f>
        <v>VWA3A</v>
      </c>
    </row>
    <row r="487" spans="1:3" x14ac:dyDescent="0.2">
      <c r="A487" s="1">
        <v>3</v>
      </c>
      <c r="B487" s="1">
        <v>47</v>
      </c>
      <c r="C487" s="1" t="str">
        <f>"LINC00535"</f>
        <v>LINC00535</v>
      </c>
    </row>
    <row r="488" spans="1:3" x14ac:dyDescent="0.2">
      <c r="A488" s="1">
        <v>3</v>
      </c>
      <c r="B488" s="1">
        <v>48</v>
      </c>
      <c r="C488" s="1" t="str">
        <f>"GIPR"</f>
        <v>GIPR</v>
      </c>
    </row>
    <row r="489" spans="1:3" x14ac:dyDescent="0.2">
      <c r="A489" s="1">
        <v>3</v>
      </c>
      <c r="B489" s="1">
        <v>49</v>
      </c>
      <c r="C489" s="1" t="str">
        <f>"MYCBPAP"</f>
        <v>MYCBPAP</v>
      </c>
    </row>
    <row r="490" spans="1:3" x14ac:dyDescent="0.2">
      <c r="A490" s="1">
        <v>3</v>
      </c>
      <c r="B490" s="1">
        <v>50</v>
      </c>
      <c r="C490" s="1" t="str">
        <f>"SDR42E2"</f>
        <v>SDR42E2</v>
      </c>
    </row>
    <row r="491" spans="1:3" x14ac:dyDescent="0.2">
      <c r="A491" s="1">
        <v>3</v>
      </c>
      <c r="B491" s="1">
        <v>51</v>
      </c>
      <c r="C491" s="1" t="str">
        <f>"SPIB"</f>
        <v>SPIB</v>
      </c>
    </row>
    <row r="492" spans="1:3" x14ac:dyDescent="0.2">
      <c r="A492" s="1">
        <v>3</v>
      </c>
      <c r="B492" s="1">
        <v>52</v>
      </c>
      <c r="C492" s="1" t="str">
        <f>"NR2F1"</f>
        <v>NR2F1</v>
      </c>
    </row>
    <row r="493" spans="1:3" x14ac:dyDescent="0.2">
      <c r="A493" s="1">
        <v>3</v>
      </c>
      <c r="B493" s="1">
        <v>53</v>
      </c>
      <c r="C493" s="1" t="str">
        <f>"BEST4"</f>
        <v>BEST4</v>
      </c>
    </row>
    <row r="494" spans="1:3" x14ac:dyDescent="0.2">
      <c r="A494" s="1">
        <v>3</v>
      </c>
      <c r="B494" s="1">
        <v>54</v>
      </c>
      <c r="C494" s="1" t="str">
        <f>"MGAT4C"</f>
        <v>MGAT4C</v>
      </c>
    </row>
    <row r="495" spans="1:3" x14ac:dyDescent="0.2">
      <c r="A495" s="1">
        <v>4</v>
      </c>
      <c r="B495" s="1">
        <v>1</v>
      </c>
      <c r="C495" s="1" t="str">
        <f>"SBSN"</f>
        <v>SBSN</v>
      </c>
    </row>
    <row r="496" spans="1:3" x14ac:dyDescent="0.2">
      <c r="A496" s="1">
        <v>4</v>
      </c>
      <c r="B496" s="1">
        <v>2</v>
      </c>
      <c r="C496" s="1" t="str">
        <f>"IVL"</f>
        <v>IVL</v>
      </c>
    </row>
    <row r="497" spans="1:3" x14ac:dyDescent="0.2">
      <c r="A497" s="1">
        <v>4</v>
      </c>
      <c r="B497" s="1">
        <v>3</v>
      </c>
      <c r="C497" s="1" t="str">
        <f>"SPRR3"</f>
        <v>SPRR3</v>
      </c>
    </row>
    <row r="498" spans="1:3" x14ac:dyDescent="0.2">
      <c r="A498" s="1">
        <v>4</v>
      </c>
      <c r="B498" s="1">
        <v>4</v>
      </c>
      <c r="C498" s="1" t="str">
        <f>"VSIG10L"</f>
        <v>VSIG10L</v>
      </c>
    </row>
    <row r="499" spans="1:3" x14ac:dyDescent="0.2">
      <c r="A499" s="1">
        <v>4</v>
      </c>
      <c r="B499" s="1">
        <v>5</v>
      </c>
      <c r="C499" s="1" t="str">
        <f>"LINC00707"</f>
        <v>LINC00707</v>
      </c>
    </row>
    <row r="500" spans="1:3" x14ac:dyDescent="0.2">
      <c r="A500" s="1">
        <v>4</v>
      </c>
      <c r="B500" s="1">
        <v>6</v>
      </c>
      <c r="C500" s="1" t="str">
        <f>"TMPRSS11E"</f>
        <v>TMPRSS11E</v>
      </c>
    </row>
    <row r="501" spans="1:3" x14ac:dyDescent="0.2">
      <c r="A501" s="1">
        <v>4</v>
      </c>
      <c r="B501" s="1">
        <v>7</v>
      </c>
      <c r="C501" s="1" t="str">
        <f>"KRT78"</f>
        <v>KRT78</v>
      </c>
    </row>
    <row r="502" spans="1:3" x14ac:dyDescent="0.2">
      <c r="A502" s="1">
        <v>4</v>
      </c>
      <c r="B502" s="1">
        <v>8</v>
      </c>
      <c r="C502" s="1" t="str">
        <f>"SYT5"</f>
        <v>SYT5</v>
      </c>
    </row>
    <row r="503" spans="1:3" x14ac:dyDescent="0.2">
      <c r="A503" s="1">
        <v>4</v>
      </c>
      <c r="B503" s="1">
        <v>9</v>
      </c>
      <c r="C503" s="1" t="str">
        <f>"LSP1"</f>
        <v>LSP1</v>
      </c>
    </row>
    <row r="504" spans="1:3" x14ac:dyDescent="0.2">
      <c r="A504" s="1">
        <v>4</v>
      </c>
      <c r="B504" s="1">
        <v>10</v>
      </c>
      <c r="C504" s="1" t="str">
        <f>"TACC3"</f>
        <v>TACC3</v>
      </c>
    </row>
    <row r="505" spans="1:3" x14ac:dyDescent="0.2">
      <c r="A505" s="1">
        <v>4</v>
      </c>
      <c r="B505" s="1">
        <v>11</v>
      </c>
      <c r="C505" s="1" t="str">
        <f>"AC008517.1"</f>
        <v>AC008517.1</v>
      </c>
    </row>
    <row r="506" spans="1:3" x14ac:dyDescent="0.2">
      <c r="A506" s="1">
        <v>4</v>
      </c>
      <c r="B506" s="1">
        <v>12</v>
      </c>
      <c r="C506" s="1" t="str">
        <f>"SLC24A4"</f>
        <v>SLC24A4</v>
      </c>
    </row>
    <row r="507" spans="1:3" x14ac:dyDescent="0.2">
      <c r="A507" s="1">
        <v>4</v>
      </c>
      <c r="B507" s="1">
        <v>13</v>
      </c>
      <c r="C507" s="1" t="str">
        <f>"CAMK2N1"</f>
        <v>CAMK2N1</v>
      </c>
    </row>
    <row r="508" spans="1:3" x14ac:dyDescent="0.2">
      <c r="A508" s="1">
        <v>4</v>
      </c>
      <c r="B508" s="1">
        <v>14</v>
      </c>
      <c r="C508" s="1" t="str">
        <f>"RNF222"</f>
        <v>RNF222</v>
      </c>
    </row>
    <row r="509" spans="1:3" x14ac:dyDescent="0.2">
      <c r="A509" s="1">
        <v>4</v>
      </c>
      <c r="B509" s="1">
        <v>15</v>
      </c>
      <c r="C509" s="1" t="str">
        <f>"PRDM1"</f>
        <v>PRDM1</v>
      </c>
    </row>
    <row r="510" spans="1:3" x14ac:dyDescent="0.2">
      <c r="A510" s="1">
        <v>4</v>
      </c>
      <c r="B510" s="1">
        <v>16</v>
      </c>
      <c r="C510" s="1" t="str">
        <f>"FGL2"</f>
        <v>FGL2</v>
      </c>
    </row>
    <row r="511" spans="1:3" x14ac:dyDescent="0.2">
      <c r="A511" s="1">
        <v>4</v>
      </c>
      <c r="B511" s="1">
        <v>17</v>
      </c>
      <c r="C511" s="1" t="str">
        <f>"RCSD1"</f>
        <v>RCSD1</v>
      </c>
    </row>
    <row r="512" spans="1:3" x14ac:dyDescent="0.2">
      <c r="A512" s="1">
        <v>4</v>
      </c>
      <c r="B512" s="1">
        <v>18</v>
      </c>
      <c r="C512" s="1" t="str">
        <f>"AL137800.1"</f>
        <v>AL137800.1</v>
      </c>
    </row>
    <row r="513" spans="1:3" x14ac:dyDescent="0.2">
      <c r="A513" s="1">
        <v>4</v>
      </c>
      <c r="B513" s="1">
        <v>19</v>
      </c>
      <c r="C513" s="1" t="str">
        <f>"KIF21B"</f>
        <v>KIF21B</v>
      </c>
    </row>
    <row r="514" spans="1:3" x14ac:dyDescent="0.2">
      <c r="A514" s="1">
        <v>4</v>
      </c>
      <c r="B514" s="1">
        <v>20</v>
      </c>
      <c r="C514" s="1" t="str">
        <f>"AL117378.1"</f>
        <v>AL117378.1</v>
      </c>
    </row>
    <row r="515" spans="1:3" x14ac:dyDescent="0.2">
      <c r="A515" s="1">
        <v>4</v>
      </c>
      <c r="B515" s="1">
        <v>21</v>
      </c>
      <c r="C515" s="1" t="str">
        <f>"RIN3"</f>
        <v>RIN3</v>
      </c>
    </row>
    <row r="516" spans="1:3" x14ac:dyDescent="0.2">
      <c r="A516" s="1">
        <v>4</v>
      </c>
      <c r="B516" s="1">
        <v>22</v>
      </c>
      <c r="C516" s="1" t="str">
        <f>"RPH3A"</f>
        <v>RPH3A</v>
      </c>
    </row>
    <row r="517" spans="1:3" x14ac:dyDescent="0.2">
      <c r="A517" s="1">
        <v>4</v>
      </c>
      <c r="B517" s="1">
        <v>23</v>
      </c>
      <c r="C517" s="1" t="str">
        <f>"RASSF3"</f>
        <v>RASSF3</v>
      </c>
    </row>
    <row r="518" spans="1:3" x14ac:dyDescent="0.2">
      <c r="A518" s="1">
        <v>4</v>
      </c>
      <c r="B518" s="1">
        <v>24</v>
      </c>
      <c r="C518" s="1" t="str">
        <f>"AC104530.1"</f>
        <v>AC104530.1</v>
      </c>
    </row>
    <row r="519" spans="1:3" x14ac:dyDescent="0.2">
      <c r="A519" s="1">
        <v>4</v>
      </c>
      <c r="B519" s="1">
        <v>25</v>
      </c>
      <c r="C519" s="1" t="str">
        <f>"DAPK2"</f>
        <v>DAPK2</v>
      </c>
    </row>
    <row r="520" spans="1:3" x14ac:dyDescent="0.2">
      <c r="A520" s="1">
        <v>4</v>
      </c>
      <c r="B520" s="1">
        <v>26</v>
      </c>
      <c r="C520" s="1" t="str">
        <f>"LINC02560"</f>
        <v>LINC02560</v>
      </c>
    </row>
    <row r="521" spans="1:3" x14ac:dyDescent="0.2">
      <c r="A521" s="1">
        <v>4</v>
      </c>
      <c r="B521" s="1">
        <v>27</v>
      </c>
      <c r="C521" s="1" t="str">
        <f>"FOXM1"</f>
        <v>FOXM1</v>
      </c>
    </row>
    <row r="522" spans="1:3" x14ac:dyDescent="0.2">
      <c r="A522" s="1">
        <v>4</v>
      </c>
      <c r="B522" s="1">
        <v>28</v>
      </c>
      <c r="C522" s="1" t="str">
        <f>"CCDC150"</f>
        <v>CCDC150</v>
      </c>
    </row>
    <row r="523" spans="1:3" x14ac:dyDescent="0.2">
      <c r="A523" s="1">
        <v>4</v>
      </c>
      <c r="B523" s="1">
        <v>29</v>
      </c>
      <c r="C523" s="1" t="str">
        <f>"INA"</f>
        <v>INA</v>
      </c>
    </row>
    <row r="524" spans="1:3" x14ac:dyDescent="0.2">
      <c r="A524" s="1">
        <v>4</v>
      </c>
      <c r="B524" s="1">
        <v>30</v>
      </c>
      <c r="C524" s="1" t="str">
        <f>"H2BC8"</f>
        <v>H2BC8</v>
      </c>
    </row>
    <row r="525" spans="1:3" x14ac:dyDescent="0.2">
      <c r="A525" s="1">
        <v>4</v>
      </c>
      <c r="B525" s="1">
        <v>31</v>
      </c>
      <c r="C525" s="1" t="str">
        <f>"TCHH"</f>
        <v>TCHH</v>
      </c>
    </row>
    <row r="526" spans="1:3" x14ac:dyDescent="0.2">
      <c r="A526" s="1">
        <v>4</v>
      </c>
      <c r="B526" s="1">
        <v>32</v>
      </c>
      <c r="C526" s="1" t="str">
        <f>"AURKB"</f>
        <v>AURKB</v>
      </c>
    </row>
    <row r="527" spans="1:3" x14ac:dyDescent="0.2">
      <c r="A527" s="1">
        <v>4</v>
      </c>
      <c r="B527" s="1">
        <v>33</v>
      </c>
      <c r="C527" s="1" t="str">
        <f>"UBE2C"</f>
        <v>UBE2C</v>
      </c>
    </row>
    <row r="528" spans="1:3" x14ac:dyDescent="0.2">
      <c r="A528" s="1">
        <v>4</v>
      </c>
      <c r="B528" s="1">
        <v>34</v>
      </c>
      <c r="C528" s="1" t="str">
        <f>"CSF1R"</f>
        <v>CSF1R</v>
      </c>
    </row>
    <row r="529" spans="1:3" x14ac:dyDescent="0.2">
      <c r="A529" s="1">
        <v>4</v>
      </c>
      <c r="B529" s="1">
        <v>35</v>
      </c>
      <c r="C529" s="1" t="str">
        <f>"SAMD9"</f>
        <v>SAMD9</v>
      </c>
    </row>
    <row r="530" spans="1:3" x14ac:dyDescent="0.2">
      <c r="A530" s="1">
        <v>4</v>
      </c>
      <c r="B530" s="1">
        <v>36</v>
      </c>
      <c r="C530" s="1" t="str">
        <f>"HPSE"</f>
        <v>HPSE</v>
      </c>
    </row>
    <row r="531" spans="1:3" x14ac:dyDescent="0.2">
      <c r="A531" s="1">
        <v>4</v>
      </c>
      <c r="B531" s="1">
        <v>37</v>
      </c>
      <c r="C531" s="1" t="str">
        <f>"SDR9C7"</f>
        <v>SDR9C7</v>
      </c>
    </row>
    <row r="532" spans="1:3" x14ac:dyDescent="0.2">
      <c r="A532" s="1">
        <v>4</v>
      </c>
      <c r="B532" s="1">
        <v>38</v>
      </c>
      <c r="C532" s="1" t="str">
        <f>"E2F2"</f>
        <v>E2F2</v>
      </c>
    </row>
    <row r="533" spans="1:3" x14ac:dyDescent="0.2">
      <c r="A533" s="1">
        <v>4</v>
      </c>
      <c r="B533" s="1">
        <v>39</v>
      </c>
      <c r="C533" s="1" t="str">
        <f>"TMEM272"</f>
        <v>TMEM272</v>
      </c>
    </row>
    <row r="534" spans="1:3" x14ac:dyDescent="0.2">
      <c r="A534" s="1">
        <v>4</v>
      </c>
      <c r="B534" s="1">
        <v>40</v>
      </c>
      <c r="C534" s="1" t="str">
        <f>"ZNF114"</f>
        <v>ZNF114</v>
      </c>
    </row>
    <row r="535" spans="1:3" x14ac:dyDescent="0.2">
      <c r="A535" s="1">
        <v>4</v>
      </c>
      <c r="B535" s="1">
        <v>41</v>
      </c>
      <c r="C535" s="1" t="str">
        <f>"AC009055.2"</f>
        <v>AC009055.2</v>
      </c>
    </row>
    <row r="536" spans="1:3" x14ac:dyDescent="0.2">
      <c r="A536" s="1">
        <v>4</v>
      </c>
      <c r="B536" s="1">
        <v>42</v>
      </c>
      <c r="C536" s="1" t="str">
        <f>"AL161431.1"</f>
        <v>AL161431.1</v>
      </c>
    </row>
    <row r="537" spans="1:3" x14ac:dyDescent="0.2">
      <c r="A537" s="1">
        <v>4</v>
      </c>
      <c r="B537" s="1">
        <v>43</v>
      </c>
      <c r="C537" s="1" t="str">
        <f>"KRTDAP"</f>
        <v>KRTDAP</v>
      </c>
    </row>
    <row r="538" spans="1:3" x14ac:dyDescent="0.2">
      <c r="A538" s="1">
        <v>4</v>
      </c>
      <c r="B538" s="1">
        <v>44</v>
      </c>
      <c r="C538" s="1" t="str">
        <f>"NAIP"</f>
        <v>NAIP</v>
      </c>
    </row>
    <row r="539" spans="1:3" x14ac:dyDescent="0.2">
      <c r="A539" s="1">
        <v>4</v>
      </c>
      <c r="B539" s="1">
        <v>45</v>
      </c>
      <c r="C539" s="1" t="str">
        <f>"C11orf96"</f>
        <v>C11orf96</v>
      </c>
    </row>
    <row r="540" spans="1:3" x14ac:dyDescent="0.2">
      <c r="A540" s="1">
        <v>4</v>
      </c>
      <c r="B540" s="1">
        <v>46</v>
      </c>
      <c r="C540" s="1" t="str">
        <f>"ADAMTS1"</f>
        <v>ADAMTS1</v>
      </c>
    </row>
    <row r="541" spans="1:3" x14ac:dyDescent="0.2">
      <c r="A541" s="1">
        <v>4</v>
      </c>
      <c r="B541" s="1">
        <v>47</v>
      </c>
      <c r="C541" s="1" t="str">
        <f>"FAM25A"</f>
        <v>FAM25A</v>
      </c>
    </row>
    <row r="542" spans="1:3" x14ac:dyDescent="0.2">
      <c r="A542" s="1">
        <v>4</v>
      </c>
      <c r="B542" s="1">
        <v>48</v>
      </c>
      <c r="C542" s="1" t="str">
        <f>"LYPD3"</f>
        <v>LYPD3</v>
      </c>
    </row>
    <row r="543" spans="1:3" x14ac:dyDescent="0.2">
      <c r="A543" s="1">
        <v>4</v>
      </c>
      <c r="B543" s="1">
        <v>49</v>
      </c>
      <c r="C543" s="1" t="str">
        <f>"DSC2"</f>
        <v>DSC2</v>
      </c>
    </row>
    <row r="544" spans="1:3" x14ac:dyDescent="0.2">
      <c r="A544" s="1">
        <v>4</v>
      </c>
      <c r="B544" s="1">
        <v>50</v>
      </c>
      <c r="C544" s="1" t="str">
        <f>"TMPRSS11D"</f>
        <v>TMPRSS11D</v>
      </c>
    </row>
    <row r="545" spans="1:3" x14ac:dyDescent="0.2">
      <c r="A545" s="1">
        <v>4</v>
      </c>
      <c r="B545" s="1">
        <v>51</v>
      </c>
      <c r="C545" s="1" t="str">
        <f>"ESPL1"</f>
        <v>ESPL1</v>
      </c>
    </row>
    <row r="546" spans="1:3" x14ac:dyDescent="0.2">
      <c r="A546" s="1">
        <v>4</v>
      </c>
      <c r="B546" s="1">
        <v>52</v>
      </c>
      <c r="C546" s="1" t="str">
        <f>"SIGLEC1"</f>
        <v>SIGLEC1</v>
      </c>
    </row>
    <row r="547" spans="1:3" x14ac:dyDescent="0.2">
      <c r="A547" s="1">
        <v>4</v>
      </c>
      <c r="B547" s="1">
        <v>53</v>
      </c>
      <c r="C547" s="1" t="str">
        <f>"CD109"</f>
        <v>CD109</v>
      </c>
    </row>
    <row r="548" spans="1:3" x14ac:dyDescent="0.2">
      <c r="A548" s="1">
        <v>4</v>
      </c>
      <c r="B548" s="1">
        <v>54</v>
      </c>
      <c r="C548" s="1" t="str">
        <f>"CENPF"</f>
        <v>CENPF</v>
      </c>
    </row>
    <row r="549" spans="1:3" x14ac:dyDescent="0.2">
      <c r="A549" s="1">
        <v>4</v>
      </c>
      <c r="B549" s="1">
        <v>55</v>
      </c>
      <c r="C549" s="1" t="str">
        <f>"CMKLR1"</f>
        <v>CMKLR1</v>
      </c>
    </row>
    <row r="550" spans="1:3" x14ac:dyDescent="0.2">
      <c r="A550" s="1">
        <v>4</v>
      </c>
      <c r="B550" s="1">
        <v>56</v>
      </c>
      <c r="C550" s="1" t="str">
        <f>"MYBL2"</f>
        <v>MYBL2</v>
      </c>
    </row>
    <row r="551" spans="1:3" x14ac:dyDescent="0.2">
      <c r="A551" s="1">
        <v>4</v>
      </c>
      <c r="B551" s="1">
        <v>57</v>
      </c>
      <c r="C551" s="1" t="str">
        <f>"KNL1"</f>
        <v>KNL1</v>
      </c>
    </row>
    <row r="552" spans="1:3" x14ac:dyDescent="0.2">
      <c r="A552" s="1">
        <v>4</v>
      </c>
      <c r="B552" s="1">
        <v>58</v>
      </c>
      <c r="C552" s="1" t="str">
        <f>"ADAMDEC1"</f>
        <v>ADAMDEC1</v>
      </c>
    </row>
    <row r="553" spans="1:3" x14ac:dyDescent="0.2">
      <c r="A553" s="1">
        <v>4</v>
      </c>
      <c r="B553" s="1">
        <v>59</v>
      </c>
      <c r="C553" s="1" t="str">
        <f>"CALB1"</f>
        <v>CALB1</v>
      </c>
    </row>
    <row r="554" spans="1:3" x14ac:dyDescent="0.2">
      <c r="A554" s="1">
        <v>4</v>
      </c>
      <c r="B554" s="1">
        <v>60</v>
      </c>
      <c r="C554" s="1" t="str">
        <f>"STAB1"</f>
        <v>STAB1</v>
      </c>
    </row>
    <row r="555" spans="1:3" x14ac:dyDescent="0.2">
      <c r="A555" s="1">
        <v>4</v>
      </c>
      <c r="B555" s="1">
        <v>61</v>
      </c>
      <c r="C555" s="1" t="str">
        <f>"UPK3BL1"</f>
        <v>UPK3BL1</v>
      </c>
    </row>
    <row r="556" spans="1:3" x14ac:dyDescent="0.2">
      <c r="A556" s="1">
        <v>4</v>
      </c>
      <c r="B556" s="1">
        <v>62</v>
      </c>
      <c r="C556" s="1" t="str">
        <f>"FSCN1"</f>
        <v>FSCN1</v>
      </c>
    </row>
    <row r="557" spans="1:3" x14ac:dyDescent="0.2">
      <c r="A557" s="1">
        <v>4</v>
      </c>
      <c r="B557" s="1">
        <v>63</v>
      </c>
      <c r="C557" s="1" t="str">
        <f>"CLCA4"</f>
        <v>CLCA4</v>
      </c>
    </row>
    <row r="558" spans="1:3" x14ac:dyDescent="0.2">
      <c r="A558" s="1">
        <v>4</v>
      </c>
      <c r="B558" s="1">
        <v>64</v>
      </c>
      <c r="C558" s="1" t="str">
        <f>"KRT13"</f>
        <v>KRT13</v>
      </c>
    </row>
    <row r="559" spans="1:3" x14ac:dyDescent="0.2">
      <c r="A559" s="1">
        <v>5</v>
      </c>
      <c r="B559" s="1">
        <v>1</v>
      </c>
      <c r="C559" s="1" t="str">
        <f>"ST20"</f>
        <v>ST20</v>
      </c>
    </row>
    <row r="560" spans="1:3" x14ac:dyDescent="0.2">
      <c r="A560" s="1">
        <v>5</v>
      </c>
      <c r="B560" s="1">
        <v>2</v>
      </c>
      <c r="C560" s="1" t="str">
        <f>"MTATP6P1"</f>
        <v>MTATP6P1</v>
      </c>
    </row>
    <row r="561" spans="1:3" x14ac:dyDescent="0.2">
      <c r="A561" s="1">
        <v>5</v>
      </c>
      <c r="B561" s="1">
        <v>3</v>
      </c>
      <c r="C561" s="1" t="str">
        <f>"MT-ATP8"</f>
        <v>MT-ATP8</v>
      </c>
    </row>
    <row r="562" spans="1:3" x14ac:dyDescent="0.2">
      <c r="A562" s="1">
        <v>5</v>
      </c>
      <c r="B562" s="1">
        <v>4</v>
      </c>
      <c r="C562" s="1" t="str">
        <f>"AD000864.1"</f>
        <v>AD000864.1</v>
      </c>
    </row>
    <row r="563" spans="1:3" x14ac:dyDescent="0.2">
      <c r="A563" s="1">
        <v>5</v>
      </c>
      <c r="B563" s="1">
        <v>5</v>
      </c>
      <c r="C563" s="1" t="str">
        <f>"AC005622.1"</f>
        <v>AC005622.1</v>
      </c>
    </row>
    <row r="564" spans="1:3" x14ac:dyDescent="0.2">
      <c r="A564" s="1">
        <v>5</v>
      </c>
      <c r="B564" s="1">
        <v>6</v>
      </c>
      <c r="C564" s="1" t="str">
        <f>"AC005050.3"</f>
        <v>AC005050.3</v>
      </c>
    </row>
    <row r="565" spans="1:3" x14ac:dyDescent="0.2">
      <c r="A565" s="1">
        <v>5</v>
      </c>
      <c r="B565" s="1">
        <v>7</v>
      </c>
      <c r="C565" s="1" t="str">
        <f>"AC026333.3"</f>
        <v>AC026333.3</v>
      </c>
    </row>
    <row r="566" spans="1:3" x14ac:dyDescent="0.2">
      <c r="A566" s="1">
        <v>5</v>
      </c>
      <c r="B566" s="1">
        <v>8</v>
      </c>
      <c r="C566" s="1" t="str">
        <f>"LINC01270"</f>
        <v>LINC01270</v>
      </c>
    </row>
    <row r="567" spans="1:3" x14ac:dyDescent="0.2">
      <c r="A567" s="1">
        <v>5</v>
      </c>
      <c r="B567" s="1">
        <v>9</v>
      </c>
      <c r="C567" s="1" t="str">
        <f>"AL669831.1"</f>
        <v>AL669831.1</v>
      </c>
    </row>
    <row r="568" spans="1:3" x14ac:dyDescent="0.2">
      <c r="A568" s="1">
        <v>5</v>
      </c>
      <c r="B568" s="1">
        <v>10</v>
      </c>
      <c r="C568" s="1" t="str">
        <f>"PIK3AP1"</f>
        <v>PIK3AP1</v>
      </c>
    </row>
    <row r="569" spans="1:3" x14ac:dyDescent="0.2">
      <c r="A569" s="1">
        <v>5</v>
      </c>
      <c r="B569" s="1">
        <v>11</v>
      </c>
      <c r="C569" s="1" t="str">
        <f>"MOB3A"</f>
        <v>MOB3A</v>
      </c>
    </row>
    <row r="570" spans="1:3" x14ac:dyDescent="0.2">
      <c r="A570" s="1">
        <v>5</v>
      </c>
      <c r="B570" s="1">
        <v>12</v>
      </c>
      <c r="C570" s="1" t="str">
        <f>"STK10"</f>
        <v>STK10</v>
      </c>
    </row>
    <row r="571" spans="1:3" x14ac:dyDescent="0.2">
      <c r="A571" s="1">
        <v>5</v>
      </c>
      <c r="B571" s="1">
        <v>13</v>
      </c>
      <c r="C571" s="1" t="str">
        <f>"TCF7"</f>
        <v>TCF7</v>
      </c>
    </row>
    <row r="572" spans="1:3" x14ac:dyDescent="0.2">
      <c r="A572" s="1">
        <v>5</v>
      </c>
      <c r="B572" s="1">
        <v>14</v>
      </c>
      <c r="C572" s="1" t="str">
        <f>"H2AC17"</f>
        <v>H2AC17</v>
      </c>
    </row>
    <row r="573" spans="1:3" x14ac:dyDescent="0.2">
      <c r="A573" s="1">
        <v>5</v>
      </c>
      <c r="B573" s="1">
        <v>15</v>
      </c>
      <c r="C573" s="1" t="str">
        <f>"CTRC"</f>
        <v>CTRC</v>
      </c>
    </row>
    <row r="574" spans="1:3" x14ac:dyDescent="0.2">
      <c r="A574" s="1">
        <v>5</v>
      </c>
      <c r="B574" s="1">
        <v>16</v>
      </c>
      <c r="C574" s="1" t="str">
        <f>"AC092053.1"</f>
        <v>AC092053.1</v>
      </c>
    </row>
    <row r="575" spans="1:3" x14ac:dyDescent="0.2">
      <c r="A575" s="1">
        <v>5</v>
      </c>
      <c r="B575" s="1">
        <v>17</v>
      </c>
      <c r="C575" s="1" t="str">
        <f>"GMIP"</f>
        <v>GMIP</v>
      </c>
    </row>
    <row r="576" spans="1:3" x14ac:dyDescent="0.2">
      <c r="A576" s="1">
        <v>5</v>
      </c>
      <c r="B576" s="1">
        <v>18</v>
      </c>
      <c r="C576" s="1" t="str">
        <f>"ARHGAP45"</f>
        <v>ARHGAP45</v>
      </c>
    </row>
    <row r="577" spans="1:3" x14ac:dyDescent="0.2">
      <c r="A577" s="1">
        <v>5</v>
      </c>
      <c r="B577" s="1">
        <v>19</v>
      </c>
      <c r="C577" s="1" t="str">
        <f>"SCNN1D"</f>
        <v>SCNN1D</v>
      </c>
    </row>
    <row r="578" spans="1:3" x14ac:dyDescent="0.2">
      <c r="A578" s="1">
        <v>5</v>
      </c>
      <c r="B578" s="1">
        <v>20</v>
      </c>
      <c r="C578" s="1" t="str">
        <f>"SLC15A3"</f>
        <v>SLC15A3</v>
      </c>
    </row>
    <row r="579" spans="1:3" x14ac:dyDescent="0.2">
      <c r="A579" s="1">
        <v>5</v>
      </c>
      <c r="B579" s="1">
        <v>21</v>
      </c>
      <c r="C579" s="1" t="str">
        <f>"SAP25"</f>
        <v>SAP25</v>
      </c>
    </row>
    <row r="580" spans="1:3" x14ac:dyDescent="0.2">
      <c r="A580" s="1">
        <v>5</v>
      </c>
      <c r="B580" s="1">
        <v>22</v>
      </c>
      <c r="C580" s="1" t="str">
        <f>"H2BC4"</f>
        <v>H2BC4</v>
      </c>
    </row>
    <row r="581" spans="1:3" x14ac:dyDescent="0.2">
      <c r="A581" s="1">
        <v>5</v>
      </c>
      <c r="B581" s="1">
        <v>23</v>
      </c>
      <c r="C581" s="1" t="str">
        <f>"U62317.3"</f>
        <v>U62317.3</v>
      </c>
    </row>
    <row r="582" spans="1:3" x14ac:dyDescent="0.2">
      <c r="A582" s="1">
        <v>5</v>
      </c>
      <c r="B582" s="1">
        <v>24</v>
      </c>
      <c r="C582" s="1" t="str">
        <f>"NCR1"</f>
        <v>NCR1</v>
      </c>
    </row>
    <row r="583" spans="1:3" x14ac:dyDescent="0.2">
      <c r="A583" s="1">
        <v>5</v>
      </c>
      <c r="B583" s="1">
        <v>25</v>
      </c>
      <c r="C583" s="1" t="str">
        <f>"LYVE1"</f>
        <v>LYVE1</v>
      </c>
    </row>
    <row r="584" spans="1:3" x14ac:dyDescent="0.2">
      <c r="A584" s="1">
        <v>5</v>
      </c>
      <c r="B584" s="1">
        <v>26</v>
      </c>
      <c r="C584" s="1" t="str">
        <f>"AL109809.4"</f>
        <v>AL109809.4</v>
      </c>
    </row>
    <row r="585" spans="1:3" x14ac:dyDescent="0.2">
      <c r="A585" s="1">
        <v>5</v>
      </c>
      <c r="B585" s="1">
        <v>27</v>
      </c>
      <c r="C585" s="1" t="str">
        <f>"ARID3A"</f>
        <v>ARID3A</v>
      </c>
    </row>
    <row r="586" spans="1:3" x14ac:dyDescent="0.2">
      <c r="A586" s="1">
        <v>5</v>
      </c>
      <c r="B586" s="1">
        <v>28</v>
      </c>
      <c r="C586" s="1" t="str">
        <f>"IL2RG"</f>
        <v>IL2RG</v>
      </c>
    </row>
    <row r="587" spans="1:3" x14ac:dyDescent="0.2">
      <c r="A587" s="1">
        <v>5</v>
      </c>
      <c r="B587" s="1">
        <v>29</v>
      </c>
      <c r="C587" s="1" t="str">
        <f>"GCA"</f>
        <v>GCA</v>
      </c>
    </row>
    <row r="588" spans="1:3" x14ac:dyDescent="0.2">
      <c r="A588" s="1">
        <v>5</v>
      </c>
      <c r="B588" s="1">
        <v>30</v>
      </c>
      <c r="C588" s="1" t="str">
        <f>"PEAK3"</f>
        <v>PEAK3</v>
      </c>
    </row>
    <row r="589" spans="1:3" x14ac:dyDescent="0.2">
      <c r="A589" s="1">
        <v>5</v>
      </c>
      <c r="B589" s="1">
        <v>31</v>
      </c>
      <c r="C589" s="1" t="str">
        <f>"ITPRIP"</f>
        <v>ITPRIP</v>
      </c>
    </row>
    <row r="590" spans="1:3" x14ac:dyDescent="0.2">
      <c r="A590" s="1">
        <v>5</v>
      </c>
      <c r="B590" s="1">
        <v>32</v>
      </c>
      <c r="C590" s="1" t="str">
        <f>"C19orf38"</f>
        <v>C19orf38</v>
      </c>
    </row>
    <row r="591" spans="1:3" x14ac:dyDescent="0.2">
      <c r="A591" s="1">
        <v>5</v>
      </c>
      <c r="B591" s="1">
        <v>33</v>
      </c>
      <c r="C591" s="1" t="str">
        <f>"ARHGAP25"</f>
        <v>ARHGAP25</v>
      </c>
    </row>
    <row r="592" spans="1:3" x14ac:dyDescent="0.2">
      <c r="A592" s="1">
        <v>5</v>
      </c>
      <c r="B592" s="1">
        <v>34</v>
      </c>
      <c r="C592" s="1" t="str">
        <f>"GAPT"</f>
        <v>GAPT</v>
      </c>
    </row>
    <row r="593" spans="1:3" x14ac:dyDescent="0.2">
      <c r="A593" s="1">
        <v>5</v>
      </c>
      <c r="B593" s="1">
        <v>35</v>
      </c>
      <c r="C593" s="1" t="str">
        <f>"ELMO1"</f>
        <v>ELMO1</v>
      </c>
    </row>
    <row r="594" spans="1:3" x14ac:dyDescent="0.2">
      <c r="A594" s="1">
        <v>5</v>
      </c>
      <c r="B594" s="1">
        <v>36</v>
      </c>
      <c r="C594" s="1" t="str">
        <f>"LINC02887"</f>
        <v>LINC02887</v>
      </c>
    </row>
    <row r="595" spans="1:3" x14ac:dyDescent="0.2">
      <c r="A595" s="1">
        <v>5</v>
      </c>
      <c r="B595" s="1">
        <v>37</v>
      </c>
      <c r="C595" s="1" t="str">
        <f>"PDLIM7"</f>
        <v>PDLIM7</v>
      </c>
    </row>
    <row r="596" spans="1:3" x14ac:dyDescent="0.2">
      <c r="A596" s="1">
        <v>5</v>
      </c>
      <c r="B596" s="1">
        <v>38</v>
      </c>
      <c r="C596" s="1" t="str">
        <f>"PGGHG"</f>
        <v>PGGHG</v>
      </c>
    </row>
    <row r="597" spans="1:3" x14ac:dyDescent="0.2">
      <c r="A597" s="1">
        <v>5</v>
      </c>
      <c r="B597" s="1">
        <v>39</v>
      </c>
      <c r="C597" s="1" t="str">
        <f>"AL356273.3"</f>
        <v>AL356273.3</v>
      </c>
    </row>
    <row r="598" spans="1:3" x14ac:dyDescent="0.2">
      <c r="A598" s="1">
        <v>5</v>
      </c>
      <c r="B598" s="1">
        <v>40</v>
      </c>
      <c r="C598" s="1" t="str">
        <f>"SIRPA"</f>
        <v>SIRPA</v>
      </c>
    </row>
    <row r="599" spans="1:3" x14ac:dyDescent="0.2">
      <c r="A599" s="1">
        <v>5</v>
      </c>
      <c r="B599" s="1">
        <v>41</v>
      </c>
      <c r="C599" s="1" t="str">
        <f>"RGS19"</f>
        <v>RGS19</v>
      </c>
    </row>
    <row r="600" spans="1:3" x14ac:dyDescent="0.2">
      <c r="A600" s="1">
        <v>5</v>
      </c>
      <c r="B600" s="1">
        <v>42</v>
      </c>
      <c r="C600" s="1" t="str">
        <f>"TNFSF15"</f>
        <v>TNFSF15</v>
      </c>
    </row>
    <row r="601" spans="1:3" x14ac:dyDescent="0.2">
      <c r="A601" s="1">
        <v>5</v>
      </c>
      <c r="B601" s="1">
        <v>43</v>
      </c>
      <c r="C601" s="1" t="str">
        <f>"AL157935.2"</f>
        <v>AL157935.2</v>
      </c>
    </row>
    <row r="602" spans="1:3" x14ac:dyDescent="0.2">
      <c r="A602" s="1">
        <v>5</v>
      </c>
      <c r="B602" s="1">
        <v>44</v>
      </c>
      <c r="C602" s="1" t="str">
        <f>"FCRL4"</f>
        <v>FCRL4</v>
      </c>
    </row>
    <row r="603" spans="1:3" x14ac:dyDescent="0.2">
      <c r="A603" s="1">
        <v>5</v>
      </c>
      <c r="B603" s="1">
        <v>45</v>
      </c>
      <c r="C603" s="1" t="str">
        <f>"LMNTD2-AS1"</f>
        <v>LMNTD2-AS1</v>
      </c>
    </row>
    <row r="604" spans="1:3" x14ac:dyDescent="0.2">
      <c r="A604" s="1">
        <v>5</v>
      </c>
      <c r="B604" s="1">
        <v>46</v>
      </c>
      <c r="C604" s="1" t="str">
        <f>"CD79B"</f>
        <v>CD79B</v>
      </c>
    </row>
    <row r="605" spans="1:3" x14ac:dyDescent="0.2">
      <c r="A605" s="1">
        <v>5</v>
      </c>
      <c r="B605" s="1">
        <v>47</v>
      </c>
      <c r="C605" s="1" t="str">
        <f>"LINC00513"</f>
        <v>LINC00513</v>
      </c>
    </row>
    <row r="606" spans="1:3" x14ac:dyDescent="0.2">
      <c r="A606" s="1">
        <v>5</v>
      </c>
      <c r="B606" s="1">
        <v>48</v>
      </c>
      <c r="C606" s="1" t="str">
        <f>"WASH7P"</f>
        <v>WASH7P</v>
      </c>
    </row>
    <row r="607" spans="1:3" x14ac:dyDescent="0.2">
      <c r="A607" s="1">
        <v>5</v>
      </c>
      <c r="B607" s="1">
        <v>49</v>
      </c>
      <c r="C607" s="1" t="str">
        <f>"AL671883.2"</f>
        <v>AL671883.2</v>
      </c>
    </row>
    <row r="608" spans="1:3" x14ac:dyDescent="0.2">
      <c r="A608" s="1">
        <v>5</v>
      </c>
      <c r="B608" s="1">
        <v>50</v>
      </c>
      <c r="C608" s="1" t="str">
        <f>"AL671277.1"</f>
        <v>AL671277.1</v>
      </c>
    </row>
    <row r="609" spans="1:3" x14ac:dyDescent="0.2">
      <c r="A609" s="1">
        <v>5</v>
      </c>
      <c r="B609" s="1">
        <v>51</v>
      </c>
      <c r="C609" s="1" t="str">
        <f>"EHMT2-AS1"</f>
        <v>EHMT2-AS1</v>
      </c>
    </row>
    <row r="610" spans="1:3" x14ac:dyDescent="0.2">
      <c r="A610" s="1">
        <v>5</v>
      </c>
      <c r="B610" s="1">
        <v>52</v>
      </c>
      <c r="C610" s="1" t="str">
        <f>"OLIG2"</f>
        <v>OLIG2</v>
      </c>
    </row>
    <row r="611" spans="1:3" x14ac:dyDescent="0.2">
      <c r="A611" s="1">
        <v>5</v>
      </c>
      <c r="B611" s="1">
        <v>53</v>
      </c>
      <c r="C611" s="1" t="str">
        <f>"MT-ND6"</f>
        <v>MT-ND6</v>
      </c>
    </row>
    <row r="612" spans="1:3" x14ac:dyDescent="0.2">
      <c r="A612" s="1">
        <v>5</v>
      </c>
      <c r="B612" s="1">
        <v>54</v>
      </c>
      <c r="C612" s="1" t="str">
        <f>"RAB8B"</f>
        <v>RAB8B</v>
      </c>
    </row>
    <row r="613" spans="1:3" x14ac:dyDescent="0.2">
      <c r="A613" s="1">
        <v>5</v>
      </c>
      <c r="B613" s="1">
        <v>55</v>
      </c>
      <c r="C613" s="1" t="str">
        <f>"AC069368.1"</f>
        <v>AC069368.1</v>
      </c>
    </row>
    <row r="614" spans="1:3" x14ac:dyDescent="0.2">
      <c r="A614" s="1">
        <v>5</v>
      </c>
      <c r="B614" s="1">
        <v>56</v>
      </c>
      <c r="C614" s="1" t="str">
        <f>"LITAF"</f>
        <v>LITAF</v>
      </c>
    </row>
    <row r="615" spans="1:3" x14ac:dyDescent="0.2">
      <c r="A615" s="1">
        <v>5</v>
      </c>
      <c r="B615" s="1">
        <v>57</v>
      </c>
      <c r="C615" s="1" t="str">
        <f>"IL1A"</f>
        <v>IL1A</v>
      </c>
    </row>
    <row r="616" spans="1:3" x14ac:dyDescent="0.2">
      <c r="A616" s="1">
        <v>5</v>
      </c>
      <c r="B616" s="1">
        <v>58</v>
      </c>
      <c r="C616" s="1" t="str">
        <f>"SCARF1"</f>
        <v>SCARF1</v>
      </c>
    </row>
    <row r="617" spans="1:3" x14ac:dyDescent="0.2">
      <c r="A617" s="1">
        <v>5</v>
      </c>
      <c r="B617" s="1">
        <v>59</v>
      </c>
      <c r="C617" s="1" t="str">
        <f>"AC034199.1"</f>
        <v>AC034199.1</v>
      </c>
    </row>
    <row r="618" spans="1:3" x14ac:dyDescent="0.2">
      <c r="A618" s="1">
        <v>5</v>
      </c>
      <c r="B618" s="1">
        <v>60</v>
      </c>
      <c r="C618" s="1" t="str">
        <f>"CD83"</f>
        <v>CD83</v>
      </c>
    </row>
    <row r="619" spans="1:3" x14ac:dyDescent="0.2">
      <c r="A619" s="1">
        <v>5</v>
      </c>
      <c r="B619" s="1">
        <v>61</v>
      </c>
      <c r="C619" s="1" t="str">
        <f>"CFAP58-DT"</f>
        <v>CFAP58-DT</v>
      </c>
    </row>
    <row r="620" spans="1:3" x14ac:dyDescent="0.2">
      <c r="A620" s="1">
        <v>5</v>
      </c>
      <c r="B620" s="1">
        <v>62</v>
      </c>
      <c r="C620" s="1" t="str">
        <f>"EHD1"</f>
        <v>EHD1</v>
      </c>
    </row>
    <row r="621" spans="1:3" x14ac:dyDescent="0.2">
      <c r="A621" s="1">
        <v>5</v>
      </c>
      <c r="B621" s="1">
        <v>63</v>
      </c>
      <c r="C621" s="1" t="str">
        <f>"BEST1"</f>
        <v>BEST1</v>
      </c>
    </row>
    <row r="622" spans="1:3" x14ac:dyDescent="0.2">
      <c r="A622" s="1">
        <v>5</v>
      </c>
      <c r="B622" s="1">
        <v>64</v>
      </c>
      <c r="C622" s="1" t="str">
        <f>"LINC00528"</f>
        <v>LINC00528</v>
      </c>
    </row>
    <row r="623" spans="1:3" x14ac:dyDescent="0.2">
      <c r="A623" s="1">
        <v>5</v>
      </c>
      <c r="B623" s="1">
        <v>65</v>
      </c>
      <c r="C623" s="1" t="str">
        <f>"PPIF"</f>
        <v>PPIF</v>
      </c>
    </row>
    <row r="624" spans="1:3" x14ac:dyDescent="0.2">
      <c r="A624" s="1">
        <v>5</v>
      </c>
      <c r="B624" s="1">
        <v>66</v>
      </c>
      <c r="C624" s="1" t="str">
        <f>"AC015912.3"</f>
        <v>AC015912.3</v>
      </c>
    </row>
    <row r="625" spans="1:3" x14ac:dyDescent="0.2">
      <c r="A625" s="1">
        <v>5</v>
      </c>
      <c r="B625" s="1">
        <v>67</v>
      </c>
      <c r="C625" s="1" t="str">
        <f>"NFKBID"</f>
        <v>NFKBID</v>
      </c>
    </row>
    <row r="626" spans="1:3" x14ac:dyDescent="0.2">
      <c r="A626" s="1">
        <v>5</v>
      </c>
      <c r="B626" s="1">
        <v>68</v>
      </c>
      <c r="C626" s="1" t="str">
        <f>"SERPINA1"</f>
        <v>SERPINA1</v>
      </c>
    </row>
    <row r="627" spans="1:3" x14ac:dyDescent="0.2">
      <c r="A627" s="1">
        <v>5</v>
      </c>
      <c r="B627" s="1">
        <v>69</v>
      </c>
      <c r="C627" s="1" t="str">
        <f>"AC138035.1"</f>
        <v>AC138035.1</v>
      </c>
    </row>
    <row r="628" spans="1:3" x14ac:dyDescent="0.2">
      <c r="A628" s="1">
        <v>5</v>
      </c>
      <c r="B628" s="1">
        <v>70</v>
      </c>
      <c r="C628" s="1" t="str">
        <f>"KDM6B"</f>
        <v>KDM6B</v>
      </c>
    </row>
    <row r="629" spans="1:3" x14ac:dyDescent="0.2">
      <c r="A629" s="1">
        <v>5</v>
      </c>
      <c r="B629" s="1">
        <v>71</v>
      </c>
      <c r="C629" s="1" t="str">
        <f>"TNFSF8"</f>
        <v>TNFSF8</v>
      </c>
    </row>
    <row r="630" spans="1:3" x14ac:dyDescent="0.2">
      <c r="A630" s="1">
        <v>6</v>
      </c>
      <c r="B630" s="1">
        <v>1</v>
      </c>
      <c r="C630" s="1" t="str">
        <f>"AC019131.2"</f>
        <v>AC019131.2</v>
      </c>
    </row>
    <row r="631" spans="1:3" x14ac:dyDescent="0.2">
      <c r="A631" s="1">
        <v>6</v>
      </c>
      <c r="B631" s="1">
        <v>2</v>
      </c>
      <c r="C631" s="1" t="str">
        <f>"UNC93B3"</f>
        <v>UNC93B3</v>
      </c>
    </row>
    <row r="632" spans="1:3" x14ac:dyDescent="0.2">
      <c r="A632" s="1">
        <v>6</v>
      </c>
      <c r="B632" s="1">
        <v>3</v>
      </c>
      <c r="C632" s="1" t="str">
        <f>"GCSH"</f>
        <v>GCSH</v>
      </c>
    </row>
    <row r="633" spans="1:3" x14ac:dyDescent="0.2">
      <c r="A633" s="1">
        <v>6</v>
      </c>
      <c r="B633" s="1">
        <v>4</v>
      </c>
      <c r="C633" s="1" t="str">
        <f>"RPS3AP5"</f>
        <v>RPS3AP5</v>
      </c>
    </row>
    <row r="634" spans="1:3" x14ac:dyDescent="0.2">
      <c r="A634" s="1">
        <v>6</v>
      </c>
      <c r="B634" s="1">
        <v>5</v>
      </c>
      <c r="C634" s="1" t="str">
        <f>"AC092691.1"</f>
        <v>AC092691.1</v>
      </c>
    </row>
    <row r="635" spans="1:3" x14ac:dyDescent="0.2">
      <c r="A635" s="1">
        <v>6</v>
      </c>
      <c r="B635" s="1">
        <v>6</v>
      </c>
      <c r="C635" s="1" t="str">
        <f>"ATP5F1A"</f>
        <v>ATP5F1A</v>
      </c>
    </row>
    <row r="636" spans="1:3" x14ac:dyDescent="0.2">
      <c r="A636" s="1">
        <v>6</v>
      </c>
      <c r="B636" s="1">
        <v>7</v>
      </c>
      <c r="C636" s="1" t="str">
        <f>"RPA1"</f>
        <v>RPA1</v>
      </c>
    </row>
    <row r="637" spans="1:3" x14ac:dyDescent="0.2">
      <c r="A637" s="1">
        <v>6</v>
      </c>
      <c r="B637" s="1">
        <v>8</v>
      </c>
      <c r="C637" s="1" t="str">
        <f>"TXNDC16"</f>
        <v>TXNDC16</v>
      </c>
    </row>
    <row r="638" spans="1:3" x14ac:dyDescent="0.2">
      <c r="A638" s="1">
        <v>6</v>
      </c>
      <c r="B638" s="1">
        <v>9</v>
      </c>
      <c r="C638" s="1" t="str">
        <f>"SLC25A24"</f>
        <v>SLC25A24</v>
      </c>
    </row>
    <row r="639" spans="1:3" x14ac:dyDescent="0.2">
      <c r="A639" s="1">
        <v>6</v>
      </c>
      <c r="B639" s="1">
        <v>10</v>
      </c>
      <c r="C639" s="1" t="str">
        <f>"RRM2B"</f>
        <v>RRM2B</v>
      </c>
    </row>
    <row r="640" spans="1:3" x14ac:dyDescent="0.2">
      <c r="A640" s="1">
        <v>6</v>
      </c>
      <c r="B640" s="1">
        <v>11</v>
      </c>
      <c r="C640" s="1" t="str">
        <f>"SCP2"</f>
        <v>SCP2</v>
      </c>
    </row>
    <row r="641" spans="1:3" x14ac:dyDescent="0.2">
      <c r="A641" s="1">
        <v>6</v>
      </c>
      <c r="B641" s="1">
        <v>12</v>
      </c>
      <c r="C641" s="1" t="str">
        <f>"PCCA"</f>
        <v>PCCA</v>
      </c>
    </row>
    <row r="642" spans="1:3" x14ac:dyDescent="0.2">
      <c r="A642" s="1">
        <v>6</v>
      </c>
      <c r="B642" s="1">
        <v>13</v>
      </c>
      <c r="C642" s="1" t="str">
        <f>"DNAH14"</f>
        <v>DNAH14</v>
      </c>
    </row>
    <row r="643" spans="1:3" x14ac:dyDescent="0.2">
      <c r="A643" s="1">
        <v>6</v>
      </c>
      <c r="B643" s="1">
        <v>14</v>
      </c>
      <c r="C643" s="1" t="str">
        <f>"ATP5MG"</f>
        <v>ATP5MG</v>
      </c>
    </row>
    <row r="644" spans="1:3" x14ac:dyDescent="0.2">
      <c r="A644" s="1">
        <v>6</v>
      </c>
      <c r="B644" s="1">
        <v>15</v>
      </c>
      <c r="C644" s="1" t="str">
        <f>"ITPA"</f>
        <v>ITPA</v>
      </c>
    </row>
    <row r="645" spans="1:3" x14ac:dyDescent="0.2">
      <c r="A645" s="1">
        <v>6</v>
      </c>
      <c r="B645" s="1">
        <v>16</v>
      </c>
      <c r="C645" s="1" t="str">
        <f>"USP53"</f>
        <v>USP53</v>
      </c>
    </row>
    <row r="646" spans="1:3" x14ac:dyDescent="0.2">
      <c r="A646" s="1">
        <v>6</v>
      </c>
      <c r="B646" s="1">
        <v>17</v>
      </c>
      <c r="C646" s="1" t="str">
        <f>"AC113137.1"</f>
        <v>AC113137.1</v>
      </c>
    </row>
    <row r="647" spans="1:3" x14ac:dyDescent="0.2">
      <c r="A647" s="1">
        <v>6</v>
      </c>
      <c r="B647" s="1">
        <v>18</v>
      </c>
      <c r="C647" s="1" t="str">
        <f>"AL604028.1"</f>
        <v>AL604028.1</v>
      </c>
    </row>
    <row r="648" spans="1:3" x14ac:dyDescent="0.2">
      <c r="A648" s="1">
        <v>6</v>
      </c>
      <c r="B648" s="1">
        <v>19</v>
      </c>
      <c r="C648" s="1" t="str">
        <f>"COX10-AS1"</f>
        <v>COX10-AS1</v>
      </c>
    </row>
    <row r="649" spans="1:3" x14ac:dyDescent="0.2">
      <c r="A649" s="1">
        <v>6</v>
      </c>
      <c r="B649" s="1">
        <v>20</v>
      </c>
      <c r="C649" s="1" t="str">
        <f>"ARL6IP6"</f>
        <v>ARL6IP6</v>
      </c>
    </row>
    <row r="650" spans="1:3" x14ac:dyDescent="0.2">
      <c r="A650" s="1">
        <v>6</v>
      </c>
      <c r="B650" s="1">
        <v>21</v>
      </c>
      <c r="C650" s="1" t="str">
        <f>"AC073861.1"</f>
        <v>AC073861.1</v>
      </c>
    </row>
    <row r="651" spans="1:3" x14ac:dyDescent="0.2">
      <c r="A651" s="1">
        <v>6</v>
      </c>
      <c r="B651" s="1">
        <v>22</v>
      </c>
      <c r="C651" s="1" t="str">
        <f>"SDHA"</f>
        <v>SDHA</v>
      </c>
    </row>
    <row r="652" spans="1:3" x14ac:dyDescent="0.2">
      <c r="A652" s="1">
        <v>6</v>
      </c>
      <c r="B652" s="1">
        <v>23</v>
      </c>
      <c r="C652" s="1" t="str">
        <f>"PREP"</f>
        <v>PREP</v>
      </c>
    </row>
    <row r="653" spans="1:3" x14ac:dyDescent="0.2">
      <c r="A653" s="1">
        <v>6</v>
      </c>
      <c r="B653" s="1">
        <v>24</v>
      </c>
      <c r="C653" s="1" t="str">
        <f>"GPR143"</f>
        <v>GPR143</v>
      </c>
    </row>
    <row r="654" spans="1:3" x14ac:dyDescent="0.2">
      <c r="A654" s="1">
        <v>6</v>
      </c>
      <c r="B654" s="1">
        <v>25</v>
      </c>
      <c r="C654" s="1" t="str">
        <f>"ZNF815P"</f>
        <v>ZNF815P</v>
      </c>
    </row>
    <row r="655" spans="1:3" x14ac:dyDescent="0.2">
      <c r="A655" s="1">
        <v>6</v>
      </c>
      <c r="B655" s="1">
        <v>26</v>
      </c>
      <c r="C655" s="1" t="str">
        <f>"PITPNM3"</f>
        <v>PITPNM3</v>
      </c>
    </row>
    <row r="656" spans="1:3" x14ac:dyDescent="0.2">
      <c r="A656" s="1">
        <v>6</v>
      </c>
      <c r="B656" s="1">
        <v>27</v>
      </c>
      <c r="C656" s="1" t="str">
        <f>"C8orf82"</f>
        <v>C8orf82</v>
      </c>
    </row>
    <row r="657" spans="1:3" x14ac:dyDescent="0.2">
      <c r="A657" s="1">
        <v>6</v>
      </c>
      <c r="B657" s="1">
        <v>28</v>
      </c>
      <c r="C657" s="1" t="str">
        <f>"METTL4"</f>
        <v>METTL4</v>
      </c>
    </row>
    <row r="658" spans="1:3" x14ac:dyDescent="0.2">
      <c r="A658" s="1">
        <v>6</v>
      </c>
      <c r="B658" s="1">
        <v>29</v>
      </c>
      <c r="C658" s="1" t="str">
        <f>"FUS"</f>
        <v>FUS</v>
      </c>
    </row>
    <row r="659" spans="1:3" x14ac:dyDescent="0.2">
      <c r="A659" s="1">
        <v>6</v>
      </c>
      <c r="B659" s="1">
        <v>30</v>
      </c>
      <c r="C659" s="1" t="str">
        <f>"MFSD1"</f>
        <v>MFSD1</v>
      </c>
    </row>
    <row r="660" spans="1:3" x14ac:dyDescent="0.2">
      <c r="A660" s="1">
        <v>6</v>
      </c>
      <c r="B660" s="1">
        <v>31</v>
      </c>
      <c r="C660" s="1" t="str">
        <f>"YWHAG"</f>
        <v>YWHAG</v>
      </c>
    </row>
    <row r="661" spans="1:3" x14ac:dyDescent="0.2">
      <c r="A661" s="1">
        <v>6</v>
      </c>
      <c r="B661" s="1">
        <v>32</v>
      </c>
      <c r="C661" s="1" t="str">
        <f>"GUCA1B"</f>
        <v>GUCA1B</v>
      </c>
    </row>
    <row r="662" spans="1:3" x14ac:dyDescent="0.2">
      <c r="A662" s="1">
        <v>6</v>
      </c>
      <c r="B662" s="1">
        <v>33</v>
      </c>
      <c r="C662" s="1" t="str">
        <f>"USP25"</f>
        <v>USP25</v>
      </c>
    </row>
    <row r="663" spans="1:3" x14ac:dyDescent="0.2">
      <c r="A663" s="1">
        <v>6</v>
      </c>
      <c r="B663" s="1">
        <v>34</v>
      </c>
      <c r="C663" s="1" t="str">
        <f>"KHDC1"</f>
        <v>KHDC1</v>
      </c>
    </row>
    <row r="664" spans="1:3" x14ac:dyDescent="0.2">
      <c r="A664" s="1">
        <v>6</v>
      </c>
      <c r="B664" s="1">
        <v>35</v>
      </c>
      <c r="C664" s="1" t="str">
        <f>"AC020741.1"</f>
        <v>AC020741.1</v>
      </c>
    </row>
    <row r="665" spans="1:3" x14ac:dyDescent="0.2">
      <c r="A665" s="1">
        <v>6</v>
      </c>
      <c r="B665" s="1">
        <v>36</v>
      </c>
      <c r="C665" s="1" t="str">
        <f>"KIF26A"</f>
        <v>KIF26A</v>
      </c>
    </row>
    <row r="666" spans="1:3" x14ac:dyDescent="0.2">
      <c r="A666" s="1">
        <v>6</v>
      </c>
      <c r="B666" s="1">
        <v>37</v>
      </c>
      <c r="C666" s="1" t="str">
        <f>"H2AZ1"</f>
        <v>H2AZ1</v>
      </c>
    </row>
    <row r="667" spans="1:3" x14ac:dyDescent="0.2">
      <c r="A667" s="1">
        <v>6</v>
      </c>
      <c r="B667" s="1">
        <v>38</v>
      </c>
      <c r="C667" s="1" t="str">
        <f>"ABCB9"</f>
        <v>ABCB9</v>
      </c>
    </row>
    <row r="668" spans="1:3" x14ac:dyDescent="0.2">
      <c r="A668" s="1">
        <v>6</v>
      </c>
      <c r="B668" s="1">
        <v>39</v>
      </c>
      <c r="C668" s="1" t="str">
        <f>"TSPAN9"</f>
        <v>TSPAN9</v>
      </c>
    </row>
    <row r="669" spans="1:3" x14ac:dyDescent="0.2">
      <c r="A669" s="1">
        <v>6</v>
      </c>
      <c r="B669" s="1">
        <v>40</v>
      </c>
      <c r="C669" s="1" t="str">
        <f>"AC142381.3"</f>
        <v>AC142381.3</v>
      </c>
    </row>
    <row r="670" spans="1:3" x14ac:dyDescent="0.2">
      <c r="A670" s="1">
        <v>6</v>
      </c>
      <c r="B670" s="1">
        <v>41</v>
      </c>
      <c r="C670" s="1" t="str">
        <f>"AL049840.4"</f>
        <v>AL049840.4</v>
      </c>
    </row>
    <row r="671" spans="1:3" x14ac:dyDescent="0.2">
      <c r="A671" s="1">
        <v>6</v>
      </c>
      <c r="B671" s="1">
        <v>42</v>
      </c>
      <c r="C671" s="1" t="str">
        <f>"USP46-DT"</f>
        <v>USP46-DT</v>
      </c>
    </row>
    <row r="672" spans="1:3" x14ac:dyDescent="0.2">
      <c r="A672" s="1">
        <v>6</v>
      </c>
      <c r="B672" s="1">
        <v>43</v>
      </c>
      <c r="C672" s="1" t="str">
        <f>"EXOC1"</f>
        <v>EXOC1</v>
      </c>
    </row>
    <row r="673" spans="1:3" x14ac:dyDescent="0.2">
      <c r="A673" s="1">
        <v>6</v>
      </c>
      <c r="B673" s="1">
        <v>44</v>
      </c>
      <c r="C673" s="1" t="str">
        <f>"RPL21P28"</f>
        <v>RPL21P28</v>
      </c>
    </row>
    <row r="674" spans="1:3" x14ac:dyDescent="0.2">
      <c r="A674" s="1">
        <v>6</v>
      </c>
      <c r="B674" s="1">
        <v>45</v>
      </c>
      <c r="C674" s="1" t="str">
        <f>"C16orf74"</f>
        <v>C16orf74</v>
      </c>
    </row>
    <row r="675" spans="1:3" x14ac:dyDescent="0.2">
      <c r="A675" s="1">
        <v>6</v>
      </c>
      <c r="B675" s="1">
        <v>46</v>
      </c>
      <c r="C675" s="1" t="str">
        <f>"FEN1"</f>
        <v>FEN1</v>
      </c>
    </row>
    <row r="676" spans="1:3" x14ac:dyDescent="0.2">
      <c r="A676" s="1">
        <v>6</v>
      </c>
      <c r="B676" s="1">
        <v>47</v>
      </c>
      <c r="C676" s="1" t="str">
        <f>"ELF3"</f>
        <v>ELF3</v>
      </c>
    </row>
    <row r="677" spans="1:3" x14ac:dyDescent="0.2">
      <c r="A677" s="1">
        <v>6</v>
      </c>
      <c r="B677" s="1">
        <v>48</v>
      </c>
      <c r="C677" s="1" t="str">
        <f>"GPR39"</f>
        <v>GPR39</v>
      </c>
    </row>
    <row r="678" spans="1:3" x14ac:dyDescent="0.2">
      <c r="A678" s="1">
        <v>6</v>
      </c>
      <c r="B678" s="1">
        <v>49</v>
      </c>
      <c r="C678" s="1" t="str">
        <f>"NACA2"</f>
        <v>NACA2</v>
      </c>
    </row>
    <row r="679" spans="1:3" x14ac:dyDescent="0.2">
      <c r="A679" s="1">
        <v>6</v>
      </c>
      <c r="B679" s="1">
        <v>50</v>
      </c>
      <c r="C679" s="1" t="str">
        <f>"RPL37P6"</f>
        <v>RPL37P6</v>
      </c>
    </row>
    <row r="680" spans="1:3" x14ac:dyDescent="0.2">
      <c r="A680" s="1">
        <v>6</v>
      </c>
      <c r="B680" s="1">
        <v>51</v>
      </c>
      <c r="C680" s="1" t="str">
        <f>"SPC24"</f>
        <v>SPC24</v>
      </c>
    </row>
    <row r="681" spans="1:3" x14ac:dyDescent="0.2">
      <c r="A681" s="1">
        <v>6</v>
      </c>
      <c r="B681" s="1">
        <v>52</v>
      </c>
      <c r="C681" s="1" t="str">
        <f>"TYMS"</f>
        <v>TYMS</v>
      </c>
    </row>
    <row r="682" spans="1:3" x14ac:dyDescent="0.2">
      <c r="A682" s="1">
        <v>6</v>
      </c>
      <c r="B682" s="1">
        <v>53</v>
      </c>
      <c r="C682" s="1" t="str">
        <f>"TOP2A"</f>
        <v>TOP2A</v>
      </c>
    </row>
    <row r="683" spans="1:3" x14ac:dyDescent="0.2">
      <c r="A683" s="1">
        <v>6</v>
      </c>
      <c r="B683" s="1">
        <v>54</v>
      </c>
      <c r="C683" s="1" t="str">
        <f>"CEP55"</f>
        <v>CEP55</v>
      </c>
    </row>
    <row r="684" spans="1:3" x14ac:dyDescent="0.2">
      <c r="A684" s="1">
        <v>6</v>
      </c>
      <c r="B684" s="1">
        <v>55</v>
      </c>
      <c r="C684" s="1" t="str">
        <f>"CD209"</f>
        <v>CD209</v>
      </c>
    </row>
    <row r="685" spans="1:3" x14ac:dyDescent="0.2">
      <c r="A685" s="1">
        <v>6</v>
      </c>
      <c r="B685" s="1">
        <v>56</v>
      </c>
      <c r="C685" s="1" t="str">
        <f>"MT-TF"</f>
        <v>MT-TF</v>
      </c>
    </row>
    <row r="686" spans="1:3" x14ac:dyDescent="0.2">
      <c r="A686" s="1">
        <v>6</v>
      </c>
      <c r="B686" s="1">
        <v>57</v>
      </c>
      <c r="C686" s="1" t="str">
        <f>"AL365181.2"</f>
        <v>AL365181.2</v>
      </c>
    </row>
    <row r="687" spans="1:3" x14ac:dyDescent="0.2">
      <c r="A687" s="1">
        <v>6</v>
      </c>
      <c r="B687" s="1">
        <v>58</v>
      </c>
      <c r="C687" s="1" t="str">
        <f>"CPP"</f>
        <v>CPP</v>
      </c>
    </row>
    <row r="688" spans="1:3" x14ac:dyDescent="0.2">
      <c r="A688" s="1">
        <v>6</v>
      </c>
      <c r="B688" s="1">
        <v>59</v>
      </c>
      <c r="C688" s="1" t="str">
        <f>"SLC39A2"</f>
        <v>SLC39A2</v>
      </c>
    </row>
    <row r="689" spans="1:3" x14ac:dyDescent="0.2">
      <c r="A689" s="1">
        <v>6</v>
      </c>
      <c r="B689" s="1">
        <v>60</v>
      </c>
      <c r="C689" s="1" t="str">
        <f>"IL12RB2"</f>
        <v>IL12RB2</v>
      </c>
    </row>
    <row r="690" spans="1:3" x14ac:dyDescent="0.2">
      <c r="A690" s="1">
        <v>6</v>
      </c>
      <c r="B690" s="1">
        <v>61</v>
      </c>
      <c r="C690" s="1" t="str">
        <f>"EXOC3L1"</f>
        <v>EXOC3L1</v>
      </c>
    </row>
    <row r="691" spans="1:3" x14ac:dyDescent="0.2">
      <c r="A691" s="1">
        <v>6</v>
      </c>
      <c r="B691" s="1">
        <v>62</v>
      </c>
      <c r="C691" s="1" t="str">
        <f>"ESCO2"</f>
        <v>ESCO2</v>
      </c>
    </row>
    <row r="692" spans="1:3" x14ac:dyDescent="0.2">
      <c r="A692" s="1">
        <v>6</v>
      </c>
      <c r="B692" s="1">
        <v>63</v>
      </c>
      <c r="C692" s="1" t="str">
        <f>"OLFML3"</f>
        <v>OLFML3</v>
      </c>
    </row>
    <row r="693" spans="1:3" x14ac:dyDescent="0.2">
      <c r="A693" s="1">
        <v>6</v>
      </c>
      <c r="B693" s="1">
        <v>64</v>
      </c>
      <c r="C693" s="1" t="str">
        <f>"C12orf54"</f>
        <v>C12orf54</v>
      </c>
    </row>
    <row r="694" spans="1:3" x14ac:dyDescent="0.2">
      <c r="A694" s="1">
        <v>6</v>
      </c>
      <c r="B694" s="1">
        <v>65</v>
      </c>
      <c r="C694" s="1" t="str">
        <f>"GTSE1"</f>
        <v>GTSE1</v>
      </c>
    </row>
    <row r="695" spans="1:3" x14ac:dyDescent="0.2">
      <c r="A695" s="1">
        <v>6</v>
      </c>
      <c r="B695" s="1">
        <v>66</v>
      </c>
      <c r="C695" s="1" t="str">
        <f>"MTRNR2L12"</f>
        <v>MTRNR2L12</v>
      </c>
    </row>
    <row r="696" spans="1:3" x14ac:dyDescent="0.2">
      <c r="A696" s="1">
        <v>6</v>
      </c>
      <c r="B696" s="1">
        <v>67</v>
      </c>
      <c r="C696" s="1" t="str">
        <f>"DHRS2"</f>
        <v>DHRS2</v>
      </c>
    </row>
    <row r="697" spans="1:3" x14ac:dyDescent="0.2">
      <c r="A697" s="1">
        <v>6</v>
      </c>
      <c r="B697" s="1">
        <v>68</v>
      </c>
      <c r="C697" s="1" t="str">
        <f>"TMIGD3"</f>
        <v>TMIGD3</v>
      </c>
    </row>
    <row r="698" spans="1:3" x14ac:dyDescent="0.2">
      <c r="A698" s="1">
        <v>6</v>
      </c>
      <c r="B698" s="1">
        <v>69</v>
      </c>
      <c r="C698" s="1" t="str">
        <f>"NIBAN2"</f>
        <v>NIBAN2</v>
      </c>
    </row>
    <row r="699" spans="1:3" x14ac:dyDescent="0.2">
      <c r="A699" s="1">
        <v>6</v>
      </c>
      <c r="B699" s="1">
        <v>70</v>
      </c>
      <c r="C699" s="1" t="str">
        <f>"FTH1P11"</f>
        <v>FTH1P11</v>
      </c>
    </row>
    <row r="700" spans="1:3" x14ac:dyDescent="0.2">
      <c r="A700" s="1">
        <v>6</v>
      </c>
      <c r="B700" s="1">
        <v>71</v>
      </c>
      <c r="C700" s="1" t="str">
        <f>"RNF225"</f>
        <v>RNF225</v>
      </c>
    </row>
    <row r="701" spans="1:3" x14ac:dyDescent="0.2">
      <c r="A701" s="1">
        <v>6</v>
      </c>
      <c r="B701" s="1">
        <v>72</v>
      </c>
      <c r="C701" s="1" t="str">
        <f>"LINC00514"</f>
        <v>LINC00514</v>
      </c>
    </row>
    <row r="702" spans="1:3" x14ac:dyDescent="0.2">
      <c r="A702" s="1">
        <v>6</v>
      </c>
      <c r="B702" s="1">
        <v>73</v>
      </c>
      <c r="C702" s="1" t="str">
        <f>"LINC01978"</f>
        <v>LINC01978</v>
      </c>
    </row>
    <row r="703" spans="1:3" x14ac:dyDescent="0.2">
      <c r="A703" s="1">
        <v>6</v>
      </c>
      <c r="B703" s="1">
        <v>74</v>
      </c>
      <c r="C703" s="1" t="str">
        <f>"CENPI"</f>
        <v>CENPI</v>
      </c>
    </row>
    <row r="704" spans="1:3" x14ac:dyDescent="0.2">
      <c r="A704" s="1">
        <v>6</v>
      </c>
      <c r="B704" s="1">
        <v>75</v>
      </c>
      <c r="C704" s="1" t="str">
        <f>"MESP1"</f>
        <v>MESP1</v>
      </c>
    </row>
    <row r="705" spans="1:3" x14ac:dyDescent="0.2">
      <c r="A705" s="1">
        <v>6</v>
      </c>
      <c r="B705" s="1">
        <v>76</v>
      </c>
      <c r="C705" s="1" t="str">
        <f>"ZNF385D"</f>
        <v>ZNF385D</v>
      </c>
    </row>
    <row r="706" spans="1:3" x14ac:dyDescent="0.2">
      <c r="A706" s="1">
        <v>6</v>
      </c>
      <c r="B706" s="1">
        <v>77</v>
      </c>
      <c r="C706" s="1" t="str">
        <f>"AATBC"</f>
        <v>AATBC</v>
      </c>
    </row>
    <row r="707" spans="1:3" x14ac:dyDescent="0.2">
      <c r="A707" s="1">
        <v>6</v>
      </c>
      <c r="B707" s="1">
        <v>78</v>
      </c>
      <c r="C707" s="1" t="str">
        <f>"LINC01948"</f>
        <v>LINC01948</v>
      </c>
    </row>
    <row r="708" spans="1:3" x14ac:dyDescent="0.2">
      <c r="A708" s="1">
        <v>6</v>
      </c>
      <c r="B708" s="1">
        <v>79</v>
      </c>
      <c r="C708" s="1" t="str">
        <f>"CENPP"</f>
        <v>CENPP</v>
      </c>
    </row>
    <row r="709" spans="1:3" x14ac:dyDescent="0.2">
      <c r="A709" s="1">
        <v>6</v>
      </c>
      <c r="B709" s="1">
        <v>80</v>
      </c>
      <c r="C709" s="1" t="str">
        <f>"DBP"</f>
        <v>DBP</v>
      </c>
    </row>
    <row r="710" spans="1:3" x14ac:dyDescent="0.2">
      <c r="A710" s="1">
        <v>6</v>
      </c>
      <c r="B710" s="1">
        <v>81</v>
      </c>
      <c r="C710" s="1" t="str">
        <f>"DSC3"</f>
        <v>DSC3</v>
      </c>
    </row>
    <row r="711" spans="1:3" x14ac:dyDescent="0.2">
      <c r="A711" s="1">
        <v>6</v>
      </c>
      <c r="B711" s="1">
        <v>82</v>
      </c>
      <c r="C711" s="1" t="str">
        <f>"EIF3FP3"</f>
        <v>EIF3FP3</v>
      </c>
    </row>
    <row r="712" spans="1:3" x14ac:dyDescent="0.2">
      <c r="A712" s="1">
        <v>6</v>
      </c>
      <c r="B712" s="1">
        <v>83</v>
      </c>
      <c r="C712" s="1" t="str">
        <f>"NPNT"</f>
        <v>NPNT</v>
      </c>
    </row>
    <row r="713" spans="1:3" x14ac:dyDescent="0.2">
      <c r="A713" s="1">
        <v>6</v>
      </c>
      <c r="B713" s="1">
        <v>84</v>
      </c>
      <c r="C713" s="1" t="str">
        <f>"SNRPE"</f>
        <v>SNRPE</v>
      </c>
    </row>
    <row r="714" spans="1:3" x14ac:dyDescent="0.2">
      <c r="A714" s="1">
        <v>6</v>
      </c>
      <c r="B714" s="1">
        <v>85</v>
      </c>
      <c r="C714" s="1" t="str">
        <f>"RPL15P3"</f>
        <v>RPL15P3</v>
      </c>
    </row>
    <row r="715" spans="1:3" x14ac:dyDescent="0.2">
      <c r="A715" s="1">
        <v>6</v>
      </c>
      <c r="B715" s="1">
        <v>86</v>
      </c>
      <c r="C715" s="1" t="str">
        <f>"LYPLAL1"</f>
        <v>LYPLAL1</v>
      </c>
    </row>
    <row r="716" spans="1:3" x14ac:dyDescent="0.2">
      <c r="A716" s="1">
        <v>6</v>
      </c>
      <c r="B716" s="1">
        <v>87</v>
      </c>
      <c r="C716" s="1" t="str">
        <f>"RPL14P1"</f>
        <v>RPL14P1</v>
      </c>
    </row>
    <row r="717" spans="1:3" x14ac:dyDescent="0.2">
      <c r="A717" s="1">
        <v>6</v>
      </c>
      <c r="B717" s="1">
        <v>88</v>
      </c>
      <c r="C717" s="1" t="str">
        <f>"CLDN22"</f>
        <v>CLDN22</v>
      </c>
    </row>
    <row r="718" spans="1:3" x14ac:dyDescent="0.2">
      <c r="A718" s="1">
        <v>6</v>
      </c>
      <c r="B718" s="1">
        <v>89</v>
      </c>
      <c r="C718" s="1" t="str">
        <f>"THCAT155"</f>
        <v>THCAT155</v>
      </c>
    </row>
    <row r="719" spans="1:3" x14ac:dyDescent="0.2">
      <c r="A719" s="1">
        <v>6</v>
      </c>
      <c r="B719" s="1">
        <v>90</v>
      </c>
      <c r="C719" s="1" t="str">
        <f>"CAGE1"</f>
        <v>CAGE1</v>
      </c>
    </row>
    <row r="720" spans="1:3" x14ac:dyDescent="0.2">
      <c r="A720" s="1">
        <v>6</v>
      </c>
      <c r="B720" s="1">
        <v>91</v>
      </c>
      <c r="C720" s="1" t="str">
        <f>"FAM74A4"</f>
        <v>FAM74A4</v>
      </c>
    </row>
    <row r="721" spans="1:3" x14ac:dyDescent="0.2">
      <c r="A721" s="1">
        <v>6</v>
      </c>
      <c r="B721" s="1">
        <v>92</v>
      </c>
      <c r="C721" s="1" t="str">
        <f>"SLC35A1"</f>
        <v>SLC35A1</v>
      </c>
    </row>
    <row r="722" spans="1:3" x14ac:dyDescent="0.2">
      <c r="A722" s="1">
        <v>6</v>
      </c>
      <c r="B722" s="1">
        <v>93</v>
      </c>
      <c r="C722" s="1" t="str">
        <f>"HTD2"</f>
        <v>HTD2</v>
      </c>
    </row>
    <row r="723" spans="1:3" x14ac:dyDescent="0.2">
      <c r="A723" s="1">
        <v>6</v>
      </c>
      <c r="B723" s="1">
        <v>94</v>
      </c>
      <c r="C723" s="1" t="str">
        <f>"ELP2"</f>
        <v>ELP2</v>
      </c>
    </row>
    <row r="724" spans="1:3" x14ac:dyDescent="0.2">
      <c r="A724" s="1">
        <v>6</v>
      </c>
      <c r="B724" s="1">
        <v>95</v>
      </c>
      <c r="C724" s="1" t="str">
        <f>"NPR3"</f>
        <v>NPR3</v>
      </c>
    </row>
    <row r="725" spans="1:3" x14ac:dyDescent="0.2">
      <c r="A725" s="1">
        <v>6</v>
      </c>
      <c r="B725" s="1">
        <v>96</v>
      </c>
      <c r="C725" s="1" t="str">
        <f>"CD8B2"</f>
        <v>CD8B2</v>
      </c>
    </row>
    <row r="726" spans="1:3" x14ac:dyDescent="0.2">
      <c r="A726" s="1">
        <v>6</v>
      </c>
      <c r="B726" s="1">
        <v>97</v>
      </c>
      <c r="C726" s="1" t="str">
        <f>"AC135977.1"</f>
        <v>AC135977.1</v>
      </c>
    </row>
    <row r="727" spans="1:3" x14ac:dyDescent="0.2">
      <c r="A727" s="1">
        <v>6</v>
      </c>
      <c r="B727" s="1">
        <v>98</v>
      </c>
      <c r="C727" s="1" t="str">
        <f>"SPTSSB"</f>
        <v>SPTSSB</v>
      </c>
    </row>
    <row r="728" spans="1:3" x14ac:dyDescent="0.2">
      <c r="A728" s="1">
        <v>6</v>
      </c>
      <c r="B728" s="1">
        <v>99</v>
      </c>
      <c r="C728" s="1" t="str">
        <f>"RNA5-8SN2"</f>
        <v>RNA5-8SN2</v>
      </c>
    </row>
    <row r="729" spans="1:3" x14ac:dyDescent="0.2">
      <c r="A729" s="1">
        <v>7</v>
      </c>
      <c r="B729" s="1">
        <v>1</v>
      </c>
      <c r="C729" s="1" t="str">
        <f>"EVI2B"</f>
        <v>EVI2B</v>
      </c>
    </row>
    <row r="730" spans="1:3" x14ac:dyDescent="0.2">
      <c r="A730" s="1">
        <v>7</v>
      </c>
      <c r="B730" s="1">
        <v>2</v>
      </c>
      <c r="C730" s="1" t="str">
        <f>"LCP1"</f>
        <v>LCP1</v>
      </c>
    </row>
    <row r="731" spans="1:3" x14ac:dyDescent="0.2">
      <c r="A731" s="1">
        <v>7</v>
      </c>
      <c r="B731" s="1">
        <v>3</v>
      </c>
      <c r="C731" s="1" t="str">
        <f>"TMCC3"</f>
        <v>TMCC3</v>
      </c>
    </row>
    <row r="732" spans="1:3" x14ac:dyDescent="0.2">
      <c r="A732" s="1">
        <v>7</v>
      </c>
      <c r="B732" s="1">
        <v>4</v>
      </c>
      <c r="C732" s="1" t="str">
        <f>"NLRP3"</f>
        <v>NLRP3</v>
      </c>
    </row>
    <row r="733" spans="1:3" x14ac:dyDescent="0.2">
      <c r="A733" s="1">
        <v>7</v>
      </c>
      <c r="B733" s="1">
        <v>5</v>
      </c>
      <c r="C733" s="1" t="str">
        <f>"RASGRP4"</f>
        <v>RASGRP4</v>
      </c>
    </row>
    <row r="734" spans="1:3" x14ac:dyDescent="0.2">
      <c r="A734" s="1">
        <v>7</v>
      </c>
      <c r="B734" s="1">
        <v>6</v>
      </c>
      <c r="C734" s="1" t="str">
        <f>"LILRB2"</f>
        <v>LILRB2</v>
      </c>
    </row>
    <row r="735" spans="1:3" x14ac:dyDescent="0.2">
      <c r="A735" s="1">
        <v>7</v>
      </c>
      <c r="B735" s="1">
        <v>7</v>
      </c>
      <c r="C735" s="1" t="str">
        <f>"NCF1C"</f>
        <v>NCF1C</v>
      </c>
    </row>
    <row r="736" spans="1:3" x14ac:dyDescent="0.2">
      <c r="A736" s="1">
        <v>7</v>
      </c>
      <c r="B736" s="1">
        <v>8</v>
      </c>
      <c r="C736" s="1" t="str">
        <f>"HSPA6"</f>
        <v>HSPA6</v>
      </c>
    </row>
    <row r="737" spans="1:3" x14ac:dyDescent="0.2">
      <c r="A737" s="1">
        <v>7</v>
      </c>
      <c r="B737" s="1">
        <v>9</v>
      </c>
      <c r="C737" s="1" t="str">
        <f>"CLEC4D"</f>
        <v>CLEC4D</v>
      </c>
    </row>
    <row r="738" spans="1:3" x14ac:dyDescent="0.2">
      <c r="A738" s="1">
        <v>7</v>
      </c>
      <c r="B738" s="1">
        <v>10</v>
      </c>
      <c r="C738" s="1" t="str">
        <f>"PECAM1"</f>
        <v>PECAM1</v>
      </c>
    </row>
    <row r="739" spans="1:3" x14ac:dyDescent="0.2">
      <c r="A739" s="1">
        <v>7</v>
      </c>
      <c r="B739" s="1">
        <v>11</v>
      </c>
      <c r="C739" s="1" t="str">
        <f>"HK3"</f>
        <v>HK3</v>
      </c>
    </row>
    <row r="740" spans="1:3" x14ac:dyDescent="0.2">
      <c r="A740" s="1">
        <v>7</v>
      </c>
      <c r="B740" s="1">
        <v>12</v>
      </c>
      <c r="C740" s="1" t="str">
        <f>"MNDA"</f>
        <v>MNDA</v>
      </c>
    </row>
    <row r="741" spans="1:3" x14ac:dyDescent="0.2">
      <c r="A741" s="1">
        <v>7</v>
      </c>
      <c r="B741" s="1">
        <v>13</v>
      </c>
      <c r="C741" s="1" t="str">
        <f>"ITGB2"</f>
        <v>ITGB2</v>
      </c>
    </row>
    <row r="742" spans="1:3" x14ac:dyDescent="0.2">
      <c r="A742" s="1">
        <v>7</v>
      </c>
      <c r="B742" s="1">
        <v>14</v>
      </c>
      <c r="C742" s="1" t="str">
        <f>"RGS18"</f>
        <v>RGS18</v>
      </c>
    </row>
    <row r="743" spans="1:3" x14ac:dyDescent="0.2">
      <c r="A743" s="1">
        <v>7</v>
      </c>
      <c r="B743" s="1">
        <v>15</v>
      </c>
      <c r="C743" s="1" t="str">
        <f>"SIGLEC10"</f>
        <v>SIGLEC10</v>
      </c>
    </row>
    <row r="744" spans="1:3" x14ac:dyDescent="0.2">
      <c r="A744" s="1">
        <v>7</v>
      </c>
      <c r="B744" s="1">
        <v>16</v>
      </c>
      <c r="C744" s="1" t="str">
        <f>"FCGR1B"</f>
        <v>FCGR1B</v>
      </c>
    </row>
    <row r="745" spans="1:3" x14ac:dyDescent="0.2">
      <c r="A745" s="1">
        <v>7</v>
      </c>
      <c r="B745" s="1">
        <v>17</v>
      </c>
      <c r="C745" s="1" t="str">
        <f>"LRRK2"</f>
        <v>LRRK2</v>
      </c>
    </row>
    <row r="746" spans="1:3" x14ac:dyDescent="0.2">
      <c r="A746" s="1">
        <v>7</v>
      </c>
      <c r="B746" s="1">
        <v>18</v>
      </c>
      <c r="C746" s="1" t="str">
        <f>"EREG"</f>
        <v>EREG</v>
      </c>
    </row>
    <row r="747" spans="1:3" x14ac:dyDescent="0.2">
      <c r="A747" s="1">
        <v>7</v>
      </c>
      <c r="B747" s="1">
        <v>19</v>
      </c>
      <c r="C747" s="1" t="str">
        <f>"TLR8"</f>
        <v>TLR8</v>
      </c>
    </row>
    <row r="748" spans="1:3" x14ac:dyDescent="0.2">
      <c r="A748" s="1">
        <v>7</v>
      </c>
      <c r="B748" s="1">
        <v>20</v>
      </c>
      <c r="C748" s="1" t="str">
        <f>"JAK3"</f>
        <v>JAK3</v>
      </c>
    </row>
    <row r="749" spans="1:3" x14ac:dyDescent="0.2">
      <c r="A749" s="1">
        <v>7</v>
      </c>
      <c r="B749" s="1">
        <v>21</v>
      </c>
      <c r="C749" s="1" t="str">
        <f>"AIF1"</f>
        <v>AIF1</v>
      </c>
    </row>
    <row r="750" spans="1:3" x14ac:dyDescent="0.2">
      <c r="A750" s="1">
        <v>7</v>
      </c>
      <c r="B750" s="1">
        <v>22</v>
      </c>
      <c r="C750" s="1" t="str">
        <f>"AMPD2"</f>
        <v>AMPD2</v>
      </c>
    </row>
    <row r="751" spans="1:3" x14ac:dyDescent="0.2">
      <c r="A751" s="1">
        <v>7</v>
      </c>
      <c r="B751" s="1">
        <v>23</v>
      </c>
      <c r="C751" s="1" t="str">
        <f>"FUT7"</f>
        <v>FUT7</v>
      </c>
    </row>
    <row r="752" spans="1:3" x14ac:dyDescent="0.2">
      <c r="A752" s="1">
        <v>7</v>
      </c>
      <c r="B752" s="1">
        <v>24</v>
      </c>
      <c r="C752" s="1" t="str">
        <f>"NLRP6"</f>
        <v>NLRP6</v>
      </c>
    </row>
    <row r="753" spans="1:3" x14ac:dyDescent="0.2">
      <c r="A753" s="1">
        <v>7</v>
      </c>
      <c r="B753" s="1">
        <v>25</v>
      </c>
      <c r="C753" s="1" t="str">
        <f>"PLXNC1"</f>
        <v>PLXNC1</v>
      </c>
    </row>
    <row r="754" spans="1:3" x14ac:dyDescent="0.2">
      <c r="A754" s="1">
        <v>7</v>
      </c>
      <c r="B754" s="1">
        <v>26</v>
      </c>
      <c r="C754" s="1" t="str">
        <f>"NLRC4"</f>
        <v>NLRC4</v>
      </c>
    </row>
    <row r="755" spans="1:3" x14ac:dyDescent="0.2">
      <c r="A755" s="1">
        <v>7</v>
      </c>
      <c r="B755" s="1">
        <v>27</v>
      </c>
      <c r="C755" s="1" t="str">
        <f>"ORM1"</f>
        <v>ORM1</v>
      </c>
    </row>
    <row r="756" spans="1:3" x14ac:dyDescent="0.2">
      <c r="A756" s="1">
        <v>7</v>
      </c>
      <c r="B756" s="1">
        <v>28</v>
      </c>
      <c r="C756" s="1" t="str">
        <f>"ARHGAP30"</f>
        <v>ARHGAP30</v>
      </c>
    </row>
    <row r="757" spans="1:3" x14ac:dyDescent="0.2">
      <c r="A757" s="1">
        <v>7</v>
      </c>
      <c r="B757" s="1">
        <v>29</v>
      </c>
      <c r="C757" s="1" t="str">
        <f>"LIMD2"</f>
        <v>LIMD2</v>
      </c>
    </row>
    <row r="758" spans="1:3" x14ac:dyDescent="0.2">
      <c r="A758" s="1">
        <v>7</v>
      </c>
      <c r="B758" s="1">
        <v>30</v>
      </c>
      <c r="C758" s="1" t="str">
        <f>"COTL1"</f>
        <v>COTL1</v>
      </c>
    </row>
    <row r="759" spans="1:3" x14ac:dyDescent="0.2">
      <c r="A759" s="1">
        <v>7</v>
      </c>
      <c r="B759" s="1">
        <v>31</v>
      </c>
      <c r="C759" s="1" t="str">
        <f>"SIGLEC9"</f>
        <v>SIGLEC9</v>
      </c>
    </row>
    <row r="760" spans="1:3" x14ac:dyDescent="0.2">
      <c r="A760" s="1">
        <v>7</v>
      </c>
      <c r="B760" s="1">
        <v>32</v>
      </c>
      <c r="C760" s="1" t="str">
        <f>"DPEP2"</f>
        <v>DPEP2</v>
      </c>
    </row>
    <row r="761" spans="1:3" x14ac:dyDescent="0.2">
      <c r="A761" s="1">
        <v>7</v>
      </c>
      <c r="B761" s="1">
        <v>33</v>
      </c>
      <c r="C761" s="1" t="str">
        <f>"FCGR1A"</f>
        <v>FCGR1A</v>
      </c>
    </row>
    <row r="762" spans="1:3" x14ac:dyDescent="0.2">
      <c r="A762" s="1">
        <v>7</v>
      </c>
      <c r="B762" s="1">
        <v>34</v>
      </c>
      <c r="C762" s="1" t="str">
        <f>"PREX1"</f>
        <v>PREX1</v>
      </c>
    </row>
    <row r="763" spans="1:3" x14ac:dyDescent="0.2">
      <c r="A763" s="1">
        <v>7</v>
      </c>
      <c r="B763" s="1">
        <v>35</v>
      </c>
      <c r="C763" s="1" t="str">
        <f>"TRAF3IP3"</f>
        <v>TRAF3IP3</v>
      </c>
    </row>
    <row r="764" spans="1:3" x14ac:dyDescent="0.2">
      <c r="A764" s="1">
        <v>7</v>
      </c>
      <c r="B764" s="1">
        <v>36</v>
      </c>
      <c r="C764" s="1" t="str">
        <f>"SH2D3C"</f>
        <v>SH2D3C</v>
      </c>
    </row>
    <row r="765" spans="1:3" x14ac:dyDescent="0.2">
      <c r="A765" s="1">
        <v>7</v>
      </c>
      <c r="B765" s="1">
        <v>37</v>
      </c>
      <c r="C765" s="1" t="str">
        <f>"LMNB1"</f>
        <v>LMNB1</v>
      </c>
    </row>
    <row r="766" spans="1:3" x14ac:dyDescent="0.2">
      <c r="A766" s="1">
        <v>7</v>
      </c>
      <c r="B766" s="1">
        <v>38</v>
      </c>
      <c r="C766" s="1" t="str">
        <f>"FAM157B"</f>
        <v>FAM157B</v>
      </c>
    </row>
    <row r="767" spans="1:3" x14ac:dyDescent="0.2">
      <c r="A767" s="1">
        <v>7</v>
      </c>
      <c r="B767" s="1">
        <v>39</v>
      </c>
      <c r="C767" s="1" t="str">
        <f>"MPP1"</f>
        <v>MPP1</v>
      </c>
    </row>
    <row r="768" spans="1:3" x14ac:dyDescent="0.2">
      <c r="A768" s="1">
        <v>7</v>
      </c>
      <c r="B768" s="1">
        <v>40</v>
      </c>
      <c r="C768" s="1" t="str">
        <f>"SNX10"</f>
        <v>SNX10</v>
      </c>
    </row>
    <row r="769" spans="1:3" x14ac:dyDescent="0.2">
      <c r="A769" s="1">
        <v>7</v>
      </c>
      <c r="B769" s="1">
        <v>41</v>
      </c>
      <c r="C769" s="1" t="str">
        <f>"EVI2A"</f>
        <v>EVI2A</v>
      </c>
    </row>
    <row r="770" spans="1:3" x14ac:dyDescent="0.2">
      <c r="A770" s="1">
        <v>7</v>
      </c>
      <c r="B770" s="1">
        <v>42</v>
      </c>
      <c r="C770" s="1" t="str">
        <f>"RGL4"</f>
        <v>RGL4</v>
      </c>
    </row>
    <row r="771" spans="1:3" x14ac:dyDescent="0.2">
      <c r="A771" s="1">
        <v>7</v>
      </c>
      <c r="B771" s="1">
        <v>43</v>
      </c>
      <c r="C771" s="1" t="str">
        <f>"IRAG1"</f>
        <v>IRAG1</v>
      </c>
    </row>
    <row r="772" spans="1:3" x14ac:dyDescent="0.2">
      <c r="A772" s="1">
        <v>7</v>
      </c>
      <c r="B772" s="1">
        <v>44</v>
      </c>
      <c r="C772" s="1" t="str">
        <f>"C5AR1"</f>
        <v>C5AR1</v>
      </c>
    </row>
    <row r="773" spans="1:3" x14ac:dyDescent="0.2">
      <c r="A773" s="1">
        <v>7</v>
      </c>
      <c r="B773" s="1">
        <v>45</v>
      </c>
      <c r="C773" s="1" t="str">
        <f>"ITGA5"</f>
        <v>ITGA5</v>
      </c>
    </row>
    <row r="774" spans="1:3" x14ac:dyDescent="0.2">
      <c r="A774" s="1">
        <v>7</v>
      </c>
      <c r="B774" s="1">
        <v>46</v>
      </c>
      <c r="C774" s="1" t="str">
        <f>"ARHGAP9"</f>
        <v>ARHGAP9</v>
      </c>
    </row>
    <row r="775" spans="1:3" x14ac:dyDescent="0.2">
      <c r="A775" s="1">
        <v>7</v>
      </c>
      <c r="B775" s="1">
        <v>47</v>
      </c>
      <c r="C775" s="1" t="str">
        <f>"NFE2"</f>
        <v>NFE2</v>
      </c>
    </row>
    <row r="776" spans="1:3" x14ac:dyDescent="0.2">
      <c r="A776" s="1">
        <v>7</v>
      </c>
      <c r="B776" s="1">
        <v>48</v>
      </c>
      <c r="C776" s="1" t="str">
        <f>"PTPRE"</f>
        <v>PTPRE</v>
      </c>
    </row>
    <row r="777" spans="1:3" x14ac:dyDescent="0.2">
      <c r="A777" s="1">
        <v>7</v>
      </c>
      <c r="B777" s="1">
        <v>49</v>
      </c>
      <c r="C777" s="1" t="str">
        <f>"ARHGAP15"</f>
        <v>ARHGAP15</v>
      </c>
    </row>
    <row r="778" spans="1:3" x14ac:dyDescent="0.2">
      <c r="A778" s="1">
        <v>7</v>
      </c>
      <c r="B778" s="1">
        <v>50</v>
      </c>
      <c r="C778" s="1" t="str">
        <f>"ADAM8"</f>
        <v>ADAM8</v>
      </c>
    </row>
    <row r="779" spans="1:3" x14ac:dyDescent="0.2">
      <c r="A779" s="1">
        <v>7</v>
      </c>
      <c r="B779" s="1">
        <v>51</v>
      </c>
      <c r="C779" s="1" t="str">
        <f>"CA4"</f>
        <v>CA4</v>
      </c>
    </row>
    <row r="780" spans="1:3" x14ac:dyDescent="0.2">
      <c r="A780" s="1">
        <v>7</v>
      </c>
      <c r="B780" s="1">
        <v>52</v>
      </c>
      <c r="C780" s="1" t="str">
        <f>"NCF4"</f>
        <v>NCF4</v>
      </c>
    </row>
    <row r="781" spans="1:3" x14ac:dyDescent="0.2">
      <c r="A781" s="1">
        <v>7</v>
      </c>
      <c r="B781" s="1">
        <v>53</v>
      </c>
      <c r="C781" s="1" t="str">
        <f>"AC005192.1"</f>
        <v>AC005192.1</v>
      </c>
    </row>
    <row r="782" spans="1:3" x14ac:dyDescent="0.2">
      <c r="A782" s="1">
        <v>7</v>
      </c>
      <c r="B782" s="1">
        <v>54</v>
      </c>
      <c r="C782" s="1" t="str">
        <f>"SPI1"</f>
        <v>SPI1</v>
      </c>
    </row>
    <row r="783" spans="1:3" x14ac:dyDescent="0.2">
      <c r="A783" s="1">
        <v>7</v>
      </c>
      <c r="B783" s="1">
        <v>55</v>
      </c>
      <c r="C783" s="1" t="str">
        <f>"NCF1B"</f>
        <v>NCF1B</v>
      </c>
    </row>
    <row r="784" spans="1:3" x14ac:dyDescent="0.2">
      <c r="A784" s="1">
        <v>7</v>
      </c>
      <c r="B784" s="1">
        <v>56</v>
      </c>
      <c r="C784" s="1" t="str">
        <f>"CDA"</f>
        <v>CDA</v>
      </c>
    </row>
    <row r="785" spans="1:3" x14ac:dyDescent="0.2">
      <c r="A785" s="1">
        <v>7</v>
      </c>
      <c r="B785" s="1">
        <v>57</v>
      </c>
      <c r="C785" s="1" t="str">
        <f>"LST1"</f>
        <v>LST1</v>
      </c>
    </row>
    <row r="786" spans="1:3" x14ac:dyDescent="0.2">
      <c r="A786" s="1">
        <v>7</v>
      </c>
      <c r="B786" s="1">
        <v>58</v>
      </c>
      <c r="C786" s="1" t="str">
        <f>"AC090559.1"</f>
        <v>AC090559.1</v>
      </c>
    </row>
    <row r="787" spans="1:3" x14ac:dyDescent="0.2">
      <c r="A787" s="1">
        <v>7</v>
      </c>
      <c r="B787" s="1">
        <v>59</v>
      </c>
      <c r="C787" s="1" t="str">
        <f>"HRH2"</f>
        <v>HRH2</v>
      </c>
    </row>
    <row r="788" spans="1:3" x14ac:dyDescent="0.2">
      <c r="A788" s="1">
        <v>7</v>
      </c>
      <c r="B788" s="1">
        <v>60</v>
      </c>
      <c r="C788" s="1" t="str">
        <f>"LAPTM5"</f>
        <v>LAPTM5</v>
      </c>
    </row>
    <row r="789" spans="1:3" x14ac:dyDescent="0.2">
      <c r="A789" s="1">
        <v>7</v>
      </c>
      <c r="B789" s="1">
        <v>61</v>
      </c>
      <c r="C789" s="1" t="str">
        <f>"SH2B2"</f>
        <v>SH2B2</v>
      </c>
    </row>
    <row r="790" spans="1:3" x14ac:dyDescent="0.2">
      <c r="A790" s="1">
        <v>7</v>
      </c>
      <c r="B790" s="1">
        <v>62</v>
      </c>
      <c r="C790" s="1" t="str">
        <f>"HCK"</f>
        <v>HCK</v>
      </c>
    </row>
    <row r="791" spans="1:3" x14ac:dyDescent="0.2">
      <c r="A791" s="1">
        <v>7</v>
      </c>
      <c r="B791" s="1">
        <v>63</v>
      </c>
      <c r="C791" s="1" t="str">
        <f>"CD37"</f>
        <v>CD37</v>
      </c>
    </row>
    <row r="792" spans="1:3" x14ac:dyDescent="0.2">
      <c r="A792" s="1">
        <v>7</v>
      </c>
      <c r="B792" s="1">
        <v>64</v>
      </c>
      <c r="C792" s="1" t="str">
        <f>"WAS"</f>
        <v>WAS</v>
      </c>
    </row>
    <row r="793" spans="1:3" x14ac:dyDescent="0.2">
      <c r="A793" s="1">
        <v>7</v>
      </c>
      <c r="B793" s="1">
        <v>65</v>
      </c>
      <c r="C793" s="1" t="str">
        <f>"GMFG"</f>
        <v>GMFG</v>
      </c>
    </row>
    <row r="794" spans="1:3" x14ac:dyDescent="0.2">
      <c r="A794" s="1">
        <v>7</v>
      </c>
      <c r="B794" s="1">
        <v>66</v>
      </c>
      <c r="C794" s="1" t="str">
        <f>"ZEB2"</f>
        <v>ZEB2</v>
      </c>
    </row>
    <row r="795" spans="1:3" x14ac:dyDescent="0.2">
      <c r="A795" s="1">
        <v>7</v>
      </c>
      <c r="B795" s="1">
        <v>67</v>
      </c>
      <c r="C795" s="1" t="str">
        <f>"TYROBP"</f>
        <v>TYROBP</v>
      </c>
    </row>
    <row r="796" spans="1:3" x14ac:dyDescent="0.2">
      <c r="A796" s="1">
        <v>7</v>
      </c>
      <c r="B796" s="1">
        <v>68</v>
      </c>
      <c r="C796" s="1" t="str">
        <f>"ITGAM"</f>
        <v>ITGAM</v>
      </c>
    </row>
    <row r="797" spans="1:3" x14ac:dyDescent="0.2">
      <c r="A797" s="1">
        <v>7</v>
      </c>
      <c r="B797" s="1">
        <v>69</v>
      </c>
      <c r="C797" s="1" t="str">
        <f>"CST7"</f>
        <v>CST7</v>
      </c>
    </row>
    <row r="798" spans="1:3" x14ac:dyDescent="0.2">
      <c r="A798" s="1">
        <v>7</v>
      </c>
      <c r="B798" s="1">
        <v>70</v>
      </c>
      <c r="C798" s="1" t="str">
        <f>"MXD1"</f>
        <v>MXD1</v>
      </c>
    </row>
    <row r="799" spans="1:3" x14ac:dyDescent="0.2">
      <c r="A799" s="1">
        <v>7</v>
      </c>
      <c r="B799" s="1">
        <v>71</v>
      </c>
      <c r="C799" s="1" t="str">
        <f>"TLR4"</f>
        <v>TLR4</v>
      </c>
    </row>
    <row r="800" spans="1:3" x14ac:dyDescent="0.2">
      <c r="A800" s="1">
        <v>7</v>
      </c>
      <c r="B800" s="1">
        <v>72</v>
      </c>
      <c r="C800" s="1" t="str">
        <f>"CYTIP"</f>
        <v>CYTIP</v>
      </c>
    </row>
    <row r="801" spans="1:3" x14ac:dyDescent="0.2">
      <c r="A801" s="1">
        <v>7</v>
      </c>
      <c r="B801" s="1">
        <v>73</v>
      </c>
      <c r="C801" s="1" t="str">
        <f>"PILRA"</f>
        <v>PILRA</v>
      </c>
    </row>
    <row r="802" spans="1:3" x14ac:dyDescent="0.2">
      <c r="A802" s="1">
        <v>7</v>
      </c>
      <c r="B802" s="1">
        <v>74</v>
      </c>
      <c r="C802" s="1" t="str">
        <f>"BMP6"</f>
        <v>BMP6</v>
      </c>
    </row>
    <row r="803" spans="1:3" x14ac:dyDescent="0.2">
      <c r="A803" s="1">
        <v>7</v>
      </c>
      <c r="B803" s="1">
        <v>75</v>
      </c>
      <c r="C803" s="1" t="str">
        <f>"IL1RN"</f>
        <v>IL1RN</v>
      </c>
    </row>
    <row r="804" spans="1:3" x14ac:dyDescent="0.2">
      <c r="A804" s="1">
        <v>7</v>
      </c>
      <c r="B804" s="1">
        <v>76</v>
      </c>
      <c r="C804" s="1" t="str">
        <f>"LINC00877"</f>
        <v>LINC00877</v>
      </c>
    </row>
    <row r="805" spans="1:3" x14ac:dyDescent="0.2">
      <c r="A805" s="1">
        <v>7</v>
      </c>
      <c r="B805" s="1">
        <v>77</v>
      </c>
      <c r="C805" s="1" t="str">
        <f>"PPP1R18"</f>
        <v>PPP1R18</v>
      </c>
    </row>
    <row r="806" spans="1:3" x14ac:dyDescent="0.2">
      <c r="A806" s="1">
        <v>7</v>
      </c>
      <c r="B806" s="1">
        <v>78</v>
      </c>
      <c r="C806" s="1" t="str">
        <f>"PELATON"</f>
        <v>PELATON</v>
      </c>
    </row>
  </sheetData>
  <autoFilter ref="A1:C1" xr:uid="{5046D2FF-6746-A243-BA2C-22FEA92E6748}">
    <sortState xmlns:xlrd2="http://schemas.microsoft.com/office/spreadsheetml/2017/richdata2" ref="A2:C806">
      <sortCondition ref="A1:A806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Timecourse heatmap clusters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Gillen, Austin E</dc:creator>
  <cp:lastModifiedBy>Vladar, Eszter</cp:lastModifiedBy>
  <dcterms:created xsi:type="dcterms:W3CDTF">2024-05-09T16:24:41Z</dcterms:created>
  <dcterms:modified xsi:type="dcterms:W3CDTF">2025-10-27T01:35:08Z</dcterms:modified>
</cp:coreProperties>
</file>