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.farazzafeer/Library/CloudStorage/Box-Box/MANUSCRIPTS/GDF6_follow_up/JCI Insight/revision 2/"/>
    </mc:Choice>
  </mc:AlternateContent>
  <xr:revisionPtr revIDLastSave="0" documentId="13_ncr:1_{29E9E3B5-F78D-CD4A-AF04-5F3157E46C38}" xr6:coauthVersionLast="47" xr6:coauthVersionMax="47" xr10:uidLastSave="{00000000-0000-0000-0000-000000000000}"/>
  <bookViews>
    <workbookView xWindow="0" yWindow="600" windowWidth="28800" windowHeight="16360" activeTab="10" xr2:uid="{3481ED02-1E0C-8047-BA31-0CA111AE28FD}"/>
  </bookViews>
  <sheets>
    <sheet name="Figure 1D" sheetId="11" r:id="rId1"/>
    <sheet name="Figure 1C" sheetId="3" r:id="rId2"/>
    <sheet name="Figure2C" sheetId="12" r:id="rId3"/>
    <sheet name="figure 2D" sheetId="8" r:id="rId4"/>
    <sheet name="figure 2E" sheetId="14" r:id="rId5"/>
    <sheet name="Figure 2F" sheetId="15" r:id="rId6"/>
    <sheet name="Figure 4 F" sheetId="2" r:id="rId7"/>
    <sheet name="figure s1" sheetId="16" r:id="rId8"/>
    <sheet name="figure s11" sheetId="9" r:id="rId9"/>
    <sheet name="Figure S16" sheetId="13" r:id="rId10"/>
    <sheet name="figure s21" sheetId="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4" l="1"/>
  <c r="F19" i="14"/>
  <c r="F15" i="14"/>
  <c r="F11" i="14"/>
  <c r="F7" i="14"/>
  <c r="F3" i="14"/>
  <c r="J3" i="16"/>
  <c r="C6" i="15"/>
  <c r="E6" i="15"/>
  <c r="U10" i="16"/>
  <c r="T10" i="16"/>
  <c r="T2" i="16"/>
  <c r="U3" i="16" s="1"/>
  <c r="U4" i="16" s="1"/>
  <c r="U2" i="16"/>
  <c r="T6" i="16"/>
  <c r="U6" i="16"/>
  <c r="U7" i="16" s="1"/>
  <c r="U8" i="16" s="1"/>
  <c r="T14" i="16"/>
  <c r="U14" i="16"/>
  <c r="U15" i="16"/>
  <c r="U16" i="16"/>
  <c r="T18" i="16"/>
  <c r="U19" i="16" s="1"/>
  <c r="U20" i="16" s="1"/>
  <c r="U18" i="16"/>
  <c r="T22" i="16"/>
  <c r="U22" i="16"/>
  <c r="U23" i="16"/>
  <c r="U24" i="16"/>
  <c r="T26" i="16"/>
  <c r="U27" i="16" s="1"/>
  <c r="U28" i="16" s="1"/>
  <c r="U26" i="16"/>
  <c r="T30" i="16"/>
  <c r="U30" i="16"/>
  <c r="U31" i="16"/>
  <c r="U32" i="16"/>
  <c r="T34" i="16"/>
  <c r="U34" i="16"/>
  <c r="U35" i="16" s="1"/>
  <c r="U36" i="16" s="1"/>
  <c r="T38" i="16"/>
  <c r="U38" i="16"/>
  <c r="U39" i="16" s="1"/>
  <c r="U40" i="16" s="1"/>
  <c r="T42" i="16"/>
  <c r="U42" i="16"/>
  <c r="U43" i="16" s="1"/>
  <c r="U44" i="16" s="1"/>
  <c r="T46" i="16"/>
  <c r="U46" i="16"/>
  <c r="U47" i="16" s="1"/>
  <c r="U48" i="16" s="1"/>
  <c r="T50" i="16"/>
  <c r="U50" i="16"/>
  <c r="U51" i="16" s="1"/>
  <c r="U52" i="16" s="1"/>
  <c r="T54" i="16"/>
  <c r="U55" i="16" s="1"/>
  <c r="U56" i="16" s="1"/>
  <c r="U54" i="16"/>
  <c r="T58" i="16"/>
  <c r="U58" i="16"/>
  <c r="U59" i="16"/>
  <c r="U60" i="16" s="1"/>
  <c r="T62" i="16"/>
  <c r="U62" i="16"/>
  <c r="U63" i="16"/>
  <c r="U64" i="16" s="1"/>
  <c r="T66" i="16"/>
  <c r="U66" i="16"/>
  <c r="U67" i="16"/>
  <c r="U68" i="16" s="1"/>
  <c r="T70" i="16"/>
  <c r="U70" i="16"/>
  <c r="U71" i="16"/>
  <c r="U72" i="16" s="1"/>
  <c r="T74" i="16"/>
  <c r="U74" i="16"/>
  <c r="U75" i="16" s="1"/>
  <c r="U76" i="16" s="1"/>
  <c r="T78" i="16"/>
  <c r="U78" i="16"/>
  <c r="U79" i="16" s="1"/>
  <c r="U80" i="16" s="1"/>
  <c r="T82" i="16"/>
  <c r="U82" i="16"/>
  <c r="U83" i="16"/>
  <c r="U84" i="16"/>
  <c r="T86" i="16"/>
  <c r="U86" i="16"/>
  <c r="U87" i="16"/>
  <c r="U88" i="16"/>
  <c r="T90" i="16"/>
  <c r="U90" i="16"/>
  <c r="U91" i="16"/>
  <c r="U92" i="16"/>
  <c r="T94" i="16"/>
  <c r="U94" i="16"/>
  <c r="U95" i="16"/>
  <c r="U96" i="16"/>
  <c r="T98" i="16"/>
  <c r="U98" i="16"/>
  <c r="U99" i="16"/>
  <c r="U100" i="16" s="1"/>
  <c r="T102" i="16"/>
  <c r="U102" i="16"/>
  <c r="U103" i="16" s="1"/>
  <c r="U104" i="16" s="1"/>
  <c r="T106" i="16"/>
  <c r="U106" i="16"/>
  <c r="U107" i="16"/>
  <c r="U108" i="16"/>
  <c r="T110" i="16"/>
  <c r="U111" i="16" s="1"/>
  <c r="U112" i="16" s="1"/>
  <c r="U110" i="16"/>
  <c r="T114" i="16"/>
  <c r="U114" i="16"/>
  <c r="U115" i="16"/>
  <c r="U116" i="16"/>
  <c r="T118" i="16"/>
  <c r="U119" i="16" s="1"/>
  <c r="U120" i="16" s="1"/>
  <c r="U118" i="16"/>
  <c r="I164" i="16"/>
  <c r="H164" i="16"/>
  <c r="G164" i="16"/>
  <c r="F164" i="16"/>
  <c r="I159" i="16"/>
  <c r="H159" i="16"/>
  <c r="G159" i="16"/>
  <c r="F159" i="16"/>
  <c r="I154" i="16"/>
  <c r="H154" i="16"/>
  <c r="G154" i="16"/>
  <c r="F154" i="16"/>
  <c r="I149" i="16"/>
  <c r="H149" i="16"/>
  <c r="G149" i="16"/>
  <c r="F149" i="16"/>
  <c r="I144" i="16"/>
  <c r="H144" i="16"/>
  <c r="G144" i="16"/>
  <c r="F144" i="16"/>
  <c r="I139" i="16"/>
  <c r="H139" i="16"/>
  <c r="G139" i="16"/>
  <c r="F139" i="16"/>
  <c r="I134" i="16"/>
  <c r="H134" i="16"/>
  <c r="G134" i="16"/>
  <c r="F134" i="16"/>
  <c r="I129" i="16"/>
  <c r="H129" i="16"/>
  <c r="G129" i="16"/>
  <c r="F129" i="16"/>
  <c r="I124" i="16"/>
  <c r="H124" i="16"/>
  <c r="G124" i="16"/>
  <c r="F124" i="16"/>
  <c r="I119" i="16"/>
  <c r="H119" i="16"/>
  <c r="G119" i="16"/>
  <c r="F119" i="16"/>
  <c r="I114" i="16"/>
  <c r="H114" i="16"/>
  <c r="G114" i="16"/>
  <c r="F114" i="16"/>
  <c r="I109" i="16"/>
  <c r="H109" i="16"/>
  <c r="G109" i="16"/>
  <c r="F109" i="16"/>
  <c r="I103" i="16"/>
  <c r="H103" i="16"/>
  <c r="G103" i="16"/>
  <c r="F103" i="16"/>
  <c r="I98" i="16"/>
  <c r="H98" i="16"/>
  <c r="G98" i="16"/>
  <c r="F98" i="16"/>
  <c r="I92" i="16"/>
  <c r="H92" i="16"/>
  <c r="G92" i="16"/>
  <c r="F92" i="16"/>
  <c r="I86" i="16"/>
  <c r="H86" i="16"/>
  <c r="G86" i="16"/>
  <c r="F86" i="16"/>
  <c r="I80" i="16"/>
  <c r="H80" i="16"/>
  <c r="G80" i="16"/>
  <c r="F80" i="16"/>
  <c r="I74" i="16"/>
  <c r="H74" i="16"/>
  <c r="G74" i="16"/>
  <c r="F74" i="16"/>
  <c r="I68" i="16"/>
  <c r="H68" i="16"/>
  <c r="G68" i="16"/>
  <c r="F68" i="16"/>
  <c r="I63" i="16"/>
  <c r="H63" i="16"/>
  <c r="G63" i="16"/>
  <c r="F63" i="16"/>
  <c r="I57" i="16"/>
  <c r="H57" i="16"/>
  <c r="G57" i="16"/>
  <c r="F57" i="16"/>
  <c r="I51" i="16"/>
  <c r="H51" i="16"/>
  <c r="G51" i="16"/>
  <c r="F51" i="16"/>
  <c r="I45" i="16"/>
  <c r="H45" i="16"/>
  <c r="G45" i="16"/>
  <c r="F45" i="16"/>
  <c r="I39" i="16"/>
  <c r="H39" i="16"/>
  <c r="G39" i="16"/>
  <c r="F39" i="16"/>
  <c r="I33" i="16"/>
  <c r="H33" i="16"/>
  <c r="G33" i="16"/>
  <c r="F33" i="16"/>
  <c r="I27" i="16"/>
  <c r="H27" i="16"/>
  <c r="G27" i="16"/>
  <c r="F27" i="16"/>
  <c r="I21" i="16"/>
  <c r="H21" i="16"/>
  <c r="G21" i="16"/>
  <c r="F21" i="16"/>
  <c r="I15" i="16"/>
  <c r="H15" i="16"/>
  <c r="G15" i="16"/>
  <c r="F15" i="16"/>
  <c r="I9" i="16"/>
  <c r="H9" i="16"/>
  <c r="G9" i="16"/>
  <c r="F9" i="16"/>
  <c r="I3" i="16"/>
  <c r="H3" i="16"/>
  <c r="G3" i="16"/>
  <c r="F3" i="16"/>
  <c r="E3" i="11"/>
  <c r="P37" i="7"/>
  <c r="P33" i="7"/>
  <c r="P29" i="7"/>
  <c r="J37" i="7"/>
  <c r="J33" i="7"/>
  <c r="U11" i="16" l="1"/>
  <c r="U12" i="16" s="1"/>
  <c r="W100" i="16"/>
  <c r="W103" i="16"/>
  <c r="U29" i="16"/>
  <c r="W30" i="16" s="1"/>
  <c r="W4" i="16"/>
  <c r="U101" i="16"/>
  <c r="W102" i="16" s="1"/>
  <c r="W98" i="16"/>
  <c r="W79" i="16"/>
  <c r="U5" i="16"/>
  <c r="W5" i="16" s="1"/>
  <c r="W2" i="16"/>
  <c r="U77" i="16"/>
  <c r="W77" i="16" s="1"/>
  <c r="U53" i="16"/>
  <c r="W50" i="16" s="1"/>
  <c r="G16" i="16"/>
  <c r="G17" i="16" s="1"/>
  <c r="H64" i="16"/>
  <c r="H65" i="16" s="1"/>
  <c r="I75" i="16"/>
  <c r="I76" i="16" s="1"/>
  <c r="I120" i="16"/>
  <c r="I121" i="16" s="1"/>
  <c r="H93" i="16"/>
  <c r="H94" i="16" s="1"/>
  <c r="G10" i="16"/>
  <c r="G11" i="16" s="1"/>
  <c r="G34" i="16"/>
  <c r="G35" i="16" s="1"/>
  <c r="I10" i="16"/>
  <c r="I11" i="16" s="1"/>
  <c r="I34" i="16"/>
  <c r="I35" i="16" s="1"/>
  <c r="H145" i="16"/>
  <c r="H146" i="16" s="1"/>
  <c r="I104" i="16"/>
  <c r="I105" i="16" s="1"/>
  <c r="H10" i="16"/>
  <c r="H11" i="16" s="1"/>
  <c r="G28" i="16"/>
  <c r="G29" i="16" s="1"/>
  <c r="I52" i="16"/>
  <c r="I53" i="16" s="1"/>
  <c r="H69" i="16"/>
  <c r="H70" i="16" s="1"/>
  <c r="H99" i="16"/>
  <c r="H100" i="16" s="1"/>
  <c r="H140" i="16"/>
  <c r="H141" i="16" s="1"/>
  <c r="I99" i="16"/>
  <c r="I100" i="16" s="1"/>
  <c r="G135" i="16"/>
  <c r="G136" i="16" s="1"/>
  <c r="I140" i="16"/>
  <c r="I141" i="16" s="1"/>
  <c r="G4" i="16"/>
  <c r="G5" i="16" s="1"/>
  <c r="H87" i="16"/>
  <c r="H88" i="16" s="1"/>
  <c r="G125" i="16"/>
  <c r="G126" i="16" s="1"/>
  <c r="I81" i="16"/>
  <c r="I82" i="16" s="1"/>
  <c r="H150" i="16"/>
  <c r="H151" i="16" s="1"/>
  <c r="G130" i="16"/>
  <c r="G131" i="16" s="1"/>
  <c r="G40" i="16"/>
  <c r="G41" i="16" s="1"/>
  <c r="G46" i="16"/>
  <c r="G47" i="16" s="1"/>
  <c r="I125" i="16"/>
  <c r="I126" i="16" s="1"/>
  <c r="I130" i="16"/>
  <c r="I131" i="16" s="1"/>
  <c r="G52" i="16"/>
  <c r="G53" i="16" s="1"/>
  <c r="H75" i="16"/>
  <c r="H76" i="16" s="1"/>
  <c r="H52" i="16"/>
  <c r="H53" i="16" s="1"/>
  <c r="I69" i="16"/>
  <c r="I70" i="16" s="1"/>
  <c r="H160" i="16"/>
  <c r="H161" i="16" s="1"/>
  <c r="G75" i="16"/>
  <c r="G76" i="16" s="1"/>
  <c r="H125" i="16"/>
  <c r="H126" i="16" s="1"/>
  <c r="H130" i="16"/>
  <c r="H131" i="16" s="1"/>
  <c r="H46" i="16"/>
  <c r="H47" i="16" s="1"/>
  <c r="H110" i="16"/>
  <c r="H111" i="16" s="1"/>
  <c r="H155" i="16"/>
  <c r="H156" i="16" s="1"/>
  <c r="G120" i="16"/>
  <c r="G121" i="16" s="1"/>
  <c r="G58" i="16"/>
  <c r="G59" i="16" s="1"/>
  <c r="H34" i="16"/>
  <c r="H35" i="16" s="1"/>
  <c r="I46" i="16"/>
  <c r="I47" i="16" s="1"/>
  <c r="H81" i="16"/>
  <c r="H82" i="16" s="1"/>
  <c r="I155" i="16"/>
  <c r="I156" i="16" s="1"/>
  <c r="G64" i="16"/>
  <c r="G65" i="16" s="1"/>
  <c r="G104" i="16"/>
  <c r="G105" i="16" s="1"/>
  <c r="H135" i="16"/>
  <c r="H136" i="16" s="1"/>
  <c r="G140" i="16"/>
  <c r="G141" i="16" s="1"/>
  <c r="G145" i="16"/>
  <c r="G146" i="16" s="1"/>
  <c r="G150" i="16"/>
  <c r="G151" i="16" s="1"/>
  <c r="G155" i="16"/>
  <c r="G156" i="16" s="1"/>
  <c r="G165" i="16"/>
  <c r="G166" i="16" s="1"/>
  <c r="H4" i="16"/>
  <c r="H5" i="16" s="1"/>
  <c r="I4" i="16"/>
  <c r="I5" i="16" s="1"/>
  <c r="I28" i="16"/>
  <c r="I29" i="16" s="1"/>
  <c r="H58" i="16"/>
  <c r="H59" i="16" s="1"/>
  <c r="H120" i="16"/>
  <c r="H121" i="16" s="1"/>
  <c r="I58" i="16"/>
  <c r="I59" i="16" s="1"/>
  <c r="G87" i="16"/>
  <c r="G88" i="16" s="1"/>
  <c r="G93" i="16"/>
  <c r="G94" i="16" s="1"/>
  <c r="H104" i="16"/>
  <c r="H105" i="16" s="1"/>
  <c r="G110" i="16"/>
  <c r="G111" i="16" s="1"/>
  <c r="I115" i="16"/>
  <c r="I116" i="16" s="1"/>
  <c r="H165" i="16"/>
  <c r="H166" i="16" s="1"/>
  <c r="I64" i="16"/>
  <c r="I65" i="16" s="1"/>
  <c r="G69" i="16"/>
  <c r="G70" i="16" s="1"/>
  <c r="G81" i="16"/>
  <c r="G82" i="16" s="1"/>
  <c r="G115" i="16"/>
  <c r="G116" i="16" s="1"/>
  <c r="I145" i="16"/>
  <c r="I146" i="16" s="1"/>
  <c r="I150" i="16"/>
  <c r="I151" i="16" s="1"/>
  <c r="I165" i="16"/>
  <c r="I166" i="16" s="1"/>
  <c r="I135" i="16"/>
  <c r="I136" i="16" s="1"/>
  <c r="I160" i="16"/>
  <c r="I161" i="16" s="1"/>
  <c r="I87" i="16"/>
  <c r="I88" i="16" s="1"/>
  <c r="I110" i="16"/>
  <c r="I111" i="16" s="1"/>
  <c r="H115" i="16"/>
  <c r="H116" i="16" s="1"/>
  <c r="I22" i="16"/>
  <c r="I23" i="16" s="1"/>
  <c r="G22" i="16"/>
  <c r="G23" i="16" s="1"/>
  <c r="H40" i="16"/>
  <c r="H41" i="16" s="1"/>
  <c r="H22" i="16"/>
  <c r="H23" i="16" s="1"/>
  <c r="H28" i="16"/>
  <c r="H29" i="16" s="1"/>
  <c r="H16" i="16"/>
  <c r="H17" i="16" s="1"/>
  <c r="I40" i="16"/>
  <c r="I41" i="16" s="1"/>
  <c r="I16" i="16"/>
  <c r="I17" i="16" s="1"/>
  <c r="I93" i="16"/>
  <c r="I94" i="16" s="1"/>
  <c r="G99" i="16"/>
  <c r="G100" i="16" s="1"/>
  <c r="G160" i="16"/>
  <c r="G161" i="16" s="1"/>
  <c r="E2" i="9"/>
  <c r="E49" i="9"/>
  <c r="C49" i="9"/>
  <c r="E45" i="9"/>
  <c r="F45" i="9" s="1"/>
  <c r="C45" i="9"/>
  <c r="E41" i="9"/>
  <c r="C41" i="9"/>
  <c r="E37" i="9"/>
  <c r="C37" i="9"/>
  <c r="E32" i="9"/>
  <c r="C32" i="9"/>
  <c r="E28" i="9"/>
  <c r="C28" i="9"/>
  <c r="H22" i="15"/>
  <c r="H18" i="15"/>
  <c r="H14" i="15"/>
  <c r="H10" i="15"/>
  <c r="H2" i="15"/>
  <c r="E22" i="15"/>
  <c r="F22" i="15" s="1"/>
  <c r="E18" i="15"/>
  <c r="F18" i="15" s="1"/>
  <c r="E14" i="15"/>
  <c r="F14" i="15" s="1"/>
  <c r="E10" i="15"/>
  <c r="F10" i="15" s="1"/>
  <c r="F6" i="15"/>
  <c r="E2" i="15"/>
  <c r="F2" i="15" s="1"/>
  <c r="E23" i="14"/>
  <c r="E19" i="14"/>
  <c r="E15" i="14"/>
  <c r="E11" i="14"/>
  <c r="E7" i="14"/>
  <c r="E3" i="14"/>
  <c r="H25" i="8"/>
  <c r="H21" i="8"/>
  <c r="H17" i="8"/>
  <c r="H12" i="8"/>
  <c r="H8" i="8"/>
  <c r="H4" i="8"/>
  <c r="F4" i="8"/>
  <c r="E25" i="8"/>
  <c r="E21" i="8"/>
  <c r="E17" i="8"/>
  <c r="E12" i="8"/>
  <c r="E8" i="8"/>
  <c r="E4" i="8"/>
  <c r="C4" i="8"/>
  <c r="C22" i="15"/>
  <c r="C18" i="15"/>
  <c r="C14" i="15"/>
  <c r="C10" i="15"/>
  <c r="C2" i="15"/>
  <c r="C23" i="14"/>
  <c r="C19" i="14"/>
  <c r="C15" i="14"/>
  <c r="C11" i="14"/>
  <c r="C7" i="14"/>
  <c r="C3" i="14"/>
  <c r="D55" i="13"/>
  <c r="E55" i="13" s="1"/>
  <c r="D54" i="13"/>
  <c r="E54" i="13" s="1"/>
  <c r="D53" i="13"/>
  <c r="E53" i="13" s="1"/>
  <c r="D52" i="13"/>
  <c r="E52" i="13" s="1"/>
  <c r="D51" i="13"/>
  <c r="E51" i="13" s="1"/>
  <c r="F51" i="13" s="1"/>
  <c r="D49" i="13"/>
  <c r="E49" i="13" s="1"/>
  <c r="D48" i="13"/>
  <c r="E48" i="13" s="1"/>
  <c r="D47" i="13"/>
  <c r="E47" i="13" s="1"/>
  <c r="D46" i="13"/>
  <c r="E46" i="13" s="1"/>
  <c r="D45" i="13"/>
  <c r="E45" i="13" s="1"/>
  <c r="F45" i="13" s="1"/>
  <c r="D43" i="13"/>
  <c r="E43" i="13" s="1"/>
  <c r="D42" i="13"/>
  <c r="E42" i="13" s="1"/>
  <c r="D41" i="13"/>
  <c r="E41" i="13" s="1"/>
  <c r="D40" i="13"/>
  <c r="E40" i="13" s="1"/>
  <c r="D39" i="13"/>
  <c r="E39" i="13" s="1"/>
  <c r="F39" i="13" s="1"/>
  <c r="D36" i="13"/>
  <c r="E36" i="13" s="1"/>
  <c r="D35" i="13"/>
  <c r="E35" i="13" s="1"/>
  <c r="D34" i="13"/>
  <c r="E34" i="13" s="1"/>
  <c r="D33" i="13"/>
  <c r="E33" i="13" s="1"/>
  <c r="D32" i="13"/>
  <c r="E32" i="13" s="1"/>
  <c r="D30" i="13"/>
  <c r="E30" i="13" s="1"/>
  <c r="D29" i="13"/>
  <c r="E29" i="13" s="1"/>
  <c r="D28" i="13"/>
  <c r="E28" i="13" s="1"/>
  <c r="D27" i="13"/>
  <c r="E27" i="13" s="1"/>
  <c r="D26" i="13"/>
  <c r="E26" i="13" s="1"/>
  <c r="F26" i="13" s="1"/>
  <c r="D24" i="13"/>
  <c r="E24" i="13" s="1"/>
  <c r="D23" i="13"/>
  <c r="E23" i="13" s="1"/>
  <c r="D22" i="13"/>
  <c r="E22" i="13" s="1"/>
  <c r="D21" i="13"/>
  <c r="E21" i="13" s="1"/>
  <c r="D20" i="13"/>
  <c r="E20" i="13" s="1"/>
  <c r="D18" i="13"/>
  <c r="E18" i="13" s="1"/>
  <c r="D17" i="13"/>
  <c r="E17" i="13" s="1"/>
  <c r="D16" i="13"/>
  <c r="E16" i="13" s="1"/>
  <c r="D15" i="13"/>
  <c r="E15" i="13" s="1"/>
  <c r="D14" i="13"/>
  <c r="E14" i="13" s="1"/>
  <c r="D12" i="13"/>
  <c r="E12" i="13" s="1"/>
  <c r="D11" i="13"/>
  <c r="E11" i="13" s="1"/>
  <c r="D10" i="13"/>
  <c r="E10" i="13" s="1"/>
  <c r="D9" i="13"/>
  <c r="E9" i="13" s="1"/>
  <c r="D8" i="13"/>
  <c r="E8" i="13" s="1"/>
  <c r="D6" i="13"/>
  <c r="E6" i="13" s="1"/>
  <c r="D5" i="13"/>
  <c r="E5" i="13" s="1"/>
  <c r="D4" i="13"/>
  <c r="E4" i="13" s="1"/>
  <c r="D3" i="13"/>
  <c r="E3" i="13" s="1"/>
  <c r="D2" i="13"/>
  <c r="E2" i="13" s="1"/>
  <c r="H108" i="12"/>
  <c r="H142" i="11"/>
  <c r="H2" i="12"/>
  <c r="H8" i="12"/>
  <c r="H14" i="12"/>
  <c r="H20" i="12"/>
  <c r="H26" i="12"/>
  <c r="H32" i="12"/>
  <c r="D112" i="12"/>
  <c r="E112" i="12" s="1"/>
  <c r="D111" i="12"/>
  <c r="E111" i="12" s="1"/>
  <c r="D110" i="12"/>
  <c r="E110" i="12" s="1"/>
  <c r="D109" i="12"/>
  <c r="E109" i="12" s="1"/>
  <c r="D108" i="12"/>
  <c r="E108" i="12" s="1"/>
  <c r="D106" i="12"/>
  <c r="E106" i="12" s="1"/>
  <c r="E105" i="12"/>
  <c r="D105" i="12"/>
  <c r="D104" i="12"/>
  <c r="E104" i="12" s="1"/>
  <c r="D103" i="12"/>
  <c r="E103" i="12" s="1"/>
  <c r="E102" i="12"/>
  <c r="D102" i="12"/>
  <c r="D100" i="12"/>
  <c r="E100" i="12" s="1"/>
  <c r="D99" i="12"/>
  <c r="E99" i="12" s="1"/>
  <c r="D98" i="12"/>
  <c r="E98" i="12" s="1"/>
  <c r="E97" i="12"/>
  <c r="D97" i="12"/>
  <c r="D96" i="12"/>
  <c r="E96" i="12" s="1"/>
  <c r="D92" i="12"/>
  <c r="E92" i="12" s="1"/>
  <c r="D91" i="12"/>
  <c r="E91" i="12" s="1"/>
  <c r="D90" i="12"/>
  <c r="E90" i="12" s="1"/>
  <c r="D89" i="12"/>
  <c r="E89" i="12" s="1"/>
  <c r="E88" i="12"/>
  <c r="D88" i="12"/>
  <c r="D86" i="12"/>
  <c r="E86" i="12" s="1"/>
  <c r="D85" i="12"/>
  <c r="E85" i="12" s="1"/>
  <c r="D84" i="12"/>
  <c r="E84" i="12" s="1"/>
  <c r="E83" i="12"/>
  <c r="D83" i="12"/>
  <c r="D82" i="12"/>
  <c r="E82" i="12" s="1"/>
  <c r="D80" i="12"/>
  <c r="E80" i="12" s="1"/>
  <c r="E79" i="12"/>
  <c r="D79" i="12"/>
  <c r="D78" i="12"/>
  <c r="E78" i="12" s="1"/>
  <c r="D77" i="12"/>
  <c r="E77" i="12" s="1"/>
  <c r="E76" i="12"/>
  <c r="F76" i="12" s="1"/>
  <c r="D76" i="12"/>
  <c r="D72" i="12"/>
  <c r="E72" i="12" s="1"/>
  <c r="D71" i="12"/>
  <c r="E71" i="12" s="1"/>
  <c r="D70" i="12"/>
  <c r="E70" i="12" s="1"/>
  <c r="D69" i="12"/>
  <c r="E69" i="12" s="1"/>
  <c r="D68" i="12"/>
  <c r="E68" i="12" s="1"/>
  <c r="D66" i="12"/>
  <c r="E66" i="12" s="1"/>
  <c r="D65" i="12"/>
  <c r="E65" i="12" s="1"/>
  <c r="D64" i="12"/>
  <c r="E64" i="12" s="1"/>
  <c r="D63" i="12"/>
  <c r="E63" i="12" s="1"/>
  <c r="E62" i="12"/>
  <c r="D62" i="12"/>
  <c r="D60" i="12"/>
  <c r="E60" i="12" s="1"/>
  <c r="D59" i="12"/>
  <c r="E59" i="12" s="1"/>
  <c r="D58" i="12"/>
  <c r="E58" i="12" s="1"/>
  <c r="D57" i="12"/>
  <c r="E57" i="12" s="1"/>
  <c r="D56" i="12"/>
  <c r="E56" i="12" s="1"/>
  <c r="D54" i="12"/>
  <c r="E54" i="12" s="1"/>
  <c r="D53" i="12"/>
  <c r="E53" i="12" s="1"/>
  <c r="D52" i="12"/>
  <c r="E52" i="12" s="1"/>
  <c r="D51" i="12"/>
  <c r="E51" i="12" s="1"/>
  <c r="D50" i="12"/>
  <c r="E50" i="12" s="1"/>
  <c r="D48" i="12"/>
  <c r="E48" i="12" s="1"/>
  <c r="D47" i="12"/>
  <c r="E47" i="12" s="1"/>
  <c r="D46" i="12"/>
  <c r="E46" i="12" s="1"/>
  <c r="D45" i="12"/>
  <c r="E45" i="12" s="1"/>
  <c r="D44" i="12"/>
  <c r="E44" i="12" s="1"/>
  <c r="D42" i="12"/>
  <c r="E42" i="12" s="1"/>
  <c r="D41" i="12"/>
  <c r="E41" i="12" s="1"/>
  <c r="D40" i="12"/>
  <c r="E40" i="12" s="1"/>
  <c r="D39" i="12"/>
  <c r="E39" i="12" s="1"/>
  <c r="D38" i="12"/>
  <c r="E38" i="12" s="1"/>
  <c r="F38" i="12" s="1"/>
  <c r="D36" i="12"/>
  <c r="E36" i="12" s="1"/>
  <c r="D35" i="12"/>
  <c r="E35" i="12" s="1"/>
  <c r="D34" i="12"/>
  <c r="E34" i="12" s="1"/>
  <c r="D33" i="12"/>
  <c r="E33" i="12" s="1"/>
  <c r="D32" i="12"/>
  <c r="E32" i="12" s="1"/>
  <c r="D30" i="12"/>
  <c r="E30" i="12" s="1"/>
  <c r="D29" i="12"/>
  <c r="E29" i="12" s="1"/>
  <c r="D28" i="12"/>
  <c r="E28" i="12" s="1"/>
  <c r="D27" i="12"/>
  <c r="E27" i="12" s="1"/>
  <c r="D26" i="12"/>
  <c r="E26" i="12" s="1"/>
  <c r="D24" i="12"/>
  <c r="E24" i="12" s="1"/>
  <c r="D23" i="12"/>
  <c r="E23" i="12" s="1"/>
  <c r="D22" i="12"/>
  <c r="E22" i="12" s="1"/>
  <c r="E21" i="12"/>
  <c r="D21" i="12"/>
  <c r="D20" i="12"/>
  <c r="E20" i="12" s="1"/>
  <c r="D18" i="12"/>
  <c r="E18" i="12" s="1"/>
  <c r="E17" i="12"/>
  <c r="D17" i="12"/>
  <c r="D16" i="12"/>
  <c r="E16" i="12" s="1"/>
  <c r="D15" i="12"/>
  <c r="E15" i="12" s="1"/>
  <c r="E14" i="12"/>
  <c r="F14" i="12" s="1"/>
  <c r="D14" i="12"/>
  <c r="D12" i="12"/>
  <c r="E12" i="12" s="1"/>
  <c r="D11" i="12"/>
  <c r="E11" i="12" s="1"/>
  <c r="D10" i="12"/>
  <c r="E10" i="12" s="1"/>
  <c r="D9" i="12"/>
  <c r="E9" i="12" s="1"/>
  <c r="D8" i="12"/>
  <c r="E8" i="12" s="1"/>
  <c r="D6" i="12"/>
  <c r="E6" i="12" s="1"/>
  <c r="D5" i="12"/>
  <c r="E5" i="12" s="1"/>
  <c r="D4" i="12"/>
  <c r="E4" i="12" s="1"/>
  <c r="D3" i="12"/>
  <c r="E3" i="12" s="1"/>
  <c r="D2" i="12"/>
  <c r="E2" i="12" s="1"/>
  <c r="E145" i="11"/>
  <c r="F139" i="11"/>
  <c r="E164" i="11"/>
  <c r="D164" i="11"/>
  <c r="E159" i="11"/>
  <c r="D159" i="11"/>
  <c r="E154" i="11"/>
  <c r="D154" i="11"/>
  <c r="E149" i="11"/>
  <c r="D149" i="11"/>
  <c r="E144" i="11"/>
  <c r="D144" i="11"/>
  <c r="E139" i="11"/>
  <c r="D139" i="11"/>
  <c r="E134" i="11"/>
  <c r="D134" i="11"/>
  <c r="E129" i="11"/>
  <c r="D129" i="11"/>
  <c r="E124" i="11"/>
  <c r="D124" i="11"/>
  <c r="E119" i="11"/>
  <c r="D119" i="11"/>
  <c r="E114" i="11"/>
  <c r="D114" i="11"/>
  <c r="E109" i="11"/>
  <c r="D109" i="11"/>
  <c r="E103" i="11"/>
  <c r="D103" i="11"/>
  <c r="E98" i="11"/>
  <c r="D98" i="11"/>
  <c r="E92" i="11"/>
  <c r="D92" i="11"/>
  <c r="E86" i="11"/>
  <c r="D86" i="11"/>
  <c r="E80" i="11"/>
  <c r="D80" i="11"/>
  <c r="E74" i="11"/>
  <c r="D74" i="11"/>
  <c r="E68" i="11"/>
  <c r="D68" i="11"/>
  <c r="E63" i="11"/>
  <c r="D63" i="11"/>
  <c r="E57" i="11"/>
  <c r="D57" i="11"/>
  <c r="E51" i="11"/>
  <c r="D51" i="11"/>
  <c r="E45" i="11"/>
  <c r="D45" i="11"/>
  <c r="E39" i="11"/>
  <c r="D39" i="11"/>
  <c r="E33" i="11"/>
  <c r="D33" i="11"/>
  <c r="E27" i="11"/>
  <c r="D27" i="11"/>
  <c r="E21" i="11"/>
  <c r="D21" i="11"/>
  <c r="E15" i="11"/>
  <c r="D15" i="11"/>
  <c r="E9" i="11"/>
  <c r="D9" i="11"/>
  <c r="D3" i="11"/>
  <c r="W6" i="16" l="1"/>
  <c r="W7" i="16"/>
  <c r="W3" i="16"/>
  <c r="W51" i="16"/>
  <c r="W29" i="16"/>
  <c r="W26" i="16"/>
  <c r="W27" i="16"/>
  <c r="W74" i="16"/>
  <c r="W75" i="16"/>
  <c r="W28" i="16"/>
  <c r="W101" i="16"/>
  <c r="W52" i="16"/>
  <c r="W54" i="16"/>
  <c r="W55" i="16"/>
  <c r="W53" i="16"/>
  <c r="W31" i="16"/>
  <c r="W99" i="16"/>
  <c r="W76" i="16"/>
  <c r="W78" i="16"/>
  <c r="N5" i="16"/>
  <c r="K139" i="16"/>
  <c r="O141" i="16" s="1"/>
  <c r="J39" i="16"/>
  <c r="N40" i="16" s="1"/>
  <c r="L74" i="16"/>
  <c r="P77" i="16" s="1"/>
  <c r="K74" i="16"/>
  <c r="O75" i="16" s="1"/>
  <c r="L109" i="16"/>
  <c r="P109" i="16" s="1"/>
  <c r="O144" i="16"/>
  <c r="K109" i="16"/>
  <c r="O110" i="16" s="1"/>
  <c r="J74" i="16"/>
  <c r="N79" i="16" s="1"/>
  <c r="L139" i="16"/>
  <c r="P144" i="16" s="1"/>
  <c r="J109" i="16"/>
  <c r="N111" i="16" s="1"/>
  <c r="N41" i="16"/>
  <c r="N9" i="16"/>
  <c r="J139" i="16"/>
  <c r="O143" i="16"/>
  <c r="O142" i="16"/>
  <c r="K3" i="16"/>
  <c r="O9" i="16" s="1"/>
  <c r="N43" i="16"/>
  <c r="K39" i="16"/>
  <c r="O39" i="16" s="1"/>
  <c r="L3" i="16"/>
  <c r="P7" i="16" s="1"/>
  <c r="L39" i="16"/>
  <c r="P39" i="16" s="1"/>
  <c r="N10" i="16"/>
  <c r="F41" i="9"/>
  <c r="F28" i="9"/>
  <c r="F37" i="9"/>
  <c r="F49" i="9"/>
  <c r="F32" i="9"/>
  <c r="G10" i="15"/>
  <c r="G14" i="15"/>
  <c r="G6" i="15"/>
  <c r="H6" i="15" s="1"/>
  <c r="G18" i="15"/>
  <c r="G22" i="15"/>
  <c r="G3" i="14"/>
  <c r="G23" i="14"/>
  <c r="G7" i="14"/>
  <c r="G11" i="14"/>
  <c r="G2" i="15"/>
  <c r="G15" i="14"/>
  <c r="G19" i="14"/>
  <c r="F8" i="13"/>
  <c r="F20" i="13"/>
  <c r="F2" i="13"/>
  <c r="F32" i="13"/>
  <c r="F14" i="13"/>
  <c r="G14" i="13" s="1"/>
  <c r="G45" i="13"/>
  <c r="F8" i="12"/>
  <c r="F44" i="12"/>
  <c r="F108" i="12"/>
  <c r="F68" i="12"/>
  <c r="H68" i="12" s="1"/>
  <c r="F50" i="12"/>
  <c r="H50" i="12" s="1"/>
  <c r="F82" i="12"/>
  <c r="H44" i="12"/>
  <c r="F32" i="12"/>
  <c r="F102" i="12"/>
  <c r="F62" i="12"/>
  <c r="H62" i="12" s="1"/>
  <c r="F96" i="12"/>
  <c r="F2" i="12"/>
  <c r="F26" i="12"/>
  <c r="F56" i="12"/>
  <c r="F20" i="12"/>
  <c r="F88" i="12"/>
  <c r="H88" i="12" s="1"/>
  <c r="E140" i="11"/>
  <c r="E141" i="11" s="1"/>
  <c r="E135" i="11"/>
  <c r="E136" i="11" s="1"/>
  <c r="E75" i="11"/>
  <c r="E76" i="11" s="1"/>
  <c r="E115" i="11"/>
  <c r="E116" i="11" s="1"/>
  <c r="E58" i="11"/>
  <c r="E59" i="11" s="1"/>
  <c r="E165" i="11"/>
  <c r="E166" i="11" s="1"/>
  <c r="E120" i="11"/>
  <c r="E121" i="11" s="1"/>
  <c r="E22" i="11"/>
  <c r="E23" i="11" s="1"/>
  <c r="E34" i="11"/>
  <c r="E35" i="11" s="1"/>
  <c r="E99" i="11"/>
  <c r="E100" i="11" s="1"/>
  <c r="E160" i="11"/>
  <c r="E161" i="11" s="1"/>
  <c r="E150" i="11"/>
  <c r="E151" i="11" s="1"/>
  <c r="E10" i="11"/>
  <c r="E11" i="11" s="1"/>
  <c r="E146" i="11"/>
  <c r="E93" i="11"/>
  <c r="E94" i="11" s="1"/>
  <c r="E81" i="11"/>
  <c r="E82" i="11" s="1"/>
  <c r="E64" i="11"/>
  <c r="E65" i="11" s="1"/>
  <c r="E87" i="11"/>
  <c r="E88" i="11" s="1"/>
  <c r="E104" i="11"/>
  <c r="E105" i="11" s="1"/>
  <c r="E46" i="11"/>
  <c r="E47" i="11" s="1"/>
  <c r="E69" i="11"/>
  <c r="E70" i="11" s="1"/>
  <c r="E28" i="11"/>
  <c r="E29" i="11" s="1"/>
  <c r="E155" i="11"/>
  <c r="E156" i="11" s="1"/>
  <c r="E52" i="11"/>
  <c r="E53" i="11" s="1"/>
  <c r="E40" i="11"/>
  <c r="E41" i="11" s="1"/>
  <c r="E16" i="11"/>
  <c r="E17" i="11" s="1"/>
  <c r="E4" i="11"/>
  <c r="E5" i="11" s="1"/>
  <c r="E125" i="11"/>
  <c r="E126" i="11" s="1"/>
  <c r="E110" i="11"/>
  <c r="E111" i="11" s="1"/>
  <c r="E130" i="11"/>
  <c r="E131" i="11" s="1"/>
  <c r="H15" i="14" l="1"/>
  <c r="H11" i="14"/>
  <c r="H7" i="14"/>
  <c r="H23" i="14"/>
  <c r="H19" i="14"/>
  <c r="H3" i="14"/>
  <c r="O140" i="16"/>
  <c r="O76" i="16"/>
  <c r="N7" i="16"/>
  <c r="O74" i="16"/>
  <c r="N6" i="16"/>
  <c r="O79" i="16"/>
  <c r="O78" i="16"/>
  <c r="N8" i="16"/>
  <c r="P75" i="16"/>
  <c r="P74" i="16"/>
  <c r="P78" i="16"/>
  <c r="P79" i="16"/>
  <c r="P76" i="16"/>
  <c r="O77" i="16"/>
  <c r="O139" i="16"/>
  <c r="N114" i="16"/>
  <c r="P143" i="16"/>
  <c r="N39" i="16"/>
  <c r="P139" i="16"/>
  <c r="P142" i="16"/>
  <c r="N44" i="16"/>
  <c r="N42" i="16"/>
  <c r="P110" i="16"/>
  <c r="P111" i="16"/>
  <c r="O112" i="16"/>
  <c r="O109" i="16"/>
  <c r="O113" i="16"/>
  <c r="P141" i="16"/>
  <c r="N76" i="16"/>
  <c r="O111" i="16"/>
  <c r="O8" i="16"/>
  <c r="P112" i="16"/>
  <c r="P114" i="16"/>
  <c r="P113" i="16"/>
  <c r="N75" i="16"/>
  <c r="N78" i="16"/>
  <c r="N113" i="16"/>
  <c r="N74" i="16"/>
  <c r="N77" i="16"/>
  <c r="N110" i="16"/>
  <c r="N112" i="16"/>
  <c r="P140" i="16"/>
  <c r="N109" i="16"/>
  <c r="O114" i="16"/>
  <c r="N139" i="16"/>
  <c r="N141" i="16"/>
  <c r="N144" i="16"/>
  <c r="N143" i="16"/>
  <c r="N142" i="16"/>
  <c r="N140" i="16"/>
  <c r="O10" i="16"/>
  <c r="O6" i="16"/>
  <c r="O5" i="16"/>
  <c r="P10" i="16"/>
  <c r="P9" i="16"/>
  <c r="P5" i="16"/>
  <c r="P6" i="16"/>
  <c r="P8" i="16"/>
  <c r="O40" i="16"/>
  <c r="O41" i="16"/>
  <c r="O44" i="16"/>
  <c r="O43" i="16"/>
  <c r="O42" i="16"/>
  <c r="P41" i="16"/>
  <c r="P44" i="16"/>
  <c r="P43" i="16"/>
  <c r="P42" i="16"/>
  <c r="P40" i="16"/>
  <c r="O7" i="16"/>
  <c r="G51" i="13"/>
  <c r="G32" i="13"/>
  <c r="G2" i="13"/>
  <c r="G20" i="13"/>
  <c r="G39" i="13"/>
  <c r="G26" i="13"/>
  <c r="G8" i="13"/>
  <c r="H56" i="12"/>
  <c r="H38" i="12"/>
  <c r="H96" i="12"/>
  <c r="H82" i="12"/>
  <c r="H76" i="12"/>
  <c r="H102" i="12"/>
  <c r="H139" i="11"/>
  <c r="F74" i="11"/>
  <c r="H77" i="11" s="1"/>
  <c r="H141" i="11"/>
  <c r="H143" i="11"/>
  <c r="H140" i="11"/>
  <c r="H144" i="11"/>
  <c r="F3" i="11"/>
  <c r="H5" i="11" s="1"/>
  <c r="F109" i="11"/>
  <c r="H113" i="11" s="1"/>
  <c r="F39" i="11"/>
  <c r="H79" i="11" l="1"/>
  <c r="H75" i="11"/>
  <c r="H74" i="11"/>
  <c r="H7" i="11"/>
  <c r="H78" i="11"/>
  <c r="H76" i="11"/>
  <c r="H109" i="11"/>
  <c r="H40" i="11"/>
  <c r="H42" i="11"/>
  <c r="H44" i="11"/>
  <c r="H43" i="11"/>
  <c r="H114" i="11"/>
  <c r="H111" i="11"/>
  <c r="H110" i="11"/>
  <c r="H112" i="11"/>
  <c r="H41" i="11"/>
  <c r="H39" i="11"/>
  <c r="H8" i="11"/>
  <c r="H6" i="11"/>
  <c r="H10" i="11"/>
  <c r="H9" i="11"/>
  <c r="G49" i="9" l="1"/>
  <c r="G45" i="9"/>
  <c r="G41" i="9"/>
  <c r="G37" i="9"/>
  <c r="H37" i="9" s="1"/>
  <c r="G32" i="9"/>
  <c r="G28" i="9"/>
  <c r="E23" i="9"/>
  <c r="C23" i="9"/>
  <c r="E19" i="9"/>
  <c r="C19" i="9"/>
  <c r="E15" i="9"/>
  <c r="C15" i="9"/>
  <c r="E10" i="9"/>
  <c r="C10" i="9"/>
  <c r="E6" i="9"/>
  <c r="C6" i="9"/>
  <c r="C2" i="9"/>
  <c r="F2" i="9" s="1"/>
  <c r="G2" i="9" s="1"/>
  <c r="H41" i="9" l="1"/>
  <c r="H45" i="9"/>
  <c r="F19" i="9"/>
  <c r="G19" i="9" s="1"/>
  <c r="F23" i="9"/>
  <c r="G23" i="9" s="1"/>
  <c r="H49" i="9"/>
  <c r="H32" i="9"/>
  <c r="H28" i="9"/>
  <c r="F15" i="9"/>
  <c r="G15" i="9" s="1"/>
  <c r="F6" i="9"/>
  <c r="G6" i="9" s="1"/>
  <c r="F10" i="9"/>
  <c r="G10" i="9" s="1"/>
  <c r="H10" i="9" s="1"/>
  <c r="G25" i="8"/>
  <c r="G17" i="8"/>
  <c r="G4" i="8"/>
  <c r="C25" i="8"/>
  <c r="F25" i="8" s="1"/>
  <c r="C21" i="8"/>
  <c r="F21" i="8" s="1"/>
  <c r="G21" i="8" s="1"/>
  <c r="C17" i="8"/>
  <c r="F17" i="8" s="1"/>
  <c r="C12" i="8"/>
  <c r="F12" i="8" s="1"/>
  <c r="G12" i="8" s="1"/>
  <c r="C8" i="8"/>
  <c r="F8" i="8" s="1"/>
  <c r="G8" i="8" s="1"/>
  <c r="H2" i="9" l="1"/>
  <c r="H15" i="9"/>
  <c r="H19" i="9"/>
  <c r="H6" i="9"/>
  <c r="H23" i="9"/>
  <c r="S37" i="7"/>
  <c r="M37" i="7"/>
  <c r="G37" i="7"/>
  <c r="D37" i="7"/>
  <c r="S33" i="7"/>
  <c r="M33" i="7"/>
  <c r="G33" i="7"/>
  <c r="D33" i="7"/>
  <c r="S29" i="7"/>
  <c r="M29" i="7"/>
  <c r="G29" i="7"/>
  <c r="D29" i="7"/>
  <c r="S23" i="7"/>
  <c r="M23" i="7"/>
  <c r="G23" i="7"/>
  <c r="D23" i="7"/>
  <c r="S19" i="7"/>
  <c r="M19" i="7"/>
  <c r="G19" i="7"/>
  <c r="D19" i="7"/>
  <c r="S15" i="7"/>
  <c r="M15" i="7"/>
  <c r="G15" i="7"/>
  <c r="D15" i="7"/>
  <c r="S10" i="7"/>
  <c r="M10" i="7"/>
  <c r="G10" i="7"/>
  <c r="D10" i="7"/>
  <c r="S6" i="7"/>
  <c r="M6" i="7"/>
  <c r="G6" i="7"/>
  <c r="D6" i="7"/>
  <c r="S2" i="7"/>
  <c r="M2" i="7"/>
  <c r="G2" i="7"/>
  <c r="D2" i="7"/>
  <c r="T23" i="7" l="1"/>
  <c r="U23" i="7" s="1"/>
  <c r="H33" i="7"/>
  <c r="I33" i="7" s="1"/>
  <c r="T15" i="7"/>
  <c r="U15" i="7" s="1"/>
  <c r="N33" i="7"/>
  <c r="O33" i="7" s="1"/>
  <c r="N10" i="7"/>
  <c r="O10" i="7" s="1"/>
  <c r="H15" i="7"/>
  <c r="I15" i="7" s="1"/>
  <c r="T33" i="7"/>
  <c r="U33" i="7" s="1"/>
  <c r="V33" i="7" s="1"/>
  <c r="T2" i="7"/>
  <c r="U2" i="7" s="1"/>
  <c r="H19" i="7"/>
  <c r="I19" i="7" s="1"/>
  <c r="N29" i="7"/>
  <c r="O29" i="7" s="1"/>
  <c r="T19" i="7"/>
  <c r="U19" i="7" s="1"/>
  <c r="H6" i="7"/>
  <c r="I6" i="7" s="1"/>
  <c r="H29" i="7"/>
  <c r="I29" i="7" s="1"/>
  <c r="N6" i="7"/>
  <c r="O6" i="7" s="1"/>
  <c r="P6" i="7" s="1"/>
  <c r="T6" i="7"/>
  <c r="U6" i="7" s="1"/>
  <c r="N15" i="7"/>
  <c r="O15" i="7" s="1"/>
  <c r="P15" i="7" s="1"/>
  <c r="H37" i="7"/>
  <c r="I37" i="7" s="1"/>
  <c r="N2" i="7"/>
  <c r="O2" i="7" s="1"/>
  <c r="T10" i="7"/>
  <c r="U10" i="7" s="1"/>
  <c r="V10" i="7" s="1"/>
  <c r="N23" i="7"/>
  <c r="O23" i="7" s="1"/>
  <c r="T29" i="7"/>
  <c r="U29" i="7" s="1"/>
  <c r="N37" i="7"/>
  <c r="O37" i="7" s="1"/>
  <c r="N19" i="7"/>
  <c r="O19" i="7" s="1"/>
  <c r="P19" i="7" s="1"/>
  <c r="H2" i="7"/>
  <c r="I2" i="7" s="1"/>
  <c r="J2" i="7" s="1"/>
  <c r="H23" i="7"/>
  <c r="I23" i="7" s="1"/>
  <c r="T37" i="7"/>
  <c r="U37" i="7" s="1"/>
  <c r="H10" i="7"/>
  <c r="I10" i="7" s="1"/>
  <c r="P10" i="7" l="1"/>
  <c r="J23" i="7"/>
  <c r="V23" i="7"/>
  <c r="V6" i="7"/>
  <c r="V15" i="7"/>
  <c r="V37" i="7"/>
  <c r="V19" i="7"/>
  <c r="V29" i="7"/>
  <c r="P23" i="7"/>
  <c r="J29" i="7"/>
  <c r="J15" i="7"/>
  <c r="J10" i="7"/>
  <c r="P2" i="7"/>
  <c r="J6" i="7"/>
  <c r="J19" i="7"/>
  <c r="V2" i="7"/>
  <c r="D82" i="2" l="1"/>
  <c r="D81" i="2"/>
  <c r="E81" i="2" s="1"/>
  <c r="F81" i="2" s="1"/>
  <c r="D79" i="2"/>
  <c r="D78" i="2"/>
  <c r="E78" i="2" s="1"/>
  <c r="F78" i="2" s="1"/>
  <c r="D76" i="2"/>
  <c r="D75" i="2"/>
  <c r="D73" i="2"/>
  <c r="D72" i="2"/>
  <c r="D70" i="2"/>
  <c r="D69" i="2"/>
  <c r="E69" i="2" s="1"/>
  <c r="F69" i="2" s="1"/>
  <c r="D67" i="2"/>
  <c r="D66" i="2"/>
  <c r="D64" i="2"/>
  <c r="D63" i="2"/>
  <c r="E63" i="2" s="1"/>
  <c r="F63" i="2" s="1"/>
  <c r="G63" i="2" s="1"/>
  <c r="D61" i="2"/>
  <c r="D60" i="2"/>
  <c r="E60" i="2" s="1"/>
  <c r="F60" i="2" s="1"/>
  <c r="D58" i="2"/>
  <c r="D57" i="2"/>
  <c r="E57" i="2" s="1"/>
  <c r="F57" i="2" s="1"/>
  <c r="D54" i="2"/>
  <c r="D53" i="2"/>
  <c r="E53" i="2" s="1"/>
  <c r="F53" i="2" s="1"/>
  <c r="D51" i="2"/>
  <c r="D50" i="2"/>
  <c r="D48" i="2"/>
  <c r="D47" i="2"/>
  <c r="D45" i="2"/>
  <c r="D44" i="2"/>
  <c r="E44" i="2" s="1"/>
  <c r="F44" i="2" s="1"/>
  <c r="D42" i="2"/>
  <c r="D41" i="2"/>
  <c r="E41" i="2" s="1"/>
  <c r="F41" i="2" s="1"/>
  <c r="D39" i="2"/>
  <c r="D38" i="2"/>
  <c r="D36" i="2"/>
  <c r="D35" i="2"/>
  <c r="D33" i="2"/>
  <c r="D32" i="2"/>
  <c r="E32" i="2" s="1"/>
  <c r="F32" i="2" s="1"/>
  <c r="D30" i="2"/>
  <c r="D29" i="2"/>
  <c r="E29" i="2" s="1"/>
  <c r="F29" i="2" s="1"/>
  <c r="G29" i="2" s="1"/>
  <c r="D27" i="2"/>
  <c r="D26" i="2"/>
  <c r="D24" i="2"/>
  <c r="D23" i="2"/>
  <c r="E23" i="2" s="1"/>
  <c r="F23" i="2" s="1"/>
  <c r="D21" i="2"/>
  <c r="D20" i="2"/>
  <c r="E20" i="2" s="1"/>
  <c r="F20" i="2" s="1"/>
  <c r="D18" i="2"/>
  <c r="D17" i="2"/>
  <c r="E17" i="2" s="1"/>
  <c r="F17" i="2" s="1"/>
  <c r="D15" i="2"/>
  <c r="D14" i="2"/>
  <c r="D12" i="2"/>
  <c r="D11" i="2"/>
  <c r="E11" i="2" s="1"/>
  <c r="F11" i="2" s="1"/>
  <c r="D9" i="2"/>
  <c r="D8" i="2"/>
  <c r="E8" i="2" s="1"/>
  <c r="F8" i="2" s="1"/>
  <c r="D6" i="2"/>
  <c r="D5" i="2"/>
  <c r="E5" i="2" s="1"/>
  <c r="F5" i="2" s="1"/>
  <c r="D3" i="2"/>
  <c r="D2" i="2"/>
  <c r="E2" i="2" s="1"/>
  <c r="F2" i="2" s="1"/>
  <c r="G2" i="2" s="1"/>
  <c r="G20" i="2" l="1"/>
  <c r="G69" i="2"/>
  <c r="E50" i="2"/>
  <c r="F50" i="2" s="1"/>
  <c r="G50" i="2" s="1"/>
  <c r="G32" i="2"/>
  <c r="E38" i="2"/>
  <c r="F38" i="2" s="1"/>
  <c r="G38" i="2" s="1"/>
  <c r="G44" i="2"/>
  <c r="E66" i="2"/>
  <c r="F66" i="2" s="1"/>
  <c r="G66" i="2" s="1"/>
  <c r="G60" i="2"/>
  <c r="G81" i="2"/>
  <c r="E72" i="2"/>
  <c r="F72" i="2" s="1"/>
  <c r="E75" i="2"/>
  <c r="F75" i="2" s="1"/>
  <c r="G75" i="2" s="1"/>
  <c r="G57" i="2"/>
  <c r="G78" i="2"/>
  <c r="E14" i="2"/>
  <c r="F14" i="2" s="1"/>
  <c r="G14" i="2" s="1"/>
  <c r="E26" i="2"/>
  <c r="F26" i="2" s="1"/>
  <c r="G26" i="2" s="1"/>
  <c r="E35" i="2"/>
  <c r="F35" i="2" s="1"/>
  <c r="G35" i="2" s="1"/>
  <c r="E47" i="2"/>
  <c r="F47" i="2" s="1"/>
  <c r="G47" i="2" s="1"/>
  <c r="G5" i="2"/>
  <c r="G17" i="2"/>
  <c r="G72" i="2"/>
  <c r="G8" i="2"/>
  <c r="G41" i="2"/>
  <c r="G53" i="2"/>
  <c r="G11" i="2"/>
  <c r="G23" i="2"/>
</calcChain>
</file>

<file path=xl/sharedStrings.xml><?xml version="1.0" encoding="utf-8"?>
<sst xmlns="http://schemas.openxmlformats.org/spreadsheetml/2006/main" count="882" uniqueCount="204">
  <si>
    <t>WT</t>
  </si>
  <si>
    <r>
      <t>Gdf6^del3'^-/-</t>
    </r>
    <r>
      <rPr>
        <sz val="10"/>
        <rFont val="Arial"/>
        <family val="2"/>
      </rPr>
      <t> </t>
    </r>
  </si>
  <si>
    <r>
      <t>Gdf6^delFull^-/-</t>
    </r>
    <r>
      <rPr>
        <sz val="10"/>
        <rFont val="Arial"/>
        <family val="2"/>
      </rPr>
      <t> </t>
    </r>
  </si>
  <si>
    <t>Click</t>
  </si>
  <si>
    <t>8k</t>
  </si>
  <si>
    <t>16k</t>
  </si>
  <si>
    <t>24k</t>
  </si>
  <si>
    <t>gdf6</t>
  </si>
  <si>
    <t>GAPDH</t>
  </si>
  <si>
    <t>Delta CT</t>
  </si>
  <si>
    <t>Mean Delta Ct</t>
  </si>
  <si>
    <t>Expression</t>
  </si>
  <si>
    <t>Fold change</t>
  </si>
  <si>
    <t>HPRT</t>
  </si>
  <si>
    <t>SOX2</t>
  </si>
  <si>
    <t>atoh1</t>
  </si>
  <si>
    <t>brn3c</t>
  </si>
  <si>
    <t>sample</t>
  </si>
  <si>
    <t>gene</t>
  </si>
  <si>
    <t>ct</t>
  </si>
  <si>
    <t>CD2-1</t>
  </si>
  <si>
    <t>CD2-2</t>
  </si>
  <si>
    <t>CD2-3</t>
  </si>
  <si>
    <t>166-1</t>
  </si>
  <si>
    <t>166-2</t>
  </si>
  <si>
    <t>166-3</t>
  </si>
  <si>
    <t>ECAD DAY8</t>
  </si>
  <si>
    <t>166 day 12</t>
  </si>
  <si>
    <t>ECAD DAY12</t>
  </si>
  <si>
    <t>166 day 15</t>
  </si>
  <si>
    <t>PAX2 day 15</t>
  </si>
  <si>
    <t>BRN3c</t>
  </si>
  <si>
    <t>DELTA Ct</t>
  </si>
  <si>
    <t>delta delta</t>
  </si>
  <si>
    <t>fold change</t>
  </si>
  <si>
    <t>wt1 lung</t>
  </si>
  <si>
    <t>hprt</t>
  </si>
  <si>
    <t>GDF6</t>
  </si>
  <si>
    <t>wt lung</t>
  </si>
  <si>
    <t>wt2 lung</t>
  </si>
  <si>
    <t>ko lung</t>
  </si>
  <si>
    <t>wt3 lung</t>
  </si>
  <si>
    <t>ko1 lung</t>
  </si>
  <si>
    <t>ko2 lung</t>
  </si>
  <si>
    <t>ko3 lung</t>
  </si>
  <si>
    <t>wt brain 1</t>
  </si>
  <si>
    <t>wt brain</t>
  </si>
  <si>
    <t>ko brain</t>
  </si>
  <si>
    <t>Ko brain</t>
  </si>
  <si>
    <t>wt brain 2</t>
  </si>
  <si>
    <t>wt brain 3</t>
  </si>
  <si>
    <t>ko2 brain</t>
  </si>
  <si>
    <t>ko1 brain</t>
  </si>
  <si>
    <t>ko3 brain</t>
  </si>
  <si>
    <t>wt1 liver</t>
  </si>
  <si>
    <t>wt liver</t>
  </si>
  <si>
    <t>ko liver</t>
  </si>
  <si>
    <t>Ko liver</t>
  </si>
  <si>
    <t>wt2 liver</t>
  </si>
  <si>
    <t>wt liver 3</t>
  </si>
  <si>
    <t>ko liver 1</t>
  </si>
  <si>
    <t>ko liver 2</t>
  </si>
  <si>
    <t>ko3 liver</t>
  </si>
  <si>
    <t>wt heart1</t>
  </si>
  <si>
    <t>KO heart</t>
  </si>
  <si>
    <t>wt heart 2</t>
  </si>
  <si>
    <t>Ko heart</t>
  </si>
  <si>
    <t>wt heart3</t>
  </si>
  <si>
    <t>ko2 heart</t>
  </si>
  <si>
    <t>ko1 heart</t>
  </si>
  <si>
    <t>ko3 heart</t>
  </si>
  <si>
    <t>wt3 ie</t>
  </si>
  <si>
    <t>wt ie</t>
  </si>
  <si>
    <t>KO ie</t>
  </si>
  <si>
    <t>wt2 ie</t>
  </si>
  <si>
    <t>Ko ie</t>
  </si>
  <si>
    <t>wt1 ie</t>
  </si>
  <si>
    <t>ko1 ie</t>
  </si>
  <si>
    <t>ko2 ie</t>
  </si>
  <si>
    <t>ko3 inner ear</t>
  </si>
  <si>
    <t xml:space="preserve">wt heart </t>
  </si>
  <si>
    <t>166 day 8-1</t>
  </si>
  <si>
    <t>166 day 8-2</t>
  </si>
  <si>
    <t>166 day 8-3</t>
  </si>
  <si>
    <t>cd2 day 12-1</t>
  </si>
  <si>
    <t>cd2 day 12-2</t>
  </si>
  <si>
    <t>cd2 day 12-3</t>
  </si>
  <si>
    <t>166 day12-1</t>
  </si>
  <si>
    <t>166 day12-3</t>
  </si>
  <si>
    <t>166 day12-2</t>
  </si>
  <si>
    <t>day 15 cd2-2</t>
  </si>
  <si>
    <t>day 15 cd2-1</t>
  </si>
  <si>
    <t>day 15 cd2-3</t>
  </si>
  <si>
    <t>day 15 166-1</t>
  </si>
  <si>
    <t>day 15 166-2</t>
  </si>
  <si>
    <t>day 15 166-3</t>
  </si>
  <si>
    <t>2⁻ᐃCt</t>
  </si>
  <si>
    <t>cd2-2 day 8</t>
  </si>
  <si>
    <t>cd2-1 day 8</t>
  </si>
  <si>
    <t>cd2-3 day 8</t>
  </si>
  <si>
    <t>cd2-1 day 12</t>
  </si>
  <si>
    <t>cd2-2 day 12</t>
  </si>
  <si>
    <t>cd2-3 day 12</t>
  </si>
  <si>
    <t>day 15-1 cd2</t>
  </si>
  <si>
    <t>day 15-2 cd2</t>
  </si>
  <si>
    <t>day 15-3 cd2</t>
  </si>
  <si>
    <t>FC</t>
  </si>
  <si>
    <t>Pdp1</t>
  </si>
  <si>
    <t>Inst8</t>
  </si>
  <si>
    <t>wt lung1</t>
  </si>
  <si>
    <t>FC lung</t>
  </si>
  <si>
    <t>wt1 heart</t>
  </si>
  <si>
    <t>fc heart</t>
  </si>
  <si>
    <t>wt2 heart</t>
  </si>
  <si>
    <t>wt3 heart</t>
  </si>
  <si>
    <t>FC ie</t>
  </si>
  <si>
    <t>wt1 ie3</t>
  </si>
  <si>
    <t>wt2 ie2</t>
  </si>
  <si>
    <t>ko3 ie</t>
  </si>
  <si>
    <t>wt1 brain</t>
  </si>
  <si>
    <t>fc brain</t>
  </si>
  <si>
    <t>wt3 brain</t>
  </si>
  <si>
    <t>wt2 brain</t>
  </si>
  <si>
    <t>wt3 liver</t>
  </si>
  <si>
    <t>fc liver</t>
  </si>
  <si>
    <t>ko2 liver</t>
  </si>
  <si>
    <t>ko1 liver</t>
  </si>
  <si>
    <t>delta ct</t>
  </si>
  <si>
    <t>delta delta ct</t>
  </si>
  <si>
    <t>mean delta delta ct</t>
  </si>
  <si>
    <t>Brn3c</t>
  </si>
  <si>
    <t>Sox2</t>
  </si>
  <si>
    <t>Plekhlf2</t>
  </si>
  <si>
    <t>Gem</t>
  </si>
  <si>
    <t>hprt ct</t>
  </si>
  <si>
    <t>Plekhlf2 ct</t>
  </si>
  <si>
    <t>Pdp1 ct</t>
  </si>
  <si>
    <t>Gem ct</t>
  </si>
  <si>
    <t>hprt mean ct</t>
  </si>
  <si>
    <t>Plekhlf2 mean ct</t>
  </si>
  <si>
    <t>Pdp1 mean ct</t>
  </si>
  <si>
    <t>Gem mean ct</t>
  </si>
  <si>
    <t xml:space="preserve">wt1 brain </t>
  </si>
  <si>
    <t xml:space="preserve">wt2  brain </t>
  </si>
  <si>
    <t xml:space="preserve">wt3 brain </t>
  </si>
  <si>
    <t xml:space="preserve">ko1 liver </t>
  </si>
  <si>
    <t xml:space="preserve">ko2 liver </t>
  </si>
  <si>
    <t xml:space="preserve">wt2 heart </t>
  </si>
  <si>
    <t>ko2 inner ear</t>
  </si>
  <si>
    <t>ko1 inner ear</t>
  </si>
  <si>
    <t>wt1 inner ear</t>
  </si>
  <si>
    <t>wt2  inner ear</t>
  </si>
  <si>
    <t>wt3  inner ear</t>
  </si>
  <si>
    <t>cd2day8 -1</t>
  </si>
  <si>
    <t>cd2day8 -2</t>
  </si>
  <si>
    <t>cd2day8 -3</t>
  </si>
  <si>
    <t>CD2dcas9-CAN-2</t>
  </si>
  <si>
    <t>CD2dcas9-CAN-3</t>
  </si>
  <si>
    <r>
      <t>CD2</t>
    </r>
    <r>
      <rPr>
        <vertAlign val="superscript"/>
        <sz val="12"/>
        <color rgb="FF000000"/>
        <rFont val="Arial"/>
        <family val="2"/>
      </rPr>
      <t xml:space="preserve">dcas9 </t>
    </r>
    <r>
      <rPr>
        <sz val="12"/>
        <color rgb="FF000000"/>
        <rFont val="Arial"/>
        <family val="2"/>
      </rPr>
      <t>-1</t>
    </r>
  </si>
  <si>
    <r>
      <t>CD2</t>
    </r>
    <r>
      <rPr>
        <vertAlign val="superscript"/>
        <sz val="12"/>
        <color rgb="FF000000"/>
        <rFont val="Arial"/>
        <family val="2"/>
      </rPr>
      <t xml:space="preserve">dcas9 </t>
    </r>
    <r>
      <rPr>
        <sz val="12"/>
        <color rgb="FF000000"/>
        <rFont val="Arial"/>
        <family val="2"/>
      </rPr>
      <t>-2</t>
    </r>
  </si>
  <si>
    <r>
      <t>CD2</t>
    </r>
    <r>
      <rPr>
        <vertAlign val="superscript"/>
        <sz val="12"/>
        <color rgb="FF000000"/>
        <rFont val="Arial"/>
        <family val="2"/>
      </rPr>
      <t xml:space="preserve">dcas9 </t>
    </r>
    <r>
      <rPr>
        <sz val="12"/>
        <color rgb="FF000000"/>
        <rFont val="Arial"/>
        <family val="2"/>
      </rPr>
      <t>-3</t>
    </r>
  </si>
  <si>
    <r>
      <t>CD2</t>
    </r>
    <r>
      <rPr>
        <vertAlign val="superscript"/>
        <sz val="12"/>
        <color rgb="FF000000"/>
        <rFont val="Arial"/>
        <family val="2"/>
      </rPr>
      <t xml:space="preserve">dcas9-CAN-1 </t>
    </r>
  </si>
  <si>
    <r>
      <t>CD2</t>
    </r>
    <r>
      <rPr>
        <vertAlign val="superscript"/>
        <sz val="12"/>
        <color rgb="FF000000"/>
        <rFont val="Arial"/>
        <family val="2"/>
      </rPr>
      <t xml:space="preserve">dcas9-CTCF-1 </t>
    </r>
  </si>
  <si>
    <r>
      <t>CD2</t>
    </r>
    <r>
      <rPr>
        <vertAlign val="superscript"/>
        <sz val="12"/>
        <color rgb="FF000000"/>
        <rFont val="Arial"/>
        <family val="2"/>
      </rPr>
      <t xml:space="preserve">dcas9-CTCF-2 </t>
    </r>
  </si>
  <si>
    <r>
      <t>CD2</t>
    </r>
    <r>
      <rPr>
        <vertAlign val="superscript"/>
        <sz val="12"/>
        <color rgb="FF000000"/>
        <rFont val="Arial"/>
        <family val="2"/>
      </rPr>
      <t xml:space="preserve">dcas9-CTCF-3 </t>
    </r>
  </si>
  <si>
    <t>day 8CD2dcas9 -1</t>
  </si>
  <si>
    <t>day 8CD2dcas9 -2</t>
  </si>
  <si>
    <t>day 8 CD2dcas9 -3</t>
  </si>
  <si>
    <t xml:space="preserve">day 8 CD2dcas9-CTCF-1 </t>
  </si>
  <si>
    <t>day 8 CD2dcas9-CTCF-2</t>
  </si>
  <si>
    <t>day 8 day 8 CD2dcas9-CTCF-3</t>
  </si>
  <si>
    <t>day 8 CD2dcas9-CAN-1</t>
  </si>
  <si>
    <t>day 8 CD2dcas9-CAN-2</t>
  </si>
  <si>
    <t>day 8 CD2dcas9-CAN-3</t>
  </si>
  <si>
    <t>day 12 CD2dcas9 -1</t>
  </si>
  <si>
    <t>day 12 CD2dcas9 -2</t>
  </si>
  <si>
    <t>day 12 CD2dcas9 -3</t>
  </si>
  <si>
    <t xml:space="preserve">day 12 CD2dcas9-CTCF-1 </t>
  </si>
  <si>
    <t>day 12 CD2dcas9-CTCF-2</t>
  </si>
  <si>
    <t>day 12 CD2dcas9-CTCF-3</t>
  </si>
  <si>
    <t>day 12  CD2dcas9-CAN-1</t>
  </si>
  <si>
    <t>day 12  CD2dcas9-CAN-2</t>
  </si>
  <si>
    <t>day 12  CD2dcas9-CAN-3</t>
  </si>
  <si>
    <t>day 15 CD2dcas9 -1</t>
  </si>
  <si>
    <t>day 15 CD2dcas9 -2</t>
  </si>
  <si>
    <t>day 15 CD2dcas9 -3</t>
  </si>
  <si>
    <t xml:space="preserve">day 15 CD2dcas9-CTCF-1 </t>
  </si>
  <si>
    <t>day 15 CD2dcas9-CTCF-2</t>
  </si>
  <si>
    <t>day 15 CD2dcas9-CTCF-3</t>
  </si>
  <si>
    <t>day 15 CD2dcas9-CAN-1</t>
  </si>
  <si>
    <t>day 15 CD2dcas9-CAN-2</t>
  </si>
  <si>
    <t>day 15 CD2dcas9-CAN-3</t>
  </si>
  <si>
    <t>mean ᐃCt</t>
  </si>
  <si>
    <t>mean 2⁻ᐃCt Plekhlf2</t>
  </si>
  <si>
    <t>mean 2⁻ᐃCt Pdp1</t>
  </si>
  <si>
    <t>mean 2⁻ᐃCt Gem</t>
  </si>
  <si>
    <t>ECAD</t>
  </si>
  <si>
    <t>PAX2</t>
  </si>
  <si>
    <t>Hprt</t>
  </si>
  <si>
    <t>mean ct</t>
  </si>
  <si>
    <t>mean delta ct</t>
  </si>
  <si>
    <t>2^(-log) mean delta ct</t>
  </si>
  <si>
    <t>2^(-delta ct)</t>
  </si>
  <si>
    <t>mean 2^(-delta 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</si>
</sst>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000000000000"/>
    <numFmt numFmtId="166" formatCode="#,##0.000000000000000000"/>
    <numFmt numFmtId="167" formatCode="#,##0.0000000000000000"/>
  </numFmts>
  <fonts count="1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sz val="12"/>
      <color theme="1"/>
      <name val="Aptos Narrow"/>
      <scheme val="minor"/>
    </font>
    <font>
      <sz val="10"/>
      <color rgb="FF121212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64" fontId="0" fillId="0" borderId="0" xfId="0" applyNumberFormat="1" applyAlignment="1">
      <alignment vertical="center"/>
    </xf>
    <xf numFmtId="164" fontId="4" fillId="0" borderId="0" xfId="0" applyNumberFormat="1" applyFont="1"/>
    <xf numFmtId="0" fontId="5" fillId="0" borderId="0" xfId="0" applyFont="1"/>
    <xf numFmtId="164" fontId="1" fillId="0" borderId="0" xfId="0" applyNumberFormat="1" applyFont="1"/>
    <xf numFmtId="0" fontId="6" fillId="0" borderId="0" xfId="0" applyFont="1"/>
    <xf numFmtId="164" fontId="7" fillId="0" borderId="0" xfId="0" applyNumberFormat="1" applyFont="1"/>
    <xf numFmtId="0" fontId="7" fillId="0" borderId="0" xfId="0" applyFont="1"/>
    <xf numFmtId="165" fontId="0" fillId="0" borderId="0" xfId="0" applyNumberFormat="1"/>
    <xf numFmtId="0" fontId="8" fillId="0" borderId="0" xfId="0" applyFont="1"/>
    <xf numFmtId="166" fontId="0" fillId="0" borderId="0" xfId="0" applyNumberFormat="1"/>
    <xf numFmtId="164" fontId="8" fillId="0" borderId="0" xfId="0" applyNumberFormat="1" applyFont="1"/>
    <xf numFmtId="167" fontId="0" fillId="0" borderId="0" xfId="0" applyNumberFormat="1"/>
    <xf numFmtId="0" fontId="9" fillId="0" borderId="0" xfId="0" applyFont="1"/>
    <xf numFmtId="0" fontId="10" fillId="0" borderId="0" xfId="0" applyFont="1"/>
    <xf numFmtId="0" fontId="1" fillId="0" borderId="0" xfId="1"/>
    <xf numFmtId="164" fontId="1" fillId="0" borderId="0" xfId="1" applyNumberFormat="1"/>
    <xf numFmtId="0" fontId="11" fillId="0" borderId="0" xfId="0" applyFont="1"/>
    <xf numFmtId="164" fontId="5" fillId="0" borderId="0" xfId="0" applyNumberFormat="1" applyFont="1"/>
    <xf numFmtId="0" fontId="1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139CB2C6-B474-C046-82C5-3ECB945D8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A2CB138-F6C7-8447-8402-0257E7E00292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bdd02a11-2a8c-4e63-b560-f6b34de1d971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DDF5-BEFC-B847-9C9F-CE70002BF1D4}">
  <dimension ref="A1:H167"/>
  <sheetViews>
    <sheetView workbookViewId="0">
      <selection activeCell="F5" sqref="F5"/>
    </sheetView>
  </sheetViews>
  <sheetFormatPr baseColWidth="10" defaultRowHeight="16" x14ac:dyDescent="0.2"/>
  <cols>
    <col min="3" max="3" width="10.6640625" customWidth="1"/>
  </cols>
  <sheetData>
    <row r="1" spans="1:8" x14ac:dyDescent="0.2">
      <c r="B1" s="5"/>
      <c r="C1" s="5"/>
      <c r="D1" s="5"/>
      <c r="E1" s="5"/>
      <c r="F1" s="5"/>
      <c r="G1" s="5"/>
    </row>
    <row r="2" spans="1:8" x14ac:dyDescent="0.2">
      <c r="A2" t="s">
        <v>35</v>
      </c>
      <c r="B2" t="s">
        <v>36</v>
      </c>
      <c r="C2" t="s">
        <v>37</v>
      </c>
      <c r="D2" t="s">
        <v>36</v>
      </c>
      <c r="E2" t="s">
        <v>37</v>
      </c>
    </row>
    <row r="3" spans="1:8" x14ac:dyDescent="0.2">
      <c r="B3" s="4">
        <v>22.173555374145508</v>
      </c>
      <c r="C3" s="4">
        <v>32.358612060546875</v>
      </c>
      <c r="D3">
        <f>GEOMEAN(B3:B6)</f>
        <v>22.069382336884566</v>
      </c>
      <c r="E3">
        <f>GEOMEAN(C3:C6)</f>
        <v>31.714040477905257</v>
      </c>
      <c r="F3">
        <f>GEOMEAN(E11,E5,E17)</f>
        <v>1.3931408673355029E-3</v>
      </c>
    </row>
    <row r="4" spans="1:8" x14ac:dyDescent="0.2">
      <c r="B4" s="4">
        <v>22.008304595947266</v>
      </c>
      <c r="C4" s="4">
        <v>31.115249633789062</v>
      </c>
      <c r="E4">
        <f>E3-D3</f>
        <v>9.6446581410206917</v>
      </c>
      <c r="H4" t="s">
        <v>37</v>
      </c>
    </row>
    <row r="5" spans="1:8" x14ac:dyDescent="0.2">
      <c r="B5" s="4">
        <v>22.033596038818359</v>
      </c>
      <c r="C5" s="4">
        <v>31.115274429321289</v>
      </c>
      <c r="E5">
        <f t="shared" ref="E5" si="0">2^(-E4)</f>
        <v>1.2493053552776921E-3</v>
      </c>
      <c r="G5" t="s">
        <v>38</v>
      </c>
      <c r="H5">
        <f>E5/F3</f>
        <v>0.89675450959032732</v>
      </c>
    </row>
    <row r="6" spans="1:8" x14ac:dyDescent="0.2">
      <c r="B6" s="4">
        <v>22.062433242797852</v>
      </c>
      <c r="C6" s="4">
        <v>32.290107727050781</v>
      </c>
      <c r="G6" t="s">
        <v>38</v>
      </c>
      <c r="H6">
        <f>E11/F3</f>
        <v>1.5026269755554598</v>
      </c>
    </row>
    <row r="7" spans="1:8" x14ac:dyDescent="0.2">
      <c r="B7" s="4"/>
      <c r="C7" s="4"/>
      <c r="G7" t="s">
        <v>38</v>
      </c>
      <c r="H7">
        <f>E17/F3</f>
        <v>0.74212190295598124</v>
      </c>
    </row>
    <row r="8" spans="1:8" x14ac:dyDescent="0.2">
      <c r="A8" t="s">
        <v>39</v>
      </c>
      <c r="B8" t="s">
        <v>36</v>
      </c>
      <c r="C8" t="s">
        <v>37</v>
      </c>
      <c r="D8" t="s">
        <v>36</v>
      </c>
      <c r="E8" t="s">
        <v>37</v>
      </c>
      <c r="G8" t="s">
        <v>40</v>
      </c>
      <c r="H8">
        <f>E23/F3</f>
        <v>0.65032321518395231</v>
      </c>
    </row>
    <row r="9" spans="1:8" x14ac:dyDescent="0.2">
      <c r="B9" s="4">
        <v>21.624242782592773</v>
      </c>
      <c r="C9" s="4">
        <v>30.949005126953125</v>
      </c>
      <c r="D9">
        <f>GEOMEAN(B9:B12)</f>
        <v>21.767743352154074</v>
      </c>
      <c r="E9">
        <f>GEOMEAN(C9:C12)</f>
        <v>30.667699586247195</v>
      </c>
      <c r="G9" t="s">
        <v>40</v>
      </c>
      <c r="H9">
        <f>E29/F3</f>
        <v>0.56405447086604665</v>
      </c>
    </row>
    <row r="10" spans="1:8" x14ac:dyDescent="0.2">
      <c r="B10" s="4">
        <v>21.861268997192383</v>
      </c>
      <c r="C10" s="4">
        <v>30.738470077514648</v>
      </c>
      <c r="E10">
        <f>E9-D9</f>
        <v>8.8999562340931213</v>
      </c>
      <c r="G10" t="s">
        <v>40</v>
      </c>
      <c r="H10">
        <f>E35/F3</f>
        <v>0.81967851698228744</v>
      </c>
    </row>
    <row r="11" spans="1:8" x14ac:dyDescent="0.2">
      <c r="B11" s="4">
        <v>21.784158706665039</v>
      </c>
      <c r="C11" s="4">
        <v>30.419889450073242</v>
      </c>
      <c r="E11">
        <f t="shared" ref="E11" si="1">2^(-E10)</f>
        <v>2.0933710480070568E-3</v>
      </c>
    </row>
    <row r="12" spans="1:8" x14ac:dyDescent="0.2">
      <c r="B12" s="4">
        <v>21.802011489868164</v>
      </c>
      <c r="C12" s="4">
        <v>30.565973281860352</v>
      </c>
    </row>
    <row r="13" spans="1:8" x14ac:dyDescent="0.2">
      <c r="B13" s="4"/>
      <c r="C13" s="4"/>
    </row>
    <row r="14" spans="1:8" x14ac:dyDescent="0.2">
      <c r="A14" t="s">
        <v>41</v>
      </c>
      <c r="B14" t="s">
        <v>36</v>
      </c>
      <c r="C14" t="s">
        <v>37</v>
      </c>
      <c r="D14" t="s">
        <v>36</v>
      </c>
      <c r="E14" t="s">
        <v>37</v>
      </c>
    </row>
    <row r="15" spans="1:8" x14ac:dyDescent="0.2">
      <c r="B15" s="4">
        <v>22.077686309814453</v>
      </c>
      <c r="C15" s="4">
        <v>32.052707672119141</v>
      </c>
      <c r="D15">
        <f>GEOMEAN(B15:B18)</f>
        <v>22.087756022583381</v>
      </c>
      <c r="E15">
        <f>GEOMEAN(C15:C18)</f>
        <v>32.005471071504914</v>
      </c>
    </row>
    <row r="16" spans="1:8" x14ac:dyDescent="0.2">
      <c r="B16" s="4">
        <v>22.107963562011719</v>
      </c>
      <c r="C16" s="4">
        <v>31.204265594482422</v>
      </c>
      <c r="E16">
        <f>E15-D15</f>
        <v>9.9177150489215329</v>
      </c>
    </row>
    <row r="17" spans="1:5" x14ac:dyDescent="0.2">
      <c r="B17" s="4">
        <v>22.101762771606445</v>
      </c>
      <c r="C17" s="4">
        <v>33.179821014404297</v>
      </c>
      <c r="E17">
        <f t="shared" ref="E17" si="2">2^(-E16)</f>
        <v>1.0338803515527696E-3</v>
      </c>
    </row>
    <row r="18" spans="1:5" x14ac:dyDescent="0.2">
      <c r="B18" s="4">
        <v>22.063640594482422</v>
      </c>
      <c r="C18" s="4">
        <v>31.618711471557617</v>
      </c>
    </row>
    <row r="19" spans="1:5" x14ac:dyDescent="0.2">
      <c r="B19" s="4"/>
      <c r="C19" s="4"/>
    </row>
    <row r="20" spans="1:5" x14ac:dyDescent="0.2">
      <c r="A20" t="s">
        <v>42</v>
      </c>
      <c r="B20" t="s">
        <v>36</v>
      </c>
      <c r="C20" t="s">
        <v>37</v>
      </c>
      <c r="D20" t="s">
        <v>36</v>
      </c>
      <c r="E20" t="s">
        <v>37</v>
      </c>
    </row>
    <row r="21" spans="1:5" x14ac:dyDescent="0.2">
      <c r="B21" s="4">
        <v>21.493986129760742</v>
      </c>
      <c r="C21" s="4">
        <v>31.730869293212891</v>
      </c>
      <c r="D21">
        <f>GEOMEAN(B21:B24)</f>
        <v>21.560641990900805</v>
      </c>
      <c r="E21">
        <f>GEOMEAN(C21:C24)</f>
        <v>31.66885630122848</v>
      </c>
    </row>
    <row r="22" spans="1:5" x14ac:dyDescent="0.2">
      <c r="B22" s="4">
        <v>21.587123870849609</v>
      </c>
      <c r="C22" s="4">
        <v>31.225625991821289</v>
      </c>
      <c r="E22">
        <f>E21-D21</f>
        <v>10.108214310327675</v>
      </c>
    </row>
    <row r="23" spans="1:5" x14ac:dyDescent="0.2">
      <c r="B23" s="4">
        <v>21.587224960327148</v>
      </c>
      <c r="C23" s="4">
        <v>31.867364883422852</v>
      </c>
      <c r="E23">
        <f t="shared" ref="E23" si="3">2^(-E22)</f>
        <v>9.0599184804978413E-4</v>
      </c>
    </row>
    <row r="24" spans="1:5" x14ac:dyDescent="0.2">
      <c r="B24" s="4">
        <v>21.574373245239258</v>
      </c>
      <c r="C24" s="4">
        <v>31.855926513671875</v>
      </c>
    </row>
    <row r="25" spans="1:5" x14ac:dyDescent="0.2">
      <c r="B25" s="4"/>
      <c r="C25" s="4"/>
    </row>
    <row r="26" spans="1:5" x14ac:dyDescent="0.2">
      <c r="A26" s="11" t="s">
        <v>43</v>
      </c>
      <c r="B26" s="11" t="s">
        <v>36</v>
      </c>
      <c r="C26" s="11" t="s">
        <v>37</v>
      </c>
      <c r="D26" t="s">
        <v>36</v>
      </c>
      <c r="E26" t="s">
        <v>37</v>
      </c>
    </row>
    <row r="27" spans="1:5" x14ac:dyDescent="0.2">
      <c r="B27" s="4">
        <v>21.468637466430664</v>
      </c>
      <c r="C27" s="4">
        <v>32.4793701171875</v>
      </c>
      <c r="D27">
        <f>GEOMEAN(B27:B30)</f>
        <v>21.506555418754385</v>
      </c>
      <c r="E27">
        <f>GEOMEAN(C27:C30)</f>
        <v>31.820092164253364</v>
      </c>
    </row>
    <row r="28" spans="1:5" x14ac:dyDescent="0.2">
      <c r="B28" s="4">
        <v>21.516122817993164</v>
      </c>
      <c r="C28" s="4">
        <v>31.867422103881836</v>
      </c>
      <c r="E28">
        <f>E27-D27</f>
        <v>10.313536745498979</v>
      </c>
    </row>
    <row r="29" spans="1:5" x14ac:dyDescent="0.2">
      <c r="B29" s="4">
        <v>21.508403778076172</v>
      </c>
      <c r="C29" s="4">
        <v>31.092201232910156</v>
      </c>
      <c r="D29" s="11"/>
      <c r="E29">
        <f t="shared" ref="E29" si="4">2^(-E28)</f>
        <v>7.8580733476679232E-4</v>
      </c>
    </row>
    <row r="30" spans="1:5" x14ac:dyDescent="0.2">
      <c r="B30" s="4">
        <v>21.533109664916992</v>
      </c>
      <c r="C30" s="4">
        <v>31.856622695922852</v>
      </c>
    </row>
    <row r="31" spans="1:5" x14ac:dyDescent="0.2">
      <c r="B31" s="4"/>
      <c r="C31" s="4"/>
    </row>
    <row r="32" spans="1:5" x14ac:dyDescent="0.2">
      <c r="A32" t="s">
        <v>44</v>
      </c>
      <c r="B32" t="s">
        <v>36</v>
      </c>
      <c r="C32" t="s">
        <v>37</v>
      </c>
      <c r="D32" t="s">
        <v>36</v>
      </c>
      <c r="E32" t="s">
        <v>37</v>
      </c>
    </row>
    <row r="33" spans="1:8" x14ac:dyDescent="0.2">
      <c r="B33" s="4">
        <v>21.713058471679688</v>
      </c>
      <c r="C33" s="4">
        <v>31.800878524780273</v>
      </c>
      <c r="D33">
        <f>GEOMEAN(B33:B36)</f>
        <v>21.632452207640736</v>
      </c>
      <c r="E33">
        <f>GEOMEAN(C33:C36)</f>
        <v>31.406765257187008</v>
      </c>
    </row>
    <row r="34" spans="1:8" x14ac:dyDescent="0.2">
      <c r="B34" s="4">
        <v>21.672414779663086</v>
      </c>
      <c r="C34" s="4">
        <v>31.233320236206055</v>
      </c>
      <c r="E34">
        <f>E33-D33</f>
        <v>9.7743130495462722</v>
      </c>
    </row>
    <row r="35" spans="1:8" x14ac:dyDescent="0.2">
      <c r="B35" s="4">
        <v>21.583444595336914</v>
      </c>
      <c r="C35" s="4">
        <v>31.506681442260742</v>
      </c>
      <c r="E35">
        <f t="shared" ref="E35" si="5">2^(-E34)</f>
        <v>1.1419276400849827E-3</v>
      </c>
    </row>
    <row r="36" spans="1:8" x14ac:dyDescent="0.2">
      <c r="B36" s="4">
        <v>21.561250686645508</v>
      </c>
      <c r="C36" s="4">
        <v>31.090871810913086</v>
      </c>
    </row>
    <row r="37" spans="1:8" x14ac:dyDescent="0.2">
      <c r="B37" s="4"/>
      <c r="C37" s="4"/>
    </row>
    <row r="38" spans="1:8" x14ac:dyDescent="0.2">
      <c r="A38" t="s">
        <v>142</v>
      </c>
      <c r="B38" s="11" t="s">
        <v>36</v>
      </c>
      <c r="C38" s="11" t="s">
        <v>37</v>
      </c>
      <c r="D38" t="s">
        <v>36</v>
      </c>
      <c r="E38" t="s">
        <v>37</v>
      </c>
      <c r="H38" t="s">
        <v>37</v>
      </c>
    </row>
    <row r="39" spans="1:8" x14ac:dyDescent="0.2">
      <c r="B39" s="4">
        <v>19.913570404052734</v>
      </c>
      <c r="C39" s="4">
        <v>33.446540832519531</v>
      </c>
      <c r="D39">
        <f>GEOMEAN(B39:B42)</f>
        <v>19.919408279548481</v>
      </c>
      <c r="E39">
        <f>GEOMEAN(C39:C42)</f>
        <v>32.595345058829778</v>
      </c>
      <c r="F39">
        <f>GEOMEAN(E47,E41,E53)</f>
        <v>2.589169384176912E-4</v>
      </c>
      <c r="G39" t="s">
        <v>46</v>
      </c>
      <c r="H39">
        <f>E41/F39</f>
        <v>0.59020426465227671</v>
      </c>
    </row>
    <row r="40" spans="1:8" x14ac:dyDescent="0.2">
      <c r="B40" s="4">
        <v>19.933315277099609</v>
      </c>
      <c r="C40" s="4">
        <v>31.920007705688477</v>
      </c>
      <c r="E40">
        <f>E39-D39</f>
        <v>12.675936779281297</v>
      </c>
      <c r="G40" t="s">
        <v>46</v>
      </c>
      <c r="H40">
        <f>E47/F39</f>
        <v>0.8772766769849657</v>
      </c>
    </row>
    <row r="41" spans="1:8" x14ac:dyDescent="0.2">
      <c r="B41" s="4">
        <v>19.90357780456543</v>
      </c>
      <c r="C41" s="4">
        <v>33.025890350341797</v>
      </c>
      <c r="E41">
        <f t="shared" ref="E41" si="6">2^(-E40)</f>
        <v>1.5281388124483225E-4</v>
      </c>
      <c r="G41" t="s">
        <v>46</v>
      </c>
      <c r="H41">
        <f>E53/F39</f>
        <v>1.9313503972032544</v>
      </c>
    </row>
    <row r="42" spans="1:8" x14ac:dyDescent="0.2">
      <c r="B42" s="4">
        <v>19.927183151245117</v>
      </c>
      <c r="C42" s="4">
        <v>32.015007019042969</v>
      </c>
      <c r="G42" t="s">
        <v>47</v>
      </c>
      <c r="H42">
        <f>E59/F39</f>
        <v>0.71203587036012916</v>
      </c>
    </row>
    <row r="43" spans="1:8" x14ac:dyDescent="0.2">
      <c r="B43" s="4"/>
      <c r="C43" s="4"/>
      <c r="G43" t="s">
        <v>48</v>
      </c>
      <c r="H43">
        <f>E65/F39</f>
        <v>0.75643591522619236</v>
      </c>
    </row>
    <row r="44" spans="1:8" x14ac:dyDescent="0.2">
      <c r="A44" t="s">
        <v>143</v>
      </c>
      <c r="B44" t="s">
        <v>36</v>
      </c>
      <c r="C44" t="s">
        <v>37</v>
      </c>
      <c r="D44" t="s">
        <v>36</v>
      </c>
      <c r="E44" t="s">
        <v>37</v>
      </c>
      <c r="G44" t="s">
        <v>48</v>
      </c>
      <c r="H44">
        <f>E70/F39</f>
        <v>0.73550442064602595</v>
      </c>
    </row>
    <row r="45" spans="1:8" x14ac:dyDescent="0.2">
      <c r="B45" s="4">
        <v>20.250783920288086</v>
      </c>
      <c r="C45" s="4">
        <v>32.194271087646484</v>
      </c>
      <c r="D45">
        <f>GEOMEAN(B45:B48)</f>
        <v>20.123924468263493</v>
      </c>
      <c r="E45">
        <f>GEOMEAN(C45:C48)</f>
        <v>32.228043678858327</v>
      </c>
    </row>
    <row r="46" spans="1:8" x14ac:dyDescent="0.2">
      <c r="B46" s="4">
        <v>20.105808258056641</v>
      </c>
      <c r="C46" s="4">
        <v>32.135444641113281</v>
      </c>
      <c r="E46">
        <f>E45-D45</f>
        <v>12.104119210594835</v>
      </c>
    </row>
    <row r="47" spans="1:8" x14ac:dyDescent="0.2">
      <c r="B47" s="4">
        <v>20.10267448425293</v>
      </c>
      <c r="C47" s="4">
        <v>32.995693206787109</v>
      </c>
      <c r="E47">
        <f t="shared" ref="E47" si="7">2^(-E46)</f>
        <v>2.2714179135019312E-4</v>
      </c>
    </row>
    <row r="48" spans="1:8" x14ac:dyDescent="0.2">
      <c r="B48" s="4">
        <v>20.037036895751953</v>
      </c>
      <c r="C48" s="4">
        <v>31.602075576782227</v>
      </c>
    </row>
    <row r="49" spans="1:5" x14ac:dyDescent="0.2">
      <c r="B49" s="4"/>
      <c r="C49" s="4"/>
    </row>
    <row r="50" spans="1:5" x14ac:dyDescent="0.2">
      <c r="A50" t="s">
        <v>144</v>
      </c>
      <c r="B50" t="s">
        <v>36</v>
      </c>
      <c r="C50" t="s">
        <v>37</v>
      </c>
      <c r="D50" t="s">
        <v>36</v>
      </c>
      <c r="E50" t="s">
        <v>37</v>
      </c>
    </row>
    <row r="51" spans="1:5" x14ac:dyDescent="0.2">
      <c r="B51" s="4">
        <v>20.851234436035156</v>
      </c>
      <c r="C51" s="4">
        <v>31.62493896484375</v>
      </c>
      <c r="D51">
        <f>GEOMEAN(B51:B54)</f>
        <v>20.763929661253194</v>
      </c>
      <c r="E51">
        <f>GEOMEAN(C51:C54)</f>
        <v>31.729542760523977</v>
      </c>
    </row>
    <row r="52" spans="1:5" x14ac:dyDescent="0.2">
      <c r="B52" s="4">
        <v>20.747306823730469</v>
      </c>
      <c r="C52" s="4">
        <v>31.716239929199219</v>
      </c>
      <c r="E52">
        <f>E51-D51</f>
        <v>10.965613099270783</v>
      </c>
    </row>
    <row r="53" spans="1:5" x14ac:dyDescent="0.2">
      <c r="B53" s="4">
        <v>20.723915100097656</v>
      </c>
      <c r="C53" s="4">
        <v>32.075305938720703</v>
      </c>
      <c r="E53">
        <f t="shared" ref="E53" si="8">2^(-E52)</f>
        <v>5.0005933185565848E-4</v>
      </c>
    </row>
    <row r="54" spans="1:5" x14ac:dyDescent="0.2">
      <c r="B54" s="4">
        <v>20.733512878417969</v>
      </c>
      <c r="C54" s="4">
        <v>31.504533767700195</v>
      </c>
    </row>
    <row r="55" spans="1:5" x14ac:dyDescent="0.2">
      <c r="B55" s="4"/>
      <c r="C55" s="4"/>
    </row>
    <row r="56" spans="1:5" x14ac:dyDescent="0.2">
      <c r="A56" t="s">
        <v>51</v>
      </c>
      <c r="B56" t="s">
        <v>36</v>
      </c>
      <c r="C56" t="s">
        <v>37</v>
      </c>
      <c r="D56" t="s">
        <v>36</v>
      </c>
      <c r="E56" t="s">
        <v>37</v>
      </c>
    </row>
    <row r="57" spans="1:5" x14ac:dyDescent="0.2">
      <c r="B57" s="4">
        <v>19.908428192138672</v>
      </c>
      <c r="C57" s="4">
        <v>32.281703948974609</v>
      </c>
      <c r="D57">
        <f>GEOMEAN(B57:B60)</f>
        <v>19.861348978974277</v>
      </c>
      <c r="E57">
        <f>GEOMEAN(C57:C60)</f>
        <v>32.266550181645236</v>
      </c>
    </row>
    <row r="58" spans="1:5" x14ac:dyDescent="0.2">
      <c r="B58" s="4">
        <v>19.891628265380859</v>
      </c>
      <c r="C58" s="4">
        <v>32.113983154296875</v>
      </c>
      <c r="E58">
        <f>E57-D57</f>
        <v>12.405201202670959</v>
      </c>
    </row>
    <row r="59" spans="1:5" x14ac:dyDescent="0.2">
      <c r="B59" s="4">
        <v>19.79047966003418</v>
      </c>
      <c r="C59" s="4">
        <v>32.080474853515625</v>
      </c>
      <c r="E59">
        <f t="shared" ref="E59" si="9">2^(-E58)</f>
        <v>1.8435814759722071E-4</v>
      </c>
    </row>
    <row r="60" spans="1:5" x14ac:dyDescent="0.2">
      <c r="B60" s="4">
        <v>19.855066299438477</v>
      </c>
      <c r="C60" s="4">
        <v>32.592578887939453</v>
      </c>
    </row>
    <row r="61" spans="1:5" x14ac:dyDescent="0.2">
      <c r="B61" s="4"/>
      <c r="C61" s="4"/>
    </row>
    <row r="62" spans="1:5" x14ac:dyDescent="0.2">
      <c r="A62" t="s">
        <v>52</v>
      </c>
      <c r="B62" t="s">
        <v>36</v>
      </c>
      <c r="C62" t="s">
        <v>37</v>
      </c>
      <c r="D62" t="s">
        <v>36</v>
      </c>
      <c r="E62" t="s">
        <v>37</v>
      </c>
    </row>
    <row r="63" spans="1:5" x14ac:dyDescent="0.2">
      <c r="B63" s="4">
        <v>19.728717803955078</v>
      </c>
      <c r="C63" s="4">
        <v>32.122188568115234</v>
      </c>
      <c r="D63">
        <f>GEOMEAN(B63:B66)</f>
        <v>19.668189560428221</v>
      </c>
      <c r="E63">
        <f>GEOMEAN(C63:C66)</f>
        <v>31.98612282162637</v>
      </c>
    </row>
    <row r="64" spans="1:5" x14ac:dyDescent="0.2">
      <c r="B64" s="4">
        <v>19.652929306030273</v>
      </c>
      <c r="C64" s="4">
        <v>32.320442199707031</v>
      </c>
      <c r="E64">
        <f>E63-D63</f>
        <v>12.317933261198149</v>
      </c>
    </row>
    <row r="65" spans="1:8" x14ac:dyDescent="0.2">
      <c r="B65" s="4">
        <v>19.655298233032227</v>
      </c>
      <c r="C65" s="4">
        <v>31.667356491088867</v>
      </c>
      <c r="E65">
        <f t="shared" ref="E65" si="10">2^(-E64)</f>
        <v>1.9585407127954992E-4</v>
      </c>
    </row>
    <row r="66" spans="1:8" x14ac:dyDescent="0.2">
      <c r="B66" s="4">
        <v>19.635942459106445</v>
      </c>
      <c r="C66" s="4">
        <v>31.838468551635742</v>
      </c>
    </row>
    <row r="67" spans="1:8" x14ac:dyDescent="0.2">
      <c r="A67" t="s">
        <v>53</v>
      </c>
      <c r="B67" t="s">
        <v>36</v>
      </c>
      <c r="C67" t="s">
        <v>37</v>
      </c>
      <c r="D67" t="s">
        <v>36</v>
      </c>
      <c r="E67" t="s">
        <v>37</v>
      </c>
    </row>
    <row r="68" spans="1:8" x14ac:dyDescent="0.2">
      <c r="B68" s="4">
        <v>19.995716094970703</v>
      </c>
      <c r="C68" s="4">
        <v>31.857446670532227</v>
      </c>
      <c r="D68">
        <f>GEOMEAN(B68:B71)</f>
        <v>19.949158414370544</v>
      </c>
      <c r="E68">
        <f>GEOMEAN(C68:C71)</f>
        <v>32.307575526351449</v>
      </c>
    </row>
    <row r="69" spans="1:8" x14ac:dyDescent="0.2">
      <c r="B69" s="4">
        <v>19.951503753662109</v>
      </c>
      <c r="C69" s="4">
        <v>32.702316284179688</v>
      </c>
      <c r="E69">
        <f>E68-D68</f>
        <v>12.358417111980906</v>
      </c>
    </row>
    <row r="70" spans="1:8" x14ac:dyDescent="0.2">
      <c r="B70" s="4">
        <v>19.93901252746582</v>
      </c>
      <c r="C70" s="4">
        <v>32.209339141845703</v>
      </c>
      <c r="E70">
        <f t="shared" ref="E70" si="11">2^(-E69)</f>
        <v>1.9043455278634674E-4</v>
      </c>
    </row>
    <row r="71" spans="1:8" x14ac:dyDescent="0.2">
      <c r="B71" s="4">
        <v>19.910495758056641</v>
      </c>
      <c r="C71" s="4">
        <v>32.467300415039062</v>
      </c>
    </row>
    <row r="72" spans="1:8" x14ac:dyDescent="0.2">
      <c r="B72" s="4"/>
      <c r="C72" s="4"/>
    </row>
    <row r="73" spans="1:8" x14ac:dyDescent="0.2">
      <c r="A73" t="s">
        <v>54</v>
      </c>
      <c r="B73" t="s">
        <v>36</v>
      </c>
      <c r="C73" t="s">
        <v>37</v>
      </c>
      <c r="D73" t="s">
        <v>36</v>
      </c>
      <c r="E73" t="s">
        <v>37</v>
      </c>
      <c r="H73" t="s">
        <v>37</v>
      </c>
    </row>
    <row r="74" spans="1:8" x14ac:dyDescent="0.2">
      <c r="B74" s="4">
        <v>22.64678955078125</v>
      </c>
      <c r="C74" s="4">
        <v>28.545024871826172</v>
      </c>
      <c r="D74">
        <f>GEOMEAN(B74:B77)</f>
        <v>22.062033298920714</v>
      </c>
      <c r="E74">
        <f>GEOMEAN(C74:C77)</f>
        <v>28.728233795157173</v>
      </c>
      <c r="F74">
        <f>GEOMEAN(E82,E76,E88)</f>
        <v>7.7321986736810025E-3</v>
      </c>
      <c r="G74" t="s">
        <v>55</v>
      </c>
      <c r="H74">
        <f>E76/F74</f>
        <v>1.2734171341699267</v>
      </c>
    </row>
    <row r="75" spans="1:8" x14ac:dyDescent="0.2">
      <c r="B75" s="4">
        <v>22.024118423461914</v>
      </c>
      <c r="C75" s="4">
        <v>28.525299072265625</v>
      </c>
      <c r="E75">
        <f>E74-D74</f>
        <v>6.6662004962364598</v>
      </c>
      <c r="G75" t="s">
        <v>55</v>
      </c>
      <c r="H75">
        <f>E82/F74</f>
        <v>0.84161828296613261</v>
      </c>
    </row>
    <row r="76" spans="1:8" x14ac:dyDescent="0.2">
      <c r="B76" s="4">
        <v>21.771909713745117</v>
      </c>
      <c r="C76" s="4">
        <v>28.981826782226562</v>
      </c>
      <c r="E76">
        <f t="shared" ref="E76" si="12">2^(-E75)</f>
        <v>9.846314275871371E-3</v>
      </c>
      <c r="G76" t="s">
        <v>55</v>
      </c>
      <c r="H76">
        <f>E88/F74</f>
        <v>0.93306983519338538</v>
      </c>
    </row>
    <row r="77" spans="1:8" x14ac:dyDescent="0.2">
      <c r="B77" s="4">
        <v>21.816267013549805</v>
      </c>
      <c r="C77" s="4">
        <v>28.863521575927734</v>
      </c>
      <c r="G77" t="s">
        <v>56</v>
      </c>
      <c r="H77">
        <f>E94/F74</f>
        <v>0.97323130353137755</v>
      </c>
    </row>
    <row r="78" spans="1:8" x14ac:dyDescent="0.2">
      <c r="B78" s="4"/>
      <c r="C78" s="4"/>
      <c r="G78" t="s">
        <v>57</v>
      </c>
      <c r="H78">
        <f>E100/F74</f>
        <v>0.89657696897698369</v>
      </c>
    </row>
    <row r="79" spans="1:8" x14ac:dyDescent="0.2">
      <c r="A79" t="s">
        <v>58</v>
      </c>
      <c r="B79" t="s">
        <v>36</v>
      </c>
      <c r="C79" t="s">
        <v>37</v>
      </c>
      <c r="D79" t="s">
        <v>36</v>
      </c>
      <c r="E79" t="s">
        <v>37</v>
      </c>
      <c r="G79" t="s">
        <v>56</v>
      </c>
      <c r="H79">
        <f>E105/F74</f>
        <v>0.94683802199908862</v>
      </c>
    </row>
    <row r="80" spans="1:8" x14ac:dyDescent="0.2">
      <c r="B80" s="4">
        <v>21.723056793212891</v>
      </c>
      <c r="C80" s="4">
        <v>28.896661758422852</v>
      </c>
      <c r="D80">
        <f>GEOMEAN(B80:B83)</f>
        <v>21.716160824518013</v>
      </c>
      <c r="E80">
        <f>GEOMEAN(C80:C83)</f>
        <v>28.979828451477811</v>
      </c>
    </row>
    <row r="81" spans="1:5" x14ac:dyDescent="0.2">
      <c r="B81" s="4">
        <v>21.728958129882812</v>
      </c>
      <c r="C81" s="4">
        <v>29.178356170654297</v>
      </c>
      <c r="E81">
        <f>E80-D80</f>
        <v>7.2636676269597977</v>
      </c>
    </row>
    <row r="82" spans="1:5" x14ac:dyDescent="0.2">
      <c r="B82" s="4">
        <v>21.705856323242188</v>
      </c>
      <c r="C82" s="4">
        <v>28.850723266601562</v>
      </c>
      <c r="E82">
        <f t="shared" ref="E82" si="13">2^(-E81)</f>
        <v>6.5075597712964135E-3</v>
      </c>
    </row>
    <row r="83" spans="1:5" x14ac:dyDescent="0.2">
      <c r="B83" s="4">
        <v>21.706781387329102</v>
      </c>
      <c r="C83" s="4">
        <v>28.994661331176758</v>
      </c>
    </row>
    <row r="84" spans="1:5" x14ac:dyDescent="0.2">
      <c r="B84" s="4"/>
      <c r="C84" s="4"/>
    </row>
    <row r="85" spans="1:5" x14ac:dyDescent="0.2">
      <c r="A85" t="s">
        <v>59</v>
      </c>
      <c r="B85" t="s">
        <v>36</v>
      </c>
      <c r="C85" t="s">
        <v>37</v>
      </c>
      <c r="D85" t="s">
        <v>36</v>
      </c>
      <c r="E85" t="s">
        <v>37</v>
      </c>
    </row>
    <row r="86" spans="1:5" x14ac:dyDescent="0.2">
      <c r="B86" s="4">
        <v>21.870222091674805</v>
      </c>
      <c r="C86" s="4">
        <v>28.930438995361328</v>
      </c>
      <c r="D86">
        <f>GEOMEAN(B86:B89)</f>
        <v>21.835070836907967</v>
      </c>
      <c r="E86">
        <f>GEOMEAN(C86:C89)</f>
        <v>28.949919446365069</v>
      </c>
    </row>
    <row r="87" spans="1:5" x14ac:dyDescent="0.2">
      <c r="B87" s="4">
        <v>21.893064498901367</v>
      </c>
      <c r="C87" s="4">
        <v>28.992893218994141</v>
      </c>
      <c r="E87">
        <f>E86-D86</f>
        <v>7.114848609457102</v>
      </c>
    </row>
    <row r="88" spans="1:5" x14ac:dyDescent="0.2">
      <c r="B88" s="4">
        <v>21.821161270141602</v>
      </c>
      <c r="C88" s="4">
        <v>29.121950149536133</v>
      </c>
      <c r="E88">
        <f t="shared" ref="E88" si="14">2^(-E87)</f>
        <v>7.2146813421340456E-3</v>
      </c>
    </row>
    <row r="89" spans="1:5" x14ac:dyDescent="0.2">
      <c r="B89" s="4">
        <v>21.756088256835938</v>
      </c>
      <c r="C89" s="4">
        <v>28.755598068237305</v>
      </c>
    </row>
    <row r="90" spans="1:5" x14ac:dyDescent="0.2">
      <c r="B90" s="4"/>
      <c r="C90" s="4"/>
    </row>
    <row r="91" spans="1:5" x14ac:dyDescent="0.2">
      <c r="A91" t="s">
        <v>145</v>
      </c>
      <c r="B91" t="s">
        <v>36</v>
      </c>
      <c r="C91" t="s">
        <v>37</v>
      </c>
      <c r="D91" t="s">
        <v>36</v>
      </c>
      <c r="E91" t="s">
        <v>37</v>
      </c>
    </row>
    <row r="92" spans="1:5" x14ac:dyDescent="0.2">
      <c r="B92" s="4">
        <v>21.841148376464844</v>
      </c>
      <c r="C92" s="4">
        <v>28.644496917724609</v>
      </c>
      <c r="D92">
        <f>GEOMEAN(B92:B95)</f>
        <v>21.933280724069967</v>
      </c>
      <c r="E92">
        <f>GEOMEAN(C92:C95)</f>
        <v>28.987331671872084</v>
      </c>
    </row>
    <row r="93" spans="1:5" x14ac:dyDescent="0.2">
      <c r="B93" s="4">
        <v>22.026252746582031</v>
      </c>
      <c r="C93" s="4">
        <v>29.36467170715332</v>
      </c>
      <c r="E93">
        <f>E92-D92</f>
        <v>7.0540509478021178</v>
      </c>
    </row>
    <row r="94" spans="1:5" x14ac:dyDescent="0.2">
      <c r="B94" s="4">
        <v>21.961048126220703</v>
      </c>
      <c r="C94" s="4">
        <v>28.895753860473633</v>
      </c>
      <c r="E94">
        <f t="shared" ref="E94" si="15">2^(-E93)</f>
        <v>7.5252177943501506E-3</v>
      </c>
    </row>
    <row r="95" spans="1:5" x14ac:dyDescent="0.2">
      <c r="B95" s="4">
        <v>21.905099868774414</v>
      </c>
      <c r="C95" s="4">
        <v>29.049093246459961</v>
      </c>
    </row>
    <row r="96" spans="1:5" x14ac:dyDescent="0.2">
      <c r="B96" s="4"/>
      <c r="C96" s="4"/>
    </row>
    <row r="97" spans="1:8" x14ac:dyDescent="0.2">
      <c r="A97" t="s">
        <v>146</v>
      </c>
      <c r="B97" t="s">
        <v>36</v>
      </c>
      <c r="C97" t="s">
        <v>37</v>
      </c>
      <c r="D97" t="s">
        <v>36</v>
      </c>
      <c r="E97" t="s">
        <v>37</v>
      </c>
    </row>
    <row r="98" spans="1:8" x14ac:dyDescent="0.2">
      <c r="B98" s="4">
        <v>21.406759262084961</v>
      </c>
      <c r="C98" s="4">
        <v>28.452396392822266</v>
      </c>
      <c r="D98">
        <f>GEOMEAN(B98:B101)</f>
        <v>21.491475510124857</v>
      </c>
      <c r="E98">
        <f>GEOMEAN(C98:C101)</f>
        <v>28.663881742252865</v>
      </c>
    </row>
    <row r="99" spans="1:8" x14ac:dyDescent="0.2">
      <c r="B99" s="4">
        <v>21.508159637451172</v>
      </c>
      <c r="C99" s="4">
        <v>28.60858154296875</v>
      </c>
      <c r="E99">
        <f>E98-D98</f>
        <v>7.172406232128008</v>
      </c>
    </row>
    <row r="100" spans="1:8" x14ac:dyDescent="0.2">
      <c r="B100" s="4">
        <v>21.557409286499023</v>
      </c>
      <c r="C100" s="4">
        <v>28.935390472412109</v>
      </c>
      <c r="E100">
        <f t="shared" ref="E100" si="16">2^(-E99)</f>
        <v>6.9325112503767668E-3</v>
      </c>
    </row>
    <row r="101" spans="1:8" x14ac:dyDescent="0.2">
      <c r="B101" s="4">
        <v>21.49384880065918</v>
      </c>
      <c r="C101" s="4">
        <v>28.661273956298828</v>
      </c>
    </row>
    <row r="102" spans="1:8" x14ac:dyDescent="0.2">
      <c r="A102" t="s">
        <v>62</v>
      </c>
      <c r="B102" t="s">
        <v>36</v>
      </c>
      <c r="C102" t="s">
        <v>37</v>
      </c>
      <c r="D102" t="s">
        <v>36</v>
      </c>
      <c r="E102" t="s">
        <v>37</v>
      </c>
    </row>
    <row r="103" spans="1:8" x14ac:dyDescent="0.2">
      <c r="B103" s="4">
        <v>21.240386962890625</v>
      </c>
      <c r="C103" s="4">
        <v>28.545618057250977</v>
      </c>
      <c r="D103">
        <f>GEOMEAN(B103:B106)</f>
        <v>21.257123955307431</v>
      </c>
      <c r="E103">
        <f>GEOMEAN(C103:C106)</f>
        <v>28.350839986472572</v>
      </c>
    </row>
    <row r="104" spans="1:8" x14ac:dyDescent="0.2">
      <c r="B104" s="4">
        <v>21.261909484863281</v>
      </c>
      <c r="C104" s="4">
        <v>28.308229446411133</v>
      </c>
      <c r="E104">
        <f>E103-D103</f>
        <v>7.0937160311651404</v>
      </c>
    </row>
    <row r="105" spans="1:8" x14ac:dyDescent="0.2">
      <c r="B105" s="4">
        <v>21.255672454833984</v>
      </c>
      <c r="C105" s="4">
        <v>28.028635025024414</v>
      </c>
      <c r="E105">
        <f t="shared" ref="E105" si="17">2^(-E104)</f>
        <v>7.3211396978920965E-3</v>
      </c>
    </row>
    <row r="106" spans="1:8" x14ac:dyDescent="0.2">
      <c r="B106" s="4">
        <v>21.270538330078125</v>
      </c>
      <c r="C106" s="4">
        <v>28.523946762084961</v>
      </c>
    </row>
    <row r="108" spans="1:8" x14ac:dyDescent="0.2">
      <c r="A108" t="s">
        <v>111</v>
      </c>
      <c r="B108" t="s">
        <v>36</v>
      </c>
      <c r="C108" t="s">
        <v>37</v>
      </c>
      <c r="D108" t="s">
        <v>36</v>
      </c>
      <c r="E108" t="s">
        <v>37</v>
      </c>
      <c r="H108" t="s">
        <v>37</v>
      </c>
    </row>
    <row r="109" spans="1:8" x14ac:dyDescent="0.2">
      <c r="B109" s="10">
        <v>21.274000000000001</v>
      </c>
      <c r="C109" s="4">
        <v>28.108821868896484</v>
      </c>
      <c r="D109">
        <f>GEOMEAN(B109:B112)</f>
        <v>21.149172461232958</v>
      </c>
      <c r="E109">
        <f>GEOMEAN(C109:C112)</f>
        <v>28.070345172124359</v>
      </c>
      <c r="F109">
        <f>GEOMEAN(E111,E116,E121)</f>
        <v>9.2534215689310528E-3</v>
      </c>
      <c r="G109" t="s">
        <v>80</v>
      </c>
      <c r="H109">
        <f>E111/F109</f>
        <v>0.89169649707783283</v>
      </c>
    </row>
    <row r="110" spans="1:8" x14ac:dyDescent="0.2">
      <c r="B110" s="10">
        <v>21.259</v>
      </c>
      <c r="C110" s="4">
        <v>28.093894958496094</v>
      </c>
      <c r="E110">
        <f>E109-D109</f>
        <v>6.9211727108914012</v>
      </c>
      <c r="G110" t="s">
        <v>80</v>
      </c>
      <c r="H110">
        <f>E116/F109</f>
        <v>0.98248268967913488</v>
      </c>
    </row>
    <row r="111" spans="1:8" x14ac:dyDescent="0.2">
      <c r="B111" s="10">
        <v>21.048999999999999</v>
      </c>
      <c r="C111" s="4">
        <v>28.085977554321289</v>
      </c>
      <c r="E111">
        <f t="shared" ref="E111" si="18">2^(-E110)</f>
        <v>8.2512435990002835E-3</v>
      </c>
      <c r="G111" t="s">
        <v>80</v>
      </c>
      <c r="H111">
        <f>E121/F109</f>
        <v>1.1414529954434138</v>
      </c>
    </row>
    <row r="112" spans="1:8" x14ac:dyDescent="0.2">
      <c r="B112" s="10">
        <v>21.015999999999998</v>
      </c>
      <c r="C112" s="4">
        <v>27.992834091186523</v>
      </c>
      <c r="G112" t="s">
        <v>64</v>
      </c>
      <c r="H112">
        <f>E126/F109</f>
        <v>0.52823332961493497</v>
      </c>
    </row>
    <row r="113" spans="1:8" x14ac:dyDescent="0.2">
      <c r="A113" t="s">
        <v>147</v>
      </c>
      <c r="B113" t="s">
        <v>36</v>
      </c>
      <c r="C113" t="s">
        <v>37</v>
      </c>
      <c r="D113" t="s">
        <v>36</v>
      </c>
      <c r="E113" t="s">
        <v>37</v>
      </c>
      <c r="G113" t="s">
        <v>66</v>
      </c>
      <c r="H113">
        <f>E131/F109</f>
        <v>0.56110358249547831</v>
      </c>
    </row>
    <row r="114" spans="1:8" x14ac:dyDescent="0.2">
      <c r="B114" s="4">
        <v>20.986322402954102</v>
      </c>
      <c r="C114" s="4">
        <v>27.899396896362305</v>
      </c>
      <c r="D114">
        <f>GEOMEAN(B114:B117)</f>
        <v>20.996321002960968</v>
      </c>
      <c r="E114">
        <f>GEOMEAN(C114:C117)</f>
        <v>27.777614474794426</v>
      </c>
      <c r="G114" t="s">
        <v>64</v>
      </c>
      <c r="H114">
        <f>E136/F109</f>
        <v>0.63772883155568261</v>
      </c>
    </row>
    <row r="115" spans="1:8" x14ac:dyDescent="0.2">
      <c r="B115" s="4">
        <v>21.001888275146484</v>
      </c>
      <c r="C115" s="4">
        <v>27.620031356811523</v>
      </c>
      <c r="E115">
        <f>E114-D114</f>
        <v>6.7812934718334574</v>
      </c>
    </row>
    <row r="116" spans="1:8" x14ac:dyDescent="0.2">
      <c r="B116" s="4">
        <v>20.993406295776367</v>
      </c>
      <c r="C116" s="4">
        <v>27.744873046875</v>
      </c>
      <c r="E116">
        <f t="shared" ref="E116" si="19">2^(-E115)</f>
        <v>9.0913265117783006E-3</v>
      </c>
    </row>
    <row r="117" spans="1:8" x14ac:dyDescent="0.2">
      <c r="B117" s="4">
        <v>21.003671646118164</v>
      </c>
      <c r="C117" s="4">
        <v>27.846977233886719</v>
      </c>
    </row>
    <row r="118" spans="1:8" x14ac:dyDescent="0.2">
      <c r="A118" t="s">
        <v>114</v>
      </c>
      <c r="B118" t="s">
        <v>36</v>
      </c>
      <c r="C118" t="s">
        <v>37</v>
      </c>
      <c r="D118" t="s">
        <v>36</v>
      </c>
      <c r="E118" t="s">
        <v>37</v>
      </c>
    </row>
    <row r="119" spans="1:8" x14ac:dyDescent="0.2">
      <c r="B119" s="10">
        <v>21.382000000000001</v>
      </c>
      <c r="C119" s="4">
        <v>27.980737686157227</v>
      </c>
      <c r="D119">
        <f>GEOMEAN(B119:B122)</f>
        <v>21.328703955376945</v>
      </c>
      <c r="E119">
        <f>GEOMEAN(C119:C122)</f>
        <v>27.893629869927551</v>
      </c>
    </row>
    <row r="120" spans="1:8" x14ac:dyDescent="0.2">
      <c r="B120" s="10">
        <v>21.358000000000001</v>
      </c>
      <c r="C120" s="4">
        <v>27.845264434814453</v>
      </c>
      <c r="E120">
        <f>E119-D119</f>
        <v>6.5649259145506065</v>
      </c>
    </row>
    <row r="121" spans="1:8" x14ac:dyDescent="0.2">
      <c r="B121" s="10">
        <v>21.306999999999999</v>
      </c>
      <c r="C121" s="4">
        <v>27.65214729309082</v>
      </c>
      <c r="E121">
        <f t="shared" ref="E121" si="20">2^(-E120)</f>
        <v>1.0562345767957044E-2</v>
      </c>
    </row>
    <row r="122" spans="1:8" x14ac:dyDescent="0.2">
      <c r="B122" s="10">
        <v>21.268000000000001</v>
      </c>
      <c r="C122" s="4">
        <v>28.098346710205078</v>
      </c>
    </row>
    <row r="123" spans="1:8" x14ac:dyDescent="0.2">
      <c r="A123" t="s">
        <v>68</v>
      </c>
      <c r="B123" t="s">
        <v>36</v>
      </c>
      <c r="C123" t="s">
        <v>37</v>
      </c>
      <c r="D123" t="s">
        <v>36</v>
      </c>
      <c r="E123" t="s">
        <v>37</v>
      </c>
    </row>
    <row r="124" spans="1:8" x14ac:dyDescent="0.2">
      <c r="B124" s="4">
        <v>21.961603164672852</v>
      </c>
      <c r="C124" s="4">
        <v>29.351680755615234</v>
      </c>
      <c r="D124">
        <f>GEOMEAN(B124:B127)</f>
        <v>21.457035699759793</v>
      </c>
      <c r="E124">
        <f>GEOMEAN(C124:C127)</f>
        <v>29.133585827183161</v>
      </c>
    </row>
    <row r="125" spans="1:8" x14ac:dyDescent="0.2">
      <c r="B125" s="4">
        <v>21.316835403442383</v>
      </c>
      <c r="C125" s="4">
        <v>28.95014762878418</v>
      </c>
      <c r="E125">
        <f>E124-D124</f>
        <v>7.6765501274233685</v>
      </c>
    </row>
    <row r="126" spans="1:8" x14ac:dyDescent="0.2">
      <c r="B126" s="4">
        <v>21.267660140991211</v>
      </c>
      <c r="C126" s="4">
        <v>29.375314712524414</v>
      </c>
      <c r="E126">
        <f t="shared" ref="E126" si="21">2^(-E125)</f>
        <v>4.8879656856871054E-3</v>
      </c>
    </row>
    <row r="127" spans="1:8" x14ac:dyDescent="0.2">
      <c r="B127" s="4">
        <v>21.289840698242188</v>
      </c>
      <c r="C127" s="4">
        <v>28.860874176025391</v>
      </c>
    </row>
    <row r="128" spans="1:8" x14ac:dyDescent="0.2">
      <c r="A128" t="s">
        <v>69</v>
      </c>
      <c r="B128" t="s">
        <v>36</v>
      </c>
      <c r="C128" t="s">
        <v>37</v>
      </c>
      <c r="D128" t="s">
        <v>36</v>
      </c>
      <c r="E128" t="s">
        <v>37</v>
      </c>
    </row>
    <row r="129" spans="1:8" x14ac:dyDescent="0.2">
      <c r="B129" s="4">
        <v>21.386064529418945</v>
      </c>
      <c r="C129" s="4">
        <v>29.083951950073242</v>
      </c>
      <c r="D129">
        <f>GEOMEAN(B129:B132)</f>
        <v>21.295133024264086</v>
      </c>
      <c r="E129">
        <f>GEOMEAN(C129:C132)</f>
        <v>28.884591360852681</v>
      </c>
    </row>
    <row r="130" spans="1:8" x14ac:dyDescent="0.2">
      <c r="B130" s="4">
        <v>21.282724380493164</v>
      </c>
      <c r="C130" s="4">
        <v>28.71946907043457</v>
      </c>
      <c r="E130">
        <f>E129-D129</f>
        <v>7.5894583365885957</v>
      </c>
    </row>
    <row r="131" spans="1:8" x14ac:dyDescent="0.2">
      <c r="B131" s="4">
        <v>21.254484176635742</v>
      </c>
      <c r="C131" s="4">
        <v>28.99622917175293</v>
      </c>
      <c r="E131">
        <f t="shared" ref="E131" si="22">2^(-E130)</f>
        <v>5.1921279926681434E-3</v>
      </c>
    </row>
    <row r="132" spans="1:8" x14ac:dyDescent="0.2">
      <c r="B132" s="4">
        <v>21.257528305053711</v>
      </c>
      <c r="C132" s="4">
        <v>28.740449905395508</v>
      </c>
    </row>
    <row r="133" spans="1:8" x14ac:dyDescent="0.2">
      <c r="A133" t="s">
        <v>70</v>
      </c>
      <c r="B133" t="s">
        <v>36</v>
      </c>
      <c r="C133" t="s">
        <v>37</v>
      </c>
      <c r="D133" t="s">
        <v>36</v>
      </c>
      <c r="E133" t="s">
        <v>37</v>
      </c>
    </row>
    <row r="134" spans="1:8" x14ac:dyDescent="0.2">
      <c r="B134" s="4">
        <v>21.313541412353516</v>
      </c>
      <c r="C134" s="4">
        <v>28.792869567871094</v>
      </c>
      <c r="D134">
        <f>GEOMEAN(B134:B137)</f>
        <v>21.252541697028065</v>
      </c>
      <c r="E134">
        <f>GEOMEAN(C134:C137)</f>
        <v>28.657324051131926</v>
      </c>
    </row>
    <row r="135" spans="1:8" x14ac:dyDescent="0.2">
      <c r="B135" s="4">
        <v>21.246135711669922</v>
      </c>
      <c r="C135" s="4">
        <v>28.611057281494141</v>
      </c>
      <c r="E135">
        <f>E134-D134</f>
        <v>7.4047823541038618</v>
      </c>
    </row>
    <row r="136" spans="1:8" x14ac:dyDescent="0.2">
      <c r="B136" s="4">
        <v>21.253091812133789</v>
      </c>
      <c r="C136" s="4">
        <v>28.545970916748047</v>
      </c>
      <c r="E136">
        <f t="shared" ref="E136" si="23">2^(-E135)</f>
        <v>5.9011737250465515E-3</v>
      </c>
    </row>
    <row r="137" spans="1:8" x14ac:dyDescent="0.2">
      <c r="B137" s="4">
        <v>21.19755744934082</v>
      </c>
      <c r="C137" s="4">
        <v>28.679981231689453</v>
      </c>
    </row>
    <row r="138" spans="1:8" x14ac:dyDescent="0.2">
      <c r="A138" s="11" t="s">
        <v>152</v>
      </c>
      <c r="B138" s="11" t="s">
        <v>36</v>
      </c>
      <c r="C138" s="11" t="s">
        <v>37</v>
      </c>
      <c r="D138" t="s">
        <v>36</v>
      </c>
      <c r="E138" t="s">
        <v>37</v>
      </c>
      <c r="H138" t="s">
        <v>37</v>
      </c>
    </row>
    <row r="139" spans="1:8" x14ac:dyDescent="0.2">
      <c r="B139" s="4">
        <v>21.388534545898438</v>
      </c>
      <c r="C139" s="4">
        <v>27.192440032958984</v>
      </c>
      <c r="D139">
        <f>GEOMEAN(B139:B142)</f>
        <v>21.552156415867518</v>
      </c>
      <c r="E139">
        <f>GEOMEAN(C139:C142)</f>
        <v>27.214821493717587</v>
      </c>
      <c r="F139">
        <f>GEOMEAN(E141,E146,E151)</f>
        <v>1.9347842331519847E-2</v>
      </c>
      <c r="G139" t="s">
        <v>72</v>
      </c>
      <c r="H139">
        <f>E141/F139</f>
        <v>1.0203176903928888</v>
      </c>
    </row>
    <row r="140" spans="1:8" x14ac:dyDescent="0.2">
      <c r="B140" s="4">
        <v>21.630062103271484</v>
      </c>
      <c r="C140" s="4">
        <v>27.314769744873047</v>
      </c>
      <c r="E140">
        <f>E139-D139</f>
        <v>5.6626650778500682</v>
      </c>
      <c r="G140" t="s">
        <v>72</v>
      </c>
      <c r="H140">
        <f>E146/F139</f>
        <v>0.6307738179240594</v>
      </c>
    </row>
    <row r="141" spans="1:8" x14ac:dyDescent="0.2">
      <c r="B141" s="4">
        <v>21.642044067382812</v>
      </c>
      <c r="C141" s="4">
        <v>27.183496475219727</v>
      </c>
      <c r="E141">
        <f t="shared" ref="E141" si="24">2^(-E140)</f>
        <v>1.9740945801782095E-2</v>
      </c>
      <c r="G141" t="s">
        <v>72</v>
      </c>
      <c r="H141">
        <f>E151/F139</f>
        <v>1.553785001852003</v>
      </c>
    </row>
    <row r="142" spans="1:8" x14ac:dyDescent="0.2">
      <c r="B142" s="4">
        <v>21.54893684387207</v>
      </c>
      <c r="C142" s="4">
        <v>27.168828964233398</v>
      </c>
      <c r="G142" t="s">
        <v>73</v>
      </c>
      <c r="H142">
        <f>E156/F139</f>
        <v>0.11726607614221768</v>
      </c>
    </row>
    <row r="143" spans="1:8" x14ac:dyDescent="0.2">
      <c r="A143" t="s">
        <v>151</v>
      </c>
      <c r="B143" s="11" t="s">
        <v>36</v>
      </c>
      <c r="C143" s="11" t="s">
        <v>37</v>
      </c>
      <c r="D143" t="s">
        <v>36</v>
      </c>
      <c r="E143" t="s">
        <v>37</v>
      </c>
      <c r="G143" t="s">
        <v>73</v>
      </c>
      <c r="H143">
        <f>E161/F139</f>
        <v>0.10067349068392742</v>
      </c>
    </row>
    <row r="144" spans="1:8" x14ac:dyDescent="0.2">
      <c r="B144" s="4">
        <v>21.461818695068359</v>
      </c>
      <c r="C144" s="4">
        <v>27.914308547973633</v>
      </c>
      <c r="D144">
        <f>GEOMEAN(B144:B147)</f>
        <v>21.422753377000735</v>
      </c>
      <c r="E144">
        <f>GEOMEAN(C144:C147)</f>
        <v>27.779242197280738</v>
      </c>
      <c r="G144" t="s">
        <v>75</v>
      </c>
      <c r="H144">
        <f>E166/F139</f>
        <v>0.18644063450933257</v>
      </c>
    </row>
    <row r="145" spans="1:5" x14ac:dyDescent="0.2">
      <c r="B145" s="4">
        <v>21.446599960327148</v>
      </c>
      <c r="C145" s="4">
        <v>27.786865234375</v>
      </c>
      <c r="E145">
        <f>E144-D144</f>
        <v>6.3564888202800027</v>
      </c>
    </row>
    <row r="146" spans="1:5" x14ac:dyDescent="0.2">
      <c r="B146" s="4">
        <v>21.388969421386719</v>
      </c>
      <c r="C146" s="4">
        <v>27.67650032043457</v>
      </c>
      <c r="E146">
        <f t="shared" ref="E146" si="25">2^(-E145)</f>
        <v>1.2204112376045509E-2</v>
      </c>
    </row>
    <row r="147" spans="1:5" x14ac:dyDescent="0.2">
      <c r="B147" s="4">
        <v>21.393720626831055</v>
      </c>
      <c r="C147" s="4">
        <v>27.739841461181641</v>
      </c>
    </row>
    <row r="148" spans="1:5" x14ac:dyDescent="0.2">
      <c r="A148" t="s">
        <v>150</v>
      </c>
      <c r="B148" t="s">
        <v>36</v>
      </c>
      <c r="C148" t="s">
        <v>37</v>
      </c>
      <c r="D148" t="s">
        <v>36</v>
      </c>
      <c r="E148" t="s">
        <v>37</v>
      </c>
    </row>
    <row r="149" spans="1:5" x14ac:dyDescent="0.2">
      <c r="B149" s="4">
        <v>22.380867004394531</v>
      </c>
      <c r="C149" s="4">
        <v>27.462568283081055</v>
      </c>
      <c r="D149">
        <f>GEOMEAN(B149:B152)</f>
        <v>22.391008815966483</v>
      </c>
      <c r="E149">
        <f>GEOMEAN(C149:C152)</f>
        <v>27.446905428544934</v>
      </c>
    </row>
    <row r="150" spans="1:5" x14ac:dyDescent="0.2">
      <c r="B150" s="4">
        <v>22.437053680419922</v>
      </c>
      <c r="C150" s="4">
        <v>27.412981033325195</v>
      </c>
      <c r="E150">
        <f>E149-D149</f>
        <v>5.0558966125784508</v>
      </c>
    </row>
    <row r="151" spans="1:5" x14ac:dyDescent="0.2">
      <c r="B151" s="4">
        <v>22.381261825561523</v>
      </c>
      <c r="C151" s="4">
        <v>27.245208740234375</v>
      </c>
      <c r="E151">
        <f t="shared" ref="E151" si="26">2^(-E150)</f>
        <v>3.0062387232912827E-2</v>
      </c>
    </row>
    <row r="152" spans="1:5" x14ac:dyDescent="0.2">
      <c r="B152" s="4">
        <v>22.364919662475586</v>
      </c>
      <c r="C152" s="4">
        <v>27.668523788452148</v>
      </c>
    </row>
    <row r="153" spans="1:5" x14ac:dyDescent="0.2">
      <c r="A153" t="s">
        <v>149</v>
      </c>
      <c r="B153" t="s">
        <v>36</v>
      </c>
      <c r="C153" t="s">
        <v>37</v>
      </c>
      <c r="D153" t="s">
        <v>36</v>
      </c>
      <c r="E153" t="s">
        <v>37</v>
      </c>
    </row>
    <row r="154" spans="1:5" x14ac:dyDescent="0.2">
      <c r="B154" s="4">
        <v>25.755996704101562</v>
      </c>
      <c r="C154">
        <v>34.538536072777298</v>
      </c>
      <c r="D154">
        <f>GEOMEAN(B154:B157)</f>
        <v>25.86481375221328</v>
      </c>
      <c r="E154">
        <f>GEOMEAN(C154:C157)</f>
        <v>34.648639633636911</v>
      </c>
    </row>
    <row r="155" spans="1:5" x14ac:dyDescent="0.2">
      <c r="B155" s="4">
        <v>26.143171310424805</v>
      </c>
      <c r="C155" s="4">
        <v>34.538536071777301</v>
      </c>
      <c r="E155">
        <f>E154-D154</f>
        <v>8.7838258814236312</v>
      </c>
    </row>
    <row r="156" spans="1:5" x14ac:dyDescent="0.2">
      <c r="B156" s="4">
        <v>25.759462356567383</v>
      </c>
      <c r="C156">
        <v>34.759094138281199</v>
      </c>
      <c r="E156">
        <f t="shared" ref="E156" si="27">2^(-E155)</f>
        <v>2.2688455520356288E-3</v>
      </c>
    </row>
    <row r="157" spans="1:5" x14ac:dyDescent="0.2">
      <c r="B157" s="4">
        <v>25.802631378173828</v>
      </c>
      <c r="C157" s="4">
        <v>34.7590942382812</v>
      </c>
    </row>
    <row r="158" spans="1:5" x14ac:dyDescent="0.2">
      <c r="A158" t="s">
        <v>148</v>
      </c>
      <c r="B158" t="s">
        <v>36</v>
      </c>
      <c r="C158" t="s">
        <v>37</v>
      </c>
      <c r="D158" t="s">
        <v>36</v>
      </c>
      <c r="E158" t="s">
        <v>37</v>
      </c>
    </row>
    <row r="159" spans="1:5" x14ac:dyDescent="0.2">
      <c r="B159" s="4">
        <v>24.253028869628899</v>
      </c>
      <c r="C159" s="4">
        <v>34.184906005859375</v>
      </c>
      <c r="D159">
        <f>GEOMEAN(B159:B162)</f>
        <v>24.184483529343233</v>
      </c>
      <c r="E159">
        <f>GEOMEAN(C159:C162)</f>
        <v>33.188411284512071</v>
      </c>
    </row>
    <row r="160" spans="1:5" x14ac:dyDescent="0.2">
      <c r="B160" s="4">
        <v>24.212394714355469</v>
      </c>
      <c r="C160" s="4">
        <v>32.971828460693359</v>
      </c>
      <c r="E160">
        <f>E159-D159</f>
        <v>9.0039277551688386</v>
      </c>
    </row>
    <row r="161" spans="1:5" x14ac:dyDescent="0.2">
      <c r="B161" s="4">
        <v>24.152212142944336</v>
      </c>
      <c r="C161" s="4">
        <v>32.583786010742188</v>
      </c>
      <c r="E161">
        <f t="shared" ref="E161" si="28">2^(-E160)</f>
        <v>1.9478148247163598E-3</v>
      </c>
    </row>
    <row r="162" spans="1:5" x14ac:dyDescent="0.2">
      <c r="B162" s="4">
        <v>24.120517730712891</v>
      </c>
      <c r="C162" s="4">
        <v>33.034435272216797</v>
      </c>
    </row>
    <row r="163" spans="1:5" x14ac:dyDescent="0.2">
      <c r="A163" t="s">
        <v>79</v>
      </c>
      <c r="B163" t="s">
        <v>36</v>
      </c>
      <c r="C163" t="s">
        <v>37</v>
      </c>
      <c r="D163" t="s">
        <v>36</v>
      </c>
      <c r="E163" t="s">
        <v>37</v>
      </c>
    </row>
    <row r="164" spans="1:5" x14ac:dyDescent="0.2">
      <c r="B164" s="4">
        <v>24.604465484619141</v>
      </c>
      <c r="C164" s="4">
        <v>31.373504638671875</v>
      </c>
      <c r="D164">
        <f>GEOMEAN(B164:B167)</f>
        <v>24.588321213934222</v>
      </c>
      <c r="E164">
        <f>GEOMEAN(C164:C167)</f>
        <v>32.703216484500771</v>
      </c>
    </row>
    <row r="165" spans="1:5" x14ac:dyDescent="0.2">
      <c r="B165" s="4">
        <v>24.561817169189453</v>
      </c>
      <c r="C165" s="4">
        <v>32.363494873046875</v>
      </c>
      <c r="E165">
        <f>E164-D164</f>
        <v>8.1148952705665494</v>
      </c>
    </row>
    <row r="166" spans="1:5" x14ac:dyDescent="0.2">
      <c r="B166" s="4">
        <v>24.576541900634766</v>
      </c>
      <c r="C166" s="4">
        <v>32.538288116455078</v>
      </c>
      <c r="E166">
        <f t="shared" ref="E166" si="29">2^(-E165)</f>
        <v>3.6072240006750846E-3</v>
      </c>
    </row>
    <row r="167" spans="1:5" x14ac:dyDescent="0.2">
      <c r="B167" s="4">
        <v>24.610492706298828</v>
      </c>
      <c r="C167" s="4">
        <v>34.621726989746094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DC59-C4B6-E94A-9401-159A8E4DBDD1}">
  <dimension ref="A1:N101"/>
  <sheetViews>
    <sheetView workbookViewId="0">
      <selection activeCell="L15" sqref="L15"/>
    </sheetView>
  </sheetViews>
  <sheetFormatPr baseColWidth="10" defaultColWidth="8.83203125" defaultRowHeight="13" x14ac:dyDescent="0.15"/>
  <cols>
    <col min="1" max="1" width="10.83203125" style="21" customWidth="1"/>
    <col min="2" max="256" width="8.83203125" style="21"/>
    <col min="257" max="257" width="10.83203125" style="21" customWidth="1"/>
    <col min="258" max="512" width="8.83203125" style="21"/>
    <col min="513" max="513" width="10.83203125" style="21" customWidth="1"/>
    <col min="514" max="768" width="8.83203125" style="21"/>
    <col min="769" max="769" width="10.83203125" style="21" customWidth="1"/>
    <col min="770" max="1024" width="8.83203125" style="21"/>
    <col min="1025" max="1025" width="10.83203125" style="21" customWidth="1"/>
    <col min="1026" max="1280" width="8.83203125" style="21"/>
    <col min="1281" max="1281" width="10.83203125" style="21" customWidth="1"/>
    <col min="1282" max="1536" width="8.83203125" style="21"/>
    <col min="1537" max="1537" width="10.83203125" style="21" customWidth="1"/>
    <col min="1538" max="1792" width="8.83203125" style="21"/>
    <col min="1793" max="1793" width="10.83203125" style="21" customWidth="1"/>
    <col min="1794" max="2048" width="8.83203125" style="21"/>
    <col min="2049" max="2049" width="10.83203125" style="21" customWidth="1"/>
    <col min="2050" max="2304" width="8.83203125" style="21"/>
    <col min="2305" max="2305" width="10.83203125" style="21" customWidth="1"/>
    <col min="2306" max="2560" width="8.83203125" style="21"/>
    <col min="2561" max="2561" width="10.83203125" style="21" customWidth="1"/>
    <col min="2562" max="2816" width="8.83203125" style="21"/>
    <col min="2817" max="2817" width="10.83203125" style="21" customWidth="1"/>
    <col min="2818" max="3072" width="8.83203125" style="21"/>
    <col min="3073" max="3073" width="10.83203125" style="21" customWidth="1"/>
    <col min="3074" max="3328" width="8.83203125" style="21"/>
    <col min="3329" max="3329" width="10.83203125" style="21" customWidth="1"/>
    <col min="3330" max="3584" width="8.83203125" style="21"/>
    <col min="3585" max="3585" width="10.83203125" style="21" customWidth="1"/>
    <col min="3586" max="3840" width="8.83203125" style="21"/>
    <col min="3841" max="3841" width="10.83203125" style="21" customWidth="1"/>
    <col min="3842" max="4096" width="8.83203125" style="21"/>
    <col min="4097" max="4097" width="10.83203125" style="21" customWidth="1"/>
    <col min="4098" max="4352" width="8.83203125" style="21"/>
    <col min="4353" max="4353" width="10.83203125" style="21" customWidth="1"/>
    <col min="4354" max="4608" width="8.83203125" style="21"/>
    <col min="4609" max="4609" width="10.83203125" style="21" customWidth="1"/>
    <col min="4610" max="4864" width="8.83203125" style="21"/>
    <col min="4865" max="4865" width="10.83203125" style="21" customWidth="1"/>
    <col min="4866" max="5120" width="8.83203125" style="21"/>
    <col min="5121" max="5121" width="10.83203125" style="21" customWidth="1"/>
    <col min="5122" max="5376" width="8.83203125" style="21"/>
    <col min="5377" max="5377" width="10.83203125" style="21" customWidth="1"/>
    <col min="5378" max="5632" width="8.83203125" style="21"/>
    <col min="5633" max="5633" width="10.83203125" style="21" customWidth="1"/>
    <col min="5634" max="5888" width="8.83203125" style="21"/>
    <col min="5889" max="5889" width="10.83203125" style="21" customWidth="1"/>
    <col min="5890" max="6144" width="8.83203125" style="21"/>
    <col min="6145" max="6145" width="10.83203125" style="21" customWidth="1"/>
    <col min="6146" max="6400" width="8.83203125" style="21"/>
    <col min="6401" max="6401" width="10.83203125" style="21" customWidth="1"/>
    <col min="6402" max="6656" width="8.83203125" style="21"/>
    <col min="6657" max="6657" width="10.83203125" style="21" customWidth="1"/>
    <col min="6658" max="6912" width="8.83203125" style="21"/>
    <col min="6913" max="6913" width="10.83203125" style="21" customWidth="1"/>
    <col min="6914" max="7168" width="8.83203125" style="21"/>
    <col min="7169" max="7169" width="10.83203125" style="21" customWidth="1"/>
    <col min="7170" max="7424" width="8.83203125" style="21"/>
    <col min="7425" max="7425" width="10.83203125" style="21" customWidth="1"/>
    <col min="7426" max="7680" width="8.83203125" style="21"/>
    <col min="7681" max="7681" width="10.83203125" style="21" customWidth="1"/>
    <col min="7682" max="7936" width="8.83203125" style="21"/>
    <col min="7937" max="7937" width="10.83203125" style="21" customWidth="1"/>
    <col min="7938" max="8192" width="8.83203125" style="21"/>
    <col min="8193" max="8193" width="10.83203125" style="21" customWidth="1"/>
    <col min="8194" max="8448" width="8.83203125" style="21"/>
    <col min="8449" max="8449" width="10.83203125" style="21" customWidth="1"/>
    <col min="8450" max="8704" width="8.83203125" style="21"/>
    <col min="8705" max="8705" width="10.83203125" style="21" customWidth="1"/>
    <col min="8706" max="8960" width="8.83203125" style="21"/>
    <col min="8961" max="8961" width="10.83203125" style="21" customWidth="1"/>
    <col min="8962" max="9216" width="8.83203125" style="21"/>
    <col min="9217" max="9217" width="10.83203125" style="21" customWidth="1"/>
    <col min="9218" max="9472" width="8.83203125" style="21"/>
    <col min="9473" max="9473" width="10.83203125" style="21" customWidth="1"/>
    <col min="9474" max="9728" width="8.83203125" style="21"/>
    <col min="9729" max="9729" width="10.83203125" style="21" customWidth="1"/>
    <col min="9730" max="9984" width="8.83203125" style="21"/>
    <col min="9985" max="9985" width="10.83203125" style="21" customWidth="1"/>
    <col min="9986" max="10240" width="8.83203125" style="21"/>
    <col min="10241" max="10241" width="10.83203125" style="21" customWidth="1"/>
    <col min="10242" max="10496" width="8.83203125" style="21"/>
    <col min="10497" max="10497" width="10.83203125" style="21" customWidth="1"/>
    <col min="10498" max="10752" width="8.83203125" style="21"/>
    <col min="10753" max="10753" width="10.83203125" style="21" customWidth="1"/>
    <col min="10754" max="11008" width="8.83203125" style="21"/>
    <col min="11009" max="11009" width="10.83203125" style="21" customWidth="1"/>
    <col min="11010" max="11264" width="8.83203125" style="21"/>
    <col min="11265" max="11265" width="10.83203125" style="21" customWidth="1"/>
    <col min="11266" max="11520" width="8.83203125" style="21"/>
    <col min="11521" max="11521" width="10.83203125" style="21" customWidth="1"/>
    <col min="11522" max="11776" width="8.83203125" style="21"/>
    <col min="11777" max="11777" width="10.83203125" style="21" customWidth="1"/>
    <col min="11778" max="12032" width="8.83203125" style="21"/>
    <col min="12033" max="12033" width="10.83203125" style="21" customWidth="1"/>
    <col min="12034" max="12288" width="8.83203125" style="21"/>
    <col min="12289" max="12289" width="10.83203125" style="21" customWidth="1"/>
    <col min="12290" max="12544" width="8.83203125" style="21"/>
    <col min="12545" max="12545" width="10.83203125" style="21" customWidth="1"/>
    <col min="12546" max="12800" width="8.83203125" style="21"/>
    <col min="12801" max="12801" width="10.83203125" style="21" customWidth="1"/>
    <col min="12802" max="13056" width="8.83203125" style="21"/>
    <col min="13057" max="13057" width="10.83203125" style="21" customWidth="1"/>
    <col min="13058" max="13312" width="8.83203125" style="21"/>
    <col min="13313" max="13313" width="10.83203125" style="21" customWidth="1"/>
    <col min="13314" max="13568" width="8.83203125" style="21"/>
    <col min="13569" max="13569" width="10.83203125" style="21" customWidth="1"/>
    <col min="13570" max="13824" width="8.83203125" style="21"/>
    <col min="13825" max="13825" width="10.83203125" style="21" customWidth="1"/>
    <col min="13826" max="14080" width="8.83203125" style="21"/>
    <col min="14081" max="14081" width="10.83203125" style="21" customWidth="1"/>
    <col min="14082" max="14336" width="8.83203125" style="21"/>
    <col min="14337" max="14337" width="10.83203125" style="21" customWidth="1"/>
    <col min="14338" max="14592" width="8.83203125" style="21"/>
    <col min="14593" max="14593" width="10.83203125" style="21" customWidth="1"/>
    <col min="14594" max="14848" width="8.83203125" style="21"/>
    <col min="14849" max="14849" width="10.83203125" style="21" customWidth="1"/>
    <col min="14850" max="15104" width="8.83203125" style="21"/>
    <col min="15105" max="15105" width="10.83203125" style="21" customWidth="1"/>
    <col min="15106" max="15360" width="8.83203125" style="21"/>
    <col min="15361" max="15361" width="10.83203125" style="21" customWidth="1"/>
    <col min="15362" max="15616" width="8.83203125" style="21"/>
    <col min="15617" max="15617" width="10.83203125" style="21" customWidth="1"/>
    <col min="15618" max="15872" width="8.83203125" style="21"/>
    <col min="15873" max="15873" width="10.83203125" style="21" customWidth="1"/>
    <col min="15874" max="16128" width="8.83203125" style="21"/>
    <col min="16129" max="16129" width="10.83203125" style="21" customWidth="1"/>
    <col min="16130" max="16384" width="8.83203125" style="21"/>
  </cols>
  <sheetData>
    <row r="1" spans="1:7" x14ac:dyDescent="0.15">
      <c r="B1" s="21" t="s">
        <v>37</v>
      </c>
      <c r="C1" s="21" t="s">
        <v>13</v>
      </c>
      <c r="D1" s="21" t="s">
        <v>127</v>
      </c>
      <c r="E1" s="21" t="s">
        <v>202</v>
      </c>
      <c r="F1" s="21" t="s">
        <v>203</v>
      </c>
      <c r="G1" s="21" t="s">
        <v>106</v>
      </c>
    </row>
    <row r="2" spans="1:7" x14ac:dyDescent="0.15">
      <c r="A2" s="21" t="s">
        <v>98</v>
      </c>
      <c r="B2" s="22">
        <v>29.875387191772461</v>
      </c>
      <c r="C2" s="22">
        <v>31.484550476074219</v>
      </c>
      <c r="D2" s="22">
        <f>B2-C2</f>
        <v>-1.6091632843017578</v>
      </c>
      <c r="E2" s="22">
        <f t="shared" ref="E2:E18" si="0">2^(-D2)</f>
        <v>3.0507485708598194</v>
      </c>
      <c r="F2" s="21">
        <f>GEOMEAN(E2:E6)</f>
        <v>4.271282564961572</v>
      </c>
      <c r="G2" s="21">
        <f>F2/F14</f>
        <v>0.55471594117929979</v>
      </c>
    </row>
    <row r="3" spans="1:7" x14ac:dyDescent="0.15">
      <c r="B3" s="22">
        <v>29.896728515625</v>
      </c>
      <c r="C3" s="22">
        <v>31.572778701782227</v>
      </c>
      <c r="D3" s="22">
        <f t="shared" ref="D3:D12" si="1">B3-C3</f>
        <v>-1.6760501861572266</v>
      </c>
      <c r="E3" s="22">
        <f t="shared" si="0"/>
        <v>3.1955188244380714</v>
      </c>
    </row>
    <row r="4" spans="1:7" x14ac:dyDescent="0.15">
      <c r="B4" s="22">
        <v>29.358547210693359</v>
      </c>
      <c r="C4" s="22">
        <v>31.738681793212891</v>
      </c>
      <c r="D4" s="22">
        <f t="shared" si="1"/>
        <v>-2.3801345825195312</v>
      </c>
      <c r="E4" s="22">
        <f t="shared" si="0"/>
        <v>5.2058530296886811</v>
      </c>
    </row>
    <row r="5" spans="1:7" x14ac:dyDescent="0.15">
      <c r="B5" s="22">
        <v>29.212860107421875</v>
      </c>
      <c r="C5" s="22">
        <v>31.61700439453125</v>
      </c>
      <c r="D5" s="22">
        <f t="shared" si="1"/>
        <v>-2.404144287109375</v>
      </c>
      <c r="E5" s="22">
        <f t="shared" si="0"/>
        <v>5.2932151192661463</v>
      </c>
    </row>
    <row r="6" spans="1:7" x14ac:dyDescent="0.15">
      <c r="B6" s="22">
        <v>29.338031768798828</v>
      </c>
      <c r="C6" s="22">
        <v>31.741886138916016</v>
      </c>
      <c r="D6" s="22">
        <f t="shared" si="1"/>
        <v>-2.4038543701171875</v>
      </c>
      <c r="E6" s="22">
        <f t="shared" si="0"/>
        <v>5.2921515273211845</v>
      </c>
    </row>
    <row r="7" spans="1:7" x14ac:dyDescent="0.15">
      <c r="B7" s="22"/>
      <c r="C7" s="22"/>
      <c r="D7" s="22"/>
      <c r="E7" s="22"/>
    </row>
    <row r="8" spans="1:7" x14ac:dyDescent="0.15">
      <c r="A8" s="21" t="s">
        <v>97</v>
      </c>
      <c r="B8" s="22">
        <v>29.304550170898438</v>
      </c>
      <c r="C8" s="22">
        <v>31.61602783203125</v>
      </c>
      <c r="D8" s="22">
        <f t="shared" si="1"/>
        <v>-2.3114776611328125</v>
      </c>
      <c r="E8" s="22">
        <f t="shared" si="0"/>
        <v>4.9639124179379888</v>
      </c>
      <c r="F8" s="21">
        <f>GEOMEAN(E8:E12)</f>
        <v>5.9158000369175827</v>
      </c>
      <c r="G8" s="21">
        <f>F8/F14</f>
        <v>0.76829114800949661</v>
      </c>
    </row>
    <row r="9" spans="1:7" x14ac:dyDescent="0.15">
      <c r="B9" s="22">
        <v>29.177852630615234</v>
      </c>
      <c r="C9" s="22">
        <v>31.639654159545898</v>
      </c>
      <c r="D9" s="22">
        <f t="shared" si="1"/>
        <v>-2.4618015289306641</v>
      </c>
      <c r="E9" s="22">
        <f t="shared" si="0"/>
        <v>5.5090422563178354</v>
      </c>
    </row>
    <row r="10" spans="1:7" x14ac:dyDescent="0.15">
      <c r="B10" s="22">
        <v>29.128120422363281</v>
      </c>
      <c r="C10" s="22">
        <v>31.706304550170898</v>
      </c>
      <c r="D10" s="22">
        <f t="shared" si="1"/>
        <v>-2.5781841278076172</v>
      </c>
      <c r="E10" s="22">
        <f t="shared" si="0"/>
        <v>5.9718756611328851</v>
      </c>
    </row>
    <row r="11" spans="1:7" x14ac:dyDescent="0.15">
      <c r="B11" s="22">
        <v>28.862771987915039</v>
      </c>
      <c r="C11" s="22">
        <v>31.557294845581055</v>
      </c>
      <c r="D11" s="22">
        <f t="shared" si="1"/>
        <v>-2.6945228576660156</v>
      </c>
      <c r="E11" s="22">
        <f t="shared" si="0"/>
        <v>6.4733964327841518</v>
      </c>
    </row>
    <row r="12" spans="1:7" x14ac:dyDescent="0.15">
      <c r="B12" s="22">
        <v>28.906063079833984</v>
      </c>
      <c r="C12" s="22">
        <v>31.682943344116211</v>
      </c>
      <c r="D12" s="22">
        <f t="shared" si="1"/>
        <v>-2.7768802642822266</v>
      </c>
      <c r="E12" s="22">
        <f t="shared" si="0"/>
        <v>6.8536867964047596</v>
      </c>
    </row>
    <row r="13" spans="1:7" x14ac:dyDescent="0.15">
      <c r="D13" s="22"/>
      <c r="E13" s="22"/>
    </row>
    <row r="14" spans="1:7" x14ac:dyDescent="0.15">
      <c r="A14" s="21" t="s">
        <v>99</v>
      </c>
      <c r="B14" s="22">
        <v>28.231239318847656</v>
      </c>
      <c r="C14" s="22">
        <v>31.204071044921875</v>
      </c>
      <c r="D14" s="22">
        <f>B14-C14</f>
        <v>-2.9728317260742188</v>
      </c>
      <c r="E14" s="22">
        <f t="shared" si="0"/>
        <v>7.85075675616757</v>
      </c>
      <c r="F14" s="21">
        <f>GEOMEAN(E14:E18)</f>
        <v>7.6999455899555143</v>
      </c>
      <c r="G14" s="21">
        <f>F14/F14</f>
        <v>1</v>
      </c>
    </row>
    <row r="15" spans="1:7" x14ac:dyDescent="0.15">
      <c r="B15" s="22">
        <v>28.258998870849609</v>
      </c>
      <c r="C15" s="22">
        <v>31.062858581542969</v>
      </c>
      <c r="D15" s="22">
        <f t="shared" ref="D15:D30" si="2">B15-C15</f>
        <v>-2.8038597106933594</v>
      </c>
      <c r="E15" s="22">
        <f t="shared" si="0"/>
        <v>6.9830616551960691</v>
      </c>
    </row>
    <row r="16" spans="1:7" x14ac:dyDescent="0.15">
      <c r="B16" s="22">
        <v>28.265811920166016</v>
      </c>
      <c r="C16" s="22">
        <v>31.352914810180664</v>
      </c>
      <c r="D16" s="22">
        <f t="shared" si="2"/>
        <v>-3.0871028900146484</v>
      </c>
      <c r="E16" s="22">
        <f t="shared" si="0"/>
        <v>8.497879521474486</v>
      </c>
    </row>
    <row r="17" spans="1:7" x14ac:dyDescent="0.15">
      <c r="B17" s="22">
        <v>28.174251556396484</v>
      </c>
      <c r="C17" s="22">
        <v>31.207405090332031</v>
      </c>
      <c r="D17" s="22">
        <f t="shared" si="2"/>
        <v>-3.0331535339355469</v>
      </c>
      <c r="E17" s="22">
        <f t="shared" si="0"/>
        <v>8.1859708757589615</v>
      </c>
    </row>
    <row r="18" spans="1:7" x14ac:dyDescent="0.15">
      <c r="B18" s="22">
        <v>28.228235244750977</v>
      </c>
      <c r="C18" s="22">
        <v>31.05552864074707</v>
      </c>
      <c r="D18" s="22">
        <f t="shared" si="2"/>
        <v>-2.8272933959960938</v>
      </c>
      <c r="E18" s="22">
        <f t="shared" si="0"/>
        <v>7.0974136714000462</v>
      </c>
    </row>
    <row r="19" spans="1:7" x14ac:dyDescent="0.15">
      <c r="D19" s="22"/>
      <c r="E19" s="22"/>
    </row>
    <row r="20" spans="1:7" x14ac:dyDescent="0.15">
      <c r="A20" s="21" t="s">
        <v>100</v>
      </c>
      <c r="B20" s="22">
        <v>29.058322906494141</v>
      </c>
      <c r="C20" s="22">
        <v>30.039848327636719</v>
      </c>
      <c r="D20" s="22">
        <f t="shared" si="2"/>
        <v>-0.98152542114257812</v>
      </c>
      <c r="E20" s="22">
        <f t="shared" ref="E20:E36" si="3">2^(-D20)</f>
        <v>1.9745520812210144</v>
      </c>
      <c r="F20" s="21">
        <f>GEOMEAN(E20:E24)</f>
        <v>1.7193069854571876</v>
      </c>
      <c r="G20" s="21">
        <f>F20/F14</f>
        <v>0.22328819929584992</v>
      </c>
    </row>
    <row r="21" spans="1:7" x14ac:dyDescent="0.15">
      <c r="B21" s="22">
        <v>29.077735900878906</v>
      </c>
      <c r="C21" s="22">
        <v>29.88804817199707</v>
      </c>
      <c r="D21" s="22">
        <f t="shared" si="2"/>
        <v>-0.81031227111816406</v>
      </c>
      <c r="E21" s="22">
        <f t="shared" si="3"/>
        <v>1.7535909660497113</v>
      </c>
    </row>
    <row r="22" spans="1:7" x14ac:dyDescent="0.15">
      <c r="B22" s="22">
        <v>29.470998764038086</v>
      </c>
      <c r="C22" s="22">
        <v>30.094907760620117</v>
      </c>
      <c r="D22" s="22">
        <f t="shared" si="2"/>
        <v>-0.62390899658203125</v>
      </c>
      <c r="E22" s="22">
        <f t="shared" si="3"/>
        <v>1.5410450064387997</v>
      </c>
    </row>
    <row r="23" spans="1:7" x14ac:dyDescent="0.15">
      <c r="B23" s="22">
        <v>29.317464828491211</v>
      </c>
      <c r="C23" s="22">
        <v>30.234584808349609</v>
      </c>
      <c r="D23" s="22">
        <f t="shared" si="2"/>
        <v>-0.91711997985839844</v>
      </c>
      <c r="E23" s="22">
        <f t="shared" si="3"/>
        <v>1.8883418732687325</v>
      </c>
    </row>
    <row r="24" spans="1:7" x14ac:dyDescent="0.15">
      <c r="B24" s="22">
        <v>29.625246047973633</v>
      </c>
      <c r="C24" s="22">
        <v>30.201515197753906</v>
      </c>
      <c r="D24" s="22">
        <f t="shared" si="2"/>
        <v>-0.57626914978027344</v>
      </c>
      <c r="E24" s="22">
        <f t="shared" si="3"/>
        <v>1.4909885202854198</v>
      </c>
    </row>
    <row r="25" spans="1:7" x14ac:dyDescent="0.15">
      <c r="B25" s="22"/>
      <c r="C25" s="22"/>
      <c r="D25" s="22"/>
      <c r="E25" s="22"/>
    </row>
    <row r="26" spans="1:7" x14ac:dyDescent="0.15">
      <c r="A26" s="21" t="s">
        <v>101</v>
      </c>
      <c r="B26" s="22">
        <v>29.316812515258789</v>
      </c>
      <c r="C26" s="22">
        <v>30.0399169921875</v>
      </c>
      <c r="D26" s="22">
        <f t="shared" si="2"/>
        <v>-0.72310447692871094</v>
      </c>
      <c r="E26" s="22">
        <f t="shared" si="3"/>
        <v>1.6507303551038288</v>
      </c>
      <c r="F26" s="21">
        <f>GEOMEAN(E26:E30)</f>
        <v>1.766932712411889</v>
      </c>
      <c r="G26" s="21">
        <f>F26/F14</f>
        <v>0.22947340234674271</v>
      </c>
    </row>
    <row r="27" spans="1:7" x14ac:dyDescent="0.15">
      <c r="B27" s="22">
        <v>29.470134735107422</v>
      </c>
      <c r="C27" s="22">
        <v>30.405490875244141</v>
      </c>
      <c r="D27" s="22">
        <f t="shared" si="2"/>
        <v>-0.93535614013671875</v>
      </c>
      <c r="E27" s="22">
        <f t="shared" si="3"/>
        <v>1.9123626580492752</v>
      </c>
    </row>
    <row r="28" spans="1:7" x14ac:dyDescent="0.15">
      <c r="B28" s="22">
        <v>29.353504180908203</v>
      </c>
      <c r="C28" s="22">
        <v>30.165103912353516</v>
      </c>
      <c r="D28" s="22">
        <f t="shared" si="2"/>
        <v>-0.8115997314453125</v>
      </c>
      <c r="E28" s="22">
        <f t="shared" si="3"/>
        <v>1.7551565682111225</v>
      </c>
    </row>
    <row r="29" spans="1:7" x14ac:dyDescent="0.15">
      <c r="B29" s="22">
        <v>29.070760726928711</v>
      </c>
      <c r="C29" s="22">
        <v>30.016519546508789</v>
      </c>
      <c r="D29" s="22">
        <f t="shared" si="2"/>
        <v>-0.94575881958007812</v>
      </c>
      <c r="E29" s="22">
        <f t="shared" si="3"/>
        <v>1.9262017511804974</v>
      </c>
    </row>
    <row r="30" spans="1:7" x14ac:dyDescent="0.15">
      <c r="B30" s="22">
        <v>29.502704620361328</v>
      </c>
      <c r="C30" s="22">
        <v>30.193120956420898</v>
      </c>
      <c r="D30" s="22">
        <f t="shared" si="2"/>
        <v>-0.69041633605957031</v>
      </c>
      <c r="E30" s="22">
        <f t="shared" si="3"/>
        <v>1.6137491504794652</v>
      </c>
    </row>
    <row r="31" spans="1:7" x14ac:dyDescent="0.15">
      <c r="D31" s="22"/>
      <c r="E31" s="22"/>
    </row>
    <row r="32" spans="1:7" x14ac:dyDescent="0.15">
      <c r="A32" s="21" t="s">
        <v>102</v>
      </c>
      <c r="B32" s="22">
        <v>30.248346328735352</v>
      </c>
      <c r="C32" s="22">
        <v>31.28968620300293</v>
      </c>
      <c r="D32" s="22">
        <f>B32-C32</f>
        <v>-1.0413398742675781</v>
      </c>
      <c r="E32" s="22">
        <f t="shared" si="3"/>
        <v>2.0581382208297567</v>
      </c>
      <c r="F32" s="21">
        <f>GEOMEAN(E32:E36)</f>
        <v>1.8487944757689629</v>
      </c>
      <c r="G32" s="21">
        <f>F32/F14</f>
        <v>0.24010487530985841</v>
      </c>
    </row>
    <row r="33" spans="1:7" x14ac:dyDescent="0.15">
      <c r="B33" s="22">
        <v>30.623466491699219</v>
      </c>
      <c r="C33" s="22">
        <v>31.277938842773438</v>
      </c>
      <c r="D33" s="22">
        <f>B33-C33</f>
        <v>-0.65447235107421875</v>
      </c>
      <c r="E33" s="22">
        <f t="shared" si="3"/>
        <v>1.5740401609749002</v>
      </c>
    </row>
    <row r="34" spans="1:7" x14ac:dyDescent="0.15">
      <c r="B34" s="22">
        <v>30.100116729736328</v>
      </c>
      <c r="C34" s="22">
        <v>31.145307540893555</v>
      </c>
      <c r="D34" s="22">
        <f>B34-C34</f>
        <v>-1.0451908111572266</v>
      </c>
      <c r="E34" s="22">
        <f t="shared" si="3"/>
        <v>2.0636392779300601</v>
      </c>
    </row>
    <row r="35" spans="1:7" x14ac:dyDescent="0.15">
      <c r="B35" s="22">
        <v>30.456348419189453</v>
      </c>
      <c r="C35" s="22">
        <v>31.456693649291992</v>
      </c>
      <c r="D35" s="22">
        <f>B35-C35</f>
        <v>-1.0003452301025391</v>
      </c>
      <c r="E35" s="22">
        <f t="shared" si="3"/>
        <v>2.0004786478112337</v>
      </c>
    </row>
    <row r="36" spans="1:7" x14ac:dyDescent="0.15">
      <c r="B36" s="22">
        <v>30.60595703125</v>
      </c>
      <c r="C36" s="22">
        <v>31.29753303527832</v>
      </c>
      <c r="D36" s="22">
        <f>B36-C36</f>
        <v>-0.69157600402832031</v>
      </c>
      <c r="E36" s="22">
        <f t="shared" si="3"/>
        <v>1.6150468367458908</v>
      </c>
    </row>
    <row r="37" spans="1:7" x14ac:dyDescent="0.15">
      <c r="B37" s="22"/>
      <c r="C37" s="22"/>
      <c r="D37" s="22"/>
      <c r="E37" s="22"/>
    </row>
    <row r="38" spans="1:7" x14ac:dyDescent="0.15">
      <c r="B38" s="22"/>
      <c r="C38" s="22"/>
      <c r="D38" s="22"/>
      <c r="E38" s="22"/>
    </row>
    <row r="39" spans="1:7" x14ac:dyDescent="0.15">
      <c r="A39" s="21" t="s">
        <v>103</v>
      </c>
      <c r="B39" s="22">
        <v>30.345087051391602</v>
      </c>
      <c r="C39" s="22">
        <v>30.749034881591797</v>
      </c>
      <c r="D39" s="22">
        <f>B39-C39</f>
        <v>-0.40394783020019531</v>
      </c>
      <c r="E39" s="22">
        <f>2^(-D39)</f>
        <v>1.3231235931081489</v>
      </c>
      <c r="F39" s="21">
        <f>GEOMEAN(E39:E43)</f>
        <v>1.2247257491006029</v>
      </c>
      <c r="G39" s="21">
        <f>F39/F14</f>
        <v>0.15905641602172396</v>
      </c>
    </row>
    <row r="40" spans="1:7" x14ac:dyDescent="0.15">
      <c r="B40" s="22">
        <v>30.440483093261719</v>
      </c>
      <c r="C40" s="22">
        <v>30.676321029663086</v>
      </c>
      <c r="D40" s="22">
        <f>B40-C40</f>
        <v>-0.23583793640136719</v>
      </c>
      <c r="E40" s="22">
        <f>2^(-D40)</f>
        <v>1.1775904988002519</v>
      </c>
    </row>
    <row r="41" spans="1:7" x14ac:dyDescent="0.15">
      <c r="B41" s="22">
        <v>30.246807098388672</v>
      </c>
      <c r="C41" s="22">
        <v>30.791311264038086</v>
      </c>
      <c r="D41" s="22">
        <f>B41-C41</f>
        <v>-0.54450416564941406</v>
      </c>
      <c r="E41" s="22">
        <f>2^(-D41)</f>
        <v>1.4585189852684191</v>
      </c>
    </row>
    <row r="42" spans="1:7" x14ac:dyDescent="0.15">
      <c r="B42" s="22">
        <v>30.44328498840332</v>
      </c>
      <c r="C42" s="22">
        <v>30.606101989746094</v>
      </c>
      <c r="D42" s="22">
        <f>B42-C42</f>
        <v>-0.16281700134277344</v>
      </c>
      <c r="E42" s="22">
        <f>2^(-D42)</f>
        <v>1.1194708803603919</v>
      </c>
    </row>
    <row r="43" spans="1:7" x14ac:dyDescent="0.15">
      <c r="B43" s="22">
        <v>30.45805549621582</v>
      </c>
      <c r="C43" s="22">
        <v>30.5732421875</v>
      </c>
      <c r="D43" s="22">
        <f>B43-C43</f>
        <v>-0.11518669128417969</v>
      </c>
      <c r="E43" s="22">
        <f>2^(-D43)</f>
        <v>1.0831151964784489</v>
      </c>
    </row>
    <row r="45" spans="1:7" x14ac:dyDescent="0.15">
      <c r="A45" s="21" t="s">
        <v>104</v>
      </c>
      <c r="B45" s="22">
        <v>30.551326751708984</v>
      </c>
      <c r="C45" s="22">
        <v>30.628326416015625</v>
      </c>
      <c r="D45" s="22">
        <f>B45-C45</f>
        <v>-7.6999664306640625E-2</v>
      </c>
      <c r="E45" s="22">
        <f>2^(-D45)</f>
        <v>1.0548220716268588</v>
      </c>
      <c r="F45" s="21">
        <f>GEOMEAN(E45:E49)</f>
        <v>1.2522355784640886</v>
      </c>
      <c r="G45" s="21">
        <f>F45/F14</f>
        <v>0.16262914637963349</v>
      </c>
    </row>
    <row r="46" spans="1:7" x14ac:dyDescent="0.15">
      <c r="B46" s="22">
        <v>30.171392440795898</v>
      </c>
      <c r="C46" s="22">
        <v>30.581203460693359</v>
      </c>
      <c r="D46" s="22">
        <f>B46-C46</f>
        <v>-0.40981101989746094</v>
      </c>
      <c r="E46" s="22">
        <f>2^(-D46)</f>
        <v>1.3285117795782075</v>
      </c>
    </row>
    <row r="47" spans="1:7" x14ac:dyDescent="0.15">
      <c r="B47" s="22">
        <v>30.056997299194336</v>
      </c>
      <c r="C47" s="22">
        <v>30.600334167480469</v>
      </c>
      <c r="D47" s="22">
        <f>B47-C47</f>
        <v>-0.54333686828613281</v>
      </c>
      <c r="E47" s="22">
        <f>2^(-D47)</f>
        <v>1.4573393618975072</v>
      </c>
    </row>
    <row r="48" spans="1:7" x14ac:dyDescent="0.15">
      <c r="B48" s="22">
        <v>30.422527313232422</v>
      </c>
      <c r="C48" s="22">
        <v>30.590238571166992</v>
      </c>
      <c r="D48" s="22">
        <f>B48-C48</f>
        <v>-0.16771125793457031</v>
      </c>
      <c r="E48" s="22">
        <f>2^(-D48)</f>
        <v>1.1232750674201775</v>
      </c>
    </row>
    <row r="49" spans="1:7" x14ac:dyDescent="0.15">
      <c r="B49" s="22">
        <v>30.233081817626953</v>
      </c>
      <c r="C49" s="22">
        <v>30.657752990722656</v>
      </c>
      <c r="D49" s="22">
        <f>B49-C49</f>
        <v>-0.42467117309570312</v>
      </c>
      <c r="E49" s="22">
        <f>2^(-D49)</f>
        <v>1.3422665312203557</v>
      </c>
    </row>
    <row r="50" spans="1:7" x14ac:dyDescent="0.15">
      <c r="D50" s="22"/>
      <c r="E50" s="22"/>
    </row>
    <row r="51" spans="1:7" x14ac:dyDescent="0.15">
      <c r="A51" s="21" t="s">
        <v>105</v>
      </c>
      <c r="B51" s="22">
        <v>29.582910537719727</v>
      </c>
      <c r="C51" s="22">
        <v>30.546186447143555</v>
      </c>
      <c r="D51" s="22">
        <f>B51-C51</f>
        <v>-0.96327590942382812</v>
      </c>
      <c r="E51" s="22">
        <f>2^(-D51)</f>
        <v>1.9497321042822036</v>
      </c>
      <c r="F51" s="21">
        <f>GEOMEAN(E51:E55)</f>
        <v>1.7230119515392552</v>
      </c>
      <c r="G51" s="21">
        <f>F51/F14</f>
        <v>0.2237693671221396</v>
      </c>
    </row>
    <row r="52" spans="1:7" x14ac:dyDescent="0.15">
      <c r="B52" s="22">
        <v>29.844270706176758</v>
      </c>
      <c r="C52" s="22">
        <v>30.473625183105469</v>
      </c>
      <c r="D52" s="22">
        <f>B52-C52</f>
        <v>-0.62935447692871094</v>
      </c>
      <c r="E52" s="22">
        <f>2^(-D52)</f>
        <v>1.546872702089499</v>
      </c>
    </row>
    <row r="53" spans="1:7" x14ac:dyDescent="0.15">
      <c r="B53" s="22">
        <v>29.725589752197266</v>
      </c>
      <c r="C53" s="22">
        <v>30.420698165893555</v>
      </c>
      <c r="D53" s="22">
        <f>B53-C53</f>
        <v>-0.69510841369628906</v>
      </c>
      <c r="E53" s="22">
        <f>2^(-D53)</f>
        <v>1.6190060914043785</v>
      </c>
    </row>
    <row r="54" spans="1:7" x14ac:dyDescent="0.15">
      <c r="B54" s="22">
        <v>29.46458625793457</v>
      </c>
      <c r="C54" s="22">
        <v>30.454620361328125</v>
      </c>
      <c r="D54" s="22">
        <f>B54-C54</f>
        <v>-0.99003410339355469</v>
      </c>
      <c r="E54" s="22">
        <f>2^(-D54)</f>
        <v>1.9862319422027261</v>
      </c>
    </row>
    <row r="55" spans="1:7" x14ac:dyDescent="0.15">
      <c r="B55" s="22">
        <v>29.743339538574219</v>
      </c>
      <c r="C55" s="22">
        <v>30.390230178833008</v>
      </c>
      <c r="D55" s="22">
        <f>B55-C55</f>
        <v>-0.64689064025878906</v>
      </c>
      <c r="E55" s="22">
        <f>2^(-D55)</f>
        <v>1.5657898973881508</v>
      </c>
    </row>
    <row r="56" spans="1:7" x14ac:dyDescent="0.15">
      <c r="B56" s="22"/>
      <c r="C56" s="22"/>
      <c r="D56" s="22"/>
      <c r="E56" s="22"/>
    </row>
    <row r="100" spans="11:14" x14ac:dyDescent="0.15">
      <c r="K100" s="22"/>
      <c r="L100" s="22"/>
      <c r="M100" s="22"/>
      <c r="N100" s="22"/>
    </row>
    <row r="101" spans="11:14" x14ac:dyDescent="0.15">
      <c r="K101" s="22"/>
      <c r="L101" s="22"/>
      <c r="M101" s="22"/>
      <c r="N101" s="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22C7B-E65B-2642-99D7-280FBDCAEAA4}">
  <dimension ref="A1:V39"/>
  <sheetViews>
    <sheetView tabSelected="1" workbookViewId="0">
      <selection activeCell="D2" sqref="D2"/>
    </sheetView>
  </sheetViews>
  <sheetFormatPr baseColWidth="10" defaultColWidth="11" defaultRowHeight="16" x14ac:dyDescent="0.2"/>
  <cols>
    <col min="1" max="1" width="19.33203125" customWidth="1"/>
  </cols>
  <sheetData>
    <row r="1" spans="1:22" x14ac:dyDescent="0.2">
      <c r="A1" s="9" t="s">
        <v>17</v>
      </c>
      <c r="B1" s="9" t="s">
        <v>18</v>
      </c>
      <c r="C1" s="9" t="s">
        <v>19</v>
      </c>
      <c r="D1" s="9"/>
      <c r="E1" s="9" t="s">
        <v>18</v>
      </c>
      <c r="F1" s="9" t="s">
        <v>19</v>
      </c>
      <c r="G1" s="5"/>
      <c r="H1" s="5"/>
      <c r="I1" s="5" t="s">
        <v>11</v>
      </c>
      <c r="J1" s="5" t="s">
        <v>12</v>
      </c>
      <c r="K1" s="5" t="s">
        <v>18</v>
      </c>
      <c r="L1" s="5" t="s">
        <v>19</v>
      </c>
      <c r="O1" s="5" t="s">
        <v>11</v>
      </c>
      <c r="P1" s="5" t="s">
        <v>12</v>
      </c>
      <c r="Q1" s="5" t="s">
        <v>18</v>
      </c>
      <c r="R1" s="9" t="s">
        <v>19</v>
      </c>
      <c r="U1" s="5" t="s">
        <v>11</v>
      </c>
      <c r="V1" s="5" t="s">
        <v>12</v>
      </c>
    </row>
    <row r="2" spans="1:22" ht="18" x14ac:dyDescent="0.2">
      <c r="A2" s="25" t="s">
        <v>158</v>
      </c>
      <c r="B2" t="s">
        <v>13</v>
      </c>
      <c r="C2">
        <v>22.887</v>
      </c>
      <c r="D2">
        <f>GEOMEAN(C2:C4)</f>
        <v>22.937305087782384</v>
      </c>
      <c r="E2" t="s">
        <v>14</v>
      </c>
      <c r="F2">
        <v>25.088000000000001</v>
      </c>
      <c r="G2">
        <f>GEOMEAN(F2:F4)</f>
        <v>25.175254919456329</v>
      </c>
      <c r="H2">
        <f>G2-D2</f>
        <v>2.2379498316739443</v>
      </c>
      <c r="I2">
        <f>2^(-H2)</f>
        <v>0.21198736268582385</v>
      </c>
      <c r="J2">
        <f>I2/I2</f>
        <v>1</v>
      </c>
      <c r="K2" t="s">
        <v>15</v>
      </c>
      <c r="L2">
        <v>27.526</v>
      </c>
      <c r="M2">
        <f>GEOMEAN(L2:L4)</f>
        <v>27.564319851808577</v>
      </c>
      <c r="N2">
        <f>M2-D2</f>
        <v>4.6270147640261925</v>
      </c>
      <c r="O2">
        <f t="shared" ref="O2:O10" si="0">2^(-N2)</f>
        <v>4.0469679559823481E-2</v>
      </c>
      <c r="P2">
        <f>O2/O6</f>
        <v>0.97150539558347349</v>
      </c>
      <c r="Q2" t="s">
        <v>16</v>
      </c>
      <c r="R2">
        <v>26.12</v>
      </c>
      <c r="S2">
        <f>GEOMEAN(R2:R4)</f>
        <v>26.223562403798468</v>
      </c>
      <c r="T2">
        <f>S2-D2</f>
        <v>3.2862573160160835</v>
      </c>
      <c r="U2">
        <f t="shared" ref="U2:U10" si="1">2^(-T2)</f>
        <v>0.10250332999338568</v>
      </c>
      <c r="V2">
        <f>U2/U10</f>
        <v>0.98788737242170277</v>
      </c>
    </row>
    <row r="3" spans="1:22" x14ac:dyDescent="0.2">
      <c r="B3" t="s">
        <v>13</v>
      </c>
      <c r="C3">
        <v>22.956</v>
      </c>
      <c r="E3" t="s">
        <v>14</v>
      </c>
      <c r="F3">
        <v>25.204999999999998</v>
      </c>
      <c r="K3" t="s">
        <v>15</v>
      </c>
      <c r="L3">
        <v>27.587</v>
      </c>
      <c r="Q3" t="s">
        <v>16</v>
      </c>
      <c r="R3">
        <v>26.263999999999999</v>
      </c>
    </row>
    <row r="4" spans="1:22" x14ac:dyDescent="0.2">
      <c r="B4" t="s">
        <v>13</v>
      </c>
      <c r="C4">
        <v>22.969000000000001</v>
      </c>
      <c r="E4" t="s">
        <v>14</v>
      </c>
      <c r="F4">
        <v>25.233000000000001</v>
      </c>
      <c r="K4" t="s">
        <v>15</v>
      </c>
      <c r="L4">
        <v>27.58</v>
      </c>
      <c r="Q4" t="s">
        <v>16</v>
      </c>
      <c r="R4">
        <v>26.286999999999999</v>
      </c>
    </row>
    <row r="6" spans="1:22" ht="18" x14ac:dyDescent="0.2">
      <c r="A6" s="25" t="s">
        <v>159</v>
      </c>
      <c r="B6" t="s">
        <v>13</v>
      </c>
      <c r="C6">
        <v>22.959</v>
      </c>
      <c r="D6">
        <f>GEOMEAN(C6:C8)</f>
        <v>22.993978681004929</v>
      </c>
      <c r="E6" t="s">
        <v>14</v>
      </c>
      <c r="F6">
        <v>25.303000000000001</v>
      </c>
      <c r="G6">
        <f>GEOMEAN(F6:F8)</f>
        <v>25.280993895523157</v>
      </c>
      <c r="H6">
        <f>G6-D6</f>
        <v>2.2870152145182274</v>
      </c>
      <c r="I6">
        <f t="shared" ref="I6:I10" si="2">2^(-H6)</f>
        <v>0.20489899105363085</v>
      </c>
      <c r="J6">
        <f>I6/I2</f>
        <v>0.96656229153292339</v>
      </c>
      <c r="K6" t="s">
        <v>15</v>
      </c>
      <c r="L6">
        <v>27.51</v>
      </c>
      <c r="M6">
        <f>GEOMEAN(L6:L8)</f>
        <v>27.579287358471007</v>
      </c>
      <c r="N6">
        <f>M6-D6</f>
        <v>4.5853086774660774</v>
      </c>
      <c r="O6">
        <f t="shared" si="0"/>
        <v>4.1656669889638565E-2</v>
      </c>
      <c r="P6">
        <f>O6/O6</f>
        <v>1</v>
      </c>
      <c r="Q6" t="s">
        <v>16</v>
      </c>
      <c r="R6">
        <v>26.376999999999999</v>
      </c>
      <c r="S6">
        <f>GEOMEAN(R6:R8)</f>
        <v>26.374934440367543</v>
      </c>
      <c r="T6">
        <f>S6-D6</f>
        <v>3.3809557593626138</v>
      </c>
      <c r="U6">
        <f t="shared" si="1"/>
        <v>9.5991085404094817E-2</v>
      </c>
      <c r="V6">
        <f>U6/U10</f>
        <v>0.92512488269286042</v>
      </c>
    </row>
    <row r="7" spans="1:22" x14ac:dyDescent="0.2">
      <c r="B7" t="s">
        <v>13</v>
      </c>
      <c r="C7">
        <v>23.035</v>
      </c>
      <c r="E7" t="s">
        <v>14</v>
      </c>
      <c r="F7">
        <v>25.28</v>
      </c>
      <c r="K7" t="s">
        <v>15</v>
      </c>
      <c r="L7">
        <v>27.628</v>
      </c>
      <c r="Q7" t="s">
        <v>16</v>
      </c>
      <c r="R7">
        <v>26.302</v>
      </c>
    </row>
    <row r="8" spans="1:22" x14ac:dyDescent="0.2">
      <c r="B8" t="s">
        <v>13</v>
      </c>
      <c r="C8">
        <v>22.988</v>
      </c>
      <c r="E8" t="s">
        <v>14</v>
      </c>
      <c r="F8">
        <v>25.26</v>
      </c>
      <c r="K8" t="s">
        <v>15</v>
      </c>
      <c r="L8">
        <v>27.6</v>
      </c>
      <c r="Q8" t="s">
        <v>16</v>
      </c>
      <c r="R8">
        <v>26.446000000000002</v>
      </c>
    </row>
    <row r="10" spans="1:22" ht="18" x14ac:dyDescent="0.2">
      <c r="A10" s="25" t="s">
        <v>160</v>
      </c>
      <c r="B10" t="s">
        <v>13</v>
      </c>
      <c r="C10">
        <v>23.013000000000002</v>
      </c>
      <c r="D10">
        <f>GEOMEAN(C10:C12)</f>
        <v>22.941610749496601</v>
      </c>
      <c r="E10" t="s">
        <v>14</v>
      </c>
      <c r="F10">
        <v>25.282</v>
      </c>
      <c r="G10">
        <f>GEOMEAN(F10:F12)</f>
        <v>25.288999116941223</v>
      </c>
      <c r="H10">
        <f>G10-D10</f>
        <v>2.3473883674446228</v>
      </c>
      <c r="I10">
        <f t="shared" si="2"/>
        <v>0.19650141855814615</v>
      </c>
      <c r="J10">
        <f>I10/I2</f>
        <v>0.92694873915371712</v>
      </c>
      <c r="K10" t="s">
        <v>15</v>
      </c>
      <c r="L10">
        <v>27.838999999999999</v>
      </c>
      <c r="M10">
        <f>GEOMEAN(L10:L12)</f>
        <v>27.707161924864739</v>
      </c>
      <c r="N10">
        <f>M10-D10</f>
        <v>4.7655511753681381</v>
      </c>
      <c r="O10">
        <f t="shared" si="0"/>
        <v>3.6764287218611517E-2</v>
      </c>
      <c r="P10">
        <f>O10/O6</f>
        <v>0.88255463809304757</v>
      </c>
      <c r="Q10" t="s">
        <v>16</v>
      </c>
      <c r="R10">
        <v>26.28</v>
      </c>
      <c r="S10">
        <f>GEOMEAN(R10:R12)</f>
        <v>26.210286542282653</v>
      </c>
      <c r="T10">
        <f>S10-D10</f>
        <v>3.2686757927860519</v>
      </c>
      <c r="U10">
        <f t="shared" si="1"/>
        <v>0.10376013790125636</v>
      </c>
      <c r="V10">
        <f>U10/U10</f>
        <v>1</v>
      </c>
    </row>
    <row r="11" spans="1:22" x14ac:dyDescent="0.2">
      <c r="B11" t="s">
        <v>13</v>
      </c>
      <c r="C11">
        <v>22.911999999999999</v>
      </c>
      <c r="E11" t="s">
        <v>14</v>
      </c>
      <c r="F11">
        <v>25.286999999999999</v>
      </c>
      <c r="K11" t="s">
        <v>15</v>
      </c>
      <c r="L11">
        <v>27.606000000000002</v>
      </c>
      <c r="Q11" t="s">
        <v>16</v>
      </c>
      <c r="R11">
        <v>26.169</v>
      </c>
    </row>
    <row r="12" spans="1:22" x14ac:dyDescent="0.2">
      <c r="B12" t="s">
        <v>13</v>
      </c>
      <c r="C12">
        <v>22.9</v>
      </c>
      <c r="E12" t="s">
        <v>14</v>
      </c>
      <c r="F12">
        <v>25.297999999999998</v>
      </c>
      <c r="K12" t="s">
        <v>15</v>
      </c>
      <c r="L12">
        <v>27.677</v>
      </c>
      <c r="Q12" t="s">
        <v>16</v>
      </c>
      <c r="R12">
        <v>26.181999999999999</v>
      </c>
    </row>
    <row r="15" spans="1:22" ht="18" x14ac:dyDescent="0.2">
      <c r="A15" s="25" t="s">
        <v>161</v>
      </c>
      <c r="B15" t="s">
        <v>13</v>
      </c>
      <c r="C15">
        <v>23.992000000000001</v>
      </c>
      <c r="D15">
        <f>GEOMEAN(C15:C17)</f>
        <v>23.987552637915108</v>
      </c>
      <c r="E15" t="s">
        <v>14</v>
      </c>
      <c r="F15">
        <v>27.202000000000002</v>
      </c>
      <c r="G15">
        <f>GEOMEAN(F15:F17)</f>
        <v>27.204582199790455</v>
      </c>
      <c r="H15">
        <f>G15-D15</f>
        <v>3.2170295618753464</v>
      </c>
      <c r="I15">
        <f t="shared" ref="I15:I23" si="3">2^(-H15)</f>
        <v>0.1075418751922658</v>
      </c>
      <c r="J15">
        <f>I15/I2</f>
        <v>0.50730323652192588</v>
      </c>
      <c r="K15" t="s">
        <v>15</v>
      </c>
      <c r="L15">
        <v>31.053000000000001</v>
      </c>
      <c r="M15">
        <f>GEOMEAN(L15:L17)</f>
        <v>31.139938961237043</v>
      </c>
      <c r="N15">
        <f>M15-D15</f>
        <v>7.1523863233219345</v>
      </c>
      <c r="O15">
        <f t="shared" ref="O15:O23" si="4">2^(-N15)</f>
        <v>7.0293825040015322E-3</v>
      </c>
      <c r="P15">
        <f>O15/O6</f>
        <v>0.16874566600317659</v>
      </c>
      <c r="Q15" t="s">
        <v>16</v>
      </c>
      <c r="R15">
        <v>29.254999999999999</v>
      </c>
      <c r="S15">
        <f>GEOMEAN(R15:R17)</f>
        <v>29.108104650114857</v>
      </c>
      <c r="T15">
        <f>S15-D15</f>
        <v>5.1205520121997488</v>
      </c>
      <c r="U15">
        <f t="shared" ref="U15:U23" si="5">2^(-T15)</f>
        <v>2.8744863454102699E-2</v>
      </c>
      <c r="V15">
        <f>U15/U10</f>
        <v>0.27703185477122083</v>
      </c>
    </row>
    <row r="16" spans="1:22" x14ac:dyDescent="0.2">
      <c r="B16" t="s">
        <v>13</v>
      </c>
      <c r="C16">
        <v>24.076000000000001</v>
      </c>
      <c r="E16" t="s">
        <v>14</v>
      </c>
      <c r="F16">
        <v>27.289000000000001</v>
      </c>
      <c r="K16" t="s">
        <v>15</v>
      </c>
      <c r="L16">
        <v>31.178999999999998</v>
      </c>
      <c r="Q16" t="s">
        <v>16</v>
      </c>
      <c r="R16">
        <v>29.097000000000001</v>
      </c>
    </row>
    <row r="17" spans="1:22" x14ac:dyDescent="0.2">
      <c r="B17" t="s">
        <v>13</v>
      </c>
      <c r="C17">
        <v>23.895</v>
      </c>
      <c r="E17" t="s">
        <v>14</v>
      </c>
      <c r="F17">
        <v>27.123000000000001</v>
      </c>
      <c r="K17" t="s">
        <v>15</v>
      </c>
      <c r="L17">
        <v>31.187999999999999</v>
      </c>
      <c r="Q17" t="s">
        <v>16</v>
      </c>
      <c r="R17">
        <v>28.972999999999999</v>
      </c>
    </row>
    <row r="19" spans="1:22" x14ac:dyDescent="0.2">
      <c r="A19" t="s">
        <v>156</v>
      </c>
      <c r="B19" t="s">
        <v>13</v>
      </c>
      <c r="C19">
        <v>23.954999999999998</v>
      </c>
      <c r="D19">
        <f>GEOMEAN(C19:C21)</f>
        <v>24.017764274903247</v>
      </c>
      <c r="E19" t="s">
        <v>14</v>
      </c>
      <c r="F19">
        <v>27.126999999999999</v>
      </c>
      <c r="G19">
        <f>GEOMEAN(F19:F21)</f>
        <v>27.35626117556501</v>
      </c>
      <c r="H19">
        <f>G19-D19</f>
        <v>3.3384969006617631</v>
      </c>
      <c r="I19">
        <f t="shared" si="3"/>
        <v>9.8858107551168528E-2</v>
      </c>
      <c r="J19">
        <f>I19/I2</f>
        <v>0.46633962656387828</v>
      </c>
      <c r="K19" t="s">
        <v>15</v>
      </c>
      <c r="L19">
        <v>30.922000000000001</v>
      </c>
      <c r="M19">
        <f>GEOMEAN(L19:L21)</f>
        <v>30.937430390340737</v>
      </c>
      <c r="N19">
        <f>M19-D19</f>
        <v>6.9196661154374901</v>
      </c>
      <c r="O19">
        <f t="shared" si="4"/>
        <v>8.2598648106574062E-3</v>
      </c>
      <c r="P19">
        <f>O19/O6</f>
        <v>0.19828432835702781</v>
      </c>
      <c r="Q19" t="s">
        <v>16</v>
      </c>
      <c r="R19">
        <v>29.11</v>
      </c>
      <c r="S19">
        <f>GEOMEAN(R19:R21)</f>
        <v>29.078978082531499</v>
      </c>
      <c r="T19">
        <f>S19-D19</f>
        <v>5.0612138076282527</v>
      </c>
      <c r="U19">
        <f t="shared" si="5"/>
        <v>2.9951793263573993E-2</v>
      </c>
      <c r="V19">
        <f>U19/U10</f>
        <v>0.28866377656588799</v>
      </c>
    </row>
    <row r="20" spans="1:22" x14ac:dyDescent="0.2">
      <c r="B20" t="s">
        <v>13</v>
      </c>
      <c r="C20">
        <v>24.167999999999999</v>
      </c>
      <c r="E20" t="s">
        <v>14</v>
      </c>
      <c r="F20">
        <v>27.617000000000001</v>
      </c>
      <c r="K20" t="s">
        <v>15</v>
      </c>
      <c r="L20">
        <v>31.093</v>
      </c>
      <c r="Q20" t="s">
        <v>16</v>
      </c>
      <c r="R20">
        <v>29.097999999999999</v>
      </c>
    </row>
    <row r="21" spans="1:22" x14ac:dyDescent="0.2">
      <c r="B21" t="s">
        <v>13</v>
      </c>
      <c r="C21">
        <v>23.931000000000001</v>
      </c>
      <c r="E21" t="s">
        <v>14</v>
      </c>
      <c r="F21">
        <v>27.327000000000002</v>
      </c>
      <c r="K21" t="s">
        <v>15</v>
      </c>
      <c r="L21">
        <v>30.797999999999998</v>
      </c>
      <c r="Q21" t="s">
        <v>16</v>
      </c>
      <c r="R21">
        <v>29.029</v>
      </c>
    </row>
    <row r="23" spans="1:22" x14ac:dyDescent="0.2">
      <c r="A23" t="s">
        <v>157</v>
      </c>
      <c r="B23" t="s">
        <v>13</v>
      </c>
      <c r="C23">
        <v>24.158999999999999</v>
      </c>
      <c r="D23">
        <f>GEOMEAN(C23:C25)</f>
        <v>24.085222834994706</v>
      </c>
      <c r="E23" t="s">
        <v>14</v>
      </c>
      <c r="F23">
        <v>27.664000000000001</v>
      </c>
      <c r="G23">
        <f>GEOMEAN(F23:F25)</f>
        <v>27.451928472304882</v>
      </c>
      <c r="H23">
        <f>G23-D23</f>
        <v>3.3667056373101758</v>
      </c>
      <c r="I23">
        <f t="shared" si="3"/>
        <v>9.6943928891862055E-2</v>
      </c>
      <c r="J23">
        <f>I23/I2</f>
        <v>0.45730994368535982</v>
      </c>
      <c r="K23" t="s">
        <v>15</v>
      </c>
      <c r="L23">
        <v>30.952000000000002</v>
      </c>
      <c r="M23">
        <f>GEOMEAN(L23:L25)</f>
        <v>30.974988177808179</v>
      </c>
      <c r="N23">
        <f>M23-D23</f>
        <v>6.8897653428134724</v>
      </c>
      <c r="O23">
        <f t="shared" si="4"/>
        <v>8.4328421045063977E-3</v>
      </c>
      <c r="P23">
        <f>O23/O6</f>
        <v>0.20243677967652265</v>
      </c>
      <c r="Q23" t="s">
        <v>16</v>
      </c>
      <c r="R23">
        <v>29.138999999999999</v>
      </c>
      <c r="S23">
        <f>GEOMEAN(R23:R25)</f>
        <v>29.024209851332049</v>
      </c>
      <c r="T23">
        <f>S23-D23</f>
        <v>4.9389870163373431</v>
      </c>
      <c r="U23">
        <f t="shared" si="5"/>
        <v>3.2599936932527072E-2</v>
      </c>
      <c r="V23">
        <f>U23/U10</f>
        <v>0.31418555903955042</v>
      </c>
    </row>
    <row r="24" spans="1:22" x14ac:dyDescent="0.2">
      <c r="B24" t="s">
        <v>13</v>
      </c>
      <c r="C24">
        <v>24.111000000000001</v>
      </c>
      <c r="E24" t="s">
        <v>14</v>
      </c>
      <c r="F24">
        <v>27.114000000000001</v>
      </c>
      <c r="K24" t="s">
        <v>15</v>
      </c>
      <c r="L24">
        <v>31.013000000000002</v>
      </c>
      <c r="Q24" t="s">
        <v>16</v>
      </c>
      <c r="R24">
        <v>28.997</v>
      </c>
    </row>
    <row r="25" spans="1:22" x14ac:dyDescent="0.2">
      <c r="B25" t="s">
        <v>13</v>
      </c>
      <c r="C25">
        <v>23.986000000000001</v>
      </c>
      <c r="E25" t="s">
        <v>14</v>
      </c>
      <c r="F25">
        <v>27.581</v>
      </c>
      <c r="K25" t="s">
        <v>15</v>
      </c>
      <c r="L25">
        <v>30.96</v>
      </c>
      <c r="Q25" t="s">
        <v>16</v>
      </c>
      <c r="R25">
        <v>28.937000000000001</v>
      </c>
    </row>
    <row r="29" spans="1:22" ht="18" x14ac:dyDescent="0.2">
      <c r="A29" s="25" t="s">
        <v>162</v>
      </c>
      <c r="B29" t="s">
        <v>13</v>
      </c>
      <c r="C29">
        <v>20.178999999999998</v>
      </c>
      <c r="D29">
        <f>GEOMEAN(C29:C31)</f>
        <v>20.195323099158717</v>
      </c>
      <c r="E29" t="s">
        <v>14</v>
      </c>
      <c r="F29">
        <v>24.548999999999999</v>
      </c>
      <c r="G29">
        <f>GEOMEAN(F29:F31)</f>
        <v>24.577324890030997</v>
      </c>
      <c r="H29">
        <f>G29-D29</f>
        <v>4.3820017908722804</v>
      </c>
      <c r="I29">
        <f t="shared" ref="I29:I37" si="6">2^(-H29)</f>
        <v>4.7960755964478428E-2</v>
      </c>
      <c r="J29">
        <f>I29/I2</f>
        <v>0.22624346733139339</v>
      </c>
      <c r="K29" t="s">
        <v>15</v>
      </c>
      <c r="L29">
        <v>26.477</v>
      </c>
      <c r="M29">
        <f>GEOMEAN(L29:L31)</f>
        <v>26.516983652583352</v>
      </c>
      <c r="N29">
        <f>M29-D29</f>
        <v>6.3216605534246355</v>
      </c>
      <c r="O29">
        <f t="shared" ref="O29:O37" si="7">2^(-N29)</f>
        <v>1.2502318285083405E-2</v>
      </c>
      <c r="P29">
        <f>O29/O6</f>
        <v>0.3001276462618333</v>
      </c>
      <c r="Q29" t="s">
        <v>16</v>
      </c>
      <c r="R29">
        <v>25.63</v>
      </c>
      <c r="S29">
        <f>GEOMEAN(R29:R31)</f>
        <v>25.588983034439114</v>
      </c>
      <c r="T29">
        <f>S29-D29</f>
        <v>5.3936599352803967</v>
      </c>
      <c r="U29">
        <f t="shared" ref="U29:U37" si="8">2^(-T29)</f>
        <v>2.3787377954289351E-2</v>
      </c>
      <c r="V29">
        <f>U29/U10</f>
        <v>0.22925353064706486</v>
      </c>
    </row>
    <row r="30" spans="1:22" x14ac:dyDescent="0.2">
      <c r="B30" t="s">
        <v>13</v>
      </c>
      <c r="C30">
        <v>20.183</v>
      </c>
      <c r="E30" t="s">
        <v>14</v>
      </c>
      <c r="F30">
        <v>24.587</v>
      </c>
      <c r="K30" t="s">
        <v>15</v>
      </c>
      <c r="L30">
        <v>26.547000000000001</v>
      </c>
      <c r="Q30" t="s">
        <v>16</v>
      </c>
      <c r="R30">
        <v>25.574999999999999</v>
      </c>
    </row>
    <row r="31" spans="1:22" x14ac:dyDescent="0.2">
      <c r="B31" t="s">
        <v>13</v>
      </c>
      <c r="C31">
        <v>20.224</v>
      </c>
      <c r="E31" t="s">
        <v>14</v>
      </c>
      <c r="F31">
        <v>24.596</v>
      </c>
      <c r="K31" t="s">
        <v>15</v>
      </c>
      <c r="L31">
        <v>26.527000000000001</v>
      </c>
      <c r="Q31" t="s">
        <v>16</v>
      </c>
      <c r="R31">
        <v>25.562000000000001</v>
      </c>
    </row>
    <row r="33" spans="1:22" ht="18" x14ac:dyDescent="0.2">
      <c r="A33" s="25" t="s">
        <v>163</v>
      </c>
      <c r="B33" t="s">
        <v>13</v>
      </c>
      <c r="C33">
        <v>20.119</v>
      </c>
      <c r="D33">
        <f>GEOMEAN(C33:C35)</f>
        <v>20.193877778685817</v>
      </c>
      <c r="E33" t="s">
        <v>14</v>
      </c>
      <c r="F33">
        <v>24.623999999999999</v>
      </c>
      <c r="G33">
        <f>GEOMEAN(F33:F35)</f>
        <v>24.608322704457603</v>
      </c>
      <c r="H33">
        <f>G33-D33</f>
        <v>4.4144449257717859</v>
      </c>
      <c r="I33">
        <f t="shared" si="6"/>
        <v>4.6894257422868055E-2</v>
      </c>
      <c r="J33">
        <f>I33/I2</f>
        <v>0.22121251393823768</v>
      </c>
      <c r="K33" t="s">
        <v>15</v>
      </c>
      <c r="L33">
        <v>26.478999999999999</v>
      </c>
      <c r="M33">
        <f>GEOMEAN(L33:L35)</f>
        <v>26.514651650592114</v>
      </c>
      <c r="N33">
        <f>M33-D33</f>
        <v>6.3207738719062974</v>
      </c>
      <c r="O33">
        <f t="shared" si="7"/>
        <v>1.251000458159442E-2</v>
      </c>
      <c r="P33">
        <f>O33/O6</f>
        <v>0.30031216164751773</v>
      </c>
      <c r="Q33" t="s">
        <v>16</v>
      </c>
      <c r="R33">
        <v>25.46</v>
      </c>
      <c r="S33">
        <f>GEOMEAN(R33:R35)</f>
        <v>25.577138577249791</v>
      </c>
      <c r="T33">
        <f>S33-D33</f>
        <v>5.383260798563974</v>
      </c>
      <c r="U33">
        <f t="shared" si="8"/>
        <v>2.3959459971439587E-2</v>
      </c>
      <c r="V33">
        <f>U33/U10</f>
        <v>0.2309119904431958</v>
      </c>
    </row>
    <row r="34" spans="1:22" x14ac:dyDescent="0.2">
      <c r="B34" t="s">
        <v>13</v>
      </c>
      <c r="C34">
        <v>20.288</v>
      </c>
      <c r="E34" t="s">
        <v>14</v>
      </c>
      <c r="F34">
        <v>24.576000000000001</v>
      </c>
      <c r="K34" t="s">
        <v>15</v>
      </c>
      <c r="L34">
        <v>26.547999999999998</v>
      </c>
      <c r="Q34" t="s">
        <v>16</v>
      </c>
      <c r="R34">
        <v>25.704000000000001</v>
      </c>
    </row>
    <row r="35" spans="1:22" x14ac:dyDescent="0.2">
      <c r="B35" t="s">
        <v>13</v>
      </c>
      <c r="C35">
        <v>20.175000000000001</v>
      </c>
      <c r="E35" t="s">
        <v>14</v>
      </c>
      <c r="F35">
        <v>24.625</v>
      </c>
      <c r="K35" t="s">
        <v>15</v>
      </c>
      <c r="L35">
        <v>26.516999999999999</v>
      </c>
      <c r="Q35" t="s">
        <v>16</v>
      </c>
      <c r="R35">
        <v>25.568000000000001</v>
      </c>
    </row>
    <row r="37" spans="1:22" ht="18" x14ac:dyDescent="0.2">
      <c r="A37" s="25" t="s">
        <v>164</v>
      </c>
      <c r="B37" t="s">
        <v>13</v>
      </c>
      <c r="C37">
        <v>20.219000000000001</v>
      </c>
      <c r="D37">
        <f>GEOMEAN(C37:C39)</f>
        <v>20.196978133445203</v>
      </c>
      <c r="E37" t="s">
        <v>14</v>
      </c>
      <c r="F37">
        <v>24.484999999999999</v>
      </c>
      <c r="G37">
        <f>GEOMEAN(F37:F39)</f>
        <v>24.512630736718013</v>
      </c>
      <c r="H37">
        <f>G37-D37</f>
        <v>4.3156526032728095</v>
      </c>
      <c r="I37">
        <f t="shared" si="6"/>
        <v>5.0217965680126452E-2</v>
      </c>
      <c r="J37">
        <f>I37/I2</f>
        <v>0.23689131768930988</v>
      </c>
      <c r="K37" t="s">
        <v>15</v>
      </c>
      <c r="L37">
        <v>26.49</v>
      </c>
      <c r="M37">
        <f>GEOMEAN(L37:L39)</f>
        <v>26.476992027948643</v>
      </c>
      <c r="N37">
        <f>M37-D37</f>
        <v>6.2800138945034405</v>
      </c>
      <c r="O37">
        <f t="shared" si="7"/>
        <v>1.2868485708648219E-2</v>
      </c>
      <c r="P37">
        <f>O37/O6</f>
        <v>0.30891777337796872</v>
      </c>
      <c r="Q37" t="s">
        <v>16</v>
      </c>
      <c r="R37">
        <v>25.605</v>
      </c>
      <c r="S37">
        <f>GEOMEAN(R37:R39)</f>
        <v>25.551255727688091</v>
      </c>
      <c r="T37">
        <f>S37-D37</f>
        <v>5.3542775942428875</v>
      </c>
      <c r="U37">
        <f t="shared" si="8"/>
        <v>2.4445664046854269E-2</v>
      </c>
      <c r="V37">
        <f>U37/U10</f>
        <v>0.23559783690840944</v>
      </c>
    </row>
    <row r="38" spans="1:22" x14ac:dyDescent="0.2">
      <c r="B38" t="s">
        <v>13</v>
      </c>
      <c r="C38">
        <v>20.216999999999999</v>
      </c>
      <c r="E38" t="s">
        <v>14</v>
      </c>
      <c r="F38">
        <v>24.481000000000002</v>
      </c>
      <c r="K38" t="s">
        <v>15</v>
      </c>
      <c r="L38">
        <v>26.492999999999999</v>
      </c>
      <c r="Q38" t="s">
        <v>16</v>
      </c>
      <c r="R38">
        <v>25.585999999999999</v>
      </c>
    </row>
    <row r="39" spans="1:22" x14ac:dyDescent="0.2">
      <c r="B39" t="s">
        <v>13</v>
      </c>
      <c r="C39">
        <v>20.155000000000001</v>
      </c>
      <c r="E39" t="s">
        <v>14</v>
      </c>
      <c r="F39">
        <v>24.571999999999999</v>
      </c>
      <c r="K39" t="s">
        <v>15</v>
      </c>
      <c r="L39">
        <v>26.448</v>
      </c>
      <c r="Q39" t="s">
        <v>16</v>
      </c>
      <c r="R39">
        <v>25.463000000000001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136F-DE96-7D4F-BCB8-539727153B48}">
  <dimension ref="A1:J107"/>
  <sheetViews>
    <sheetView workbookViewId="0">
      <selection activeCell="F13" sqref="F13"/>
    </sheetView>
  </sheetViews>
  <sheetFormatPr baseColWidth="10" defaultColWidth="11" defaultRowHeight="16" x14ac:dyDescent="0.2"/>
  <sheetData>
    <row r="1" spans="1:10" x14ac:dyDescent="0.2">
      <c r="A1" s="2"/>
      <c r="B1" s="26" t="s">
        <v>0</v>
      </c>
      <c r="C1" s="26"/>
      <c r="D1" s="26"/>
      <c r="E1" s="27" t="s">
        <v>1</v>
      </c>
      <c r="F1" s="27"/>
      <c r="G1" s="27"/>
      <c r="H1" s="27" t="s">
        <v>2</v>
      </c>
      <c r="I1" s="27"/>
      <c r="J1" s="27"/>
    </row>
    <row r="2" spans="1:10" x14ac:dyDescent="0.2">
      <c r="A2" s="3" t="s">
        <v>3</v>
      </c>
      <c r="B2" s="1">
        <v>40</v>
      </c>
      <c r="C2" s="1">
        <v>20</v>
      </c>
      <c r="D2" s="1">
        <v>75</v>
      </c>
      <c r="E2" s="1">
        <v>70</v>
      </c>
      <c r="F2" s="1">
        <v>65</v>
      </c>
      <c r="G2" s="1">
        <v>67.5</v>
      </c>
      <c r="H2" s="1">
        <v>100</v>
      </c>
      <c r="I2" s="1">
        <v>100</v>
      </c>
      <c r="J2" s="1">
        <v>100</v>
      </c>
    </row>
    <row r="3" spans="1:10" x14ac:dyDescent="0.2">
      <c r="A3" s="3" t="s">
        <v>4</v>
      </c>
      <c r="B3" s="1">
        <v>55</v>
      </c>
      <c r="C3" s="1">
        <v>20</v>
      </c>
      <c r="D3" s="1">
        <v>50</v>
      </c>
      <c r="E3" s="1">
        <v>45</v>
      </c>
      <c r="F3" s="1">
        <v>55</v>
      </c>
      <c r="G3" s="1">
        <v>50</v>
      </c>
      <c r="H3" s="1">
        <v>100</v>
      </c>
      <c r="I3" s="1">
        <v>100</v>
      </c>
      <c r="J3" s="1">
        <v>100</v>
      </c>
    </row>
    <row r="4" spans="1:10" x14ac:dyDescent="0.2">
      <c r="A4" s="3" t="s">
        <v>5</v>
      </c>
      <c r="B4" s="1">
        <v>65</v>
      </c>
      <c r="C4" s="1">
        <v>40</v>
      </c>
      <c r="D4" s="1">
        <v>40</v>
      </c>
      <c r="E4" s="1">
        <v>50</v>
      </c>
      <c r="F4" s="1">
        <v>55</v>
      </c>
      <c r="G4" s="1">
        <v>52.5</v>
      </c>
      <c r="H4" s="1">
        <v>100</v>
      </c>
      <c r="I4" s="1">
        <v>100</v>
      </c>
      <c r="J4" s="1">
        <v>100</v>
      </c>
    </row>
    <row r="5" spans="1:10" x14ac:dyDescent="0.2">
      <c r="A5" s="3" t="s">
        <v>6</v>
      </c>
      <c r="B5" s="1">
        <v>70</v>
      </c>
      <c r="C5" s="1">
        <v>40</v>
      </c>
      <c r="D5" s="1">
        <v>40</v>
      </c>
      <c r="E5" s="1">
        <v>60</v>
      </c>
      <c r="F5" s="1">
        <v>60</v>
      </c>
      <c r="G5" s="1">
        <v>60</v>
      </c>
      <c r="H5" s="1">
        <v>100</v>
      </c>
      <c r="I5" s="1">
        <v>100</v>
      </c>
      <c r="J5" s="1">
        <v>100</v>
      </c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  <row r="9" spans="1:10" x14ac:dyDescent="0.2">
      <c r="A9" s="3"/>
      <c r="B9" s="1"/>
      <c r="C9" s="1"/>
      <c r="D9" s="1"/>
      <c r="E9" s="1"/>
      <c r="F9" s="1"/>
      <c r="G9" s="1"/>
      <c r="H9" s="1"/>
      <c r="I9" s="1"/>
    </row>
    <row r="10" spans="1:10" x14ac:dyDescent="0.2">
      <c r="A10" s="3"/>
      <c r="B10" s="1"/>
      <c r="C10" s="1"/>
      <c r="D10" s="1"/>
      <c r="E10" s="1"/>
      <c r="F10" s="1"/>
      <c r="G10" s="1"/>
      <c r="H10" s="1"/>
      <c r="I10" s="1"/>
    </row>
    <row r="11" spans="1:10" x14ac:dyDescent="0.2">
      <c r="A11" s="3"/>
      <c r="B11" s="1"/>
      <c r="C11" s="1"/>
      <c r="D11" s="1"/>
      <c r="E11" s="1"/>
      <c r="F11" s="1"/>
      <c r="G11" s="1"/>
      <c r="H11" s="1"/>
      <c r="I11" s="1"/>
    </row>
    <row r="12" spans="1:10" x14ac:dyDescent="0.2">
      <c r="A12" s="3"/>
      <c r="B12" s="1"/>
      <c r="C12" s="1"/>
      <c r="D12" s="1"/>
      <c r="E12" s="1"/>
      <c r="F12" s="1"/>
      <c r="G12" s="1"/>
      <c r="H12" s="1"/>
      <c r="I12" s="1"/>
    </row>
    <row r="13" spans="1:10" x14ac:dyDescent="0.2">
      <c r="A13" s="3"/>
      <c r="B13" s="1"/>
      <c r="C13" s="1"/>
      <c r="D13" s="1"/>
      <c r="E13" s="1"/>
      <c r="F13" s="1"/>
      <c r="G13" s="1"/>
      <c r="H13" s="1"/>
      <c r="I13" s="1"/>
    </row>
    <row r="14" spans="1:10" x14ac:dyDescent="0.2">
      <c r="A14" s="3"/>
      <c r="B14" s="1"/>
      <c r="C14" s="1"/>
      <c r="D14" s="1"/>
      <c r="E14" s="1"/>
      <c r="F14" s="1"/>
      <c r="G14" s="1"/>
      <c r="H14" s="1"/>
      <c r="I14" s="1"/>
    </row>
    <row r="15" spans="1:10" x14ac:dyDescent="0.2">
      <c r="A15" s="3"/>
      <c r="B15" s="1"/>
      <c r="C15" s="1"/>
      <c r="D15" s="1"/>
      <c r="E15" s="1"/>
      <c r="F15" s="1"/>
      <c r="G15" s="1"/>
      <c r="H15" s="1"/>
      <c r="I15" s="1"/>
    </row>
    <row r="16" spans="1:10" x14ac:dyDescent="0.2">
      <c r="A16" s="3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3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3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3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3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3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3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3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3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3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3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3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3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3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3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3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3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3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3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3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3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3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3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3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3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3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3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3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3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3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3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3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3"/>
      <c r="B51" s="1"/>
      <c r="C51" s="1"/>
      <c r="D51" s="1"/>
      <c r="E51" s="1"/>
      <c r="F51" s="1"/>
      <c r="G51" s="1"/>
      <c r="H51" s="1"/>
      <c r="I51" s="1"/>
    </row>
    <row r="52" spans="1:9" x14ac:dyDescent="0.2">
      <c r="A52" s="3"/>
      <c r="B52" s="1"/>
      <c r="C52" s="1"/>
      <c r="D52" s="1"/>
      <c r="E52" s="1"/>
      <c r="F52" s="1"/>
      <c r="G52" s="1"/>
      <c r="H52" s="1"/>
      <c r="I52" s="1"/>
    </row>
    <row r="53" spans="1:9" x14ac:dyDescent="0.2">
      <c r="A53" s="3"/>
      <c r="B53" s="1"/>
      <c r="C53" s="1"/>
      <c r="D53" s="1"/>
      <c r="E53" s="1"/>
      <c r="F53" s="1"/>
      <c r="G53" s="1"/>
      <c r="H53" s="1"/>
      <c r="I53" s="1"/>
    </row>
    <row r="54" spans="1:9" x14ac:dyDescent="0.2">
      <c r="A54" s="3"/>
      <c r="B54" s="1"/>
      <c r="C54" s="1"/>
      <c r="D54" s="1"/>
      <c r="E54" s="1"/>
      <c r="F54" s="1"/>
      <c r="G54" s="1"/>
      <c r="H54" s="1"/>
      <c r="I54" s="1"/>
    </row>
    <row r="55" spans="1:9" x14ac:dyDescent="0.2">
      <c r="A55" s="3"/>
      <c r="B55" s="1"/>
      <c r="C55" s="1"/>
      <c r="D55" s="1"/>
      <c r="E55" s="1"/>
      <c r="F55" s="1"/>
      <c r="G55" s="1"/>
      <c r="H55" s="1"/>
      <c r="I55" s="1"/>
    </row>
    <row r="56" spans="1:9" x14ac:dyDescent="0.2">
      <c r="A56" s="3"/>
      <c r="B56" s="1"/>
      <c r="C56" s="1"/>
      <c r="D56" s="1"/>
      <c r="E56" s="1"/>
      <c r="F56" s="1"/>
      <c r="G56" s="1"/>
      <c r="H56" s="1"/>
      <c r="I56" s="1"/>
    </row>
    <row r="57" spans="1:9" x14ac:dyDescent="0.2">
      <c r="A57" s="3"/>
      <c r="B57" s="1"/>
      <c r="C57" s="1"/>
      <c r="D57" s="1"/>
      <c r="E57" s="1"/>
      <c r="F57" s="1"/>
      <c r="G57" s="1"/>
      <c r="H57" s="1"/>
      <c r="I57" s="1"/>
    </row>
    <row r="58" spans="1:9" x14ac:dyDescent="0.2">
      <c r="A58" s="3"/>
      <c r="B58" s="1"/>
      <c r="C58" s="1"/>
      <c r="D58" s="1"/>
      <c r="E58" s="1"/>
      <c r="F58" s="1"/>
      <c r="G58" s="1"/>
      <c r="H58" s="1"/>
      <c r="I58" s="1"/>
    </row>
    <row r="59" spans="1:9" x14ac:dyDescent="0.2">
      <c r="A59" s="3"/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3"/>
      <c r="B60" s="1"/>
      <c r="C60" s="1"/>
      <c r="D60" s="1"/>
      <c r="E60" s="1"/>
      <c r="F60" s="1"/>
      <c r="G60" s="1"/>
      <c r="H60" s="1"/>
      <c r="I60" s="1"/>
    </row>
    <row r="61" spans="1:9" x14ac:dyDescent="0.2">
      <c r="A61" s="3"/>
      <c r="B61" s="1"/>
      <c r="C61" s="1"/>
      <c r="D61" s="1"/>
      <c r="E61" s="1"/>
      <c r="F61" s="1"/>
      <c r="G61" s="1"/>
      <c r="H61" s="1"/>
      <c r="I61" s="1"/>
    </row>
    <row r="62" spans="1:9" x14ac:dyDescent="0.2">
      <c r="A62" s="3"/>
      <c r="B62" s="1"/>
      <c r="C62" s="1"/>
      <c r="D62" s="1"/>
      <c r="E62" s="1"/>
      <c r="F62" s="1"/>
      <c r="G62" s="1"/>
      <c r="H62" s="1"/>
      <c r="I62" s="1"/>
    </row>
    <row r="63" spans="1:9" x14ac:dyDescent="0.2">
      <c r="A63" s="3"/>
      <c r="B63" s="1"/>
      <c r="C63" s="1"/>
      <c r="D63" s="1"/>
      <c r="E63" s="1"/>
      <c r="F63" s="1"/>
      <c r="G63" s="1"/>
      <c r="H63" s="1"/>
      <c r="I63" s="1"/>
    </row>
    <row r="64" spans="1:9" x14ac:dyDescent="0.2">
      <c r="A64" s="3"/>
      <c r="B64" s="1"/>
      <c r="C64" s="1"/>
      <c r="D64" s="1"/>
      <c r="E64" s="1"/>
      <c r="F64" s="1"/>
      <c r="G64" s="1"/>
      <c r="H64" s="1"/>
      <c r="I64" s="1"/>
    </row>
    <row r="65" spans="1:9" x14ac:dyDescent="0.2">
      <c r="A65" s="3"/>
      <c r="B65" s="1"/>
      <c r="C65" s="1"/>
      <c r="D65" s="1"/>
      <c r="E65" s="1"/>
      <c r="F65" s="1"/>
      <c r="G65" s="1"/>
      <c r="H65" s="1"/>
      <c r="I65" s="1"/>
    </row>
    <row r="66" spans="1:9" x14ac:dyDescent="0.2">
      <c r="A66" s="3"/>
      <c r="B66" s="1"/>
      <c r="C66" s="1"/>
      <c r="D66" s="1"/>
      <c r="E66" s="1"/>
      <c r="F66" s="1"/>
      <c r="G66" s="1"/>
      <c r="H66" s="1"/>
      <c r="I66" s="1"/>
    </row>
    <row r="67" spans="1:9" x14ac:dyDescent="0.2">
      <c r="A67" s="3"/>
      <c r="B67" s="1"/>
      <c r="C67" s="1"/>
      <c r="D67" s="1"/>
      <c r="E67" s="1"/>
      <c r="F67" s="1"/>
      <c r="G67" s="1"/>
      <c r="H67" s="1"/>
      <c r="I67" s="1"/>
    </row>
    <row r="68" spans="1:9" x14ac:dyDescent="0.2">
      <c r="A68" s="3"/>
      <c r="B68" s="1"/>
      <c r="C68" s="1"/>
      <c r="D68" s="1"/>
      <c r="E68" s="1"/>
      <c r="F68" s="1"/>
      <c r="G68" s="1"/>
      <c r="H68" s="1"/>
      <c r="I68" s="1"/>
    </row>
    <row r="69" spans="1:9" x14ac:dyDescent="0.2">
      <c r="A69" s="3"/>
      <c r="B69" s="1"/>
      <c r="C69" s="1"/>
      <c r="D69" s="1"/>
      <c r="E69" s="1"/>
      <c r="F69" s="1"/>
      <c r="G69" s="1"/>
      <c r="H69" s="1"/>
      <c r="I69" s="1"/>
    </row>
    <row r="70" spans="1:9" x14ac:dyDescent="0.2">
      <c r="A70" s="3"/>
      <c r="B70" s="1"/>
      <c r="C70" s="1"/>
      <c r="D70" s="1"/>
      <c r="E70" s="1"/>
      <c r="F70" s="1"/>
      <c r="G70" s="1"/>
      <c r="H70" s="1"/>
      <c r="I70" s="1"/>
    </row>
    <row r="71" spans="1:9" x14ac:dyDescent="0.2">
      <c r="A71" s="3"/>
      <c r="B71" s="1"/>
      <c r="C71" s="1"/>
      <c r="D71" s="1"/>
      <c r="E71" s="1"/>
      <c r="F71" s="1"/>
      <c r="G71" s="1"/>
      <c r="H71" s="1"/>
      <c r="I71" s="1"/>
    </row>
    <row r="72" spans="1:9" x14ac:dyDescent="0.2">
      <c r="A72" s="3"/>
      <c r="B72" s="1"/>
      <c r="C72" s="1"/>
      <c r="D72" s="1"/>
      <c r="E72" s="1"/>
      <c r="F72" s="1"/>
      <c r="G72" s="1"/>
      <c r="H72" s="1"/>
      <c r="I72" s="1"/>
    </row>
    <row r="73" spans="1:9" x14ac:dyDescent="0.2">
      <c r="A73" s="3"/>
      <c r="B73" s="1"/>
      <c r="C73" s="1"/>
      <c r="D73" s="1"/>
      <c r="E73" s="1"/>
      <c r="F73" s="1"/>
      <c r="G73" s="1"/>
      <c r="H73" s="1"/>
      <c r="I73" s="1"/>
    </row>
    <row r="74" spans="1:9" x14ac:dyDescent="0.2">
      <c r="A74" s="3"/>
      <c r="B74" s="1"/>
      <c r="C74" s="1"/>
      <c r="D74" s="1"/>
      <c r="E74" s="1"/>
      <c r="F74" s="1"/>
      <c r="G74" s="1"/>
      <c r="H74" s="1"/>
      <c r="I74" s="1"/>
    </row>
    <row r="75" spans="1:9" x14ac:dyDescent="0.2">
      <c r="A75" s="3"/>
      <c r="B75" s="1"/>
      <c r="C75" s="1"/>
      <c r="D75" s="1"/>
      <c r="E75" s="1"/>
      <c r="F75" s="1"/>
      <c r="G75" s="1"/>
      <c r="H75" s="1"/>
      <c r="I75" s="1"/>
    </row>
    <row r="76" spans="1:9" x14ac:dyDescent="0.2">
      <c r="A76" s="3"/>
      <c r="B76" s="1"/>
      <c r="C76" s="1"/>
      <c r="D76" s="1"/>
      <c r="E76" s="1"/>
      <c r="F76" s="1"/>
      <c r="G76" s="1"/>
      <c r="H76" s="1"/>
      <c r="I76" s="1"/>
    </row>
    <row r="77" spans="1:9" x14ac:dyDescent="0.2">
      <c r="A77" s="3"/>
      <c r="B77" s="1"/>
      <c r="C77" s="1"/>
      <c r="D77" s="1"/>
      <c r="E77" s="1"/>
      <c r="F77" s="1"/>
      <c r="G77" s="1"/>
      <c r="H77" s="1"/>
      <c r="I77" s="1"/>
    </row>
    <row r="78" spans="1:9" x14ac:dyDescent="0.2">
      <c r="A78" s="3"/>
      <c r="B78" s="1"/>
      <c r="C78" s="1"/>
      <c r="D78" s="1"/>
      <c r="E78" s="1"/>
      <c r="F78" s="1"/>
      <c r="G78" s="1"/>
      <c r="H78" s="1"/>
      <c r="I78" s="1"/>
    </row>
    <row r="79" spans="1:9" x14ac:dyDescent="0.2">
      <c r="A79" s="3"/>
      <c r="B79" s="1"/>
      <c r="C79" s="1"/>
      <c r="D79" s="1"/>
      <c r="E79" s="1"/>
      <c r="F79" s="1"/>
      <c r="G79" s="1"/>
      <c r="H79" s="1"/>
      <c r="I79" s="1"/>
    </row>
    <row r="80" spans="1:9" x14ac:dyDescent="0.2">
      <c r="A80" s="3"/>
      <c r="B80" s="1"/>
      <c r="C80" s="1"/>
      <c r="D80" s="1"/>
      <c r="E80" s="1"/>
      <c r="F80" s="1"/>
      <c r="G80" s="1"/>
      <c r="H80" s="1"/>
      <c r="I80" s="1"/>
    </row>
    <row r="81" spans="1:9" x14ac:dyDescent="0.2">
      <c r="A81" s="3"/>
      <c r="B81" s="1"/>
      <c r="C81" s="1"/>
      <c r="D81" s="1"/>
      <c r="E81" s="1"/>
      <c r="F81" s="1"/>
      <c r="G81" s="1"/>
      <c r="H81" s="1"/>
      <c r="I81" s="1"/>
    </row>
    <row r="82" spans="1:9" x14ac:dyDescent="0.2">
      <c r="A82" s="3"/>
      <c r="B82" s="1"/>
      <c r="C82" s="1"/>
      <c r="D82" s="1"/>
      <c r="E82" s="1"/>
      <c r="F82" s="1"/>
      <c r="G82" s="1"/>
      <c r="H82" s="1"/>
      <c r="I82" s="1"/>
    </row>
    <row r="83" spans="1:9" x14ac:dyDescent="0.2">
      <c r="A83" s="3"/>
      <c r="B83" s="1"/>
      <c r="C83" s="1"/>
      <c r="D83" s="1"/>
      <c r="E83" s="1"/>
      <c r="F83" s="1"/>
      <c r="G83" s="1"/>
      <c r="H83" s="1"/>
      <c r="I83" s="1"/>
    </row>
    <row r="84" spans="1:9" x14ac:dyDescent="0.2">
      <c r="A84" s="3"/>
      <c r="B84" s="1"/>
      <c r="C84" s="1"/>
      <c r="D84" s="1"/>
      <c r="E84" s="1"/>
      <c r="F84" s="1"/>
      <c r="G84" s="1"/>
      <c r="H84" s="1"/>
      <c r="I84" s="1"/>
    </row>
    <row r="85" spans="1:9" x14ac:dyDescent="0.2">
      <c r="A85" s="3"/>
      <c r="B85" s="1"/>
      <c r="C85" s="1"/>
      <c r="D85" s="1"/>
      <c r="E85" s="1"/>
      <c r="F85" s="1"/>
      <c r="G85" s="1"/>
      <c r="H85" s="1"/>
      <c r="I85" s="1"/>
    </row>
    <row r="86" spans="1:9" x14ac:dyDescent="0.2">
      <c r="A86" s="3"/>
      <c r="B86" s="1"/>
      <c r="C86" s="1"/>
      <c r="D86" s="1"/>
      <c r="E86" s="1"/>
      <c r="F86" s="1"/>
      <c r="G86" s="1"/>
      <c r="H86" s="1"/>
      <c r="I86" s="1"/>
    </row>
    <row r="87" spans="1:9" x14ac:dyDescent="0.2">
      <c r="A87" s="3"/>
      <c r="B87" s="1"/>
      <c r="C87" s="1"/>
      <c r="D87" s="1"/>
      <c r="E87" s="1"/>
      <c r="F87" s="1"/>
      <c r="G87" s="1"/>
      <c r="H87" s="1"/>
      <c r="I87" s="1"/>
    </row>
    <row r="88" spans="1:9" x14ac:dyDescent="0.2">
      <c r="A88" s="3"/>
      <c r="B88" s="1"/>
      <c r="C88" s="1"/>
      <c r="D88" s="1"/>
      <c r="E88" s="1"/>
      <c r="F88" s="1"/>
      <c r="G88" s="1"/>
      <c r="H88" s="1"/>
      <c r="I88" s="1"/>
    </row>
    <row r="89" spans="1:9" x14ac:dyDescent="0.2">
      <c r="A89" s="3"/>
      <c r="B89" s="1"/>
      <c r="C89" s="1"/>
      <c r="D89" s="1"/>
      <c r="E89" s="1"/>
      <c r="F89" s="1"/>
      <c r="G89" s="1"/>
      <c r="H89" s="1"/>
      <c r="I89" s="1"/>
    </row>
    <row r="90" spans="1:9" x14ac:dyDescent="0.2">
      <c r="A90" s="3"/>
      <c r="B90" s="1"/>
      <c r="C90" s="1"/>
      <c r="D90" s="1"/>
      <c r="E90" s="1"/>
      <c r="F90" s="1"/>
      <c r="G90" s="1"/>
      <c r="H90" s="1"/>
      <c r="I90" s="1"/>
    </row>
    <row r="91" spans="1:9" x14ac:dyDescent="0.2">
      <c r="A91" s="3"/>
      <c r="B91" s="1"/>
      <c r="C91" s="1"/>
      <c r="D91" s="1"/>
      <c r="E91" s="1"/>
      <c r="F91" s="1"/>
      <c r="G91" s="1"/>
      <c r="H91" s="1"/>
      <c r="I91" s="1"/>
    </row>
    <row r="92" spans="1:9" x14ac:dyDescent="0.2">
      <c r="A92" s="3"/>
      <c r="B92" s="1"/>
      <c r="C92" s="1"/>
      <c r="D92" s="1"/>
      <c r="E92" s="1"/>
      <c r="F92" s="1"/>
      <c r="G92" s="1"/>
      <c r="H92" s="1"/>
      <c r="I92" s="1"/>
    </row>
    <row r="93" spans="1:9" x14ac:dyDescent="0.2">
      <c r="A93" s="3"/>
      <c r="B93" s="1"/>
      <c r="C93" s="1"/>
      <c r="D93" s="1"/>
      <c r="E93" s="1"/>
      <c r="F93" s="1"/>
      <c r="G93" s="1"/>
      <c r="H93" s="1"/>
      <c r="I93" s="1"/>
    </row>
    <row r="94" spans="1:9" x14ac:dyDescent="0.2">
      <c r="A94" s="3"/>
      <c r="B94" s="1"/>
      <c r="C94" s="1"/>
      <c r="D94" s="1"/>
      <c r="E94" s="1"/>
      <c r="F94" s="1"/>
      <c r="G94" s="1"/>
      <c r="H94" s="1"/>
      <c r="I94" s="1"/>
    </row>
    <row r="95" spans="1:9" x14ac:dyDescent="0.2">
      <c r="A95" s="3"/>
      <c r="B95" s="1"/>
      <c r="C95" s="1"/>
      <c r="D95" s="1"/>
      <c r="E95" s="1"/>
      <c r="F95" s="1"/>
      <c r="G95" s="1"/>
      <c r="H95" s="1"/>
      <c r="I95" s="1"/>
    </row>
    <row r="96" spans="1:9" x14ac:dyDescent="0.2">
      <c r="A96" s="3"/>
      <c r="B96" s="1"/>
      <c r="C96" s="1"/>
      <c r="D96" s="1"/>
      <c r="E96" s="1"/>
      <c r="F96" s="1"/>
      <c r="G96" s="1"/>
      <c r="H96" s="1"/>
      <c r="I96" s="1"/>
    </row>
    <row r="97" spans="1:9" x14ac:dyDescent="0.2">
      <c r="A97" s="3"/>
      <c r="B97" s="1"/>
      <c r="C97" s="1"/>
      <c r="D97" s="1"/>
      <c r="E97" s="1"/>
      <c r="F97" s="1"/>
      <c r="G97" s="1"/>
      <c r="H97" s="1"/>
      <c r="I97" s="1"/>
    </row>
    <row r="98" spans="1:9" x14ac:dyDescent="0.2">
      <c r="A98" s="3"/>
      <c r="B98" s="1"/>
      <c r="C98" s="1"/>
      <c r="D98" s="1"/>
      <c r="E98" s="1"/>
      <c r="F98" s="1"/>
      <c r="G98" s="1"/>
      <c r="H98" s="1"/>
      <c r="I98" s="1"/>
    </row>
    <row r="99" spans="1:9" x14ac:dyDescent="0.2">
      <c r="A99" s="3"/>
      <c r="B99" s="1"/>
      <c r="C99" s="1"/>
      <c r="D99" s="1"/>
      <c r="E99" s="1"/>
      <c r="F99" s="1"/>
      <c r="G99" s="1"/>
      <c r="H99" s="1"/>
      <c r="I99" s="1"/>
    </row>
    <row r="100" spans="1:9" x14ac:dyDescent="0.2">
      <c r="A100" s="3"/>
      <c r="B100" s="1"/>
      <c r="C100" s="1"/>
      <c r="D100" s="1"/>
      <c r="E100" s="1"/>
      <c r="F100" s="1"/>
      <c r="G100" s="1"/>
      <c r="H100" s="1"/>
      <c r="I100" s="1"/>
    </row>
    <row r="101" spans="1:9" x14ac:dyDescent="0.2">
      <c r="A101" s="3"/>
      <c r="B101" s="1"/>
      <c r="C101" s="1"/>
      <c r="D101" s="1"/>
      <c r="E101" s="1"/>
      <c r="F101" s="1"/>
      <c r="G101" s="1"/>
      <c r="H101" s="1"/>
      <c r="I101" s="1"/>
    </row>
    <row r="102" spans="1:9" x14ac:dyDescent="0.2">
      <c r="A102" s="3"/>
      <c r="B102" s="1"/>
      <c r="C102" s="1"/>
      <c r="D102" s="1"/>
      <c r="E102" s="1"/>
      <c r="F102" s="1"/>
      <c r="G102" s="1"/>
      <c r="H102" s="1"/>
      <c r="I102" s="1"/>
    </row>
    <row r="103" spans="1:9" x14ac:dyDescent="0.2">
      <c r="A103" s="3"/>
      <c r="B103" s="1"/>
      <c r="C103" s="1"/>
      <c r="D103" s="1"/>
      <c r="E103" s="1"/>
      <c r="F103" s="1"/>
      <c r="G103" s="1"/>
      <c r="H103" s="1"/>
      <c r="I103" s="1"/>
    </row>
    <row r="104" spans="1:9" x14ac:dyDescent="0.2">
      <c r="A104" s="3"/>
      <c r="B104" s="1"/>
      <c r="C104" s="1"/>
      <c r="D104" s="1"/>
      <c r="E104" s="1"/>
      <c r="F104" s="1"/>
      <c r="G104" s="1"/>
      <c r="H104" s="1"/>
      <c r="I104" s="1"/>
    </row>
    <row r="105" spans="1:9" x14ac:dyDescent="0.2">
      <c r="A105" s="3"/>
      <c r="B105" s="1"/>
      <c r="C105" s="1"/>
      <c r="D105" s="1"/>
      <c r="E105" s="1"/>
      <c r="F105" s="1"/>
      <c r="G105" s="1"/>
      <c r="H105" s="1"/>
      <c r="I105" s="1"/>
    </row>
    <row r="106" spans="1:9" x14ac:dyDescent="0.2">
      <c r="A106" s="3"/>
      <c r="B106" s="1"/>
      <c r="C106" s="1"/>
      <c r="D106" s="1"/>
      <c r="E106" s="1"/>
      <c r="F106" s="1"/>
      <c r="G106" s="1"/>
      <c r="H106" s="1"/>
      <c r="I106" s="1"/>
    </row>
    <row r="107" spans="1:9" x14ac:dyDescent="0.2">
      <c r="A107" s="3"/>
      <c r="B107" s="1"/>
      <c r="C107" s="1"/>
      <c r="D107" s="1"/>
      <c r="E107" s="1"/>
      <c r="F107" s="1"/>
      <c r="G107" s="1"/>
      <c r="H107" s="1"/>
      <c r="I107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7D41E-3948-2A44-9FB2-3FF7B9D39E85}">
  <dimension ref="A1:O113"/>
  <sheetViews>
    <sheetView workbookViewId="0">
      <selection activeCell="D2" sqref="D2"/>
    </sheetView>
  </sheetViews>
  <sheetFormatPr baseColWidth="10" defaultColWidth="8.83203125" defaultRowHeight="13" x14ac:dyDescent="0.15"/>
  <cols>
    <col min="1" max="1" width="10.83203125" style="21" customWidth="1"/>
    <col min="2" max="257" width="8.83203125" style="21"/>
    <col min="258" max="258" width="10.83203125" style="21" customWidth="1"/>
    <col min="259" max="513" width="8.83203125" style="21"/>
    <col min="514" max="514" width="10.83203125" style="21" customWidth="1"/>
    <col min="515" max="769" width="8.83203125" style="21"/>
    <col min="770" max="770" width="10.83203125" style="21" customWidth="1"/>
    <col min="771" max="1025" width="8.83203125" style="21"/>
    <col min="1026" max="1026" width="10.83203125" style="21" customWidth="1"/>
    <col min="1027" max="1281" width="8.83203125" style="21"/>
    <col min="1282" max="1282" width="10.83203125" style="21" customWidth="1"/>
    <col min="1283" max="1537" width="8.83203125" style="21"/>
    <col min="1538" max="1538" width="10.83203125" style="21" customWidth="1"/>
    <col min="1539" max="1793" width="8.83203125" style="21"/>
    <col min="1794" max="1794" width="10.83203125" style="21" customWidth="1"/>
    <col min="1795" max="2049" width="8.83203125" style="21"/>
    <col min="2050" max="2050" width="10.83203125" style="21" customWidth="1"/>
    <col min="2051" max="2305" width="8.83203125" style="21"/>
    <col min="2306" max="2306" width="10.83203125" style="21" customWidth="1"/>
    <col min="2307" max="2561" width="8.83203125" style="21"/>
    <col min="2562" max="2562" width="10.83203125" style="21" customWidth="1"/>
    <col min="2563" max="2817" width="8.83203125" style="21"/>
    <col min="2818" max="2818" width="10.83203125" style="21" customWidth="1"/>
    <col min="2819" max="3073" width="8.83203125" style="21"/>
    <col min="3074" max="3074" width="10.83203125" style="21" customWidth="1"/>
    <col min="3075" max="3329" width="8.83203125" style="21"/>
    <col min="3330" max="3330" width="10.83203125" style="21" customWidth="1"/>
    <col min="3331" max="3585" width="8.83203125" style="21"/>
    <col min="3586" max="3586" width="10.83203125" style="21" customWidth="1"/>
    <col min="3587" max="3841" width="8.83203125" style="21"/>
    <col min="3842" max="3842" width="10.83203125" style="21" customWidth="1"/>
    <col min="3843" max="4097" width="8.83203125" style="21"/>
    <col min="4098" max="4098" width="10.83203125" style="21" customWidth="1"/>
    <col min="4099" max="4353" width="8.83203125" style="21"/>
    <col min="4354" max="4354" width="10.83203125" style="21" customWidth="1"/>
    <col min="4355" max="4609" width="8.83203125" style="21"/>
    <col min="4610" max="4610" width="10.83203125" style="21" customWidth="1"/>
    <col min="4611" max="4865" width="8.83203125" style="21"/>
    <col min="4866" max="4866" width="10.83203125" style="21" customWidth="1"/>
    <col min="4867" max="5121" width="8.83203125" style="21"/>
    <col min="5122" max="5122" width="10.83203125" style="21" customWidth="1"/>
    <col min="5123" max="5377" width="8.83203125" style="21"/>
    <col min="5378" max="5378" width="10.83203125" style="21" customWidth="1"/>
    <col min="5379" max="5633" width="8.83203125" style="21"/>
    <col min="5634" max="5634" width="10.83203125" style="21" customWidth="1"/>
    <col min="5635" max="5889" width="8.83203125" style="21"/>
    <col min="5890" max="5890" width="10.83203125" style="21" customWidth="1"/>
    <col min="5891" max="6145" width="8.83203125" style="21"/>
    <col min="6146" max="6146" width="10.83203125" style="21" customWidth="1"/>
    <col min="6147" max="6401" width="8.83203125" style="21"/>
    <col min="6402" max="6402" width="10.83203125" style="21" customWidth="1"/>
    <col min="6403" max="6657" width="8.83203125" style="21"/>
    <col min="6658" max="6658" width="10.83203125" style="21" customWidth="1"/>
    <col min="6659" max="6913" width="8.83203125" style="21"/>
    <col min="6914" max="6914" width="10.83203125" style="21" customWidth="1"/>
    <col min="6915" max="7169" width="8.83203125" style="21"/>
    <col min="7170" max="7170" width="10.83203125" style="21" customWidth="1"/>
    <col min="7171" max="7425" width="8.83203125" style="21"/>
    <col min="7426" max="7426" width="10.83203125" style="21" customWidth="1"/>
    <col min="7427" max="7681" width="8.83203125" style="21"/>
    <col min="7682" max="7682" width="10.83203125" style="21" customWidth="1"/>
    <col min="7683" max="7937" width="8.83203125" style="21"/>
    <col min="7938" max="7938" width="10.83203125" style="21" customWidth="1"/>
    <col min="7939" max="8193" width="8.83203125" style="21"/>
    <col min="8194" max="8194" width="10.83203125" style="21" customWidth="1"/>
    <col min="8195" max="8449" width="8.83203125" style="21"/>
    <col min="8450" max="8450" width="10.83203125" style="21" customWidth="1"/>
    <col min="8451" max="8705" width="8.83203125" style="21"/>
    <col min="8706" max="8706" width="10.83203125" style="21" customWidth="1"/>
    <col min="8707" max="8961" width="8.83203125" style="21"/>
    <col min="8962" max="8962" width="10.83203125" style="21" customWidth="1"/>
    <col min="8963" max="9217" width="8.83203125" style="21"/>
    <col min="9218" max="9218" width="10.83203125" style="21" customWidth="1"/>
    <col min="9219" max="9473" width="8.83203125" style="21"/>
    <col min="9474" max="9474" width="10.83203125" style="21" customWidth="1"/>
    <col min="9475" max="9729" width="8.83203125" style="21"/>
    <col min="9730" max="9730" width="10.83203125" style="21" customWidth="1"/>
    <col min="9731" max="9985" width="8.83203125" style="21"/>
    <col min="9986" max="9986" width="10.83203125" style="21" customWidth="1"/>
    <col min="9987" max="10241" width="8.83203125" style="21"/>
    <col min="10242" max="10242" width="10.83203125" style="21" customWidth="1"/>
    <col min="10243" max="10497" width="8.83203125" style="21"/>
    <col min="10498" max="10498" width="10.83203125" style="21" customWidth="1"/>
    <col min="10499" max="10753" width="8.83203125" style="21"/>
    <col min="10754" max="10754" width="10.83203125" style="21" customWidth="1"/>
    <col min="10755" max="11009" width="8.83203125" style="21"/>
    <col min="11010" max="11010" width="10.83203125" style="21" customWidth="1"/>
    <col min="11011" max="11265" width="8.83203125" style="21"/>
    <col min="11266" max="11266" width="10.83203125" style="21" customWidth="1"/>
    <col min="11267" max="11521" width="8.83203125" style="21"/>
    <col min="11522" max="11522" width="10.83203125" style="21" customWidth="1"/>
    <col min="11523" max="11777" width="8.83203125" style="21"/>
    <col min="11778" max="11778" width="10.83203125" style="21" customWidth="1"/>
    <col min="11779" max="12033" width="8.83203125" style="21"/>
    <col min="12034" max="12034" width="10.83203125" style="21" customWidth="1"/>
    <col min="12035" max="12289" width="8.83203125" style="21"/>
    <col min="12290" max="12290" width="10.83203125" style="21" customWidth="1"/>
    <col min="12291" max="12545" width="8.83203125" style="21"/>
    <col min="12546" max="12546" width="10.83203125" style="21" customWidth="1"/>
    <col min="12547" max="12801" width="8.83203125" style="21"/>
    <col min="12802" max="12802" width="10.83203125" style="21" customWidth="1"/>
    <col min="12803" max="13057" width="8.83203125" style="21"/>
    <col min="13058" max="13058" width="10.83203125" style="21" customWidth="1"/>
    <col min="13059" max="13313" width="8.83203125" style="21"/>
    <col min="13314" max="13314" width="10.83203125" style="21" customWidth="1"/>
    <col min="13315" max="13569" width="8.83203125" style="21"/>
    <col min="13570" max="13570" width="10.83203125" style="21" customWidth="1"/>
    <col min="13571" max="13825" width="8.83203125" style="21"/>
    <col min="13826" max="13826" width="10.83203125" style="21" customWidth="1"/>
    <col min="13827" max="14081" width="8.83203125" style="21"/>
    <col min="14082" max="14082" width="10.83203125" style="21" customWidth="1"/>
    <col min="14083" max="14337" width="8.83203125" style="21"/>
    <col min="14338" max="14338" width="10.83203125" style="21" customWidth="1"/>
    <col min="14339" max="14593" width="8.83203125" style="21"/>
    <col min="14594" max="14594" width="10.83203125" style="21" customWidth="1"/>
    <col min="14595" max="14849" width="8.83203125" style="21"/>
    <col min="14850" max="14850" width="10.83203125" style="21" customWidth="1"/>
    <col min="14851" max="15105" width="8.83203125" style="21"/>
    <col min="15106" max="15106" width="10.83203125" style="21" customWidth="1"/>
    <col min="15107" max="15361" width="8.83203125" style="21"/>
    <col min="15362" max="15362" width="10.83203125" style="21" customWidth="1"/>
    <col min="15363" max="15617" width="8.83203125" style="21"/>
    <col min="15618" max="15618" width="10.83203125" style="21" customWidth="1"/>
    <col min="15619" max="15873" width="8.83203125" style="21"/>
    <col min="15874" max="15874" width="10.83203125" style="21" customWidth="1"/>
    <col min="15875" max="16129" width="8.83203125" style="21"/>
    <col min="16130" max="16130" width="10.83203125" style="21" customWidth="1"/>
    <col min="16131" max="16384" width="8.83203125" style="21"/>
  </cols>
  <sheetData>
    <row r="1" spans="1:8" x14ac:dyDescent="0.15">
      <c r="B1" s="21" t="s">
        <v>37</v>
      </c>
      <c r="C1" s="21" t="s">
        <v>13</v>
      </c>
      <c r="D1" s="19" t="s">
        <v>32</v>
      </c>
      <c r="E1" s="23" t="s">
        <v>96</v>
      </c>
      <c r="F1" s="19" t="s">
        <v>33</v>
      </c>
      <c r="G1" s="19"/>
      <c r="H1" s="19" t="s">
        <v>34</v>
      </c>
    </row>
    <row r="2" spans="1:8" x14ac:dyDescent="0.15">
      <c r="A2" s="21" t="s">
        <v>153</v>
      </c>
      <c r="B2" s="22">
        <v>29.875387191772461</v>
      </c>
      <c r="C2" s="22">
        <v>31.484550476074219</v>
      </c>
      <c r="D2" s="22">
        <f>B2-C2</f>
        <v>-1.6091632843017578</v>
      </c>
      <c r="E2" s="22">
        <f t="shared" ref="E2:E36" si="0">2^(-D2)</f>
        <v>3.0507485708598194</v>
      </c>
      <c r="F2" s="21">
        <f>GEOMEAN(E2:E6)</f>
        <v>4.271282564961572</v>
      </c>
      <c r="H2" s="21">
        <f>F2/F14</f>
        <v>0.55471594117929979</v>
      </c>
    </row>
    <row r="3" spans="1:8" x14ac:dyDescent="0.15">
      <c r="B3" s="22">
        <v>29.896728515625</v>
      </c>
      <c r="C3" s="22">
        <v>31.572778701782227</v>
      </c>
      <c r="D3" s="22">
        <f t="shared" ref="D3:D12" si="1">B3-C3</f>
        <v>-1.6760501861572266</v>
      </c>
      <c r="E3" s="22">
        <f t="shared" si="0"/>
        <v>3.1955188244380714</v>
      </c>
    </row>
    <row r="4" spans="1:8" x14ac:dyDescent="0.15">
      <c r="B4" s="22">
        <v>29.358547210693359</v>
      </c>
      <c r="C4" s="22">
        <v>31.738681793212891</v>
      </c>
      <c r="D4" s="22">
        <f t="shared" si="1"/>
        <v>-2.3801345825195312</v>
      </c>
      <c r="E4" s="22">
        <f t="shared" si="0"/>
        <v>5.2058530296886811</v>
      </c>
    </row>
    <row r="5" spans="1:8" x14ac:dyDescent="0.15">
      <c r="B5" s="22">
        <v>29.212860107421875</v>
      </c>
      <c r="C5" s="22">
        <v>31.61700439453125</v>
      </c>
      <c r="D5" s="22">
        <f t="shared" si="1"/>
        <v>-2.404144287109375</v>
      </c>
      <c r="E5" s="22">
        <f t="shared" si="0"/>
        <v>5.2932151192661463</v>
      </c>
    </row>
    <row r="6" spans="1:8" x14ac:dyDescent="0.15">
      <c r="B6" s="22">
        <v>29.338031768798828</v>
      </c>
      <c r="C6" s="22">
        <v>31.741886138916016</v>
      </c>
      <c r="D6" s="22">
        <f t="shared" si="1"/>
        <v>-2.4038543701171875</v>
      </c>
      <c r="E6" s="22">
        <f t="shared" si="0"/>
        <v>5.2921515273211845</v>
      </c>
    </row>
    <row r="7" spans="1:8" x14ac:dyDescent="0.15">
      <c r="B7" s="22"/>
      <c r="C7" s="22"/>
      <c r="D7" s="22"/>
      <c r="E7" s="22"/>
    </row>
    <row r="8" spans="1:8" x14ac:dyDescent="0.15">
      <c r="A8" s="21" t="s">
        <v>154</v>
      </c>
      <c r="B8" s="22">
        <v>29.304550170898438</v>
      </c>
      <c r="C8" s="22">
        <v>31.61602783203125</v>
      </c>
      <c r="D8" s="22">
        <f t="shared" si="1"/>
        <v>-2.3114776611328125</v>
      </c>
      <c r="E8" s="22">
        <f t="shared" si="0"/>
        <v>4.9639124179379888</v>
      </c>
      <c r="F8" s="21">
        <f>GEOMEAN(E8:E12)</f>
        <v>5.9158000369175827</v>
      </c>
      <c r="H8" s="21">
        <f>F8/F14</f>
        <v>0.76829114800949661</v>
      </c>
    </row>
    <row r="9" spans="1:8" x14ac:dyDescent="0.15">
      <c r="B9" s="22">
        <v>29.177852630615234</v>
      </c>
      <c r="C9" s="22">
        <v>31.639654159545898</v>
      </c>
      <c r="D9" s="22">
        <f t="shared" si="1"/>
        <v>-2.4618015289306641</v>
      </c>
      <c r="E9" s="22">
        <f t="shared" si="0"/>
        <v>5.5090422563178354</v>
      </c>
    </row>
    <row r="10" spans="1:8" x14ac:dyDescent="0.15">
      <c r="B10" s="22">
        <v>29.128120422363281</v>
      </c>
      <c r="C10" s="22">
        <v>31.706304550170898</v>
      </c>
      <c r="D10" s="22">
        <f t="shared" si="1"/>
        <v>-2.5781841278076172</v>
      </c>
      <c r="E10" s="22">
        <f t="shared" si="0"/>
        <v>5.9718756611328851</v>
      </c>
    </row>
    <row r="11" spans="1:8" x14ac:dyDescent="0.15">
      <c r="B11" s="22">
        <v>28.862771987915039</v>
      </c>
      <c r="C11" s="22">
        <v>31.557294845581055</v>
      </c>
      <c r="D11" s="22">
        <f t="shared" si="1"/>
        <v>-2.6945228576660156</v>
      </c>
      <c r="E11" s="22">
        <f t="shared" si="0"/>
        <v>6.4733964327841518</v>
      </c>
    </row>
    <row r="12" spans="1:8" x14ac:dyDescent="0.15">
      <c r="B12" s="22">
        <v>28.906063079833984</v>
      </c>
      <c r="C12" s="22">
        <v>31.682943344116211</v>
      </c>
      <c r="D12" s="22">
        <f t="shared" si="1"/>
        <v>-2.7768802642822266</v>
      </c>
      <c r="E12" s="22">
        <f t="shared" si="0"/>
        <v>6.8536867964047596</v>
      </c>
    </row>
    <row r="13" spans="1:8" x14ac:dyDescent="0.15">
      <c r="D13" s="22"/>
      <c r="E13" s="22"/>
    </row>
    <row r="14" spans="1:8" x14ac:dyDescent="0.15">
      <c r="A14" s="21" t="s">
        <v>155</v>
      </c>
      <c r="B14" s="22">
        <v>28.231239318847656</v>
      </c>
      <c r="C14" s="22">
        <v>31.204071044921875</v>
      </c>
      <c r="D14" s="22">
        <f>B14-C14</f>
        <v>-2.9728317260742188</v>
      </c>
      <c r="E14" s="22">
        <f t="shared" si="0"/>
        <v>7.85075675616757</v>
      </c>
      <c r="F14" s="21">
        <f>GEOMEAN(E14:E18)</f>
        <v>7.6999455899555143</v>
      </c>
      <c r="H14" s="21">
        <f>F14/F14</f>
        <v>1</v>
      </c>
    </row>
    <row r="15" spans="1:8" x14ac:dyDescent="0.15">
      <c r="B15" s="22">
        <v>28.258998870849609</v>
      </c>
      <c r="C15" s="22">
        <v>31.062858581542969</v>
      </c>
      <c r="D15" s="22">
        <f t="shared" ref="D15:D48" si="2">B15-C15</f>
        <v>-2.8038597106933594</v>
      </c>
      <c r="E15" s="22">
        <f t="shared" si="0"/>
        <v>6.9830616551960691</v>
      </c>
    </row>
    <row r="16" spans="1:8" x14ac:dyDescent="0.15">
      <c r="B16" s="22">
        <v>28.265811920166016</v>
      </c>
      <c r="C16" s="22">
        <v>31.352914810180664</v>
      </c>
      <c r="D16" s="22">
        <f t="shared" si="2"/>
        <v>-3.0871028900146484</v>
      </c>
      <c r="E16" s="22">
        <f t="shared" si="0"/>
        <v>8.497879521474486</v>
      </c>
    </row>
    <row r="17" spans="1:8" x14ac:dyDescent="0.15">
      <c r="B17" s="22">
        <v>28.174251556396484</v>
      </c>
      <c r="C17" s="22">
        <v>31.207405090332031</v>
      </c>
      <c r="D17" s="22">
        <f t="shared" si="2"/>
        <v>-3.0331535339355469</v>
      </c>
      <c r="E17" s="22">
        <f t="shared" si="0"/>
        <v>8.1859708757589615</v>
      </c>
    </row>
    <row r="18" spans="1:8" x14ac:dyDescent="0.15">
      <c r="B18" s="22">
        <v>28.228235244750977</v>
      </c>
      <c r="C18" s="22">
        <v>31.05552864074707</v>
      </c>
      <c r="D18" s="22">
        <f t="shared" si="2"/>
        <v>-2.8272933959960938</v>
      </c>
      <c r="E18" s="22">
        <f t="shared" si="0"/>
        <v>7.0974136714000462</v>
      </c>
    </row>
    <row r="19" spans="1:8" x14ac:dyDescent="0.15">
      <c r="D19" s="22"/>
      <c r="E19" s="22"/>
    </row>
    <row r="20" spans="1:8" x14ac:dyDescent="0.15">
      <c r="A20" s="21" t="s">
        <v>81</v>
      </c>
      <c r="B20" s="22">
        <v>29.961711883544922</v>
      </c>
      <c r="C20" s="22">
        <v>30.356592178344727</v>
      </c>
      <c r="D20" s="22">
        <f t="shared" si="2"/>
        <v>-0.39488029479980469</v>
      </c>
      <c r="E20" s="22">
        <f t="shared" si="0"/>
        <v>1.3148336595622827</v>
      </c>
      <c r="F20" s="21">
        <f>GEOMEAN(E20:E24)</f>
        <v>1.6481497381012176</v>
      </c>
      <c r="H20" s="21">
        <f>F20/F14</f>
        <v>0.2140469330395281</v>
      </c>
    </row>
    <row r="21" spans="1:8" x14ac:dyDescent="0.15">
      <c r="B21" s="22">
        <v>29.503158569335938</v>
      </c>
      <c r="C21" s="22">
        <v>30.305099487304688</v>
      </c>
      <c r="D21" s="22">
        <f t="shared" si="2"/>
        <v>-0.80194091796875</v>
      </c>
      <c r="E21" s="22">
        <f t="shared" si="0"/>
        <v>1.7434450791018918</v>
      </c>
    </row>
    <row r="22" spans="1:8" x14ac:dyDescent="0.15">
      <c r="B22" s="22">
        <v>29.535469055175781</v>
      </c>
      <c r="C22" s="22">
        <v>30.297809600830078</v>
      </c>
      <c r="D22" s="22">
        <f t="shared" si="2"/>
        <v>-0.76234054565429688</v>
      </c>
      <c r="E22" s="22">
        <f t="shared" si="0"/>
        <v>1.6962402765798388</v>
      </c>
    </row>
    <row r="23" spans="1:8" x14ac:dyDescent="0.15">
      <c r="B23" s="22">
        <v>29.432674407958984</v>
      </c>
      <c r="C23" s="22">
        <v>30.280828475952148</v>
      </c>
      <c r="D23" s="22">
        <f t="shared" si="2"/>
        <v>-0.84815406799316406</v>
      </c>
      <c r="E23" s="22">
        <f t="shared" si="0"/>
        <v>1.8001960954947596</v>
      </c>
    </row>
    <row r="24" spans="1:8" x14ac:dyDescent="0.15">
      <c r="B24" s="22">
        <v>29.632881164550781</v>
      </c>
      <c r="C24" s="22">
        <v>30.429801940917969</v>
      </c>
      <c r="D24" s="22">
        <f t="shared" si="2"/>
        <v>-0.7969207763671875</v>
      </c>
      <c r="E24" s="22">
        <f t="shared" si="0"/>
        <v>1.7373889613336464</v>
      </c>
    </row>
    <row r="25" spans="1:8" x14ac:dyDescent="0.15">
      <c r="D25" s="22"/>
      <c r="E25" s="22"/>
    </row>
    <row r="26" spans="1:8" x14ac:dyDescent="0.15">
      <c r="A26" s="21" t="s">
        <v>82</v>
      </c>
      <c r="B26" s="22">
        <v>30.893949508666992</v>
      </c>
      <c r="C26" s="22">
        <v>32.166973114013672</v>
      </c>
      <c r="D26" s="22">
        <f t="shared" si="2"/>
        <v>-1.2730236053466797</v>
      </c>
      <c r="E26" s="22">
        <f t="shared" si="0"/>
        <v>2.4166752280469299</v>
      </c>
      <c r="F26" s="21">
        <f>GEOMEAN(E26:E30)</f>
        <v>2.2254933866298745</v>
      </c>
      <c r="H26" s="21">
        <f>F26/F14</f>
        <v>0.2890271574818663</v>
      </c>
    </row>
    <row r="27" spans="1:8" x14ac:dyDescent="0.15">
      <c r="B27" s="22">
        <v>30.980792999267578</v>
      </c>
      <c r="C27" s="22">
        <v>32.015769958496094</v>
      </c>
      <c r="D27" s="22">
        <f t="shared" si="2"/>
        <v>-1.0349769592285156</v>
      </c>
      <c r="E27" s="22">
        <f t="shared" si="0"/>
        <v>2.0490809206586968</v>
      </c>
    </row>
    <row r="28" spans="1:8" x14ac:dyDescent="0.15">
      <c r="B28" s="22">
        <v>30.79734992980957</v>
      </c>
      <c r="C28" s="22">
        <v>31.98698616027832</v>
      </c>
      <c r="D28" s="22">
        <f t="shared" si="2"/>
        <v>-1.18963623046875</v>
      </c>
      <c r="E28" s="22">
        <f t="shared" si="0"/>
        <v>2.280952226641233</v>
      </c>
    </row>
    <row r="29" spans="1:8" x14ac:dyDescent="0.15">
      <c r="B29" s="22">
        <v>31.014970779418945</v>
      </c>
      <c r="C29" s="22">
        <v>32.071491241455078</v>
      </c>
      <c r="D29" s="22">
        <f t="shared" si="2"/>
        <v>-1.0565204620361328</v>
      </c>
      <c r="E29" s="22">
        <f t="shared" si="0"/>
        <v>2.0799090763494439</v>
      </c>
    </row>
    <row r="30" spans="1:8" x14ac:dyDescent="0.15">
      <c r="B30" s="22">
        <v>30.832786560058594</v>
      </c>
      <c r="C30" s="22">
        <v>32.04925537109375</v>
      </c>
      <c r="D30" s="22">
        <f t="shared" si="2"/>
        <v>-1.2164688110351562</v>
      </c>
      <c r="E30" s="22">
        <f t="shared" si="0"/>
        <v>2.3237724627648451</v>
      </c>
    </row>
    <row r="31" spans="1:8" x14ac:dyDescent="0.15">
      <c r="D31" s="22"/>
      <c r="E31" s="22"/>
    </row>
    <row r="32" spans="1:8" x14ac:dyDescent="0.15">
      <c r="A32" s="1" t="s">
        <v>83</v>
      </c>
      <c r="B32" s="22">
        <v>30.324302673339844</v>
      </c>
      <c r="C32" s="22">
        <v>31.702930450439453</v>
      </c>
      <c r="D32" s="22">
        <f t="shared" si="2"/>
        <v>-1.3786277770996094</v>
      </c>
      <c r="E32" s="22">
        <f t="shared" si="0"/>
        <v>2.6002093388750369</v>
      </c>
      <c r="F32" s="21">
        <f>GEOMEAN(E32:E36)</f>
        <v>1.9830796368811936</v>
      </c>
      <c r="H32" s="21">
        <f>F32/F14</f>
        <v>0.25754462985661836</v>
      </c>
    </row>
    <row r="33" spans="1:8" x14ac:dyDescent="0.15">
      <c r="B33" s="22">
        <v>30.795598983764648</v>
      </c>
      <c r="C33" s="22">
        <v>31.730772018432617</v>
      </c>
      <c r="D33" s="22">
        <f t="shared" si="2"/>
        <v>-0.93517303466796875</v>
      </c>
      <c r="E33" s="22">
        <f t="shared" si="0"/>
        <v>1.9121199582196542</v>
      </c>
    </row>
    <row r="34" spans="1:8" x14ac:dyDescent="0.15">
      <c r="B34" s="22">
        <v>30.782907485961914</v>
      </c>
      <c r="C34" s="22">
        <v>31.610177993774414</v>
      </c>
      <c r="D34" s="22">
        <f t="shared" si="2"/>
        <v>-0.8272705078125</v>
      </c>
      <c r="E34" s="22">
        <f t="shared" si="0"/>
        <v>1.7743252681693871</v>
      </c>
    </row>
    <row r="35" spans="1:8" x14ac:dyDescent="0.15">
      <c r="B35" s="22">
        <v>30.806472778320312</v>
      </c>
      <c r="C35" s="22">
        <v>31.543701171875</v>
      </c>
      <c r="D35" s="22">
        <f t="shared" si="2"/>
        <v>-0.7372283935546875</v>
      </c>
      <c r="E35" s="22">
        <f t="shared" si="0"/>
        <v>1.6669702920784566</v>
      </c>
    </row>
    <row r="36" spans="1:8" x14ac:dyDescent="0.15">
      <c r="B36" s="22">
        <v>30.514352798461914</v>
      </c>
      <c r="C36" s="22">
        <v>31.574766159057617</v>
      </c>
      <c r="D36" s="22">
        <f t="shared" si="2"/>
        <v>-1.0604133605957031</v>
      </c>
      <c r="E36" s="22">
        <f t="shared" si="0"/>
        <v>2.0855289812898561</v>
      </c>
    </row>
    <row r="37" spans="1:8" x14ac:dyDescent="0.15">
      <c r="D37" s="22"/>
      <c r="E37" s="22"/>
    </row>
    <row r="38" spans="1:8" x14ac:dyDescent="0.15">
      <c r="A38" s="21" t="s">
        <v>84</v>
      </c>
      <c r="B38" s="22">
        <v>29.058322906494141</v>
      </c>
      <c r="C38" s="22">
        <v>30.039848327636719</v>
      </c>
      <c r="D38" s="22">
        <f t="shared" si="2"/>
        <v>-0.98152542114257812</v>
      </c>
      <c r="E38" s="22">
        <f t="shared" ref="E38:E72" si="3">2^(-D38)</f>
        <v>1.9745520812210144</v>
      </c>
      <c r="F38" s="21">
        <f>GEOMEAN(E38:E42)</f>
        <v>1.7193069854571876</v>
      </c>
      <c r="H38" s="21">
        <f>F38/F50</f>
        <v>0.92996112222916616</v>
      </c>
    </row>
    <row r="39" spans="1:8" x14ac:dyDescent="0.15">
      <c r="B39" s="22">
        <v>29.077735900878906</v>
      </c>
      <c r="C39" s="22">
        <v>29.88804817199707</v>
      </c>
      <c r="D39" s="22">
        <f t="shared" si="2"/>
        <v>-0.81031227111816406</v>
      </c>
      <c r="E39" s="22">
        <f t="shared" si="3"/>
        <v>1.7535909660497113</v>
      </c>
    </row>
    <row r="40" spans="1:8" x14ac:dyDescent="0.15">
      <c r="B40" s="22">
        <v>29.470998764038086</v>
      </c>
      <c r="C40" s="22">
        <v>30.094907760620117</v>
      </c>
      <c r="D40" s="22">
        <f t="shared" si="2"/>
        <v>-0.62390899658203125</v>
      </c>
      <c r="E40" s="22">
        <f t="shared" si="3"/>
        <v>1.5410450064387997</v>
      </c>
    </row>
    <row r="41" spans="1:8" x14ac:dyDescent="0.15">
      <c r="B41" s="22">
        <v>29.317464828491211</v>
      </c>
      <c r="C41" s="22">
        <v>30.234584808349609</v>
      </c>
      <c r="D41" s="22">
        <f t="shared" si="2"/>
        <v>-0.91711997985839844</v>
      </c>
      <c r="E41" s="22">
        <f t="shared" si="3"/>
        <v>1.8883418732687325</v>
      </c>
    </row>
    <row r="42" spans="1:8" x14ac:dyDescent="0.15">
      <c r="B42" s="22">
        <v>29.625246047973633</v>
      </c>
      <c r="C42" s="22">
        <v>30.201515197753906</v>
      </c>
      <c r="D42" s="22">
        <f t="shared" si="2"/>
        <v>-0.57626914978027344</v>
      </c>
      <c r="E42" s="22">
        <f t="shared" si="3"/>
        <v>1.4909885202854198</v>
      </c>
    </row>
    <row r="43" spans="1:8" x14ac:dyDescent="0.15">
      <c r="B43" s="22"/>
      <c r="C43" s="22"/>
      <c r="D43" s="22"/>
      <c r="E43" s="22"/>
    </row>
    <row r="44" spans="1:8" x14ac:dyDescent="0.15">
      <c r="A44" s="1" t="s">
        <v>85</v>
      </c>
      <c r="B44" s="22">
        <v>29.316812515258789</v>
      </c>
      <c r="C44" s="22">
        <v>30.0399169921875</v>
      </c>
      <c r="D44" s="22">
        <f t="shared" si="2"/>
        <v>-0.72310447692871094</v>
      </c>
      <c r="E44" s="22">
        <f t="shared" si="3"/>
        <v>1.6507303551038288</v>
      </c>
      <c r="F44" s="21">
        <f>GEOMEAN(E44:E48)</f>
        <v>1.766932712411889</v>
      </c>
      <c r="H44" s="21">
        <f>F44/F50</f>
        <v>0.95572154480663651</v>
      </c>
    </row>
    <row r="45" spans="1:8" x14ac:dyDescent="0.15">
      <c r="B45" s="22">
        <v>29.470134735107422</v>
      </c>
      <c r="C45" s="22">
        <v>30.405490875244141</v>
      </c>
      <c r="D45" s="22">
        <f t="shared" si="2"/>
        <v>-0.93535614013671875</v>
      </c>
      <c r="E45" s="22">
        <f t="shared" si="3"/>
        <v>1.9123626580492752</v>
      </c>
    </row>
    <row r="46" spans="1:8" x14ac:dyDescent="0.15">
      <c r="B46" s="22">
        <v>29.353504180908203</v>
      </c>
      <c r="C46" s="22">
        <v>30.165103912353516</v>
      </c>
      <c r="D46" s="22">
        <f t="shared" si="2"/>
        <v>-0.8115997314453125</v>
      </c>
      <c r="E46" s="22">
        <f t="shared" si="3"/>
        <v>1.7551565682111225</v>
      </c>
    </row>
    <row r="47" spans="1:8" x14ac:dyDescent="0.15">
      <c r="B47" s="22">
        <v>29.070760726928711</v>
      </c>
      <c r="C47" s="22">
        <v>30.016519546508789</v>
      </c>
      <c r="D47" s="22">
        <f t="shared" si="2"/>
        <v>-0.94575881958007812</v>
      </c>
      <c r="E47" s="22">
        <f t="shared" si="3"/>
        <v>1.9262017511804974</v>
      </c>
    </row>
    <row r="48" spans="1:8" x14ac:dyDescent="0.15">
      <c r="B48" s="22">
        <v>29.502704620361328</v>
      </c>
      <c r="C48" s="22">
        <v>30.193120956420898</v>
      </c>
      <c r="D48" s="22">
        <f t="shared" si="2"/>
        <v>-0.69041633605957031</v>
      </c>
      <c r="E48" s="22">
        <f t="shared" si="3"/>
        <v>1.6137491504794652</v>
      </c>
    </row>
    <row r="49" spans="1:8" x14ac:dyDescent="0.15">
      <c r="D49" s="22"/>
      <c r="E49" s="22"/>
    </row>
    <row r="50" spans="1:8" x14ac:dyDescent="0.15">
      <c r="A50" s="1" t="s">
        <v>86</v>
      </c>
      <c r="B50" s="22">
        <v>30.248346328735352</v>
      </c>
      <c r="C50" s="22">
        <v>31.28968620300293</v>
      </c>
      <c r="D50" s="22">
        <f t="shared" ref="D50:D72" si="4">B50-C50</f>
        <v>-1.0413398742675781</v>
      </c>
      <c r="E50" s="22">
        <f t="shared" si="3"/>
        <v>2.0581382208297567</v>
      </c>
      <c r="F50" s="21">
        <f>GEOMEAN(E50:E54)</f>
        <v>1.8487944757689629</v>
      </c>
      <c r="H50" s="21">
        <f>F50/F50</f>
        <v>1</v>
      </c>
    </row>
    <row r="51" spans="1:8" x14ac:dyDescent="0.15">
      <c r="B51" s="22">
        <v>30.623466491699219</v>
      </c>
      <c r="C51" s="22">
        <v>31.277938842773438</v>
      </c>
      <c r="D51" s="22">
        <f t="shared" si="4"/>
        <v>-0.65447235107421875</v>
      </c>
      <c r="E51" s="22">
        <f t="shared" si="3"/>
        <v>1.5740401609749002</v>
      </c>
    </row>
    <row r="52" spans="1:8" x14ac:dyDescent="0.15">
      <c r="B52" s="22">
        <v>30.100116729736328</v>
      </c>
      <c r="C52" s="22">
        <v>31.145307540893555</v>
      </c>
      <c r="D52" s="22">
        <f t="shared" si="4"/>
        <v>-1.0451908111572266</v>
      </c>
      <c r="E52" s="22">
        <f t="shared" si="3"/>
        <v>2.0636392779300601</v>
      </c>
    </row>
    <row r="53" spans="1:8" x14ac:dyDescent="0.15">
      <c r="B53" s="22">
        <v>30.456348419189453</v>
      </c>
      <c r="C53" s="22">
        <v>31.456693649291992</v>
      </c>
      <c r="D53" s="22">
        <f t="shared" si="4"/>
        <v>-1.0003452301025391</v>
      </c>
      <c r="E53" s="22">
        <f t="shared" si="3"/>
        <v>2.0004786478112337</v>
      </c>
    </row>
    <row r="54" spans="1:8" x14ac:dyDescent="0.15">
      <c r="B54" s="22">
        <v>30.60595703125</v>
      </c>
      <c r="C54" s="22">
        <v>31.29753303527832</v>
      </c>
      <c r="D54" s="22">
        <f t="shared" si="4"/>
        <v>-0.69157600402832031</v>
      </c>
      <c r="E54" s="22">
        <f t="shared" si="3"/>
        <v>1.6150468367458908</v>
      </c>
    </row>
    <row r="55" spans="1:8" x14ac:dyDescent="0.15">
      <c r="D55" s="22"/>
      <c r="E55" s="22"/>
    </row>
    <row r="56" spans="1:8" x14ac:dyDescent="0.15">
      <c r="A56" s="21" t="s">
        <v>87</v>
      </c>
      <c r="B56" s="22">
        <v>31.618030548095703</v>
      </c>
      <c r="C56" s="22">
        <v>30.040908813476562</v>
      </c>
      <c r="D56" s="22">
        <f t="shared" si="4"/>
        <v>1.5771217346191406</v>
      </c>
      <c r="E56" s="22">
        <f t="shared" si="3"/>
        <v>0.33514986675347003</v>
      </c>
      <c r="F56" s="21">
        <f>GEOMEAN(E56:E60)</f>
        <v>0.36406096537291927</v>
      </c>
      <c r="H56" s="21">
        <f>F56/F50</f>
        <v>0.19691802963739199</v>
      </c>
    </row>
    <row r="57" spans="1:8" x14ac:dyDescent="0.15">
      <c r="B57" s="22">
        <v>31.627725601196289</v>
      </c>
      <c r="C57" s="22">
        <v>29.972362518310547</v>
      </c>
      <c r="D57" s="22">
        <f t="shared" si="4"/>
        <v>1.6553630828857422</v>
      </c>
      <c r="E57" s="22">
        <f t="shared" si="3"/>
        <v>0.31745784100403085</v>
      </c>
    </row>
    <row r="58" spans="1:8" x14ac:dyDescent="0.15">
      <c r="B58" s="22">
        <v>31.233425140380859</v>
      </c>
      <c r="C58" s="22">
        <v>29.987234115600586</v>
      </c>
      <c r="D58" s="22">
        <f t="shared" si="4"/>
        <v>1.2461910247802734</v>
      </c>
      <c r="E58" s="22">
        <f t="shared" si="3"/>
        <v>0.42155973342697478</v>
      </c>
    </row>
    <row r="59" spans="1:8" x14ac:dyDescent="0.15">
      <c r="B59" s="22">
        <v>31.087179183959961</v>
      </c>
      <c r="C59" s="22">
        <v>29.968378067016602</v>
      </c>
      <c r="D59" s="22">
        <f t="shared" si="4"/>
        <v>1.1188011169433594</v>
      </c>
      <c r="E59" s="22">
        <f t="shared" si="3"/>
        <v>0.46047632329670468</v>
      </c>
    </row>
    <row r="60" spans="1:8" x14ac:dyDescent="0.15">
      <c r="B60" s="22">
        <v>31.647035598754883</v>
      </c>
      <c r="C60" s="22">
        <v>29.955772399902344</v>
      </c>
      <c r="D60" s="22">
        <f t="shared" si="4"/>
        <v>1.6912631988525391</v>
      </c>
      <c r="E60" s="22">
        <f t="shared" si="3"/>
        <v>0.30965567709111297</v>
      </c>
    </row>
    <row r="61" spans="1:8" x14ac:dyDescent="0.15">
      <c r="B61" s="22"/>
      <c r="C61" s="22"/>
      <c r="D61" s="22"/>
      <c r="E61" s="22"/>
    </row>
    <row r="62" spans="1:8" x14ac:dyDescent="0.15">
      <c r="A62" s="21" t="s">
        <v>89</v>
      </c>
      <c r="B62" s="22">
        <v>31.362005233764648</v>
      </c>
      <c r="C62" s="22">
        <v>29.553903579711914</v>
      </c>
      <c r="D62" s="22">
        <f t="shared" si="4"/>
        <v>1.8081016540527344</v>
      </c>
      <c r="E62" s="22">
        <f t="shared" si="3"/>
        <v>0.2855664396434906</v>
      </c>
      <c r="F62" s="21">
        <f>GEOMEAN(E62:E66)</f>
        <v>0.1559481904596525</v>
      </c>
      <c r="H62" s="21">
        <f>F62/F50</f>
        <v>8.4351285393574907E-2</v>
      </c>
    </row>
    <row r="63" spans="1:8" x14ac:dyDescent="0.15">
      <c r="B63" s="22">
        <v>32.945610046386719</v>
      </c>
      <c r="C63" s="22">
        <v>29.649209976196289</v>
      </c>
      <c r="D63" s="22">
        <f t="shared" si="4"/>
        <v>3.2964000701904297</v>
      </c>
      <c r="E63" s="22">
        <f t="shared" si="3"/>
        <v>0.10178521566361227</v>
      </c>
    </row>
    <row r="64" spans="1:8" x14ac:dyDescent="0.15">
      <c r="B64" s="22">
        <v>31.61518669128418</v>
      </c>
      <c r="C64" s="22">
        <v>29.541790008544922</v>
      </c>
      <c r="D64" s="22">
        <f t="shared" si="4"/>
        <v>2.0733966827392578</v>
      </c>
      <c r="E64" s="22">
        <f t="shared" si="3"/>
        <v>0.23759943609760067</v>
      </c>
    </row>
    <row r="65" spans="1:8" x14ac:dyDescent="0.15">
      <c r="B65" s="22">
        <v>32.085422515869141</v>
      </c>
      <c r="C65" s="22">
        <v>29.594638824462891</v>
      </c>
      <c r="D65" s="22">
        <f t="shared" si="4"/>
        <v>2.49078369140625</v>
      </c>
      <c r="E65" s="22">
        <f t="shared" si="3"/>
        <v>0.17790960529865532</v>
      </c>
    </row>
    <row r="66" spans="1:8" x14ac:dyDescent="0.15">
      <c r="B66" s="22">
        <v>33.209693908691406</v>
      </c>
      <c r="C66" s="22">
        <v>29.474069595336914</v>
      </c>
      <c r="D66" s="22">
        <f t="shared" si="4"/>
        <v>3.7356243133544922</v>
      </c>
      <c r="E66" s="22">
        <f t="shared" si="3"/>
        <v>7.5069760299198554E-2</v>
      </c>
    </row>
    <row r="67" spans="1:8" x14ac:dyDescent="0.15">
      <c r="B67" s="22"/>
      <c r="C67" s="22"/>
      <c r="D67" s="22"/>
      <c r="E67" s="22"/>
    </row>
    <row r="68" spans="1:8" x14ac:dyDescent="0.15">
      <c r="A68" s="21" t="s">
        <v>88</v>
      </c>
      <c r="B68" s="22">
        <v>31.576894760131836</v>
      </c>
      <c r="C68" s="22">
        <v>29.520271301269531</v>
      </c>
      <c r="D68" s="22">
        <f t="shared" si="4"/>
        <v>2.0566234588623047</v>
      </c>
      <c r="E68" s="22">
        <f t="shared" si="3"/>
        <v>0.24037796218085269</v>
      </c>
      <c r="F68" s="21">
        <f>GEOMEAN(E68:E72)</f>
        <v>0.19481058411183319</v>
      </c>
      <c r="H68" s="21">
        <f>F68/F50</f>
        <v>0.10537168228545592</v>
      </c>
    </row>
    <row r="69" spans="1:8" x14ac:dyDescent="0.15">
      <c r="B69" s="22">
        <v>31.601131439208984</v>
      </c>
      <c r="C69" s="22">
        <v>29.553665161132812</v>
      </c>
      <c r="D69" s="22">
        <f t="shared" si="4"/>
        <v>2.0474662780761719</v>
      </c>
      <c r="E69" s="22">
        <f t="shared" si="3"/>
        <v>0.24190855940220124</v>
      </c>
    </row>
    <row r="70" spans="1:8" x14ac:dyDescent="0.15">
      <c r="B70" s="22">
        <v>32.442783355712891</v>
      </c>
      <c r="C70" s="22">
        <v>29.429641723632812</v>
      </c>
      <c r="D70" s="22">
        <f t="shared" si="4"/>
        <v>3.0131416320800781</v>
      </c>
      <c r="E70" s="22">
        <f t="shared" si="3"/>
        <v>0.12386653460089789</v>
      </c>
    </row>
    <row r="71" spans="1:8" x14ac:dyDescent="0.15">
      <c r="B71" s="22">
        <v>31.377952575683594</v>
      </c>
      <c r="C71" s="22">
        <v>29.581466674804688</v>
      </c>
      <c r="D71" s="22">
        <f t="shared" si="4"/>
        <v>1.7964859008789062</v>
      </c>
      <c r="E71" s="22">
        <f t="shared" si="3"/>
        <v>0.28787493774167794</v>
      </c>
    </row>
    <row r="72" spans="1:8" x14ac:dyDescent="0.15">
      <c r="B72" s="22">
        <v>32.453578948974609</v>
      </c>
      <c r="C72" s="22">
        <v>29.568016052246094</v>
      </c>
      <c r="D72" s="22">
        <f t="shared" si="4"/>
        <v>2.8855628967285156</v>
      </c>
      <c r="E72" s="22">
        <f t="shared" si="3"/>
        <v>0.13531907290878789</v>
      </c>
    </row>
    <row r="73" spans="1:8" x14ac:dyDescent="0.15">
      <c r="D73" s="22"/>
      <c r="E73" s="22"/>
    </row>
    <row r="74" spans="1:8" x14ac:dyDescent="0.15">
      <c r="B74" s="22"/>
      <c r="C74" s="22"/>
      <c r="D74" s="22"/>
      <c r="E74" s="22"/>
    </row>
    <row r="75" spans="1:8" x14ac:dyDescent="0.15">
      <c r="B75" s="22"/>
      <c r="C75" s="22"/>
      <c r="D75" s="22"/>
      <c r="E75" s="22"/>
    </row>
    <row r="76" spans="1:8" x14ac:dyDescent="0.15">
      <c r="A76" s="21" t="s">
        <v>91</v>
      </c>
      <c r="B76" s="22">
        <v>30.345087051391602</v>
      </c>
      <c r="C76" s="22">
        <v>30.749034881591797</v>
      </c>
      <c r="D76" s="22">
        <f>B76-C76</f>
        <v>-0.40394783020019531</v>
      </c>
      <c r="E76" s="22">
        <f>2^(-D76)</f>
        <v>1.3231235931081489</v>
      </c>
      <c r="F76" s="21">
        <f>GEOMEAN(E76:E80)</f>
        <v>1.2247257491006029</v>
      </c>
      <c r="H76" s="21">
        <f>F76/F88</f>
        <v>0.71080513864485528</v>
      </c>
    </row>
    <row r="77" spans="1:8" x14ac:dyDescent="0.15">
      <c r="B77" s="22">
        <v>30.440483093261719</v>
      </c>
      <c r="C77" s="22">
        <v>30.676321029663086</v>
      </c>
      <c r="D77" s="22">
        <f>B77-C77</f>
        <v>-0.23583793640136719</v>
      </c>
      <c r="E77" s="22">
        <f>2^(-D77)</f>
        <v>1.1775904988002519</v>
      </c>
    </row>
    <row r="78" spans="1:8" x14ac:dyDescent="0.15">
      <c r="B78" s="22">
        <v>30.246807098388672</v>
      </c>
      <c r="C78" s="22">
        <v>30.791311264038086</v>
      </c>
      <c r="D78" s="22">
        <f>B78-C78</f>
        <v>-0.54450416564941406</v>
      </c>
      <c r="E78" s="22">
        <f>2^(-D78)</f>
        <v>1.4585189852684191</v>
      </c>
    </row>
    <row r="79" spans="1:8" x14ac:dyDescent="0.15">
      <c r="B79" s="22">
        <v>30.44328498840332</v>
      </c>
      <c r="C79" s="22">
        <v>30.606101989746094</v>
      </c>
      <c r="D79" s="22">
        <f>B79-C79</f>
        <v>-0.16281700134277344</v>
      </c>
      <c r="E79" s="22">
        <f>2^(-D79)</f>
        <v>1.1194708803603919</v>
      </c>
    </row>
    <row r="80" spans="1:8" x14ac:dyDescent="0.15">
      <c r="B80" s="22">
        <v>30.45805549621582</v>
      </c>
      <c r="C80" s="22">
        <v>30.5732421875</v>
      </c>
      <c r="D80" s="22">
        <f>B80-C80</f>
        <v>-0.11518669128417969</v>
      </c>
      <c r="E80" s="22">
        <f>2^(-D80)</f>
        <v>1.0831151964784489</v>
      </c>
    </row>
    <row r="82" spans="1:8" x14ac:dyDescent="0.15">
      <c r="A82" s="21" t="s">
        <v>90</v>
      </c>
      <c r="B82" s="22">
        <v>30.551326751708984</v>
      </c>
      <c r="C82" s="22">
        <v>30.628326416015625</v>
      </c>
      <c r="D82" s="22">
        <f>B82-C82</f>
        <v>-7.6999664306640625E-2</v>
      </c>
      <c r="E82" s="22">
        <f>2^(-D82)</f>
        <v>1.0548220716268588</v>
      </c>
      <c r="F82" s="21">
        <f>GEOMEAN(E82:E86)</f>
        <v>1.2522355784640886</v>
      </c>
      <c r="H82" s="21">
        <f>F82/F88</f>
        <v>0.72677126664466962</v>
      </c>
    </row>
    <row r="83" spans="1:8" x14ac:dyDescent="0.15">
      <c r="B83" s="22">
        <v>30.171392440795898</v>
      </c>
      <c r="C83" s="22">
        <v>30.581203460693359</v>
      </c>
      <c r="D83" s="22">
        <f>B83-C83</f>
        <v>-0.40981101989746094</v>
      </c>
      <c r="E83" s="22">
        <f>2^(-D83)</f>
        <v>1.3285117795782075</v>
      </c>
    </row>
    <row r="84" spans="1:8" x14ac:dyDescent="0.15">
      <c r="B84" s="22">
        <v>30.056997299194336</v>
      </c>
      <c r="C84" s="22">
        <v>30.600334167480469</v>
      </c>
      <c r="D84" s="22">
        <f>B84-C84</f>
        <v>-0.54333686828613281</v>
      </c>
      <c r="E84" s="22">
        <f>2^(-D84)</f>
        <v>1.4573393618975072</v>
      </c>
    </row>
    <row r="85" spans="1:8" x14ac:dyDescent="0.15">
      <c r="B85" s="22">
        <v>30.422527313232422</v>
      </c>
      <c r="C85" s="22">
        <v>30.590238571166992</v>
      </c>
      <c r="D85" s="22">
        <f>B85-C85</f>
        <v>-0.16771125793457031</v>
      </c>
      <c r="E85" s="22">
        <f>2^(-D85)</f>
        <v>1.1232750674201775</v>
      </c>
    </row>
    <row r="86" spans="1:8" x14ac:dyDescent="0.15">
      <c r="B86" s="22">
        <v>30.233081817626953</v>
      </c>
      <c r="C86" s="22">
        <v>30.657752990722656</v>
      </c>
      <c r="D86" s="22">
        <f>B86-C86</f>
        <v>-0.42467117309570312</v>
      </c>
      <c r="E86" s="22">
        <f>2^(-D86)</f>
        <v>1.3422665312203557</v>
      </c>
    </row>
    <row r="87" spans="1:8" x14ac:dyDescent="0.15">
      <c r="D87" s="22"/>
      <c r="E87" s="22"/>
    </row>
    <row r="88" spans="1:8" x14ac:dyDescent="0.15">
      <c r="A88" s="21" t="s">
        <v>92</v>
      </c>
      <c r="B88" s="22">
        <v>29.582910537719727</v>
      </c>
      <c r="C88" s="22">
        <v>30.546186447143555</v>
      </c>
      <c r="D88" s="22">
        <f>B88-C88</f>
        <v>-0.96327590942382812</v>
      </c>
      <c r="E88" s="22">
        <f>2^(-D88)</f>
        <v>1.9497321042822036</v>
      </c>
      <c r="F88" s="21">
        <f>GEOMEAN(E88:E92)</f>
        <v>1.7230119515392552</v>
      </c>
      <c r="H88" s="21">
        <f>F88/F88</f>
        <v>1</v>
      </c>
    </row>
    <row r="89" spans="1:8" x14ac:dyDescent="0.15">
      <c r="B89" s="22">
        <v>29.844270706176758</v>
      </c>
      <c r="C89" s="22">
        <v>30.473625183105469</v>
      </c>
      <c r="D89" s="22">
        <f>B89-C89</f>
        <v>-0.62935447692871094</v>
      </c>
      <c r="E89" s="22">
        <f>2^(-D89)</f>
        <v>1.546872702089499</v>
      </c>
    </row>
    <row r="90" spans="1:8" x14ac:dyDescent="0.15">
      <c r="B90" s="22">
        <v>29.725589752197266</v>
      </c>
      <c r="C90" s="22">
        <v>30.420698165893555</v>
      </c>
      <c r="D90" s="22">
        <f>B90-C90</f>
        <v>-0.69510841369628906</v>
      </c>
      <c r="E90" s="22">
        <f>2^(-D90)</f>
        <v>1.6190060914043785</v>
      </c>
    </row>
    <row r="91" spans="1:8" x14ac:dyDescent="0.15">
      <c r="B91" s="22">
        <v>29.46458625793457</v>
      </c>
      <c r="C91" s="22">
        <v>30.454620361328125</v>
      </c>
      <c r="D91" s="22">
        <f>B91-C91</f>
        <v>-0.99003410339355469</v>
      </c>
      <c r="E91" s="22">
        <f>2^(-D91)</f>
        <v>1.9862319422027261</v>
      </c>
    </row>
    <row r="92" spans="1:8" x14ac:dyDescent="0.15">
      <c r="B92" s="22">
        <v>29.743339538574219</v>
      </c>
      <c r="C92" s="22">
        <v>30.390230178833008</v>
      </c>
      <c r="D92" s="22">
        <f>B92-C92</f>
        <v>-0.64689064025878906</v>
      </c>
      <c r="E92" s="22">
        <f>2^(-D92)</f>
        <v>1.5657898973881508</v>
      </c>
    </row>
    <row r="93" spans="1:8" x14ac:dyDescent="0.15">
      <c r="B93" s="22"/>
      <c r="C93" s="22"/>
      <c r="D93" s="22"/>
      <c r="E93" s="22"/>
    </row>
    <row r="94" spans="1:8" x14ac:dyDescent="0.15">
      <c r="B94" s="22"/>
      <c r="C94" s="22"/>
      <c r="D94" s="22"/>
      <c r="E94" s="22"/>
    </row>
    <row r="96" spans="1:8" x14ac:dyDescent="0.15">
      <c r="A96" s="21" t="s">
        <v>93</v>
      </c>
      <c r="B96" s="22">
        <v>32.394172668457031</v>
      </c>
      <c r="C96" s="22">
        <v>30.360244750976562</v>
      </c>
      <c r="D96" s="22">
        <f>B96-C96</f>
        <v>2.0339279174804688</v>
      </c>
      <c r="E96" s="22">
        <f>2^(-D96)</f>
        <v>0.24418933256156455</v>
      </c>
      <c r="F96" s="21">
        <f>GEOMEAN(E96:E100)</f>
        <v>0.20193840671394436</v>
      </c>
      <c r="H96" s="21">
        <f>F96/F88</f>
        <v>0.11720081600916488</v>
      </c>
    </row>
    <row r="97" spans="1:15" x14ac:dyDescent="0.15">
      <c r="B97" s="22">
        <v>32.524402618408203</v>
      </c>
      <c r="C97" s="22">
        <v>30.359333038330078</v>
      </c>
      <c r="D97" s="22">
        <f>B97-C97</f>
        <v>2.165069580078125</v>
      </c>
      <c r="E97" s="22">
        <f>2^(-D97)</f>
        <v>0.22297137585681773</v>
      </c>
    </row>
    <row r="98" spans="1:15" x14ac:dyDescent="0.15">
      <c r="B98" s="22">
        <v>32.605155944824219</v>
      </c>
      <c r="C98" s="22">
        <v>30.384059906005859</v>
      </c>
      <c r="D98" s="22">
        <f>B98-C98</f>
        <v>2.2210960388183594</v>
      </c>
      <c r="E98" s="22">
        <f>2^(-D98)</f>
        <v>0.21447835451459918</v>
      </c>
    </row>
    <row r="99" spans="1:15" x14ac:dyDescent="0.15">
      <c r="B99" s="22">
        <v>33.742698669433594</v>
      </c>
      <c r="C99" s="22">
        <v>30.665929794311523</v>
      </c>
      <c r="D99" s="22">
        <f>B99-C99</f>
        <v>3.0767688751220703</v>
      </c>
      <c r="E99" s="22">
        <f>2^(-D99)</f>
        <v>0.11852235682341883</v>
      </c>
    </row>
    <row r="100" spans="1:15" x14ac:dyDescent="0.15">
      <c r="B100" s="22">
        <v>32.913375854492188</v>
      </c>
      <c r="C100" s="22">
        <v>30.870174407958984</v>
      </c>
      <c r="D100" s="22">
        <f>B100-C100</f>
        <v>2.0432014465332031</v>
      </c>
      <c r="E100" s="22">
        <f>2^(-D100)</f>
        <v>0.242624736876356</v>
      </c>
      <c r="L100" s="22"/>
      <c r="M100" s="22"/>
      <c r="N100" s="22"/>
      <c r="O100" s="22"/>
    </row>
    <row r="101" spans="1:15" x14ac:dyDescent="0.15">
      <c r="B101" s="22"/>
      <c r="C101" s="22"/>
      <c r="D101" s="22"/>
      <c r="E101" s="22"/>
      <c r="L101" s="22"/>
      <c r="M101" s="22"/>
      <c r="N101" s="22"/>
      <c r="O101" s="22"/>
    </row>
    <row r="102" spans="1:15" x14ac:dyDescent="0.15">
      <c r="A102" s="21" t="s">
        <v>94</v>
      </c>
      <c r="B102" s="22">
        <v>32.931388854980469</v>
      </c>
      <c r="C102" s="22">
        <v>30.758218765258789</v>
      </c>
      <c r="D102" s="22">
        <f>B102-C102</f>
        <v>2.1731700897216797</v>
      </c>
      <c r="E102" s="22">
        <f>2^(-D102)</f>
        <v>0.22172293423146391</v>
      </c>
      <c r="F102" s="21">
        <f>GEOMEAN(E102:E106)</f>
        <v>0.17195152935775573</v>
      </c>
      <c r="H102" s="21">
        <f>F102/F88</f>
        <v>9.979706130543238E-2</v>
      </c>
    </row>
    <row r="103" spans="1:15" x14ac:dyDescent="0.15">
      <c r="B103" s="22">
        <v>33.929317474365234</v>
      </c>
      <c r="C103" s="22">
        <v>30.833866119384766</v>
      </c>
      <c r="D103" s="22">
        <f>B103-C103</f>
        <v>3.0954513549804688</v>
      </c>
      <c r="E103" s="22">
        <f>2^(-D103)</f>
        <v>0.11699742192395135</v>
      </c>
    </row>
    <row r="104" spans="1:15" x14ac:dyDescent="0.15">
      <c r="B104" s="22">
        <v>32.958236694335938</v>
      </c>
      <c r="C104" s="22">
        <v>30.818437576293945</v>
      </c>
      <c r="D104" s="22">
        <f>B104-C104</f>
        <v>2.1397991180419922</v>
      </c>
      <c r="E104" s="22">
        <f>2^(-D104)</f>
        <v>0.2269113819436285</v>
      </c>
    </row>
    <row r="105" spans="1:15" x14ac:dyDescent="0.15">
      <c r="B105" s="22">
        <v>33.317813873291016</v>
      </c>
      <c r="C105" s="22">
        <v>30.730850219726562</v>
      </c>
      <c r="D105" s="22">
        <f>B105-C105</f>
        <v>2.5869636535644531</v>
      </c>
      <c r="E105" s="22">
        <f>2^(-D105)</f>
        <v>0.16643564468637892</v>
      </c>
    </row>
    <row r="106" spans="1:15" x14ac:dyDescent="0.15">
      <c r="B106" s="22">
        <v>33.587451934814453</v>
      </c>
      <c r="C106" s="22">
        <v>30.883205413818359</v>
      </c>
      <c r="D106" s="22">
        <f>B106-C106</f>
        <v>2.7042465209960938</v>
      </c>
      <c r="E106" s="22">
        <f>2^(-D106)</f>
        <v>0.15344073901171004</v>
      </c>
    </row>
    <row r="107" spans="1:15" x14ac:dyDescent="0.15">
      <c r="B107" s="22"/>
      <c r="C107" s="22"/>
      <c r="D107" s="22"/>
      <c r="E107" s="22"/>
    </row>
    <row r="108" spans="1:15" x14ac:dyDescent="0.15">
      <c r="A108" s="21" t="s">
        <v>95</v>
      </c>
      <c r="B108" s="22">
        <v>31.977514266967773</v>
      </c>
      <c r="C108" s="22">
        <v>30.496128082275391</v>
      </c>
      <c r="D108" s="22">
        <f>B108-C108</f>
        <v>1.4813861846923828</v>
      </c>
      <c r="E108" s="22">
        <f>2^(-D108)</f>
        <v>0.35814453061911233</v>
      </c>
      <c r="F108" s="21">
        <f>GEOMEAN(E108:E112)</f>
        <v>0.22578525016140985</v>
      </c>
      <c r="H108" s="21">
        <f>F108/F88</f>
        <v>0.13104102380700508</v>
      </c>
    </row>
    <row r="109" spans="1:15" x14ac:dyDescent="0.15">
      <c r="B109" s="22">
        <v>32.767459869384766</v>
      </c>
      <c r="C109" s="22">
        <v>30.442720413208008</v>
      </c>
      <c r="D109" s="22">
        <f>B109-C109</f>
        <v>2.3247394561767578</v>
      </c>
      <c r="E109" s="22">
        <f>2^(-D109)</f>
        <v>0.19961064206136189</v>
      </c>
    </row>
    <row r="110" spans="1:15" x14ac:dyDescent="0.15">
      <c r="B110" s="22">
        <v>32.011089324951172</v>
      </c>
      <c r="C110" s="22">
        <v>30.378017425537109</v>
      </c>
      <c r="D110" s="22">
        <f>B110-C110</f>
        <v>1.6330718994140625</v>
      </c>
      <c r="E110" s="22">
        <f>2^(-D110)</f>
        <v>0.32240099480514289</v>
      </c>
    </row>
    <row r="111" spans="1:15" x14ac:dyDescent="0.15">
      <c r="B111" s="22">
        <v>33.356235504150391</v>
      </c>
      <c r="C111" s="22">
        <v>30.112342834472656</v>
      </c>
      <c r="D111" s="22">
        <f>B111-C111</f>
        <v>3.2438926696777344</v>
      </c>
      <c r="E111" s="22">
        <f>2^(-D111)</f>
        <v>0.10555796369554649</v>
      </c>
    </row>
    <row r="112" spans="1:15" x14ac:dyDescent="0.15">
      <c r="B112" s="22">
        <v>32.499446868896484</v>
      </c>
      <c r="C112" s="22">
        <v>30.447652816772461</v>
      </c>
      <c r="D112" s="22">
        <f>B112-C112</f>
        <v>2.0517940521240234</v>
      </c>
      <c r="E112" s="22">
        <f>2^(-D112)</f>
        <v>0.24118397322897434</v>
      </c>
    </row>
    <row r="113" spans="2:5" x14ac:dyDescent="0.15">
      <c r="B113" s="22"/>
      <c r="C113" s="22"/>
      <c r="D113" s="22"/>
      <c r="E113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B53F-B87D-0A46-8083-1B153CF8AB68}">
  <dimension ref="A1:O76"/>
  <sheetViews>
    <sheetView workbookViewId="0">
      <selection activeCell="F4" sqref="F4"/>
    </sheetView>
  </sheetViews>
  <sheetFormatPr baseColWidth="10" defaultColWidth="11" defaultRowHeight="16" x14ac:dyDescent="0.2"/>
  <sheetData>
    <row r="1" spans="1:8" x14ac:dyDescent="0.2">
      <c r="A1" t="s">
        <v>26</v>
      </c>
    </row>
    <row r="3" spans="1:8" x14ac:dyDescent="0.2">
      <c r="B3" t="s">
        <v>13</v>
      </c>
      <c r="D3" t="s">
        <v>196</v>
      </c>
    </row>
    <row r="4" spans="1:8" x14ac:dyDescent="0.2">
      <c r="A4" t="s">
        <v>20</v>
      </c>
      <c r="B4" s="4">
        <v>24.447429656982422</v>
      </c>
      <c r="C4">
        <f>GEOMEAN(B4:B6)</f>
        <v>23.76453927373149</v>
      </c>
      <c r="D4" s="4">
        <v>22.384544372558601</v>
      </c>
      <c r="E4" s="4">
        <f>GEOMEAN(D4:D6)</f>
        <v>22.341026957416936</v>
      </c>
      <c r="F4" s="4">
        <f>E4-C4</f>
        <v>-1.4235123163145538</v>
      </c>
      <c r="G4" s="4">
        <f t="shared" ref="G4:G25" si="0">2^(-F4)</f>
        <v>2.6823775547790429</v>
      </c>
      <c r="H4" s="4">
        <f>G4/G8</f>
        <v>0.75289208826428788</v>
      </c>
    </row>
    <row r="5" spans="1:8" x14ac:dyDescent="0.2">
      <c r="B5" s="4">
        <v>23.671781539916992</v>
      </c>
      <c r="D5" s="4">
        <v>22.3479808807373</v>
      </c>
      <c r="E5" s="4"/>
      <c r="F5" s="4"/>
      <c r="G5" s="4"/>
      <c r="H5" s="4"/>
    </row>
    <row r="6" spans="1:8" x14ac:dyDescent="0.2">
      <c r="B6" s="4">
        <v>23.191244125366211</v>
      </c>
      <c r="D6" s="4">
        <v>22.290655899047898</v>
      </c>
      <c r="E6" s="4"/>
      <c r="F6" s="4"/>
      <c r="G6" s="4"/>
      <c r="H6" s="4"/>
    </row>
    <row r="7" spans="1:8" x14ac:dyDescent="0.2">
      <c r="F7" s="4"/>
      <c r="G7" s="4"/>
      <c r="H7" s="4"/>
    </row>
    <row r="8" spans="1:8" x14ac:dyDescent="0.2">
      <c r="A8" t="s">
        <v>21</v>
      </c>
      <c r="B8" s="10">
        <v>24.9</v>
      </c>
      <c r="C8">
        <f>GEOMEAN(B8:B10)</f>
        <v>24.730660609510782</v>
      </c>
      <c r="D8" s="4">
        <v>22.910308837890625</v>
      </c>
      <c r="E8" s="4">
        <f>GEOMEAN(D8:D10)</f>
        <v>22.897663297093882</v>
      </c>
      <c r="F8" s="4">
        <f>E8-C8</f>
        <v>-1.8329973124169001</v>
      </c>
      <c r="G8" s="4">
        <f t="shared" si="0"/>
        <v>3.5627649653790057</v>
      </c>
      <c r="H8" s="4">
        <f>G8/G8</f>
        <v>1</v>
      </c>
    </row>
    <row r="9" spans="1:8" x14ac:dyDescent="0.2">
      <c r="B9" s="10">
        <v>24.707999999999998</v>
      </c>
      <c r="D9" s="4">
        <v>22.859014511108398</v>
      </c>
      <c r="E9" s="4"/>
      <c r="F9" s="4"/>
      <c r="G9" s="4"/>
      <c r="H9" s="4"/>
    </row>
    <row r="10" spans="1:8" x14ac:dyDescent="0.2">
      <c r="B10" s="10">
        <v>24.585000000000001</v>
      </c>
      <c r="D10" s="4">
        <v>22.923717498779297</v>
      </c>
      <c r="E10" s="4"/>
      <c r="F10" s="4"/>
      <c r="G10" s="4"/>
      <c r="H10" s="4"/>
    </row>
    <row r="11" spans="1:8" x14ac:dyDescent="0.2">
      <c r="F11" s="4"/>
      <c r="G11" s="4"/>
      <c r="H11" s="4"/>
    </row>
    <row r="12" spans="1:8" x14ac:dyDescent="0.2">
      <c r="A12" t="s">
        <v>22</v>
      </c>
      <c r="B12" s="10">
        <v>24.774000000000001</v>
      </c>
      <c r="C12">
        <f>GEOMEAN(B12:B14)</f>
        <v>24.647353760444716</v>
      </c>
      <c r="D12" s="4">
        <v>23.083967208862305</v>
      </c>
      <c r="E12" s="4">
        <f>GEOMEAN(D12:D14)</f>
        <v>23.09700857537641</v>
      </c>
      <c r="F12" s="4">
        <f>E12-C12</f>
        <v>-1.5503451850683057</v>
      </c>
      <c r="G12" s="4">
        <f t="shared" si="0"/>
        <v>2.9288720818792999</v>
      </c>
      <c r="H12" s="4">
        <f>G12/G8</f>
        <v>0.82207838865052041</v>
      </c>
    </row>
    <row r="13" spans="1:8" x14ac:dyDescent="0.2">
      <c r="B13" s="10">
        <v>24.478999999999999</v>
      </c>
      <c r="D13" s="4">
        <v>23.097568511962891</v>
      </c>
      <c r="E13" s="4"/>
      <c r="F13" s="4"/>
      <c r="G13" s="4"/>
      <c r="H13" s="4"/>
    </row>
    <row r="14" spans="1:8" x14ac:dyDescent="0.2">
      <c r="B14" s="10">
        <v>24.69</v>
      </c>
      <c r="D14" s="4">
        <v>23.1094970703125</v>
      </c>
      <c r="E14" s="4"/>
      <c r="F14" s="4"/>
      <c r="G14" s="4"/>
      <c r="H14" s="4"/>
    </row>
    <row r="15" spans="1:8" x14ac:dyDescent="0.2">
      <c r="B15" s="10"/>
      <c r="F15" s="4"/>
      <c r="G15" s="4"/>
    </row>
    <row r="16" spans="1:8" x14ac:dyDescent="0.2">
      <c r="F16" s="4"/>
      <c r="G16" s="4"/>
    </row>
    <row r="17" spans="1:11" x14ac:dyDescent="0.2">
      <c r="A17" t="s">
        <v>23</v>
      </c>
      <c r="B17" s="4">
        <v>23.603004455566406</v>
      </c>
      <c r="C17">
        <f>GEOMEAN(B17:B19)</f>
        <v>23.589378264516309</v>
      </c>
      <c r="D17" s="4">
        <v>22.336360931396484</v>
      </c>
      <c r="E17" s="4">
        <f>GEOMEAN(D17:D19)</f>
        <v>22.347285648544169</v>
      </c>
      <c r="F17" s="4">
        <f>E17-C17</f>
        <v>-1.2420926159721404</v>
      </c>
      <c r="G17" s="4">
        <f t="shared" si="0"/>
        <v>2.3654138469041666</v>
      </c>
      <c r="H17" s="4">
        <f>G17/G8</f>
        <v>0.66392643631840997</v>
      </c>
    </row>
    <row r="18" spans="1:11" x14ac:dyDescent="0.2">
      <c r="B18" s="4">
        <v>23.58104133605957</v>
      </c>
      <c r="D18" s="4">
        <v>22.327640533447266</v>
      </c>
      <c r="E18" s="4"/>
      <c r="F18" s="4"/>
      <c r="G18" s="4"/>
      <c r="H18" s="4"/>
    </row>
    <row r="19" spans="1:11" x14ac:dyDescent="0.2">
      <c r="B19" s="4">
        <v>23.584095001220703</v>
      </c>
      <c r="D19" s="4">
        <v>22.377887725830078</v>
      </c>
      <c r="E19" s="4"/>
      <c r="F19" s="4"/>
      <c r="G19" s="4"/>
      <c r="H19" s="4"/>
    </row>
    <row r="20" spans="1:11" x14ac:dyDescent="0.2">
      <c r="F20" s="4"/>
      <c r="G20" s="4"/>
      <c r="H20" s="4"/>
    </row>
    <row r="21" spans="1:11" x14ac:dyDescent="0.2">
      <c r="A21" t="s">
        <v>24</v>
      </c>
      <c r="B21" s="4">
        <v>25.129653930664062</v>
      </c>
      <c r="C21">
        <f>GEOMEAN(B21:B23)</f>
        <v>25.116174880726877</v>
      </c>
      <c r="D21" s="4">
        <v>24.276464462280298</v>
      </c>
      <c r="E21" s="4">
        <f>GEOMEAN(D21:D23)</f>
        <v>24.052675611788519</v>
      </c>
      <c r="F21" s="4">
        <f>E21-C21</f>
        <v>-1.063499268938358</v>
      </c>
      <c r="G21" s="4">
        <f t="shared" si="0"/>
        <v>2.0899946784810992</v>
      </c>
      <c r="H21" s="4">
        <f>G21/G8</f>
        <v>0.58662154219841056</v>
      </c>
    </row>
    <row r="22" spans="1:11" x14ac:dyDescent="0.2">
      <c r="B22" s="4">
        <v>25.127582550048828</v>
      </c>
      <c r="D22" s="4">
        <v>24.282648086547901</v>
      </c>
      <c r="E22" s="4"/>
      <c r="F22" s="4"/>
      <c r="G22" s="4"/>
      <c r="H22" s="4"/>
    </row>
    <row r="23" spans="1:11" x14ac:dyDescent="0.2">
      <c r="B23" s="4">
        <v>25.091306686401367</v>
      </c>
      <c r="D23" s="4">
        <v>23.605255126953125</v>
      </c>
      <c r="E23" s="4"/>
      <c r="F23" s="4"/>
      <c r="G23" s="4"/>
      <c r="H23" s="4"/>
    </row>
    <row r="24" spans="1:11" x14ac:dyDescent="0.2">
      <c r="F24" s="4"/>
      <c r="G24" s="4"/>
      <c r="H24" s="4"/>
    </row>
    <row r="25" spans="1:11" x14ac:dyDescent="0.2">
      <c r="A25" s="11" t="s">
        <v>25</v>
      </c>
      <c r="B25" s="4">
        <v>24.59117317199707</v>
      </c>
      <c r="C25">
        <f>GEOMEAN(B25:B27)</f>
        <v>24.548247027201796</v>
      </c>
      <c r="D25" s="4">
        <v>23.329504013061523</v>
      </c>
      <c r="E25" s="4">
        <f>GEOMEAN(D25:D27)</f>
        <v>23.34281147708619</v>
      </c>
      <c r="F25" s="4">
        <f>E25-C25</f>
        <v>-1.205435550115606</v>
      </c>
      <c r="G25" s="4">
        <f t="shared" si="0"/>
        <v>2.3060687914561617</v>
      </c>
      <c r="H25" s="4">
        <f>G25/G8</f>
        <v>0.64726941402682259</v>
      </c>
    </row>
    <row r="26" spans="1:11" x14ac:dyDescent="0.2">
      <c r="B26" s="4">
        <v>24.634872436523438</v>
      </c>
      <c r="D26" s="4">
        <v>23.27857780456543</v>
      </c>
      <c r="E26" s="4"/>
      <c r="F26" s="4"/>
      <c r="G26" s="4"/>
      <c r="H26" s="4"/>
    </row>
    <row r="27" spans="1:11" x14ac:dyDescent="0.2">
      <c r="B27" s="4">
        <v>24.419225692749023</v>
      </c>
      <c r="D27" s="4">
        <v>23.420574188232422</v>
      </c>
      <c r="E27" s="4"/>
      <c r="F27" s="4"/>
      <c r="G27" s="4"/>
      <c r="H27" s="4"/>
    </row>
    <row r="28" spans="1:11" x14ac:dyDescent="0.2">
      <c r="F28" s="4"/>
      <c r="G28" s="4"/>
      <c r="J28" s="4"/>
      <c r="K28" s="4"/>
    </row>
    <row r="30" spans="1:11" x14ac:dyDescent="0.2">
      <c r="B30" s="4"/>
      <c r="D30" s="4"/>
      <c r="E30" s="4"/>
      <c r="F30" s="4"/>
      <c r="G30" s="4"/>
      <c r="H30" s="4"/>
    </row>
    <row r="31" spans="1:11" x14ac:dyDescent="0.2">
      <c r="B31" s="4"/>
      <c r="D31" s="4"/>
      <c r="E31" s="4"/>
      <c r="F31" s="4"/>
      <c r="G31" s="4"/>
      <c r="H31" s="4"/>
    </row>
    <row r="32" spans="1:11" x14ac:dyDescent="0.2">
      <c r="B32" s="4"/>
      <c r="D32" s="4"/>
      <c r="E32" s="4"/>
      <c r="F32" s="4"/>
      <c r="G32" s="4"/>
      <c r="H32" s="4"/>
    </row>
    <row r="33" spans="2:8" x14ac:dyDescent="0.2">
      <c r="F33" s="4"/>
      <c r="G33" s="4"/>
      <c r="H33" s="4"/>
    </row>
    <row r="34" spans="2:8" x14ac:dyDescent="0.2">
      <c r="B34" s="4"/>
      <c r="D34" s="4"/>
      <c r="E34" s="4"/>
      <c r="F34" s="4"/>
      <c r="G34" s="4"/>
      <c r="H34" s="4"/>
    </row>
    <row r="35" spans="2:8" x14ac:dyDescent="0.2">
      <c r="B35" s="4"/>
      <c r="D35" s="4"/>
      <c r="E35" s="4"/>
      <c r="F35" s="4"/>
      <c r="G35" s="4"/>
      <c r="H35" s="4"/>
    </row>
    <row r="36" spans="2:8" x14ac:dyDescent="0.2">
      <c r="B36" s="4"/>
      <c r="D36" s="4"/>
      <c r="E36" s="4"/>
      <c r="F36" s="4"/>
      <c r="G36" s="4"/>
      <c r="H36" s="4"/>
    </row>
    <row r="37" spans="2:8" x14ac:dyDescent="0.2">
      <c r="F37" s="4"/>
      <c r="G37" s="4"/>
      <c r="H37" s="4"/>
    </row>
    <row r="38" spans="2:8" x14ac:dyDescent="0.2">
      <c r="B38" s="4"/>
      <c r="D38" s="4"/>
      <c r="E38" s="4"/>
      <c r="F38" s="4"/>
      <c r="G38" s="4"/>
      <c r="H38" s="4"/>
    </row>
    <row r="39" spans="2:8" x14ac:dyDescent="0.2">
      <c r="B39" s="4"/>
      <c r="D39" s="4"/>
      <c r="E39" s="4"/>
      <c r="F39" s="4"/>
      <c r="G39" s="4"/>
      <c r="H39" s="4"/>
    </row>
    <row r="40" spans="2:8" x14ac:dyDescent="0.2">
      <c r="B40" s="4"/>
      <c r="D40" s="4"/>
      <c r="E40" s="4"/>
      <c r="F40" s="4"/>
      <c r="G40" s="4"/>
      <c r="H40" s="4"/>
    </row>
    <row r="41" spans="2:8" x14ac:dyDescent="0.2">
      <c r="F41" s="4"/>
      <c r="G41" s="4"/>
      <c r="H41" s="4"/>
    </row>
    <row r="42" spans="2:8" x14ac:dyDescent="0.2">
      <c r="B42" s="4"/>
      <c r="D42" s="4"/>
      <c r="E42" s="4"/>
      <c r="F42" s="4"/>
      <c r="G42" s="4"/>
      <c r="H42" s="4"/>
    </row>
    <row r="43" spans="2:8" x14ac:dyDescent="0.2">
      <c r="B43" s="4"/>
      <c r="D43" s="4"/>
      <c r="E43" s="4"/>
      <c r="F43" s="4"/>
      <c r="G43" s="4"/>
      <c r="H43" s="4"/>
    </row>
    <row r="44" spans="2:8" x14ac:dyDescent="0.2">
      <c r="B44" s="4"/>
      <c r="D44" s="4"/>
      <c r="E44" s="4"/>
      <c r="F44" s="4"/>
      <c r="G44" s="4"/>
      <c r="H44" s="4"/>
    </row>
    <row r="45" spans="2:8" x14ac:dyDescent="0.2">
      <c r="F45" s="4"/>
      <c r="G45" s="4"/>
      <c r="H45" s="4"/>
    </row>
    <row r="46" spans="2:8" x14ac:dyDescent="0.2">
      <c r="B46" s="4"/>
      <c r="D46" s="4"/>
      <c r="E46" s="4"/>
      <c r="F46" s="4"/>
      <c r="G46" s="4"/>
      <c r="H46" s="4"/>
    </row>
    <row r="47" spans="2:8" x14ac:dyDescent="0.2">
      <c r="B47" s="4"/>
      <c r="D47" s="4"/>
      <c r="E47" s="4"/>
      <c r="F47" s="4"/>
      <c r="G47" s="4"/>
      <c r="H47" s="4"/>
    </row>
    <row r="48" spans="2:8" x14ac:dyDescent="0.2">
      <c r="B48" s="4"/>
      <c r="D48" s="4"/>
      <c r="E48" s="4"/>
      <c r="F48" s="4"/>
      <c r="G48" s="4"/>
      <c r="H48" s="4"/>
    </row>
    <row r="49" spans="1:15" x14ac:dyDescent="0.2">
      <c r="F49" s="4"/>
      <c r="G49" s="4"/>
      <c r="H49" s="4"/>
    </row>
    <row r="50" spans="1:15" x14ac:dyDescent="0.2">
      <c r="A50" s="11"/>
      <c r="B50" s="4"/>
      <c r="D50" s="4"/>
      <c r="E50" s="4"/>
      <c r="F50" s="4"/>
      <c r="G50" s="4"/>
      <c r="H50" s="4"/>
    </row>
    <row r="51" spans="1:15" x14ac:dyDescent="0.2">
      <c r="B51" s="4"/>
      <c r="D51" s="4"/>
      <c r="E51" s="4"/>
      <c r="F51" s="4"/>
      <c r="G51" s="4"/>
      <c r="H51" s="4"/>
    </row>
    <row r="52" spans="1:15" x14ac:dyDescent="0.2">
      <c r="B52" s="4"/>
      <c r="D52" s="4"/>
      <c r="E52" s="4"/>
      <c r="F52" s="4"/>
      <c r="G52" s="4"/>
      <c r="H52" s="4"/>
    </row>
    <row r="54" spans="1:15" x14ac:dyDescent="0.2">
      <c r="B54" s="4"/>
      <c r="D54" s="4"/>
      <c r="E54" s="4"/>
      <c r="F54" s="4"/>
      <c r="G54" s="4"/>
      <c r="H54" s="4"/>
      <c r="J54" s="4"/>
      <c r="K54" s="4"/>
      <c r="L54" s="4"/>
      <c r="M54" s="4"/>
      <c r="N54" s="4"/>
      <c r="O54" s="4"/>
    </row>
    <row r="55" spans="1:15" x14ac:dyDescent="0.2">
      <c r="B55" s="4"/>
      <c r="D55" s="4"/>
      <c r="E55" s="4"/>
      <c r="F55" s="4"/>
      <c r="G55" s="4"/>
      <c r="H55" s="4"/>
      <c r="J55" s="4"/>
      <c r="K55" s="4"/>
      <c r="L55" s="4"/>
      <c r="M55" s="4"/>
      <c r="N55" s="4"/>
      <c r="O55" s="4"/>
    </row>
    <row r="56" spans="1:15" x14ac:dyDescent="0.2">
      <c r="B56" s="4"/>
      <c r="D56" s="4"/>
      <c r="E56" s="4"/>
      <c r="F56" s="4"/>
      <c r="G56" s="4"/>
      <c r="H56" s="4"/>
      <c r="J56" s="4"/>
      <c r="K56" s="4"/>
      <c r="L56" s="4"/>
      <c r="M56" s="4"/>
      <c r="N56" s="4"/>
      <c r="O56" s="4"/>
    </row>
    <row r="57" spans="1:15" x14ac:dyDescent="0.2">
      <c r="F57" s="4"/>
      <c r="G57" s="4"/>
      <c r="H57" s="4"/>
      <c r="K57" s="4"/>
      <c r="L57" s="4"/>
      <c r="N57" s="4"/>
      <c r="O57" s="4"/>
    </row>
    <row r="58" spans="1:15" x14ac:dyDescent="0.2">
      <c r="B58" s="4"/>
      <c r="D58" s="4"/>
      <c r="E58" s="4"/>
      <c r="F58" s="4"/>
      <c r="G58" s="4"/>
      <c r="H58" s="4"/>
      <c r="J58" s="4"/>
      <c r="K58" s="4"/>
      <c r="L58" s="4"/>
      <c r="M58" s="4"/>
      <c r="N58" s="4"/>
      <c r="O58" s="4"/>
    </row>
    <row r="59" spans="1:15" x14ac:dyDescent="0.2">
      <c r="B59" s="4"/>
      <c r="D59" s="4"/>
      <c r="E59" s="4"/>
      <c r="F59" s="4"/>
      <c r="G59" s="4"/>
      <c r="H59" s="4"/>
      <c r="J59" s="4"/>
      <c r="K59" s="4"/>
      <c r="L59" s="4"/>
      <c r="M59" s="4"/>
      <c r="N59" s="4"/>
      <c r="O59" s="4"/>
    </row>
    <row r="60" spans="1:15" x14ac:dyDescent="0.2">
      <c r="B60" s="12"/>
      <c r="D60" s="4"/>
      <c r="E60" s="4"/>
      <c r="F60" s="4"/>
      <c r="G60" s="4"/>
      <c r="H60" s="4"/>
      <c r="J60" s="4"/>
      <c r="K60" s="4"/>
      <c r="L60" s="4"/>
      <c r="M60" s="4"/>
      <c r="N60" s="4"/>
      <c r="O60" s="4"/>
    </row>
    <row r="61" spans="1:15" x14ac:dyDescent="0.2">
      <c r="B61" s="13"/>
      <c r="F61" s="4"/>
      <c r="G61" s="4"/>
      <c r="H61" s="4"/>
      <c r="K61" s="4"/>
      <c r="L61" s="4"/>
      <c r="N61" s="4"/>
      <c r="O61" s="4"/>
    </row>
    <row r="62" spans="1:15" x14ac:dyDescent="0.2">
      <c r="B62" s="12"/>
      <c r="D62" s="4"/>
      <c r="E62" s="4"/>
      <c r="F62" s="4"/>
      <c r="G62" s="4"/>
      <c r="H62" s="4"/>
      <c r="J62" s="4"/>
      <c r="K62" s="4"/>
      <c r="L62" s="4"/>
      <c r="M62" s="4"/>
      <c r="N62" s="4"/>
      <c r="O62" s="4"/>
    </row>
    <row r="63" spans="1:15" x14ac:dyDescent="0.2">
      <c r="B63" s="12"/>
      <c r="D63" s="4"/>
      <c r="E63" s="4"/>
      <c r="F63" s="4"/>
      <c r="G63" s="4"/>
      <c r="H63" s="4"/>
      <c r="J63" s="4"/>
      <c r="K63" s="4"/>
      <c r="L63" s="4"/>
      <c r="M63" s="4"/>
      <c r="N63" s="4"/>
      <c r="O63" s="4"/>
    </row>
    <row r="64" spans="1:15" x14ac:dyDescent="0.2">
      <c r="B64" s="12"/>
      <c r="D64" s="4"/>
      <c r="E64" s="4"/>
      <c r="F64" s="4"/>
      <c r="G64" s="4"/>
      <c r="H64" s="4"/>
      <c r="J64" s="4"/>
      <c r="K64" s="4"/>
      <c r="L64" s="4"/>
      <c r="M64" s="4"/>
      <c r="N64" s="4"/>
      <c r="O64" s="4"/>
    </row>
    <row r="65" spans="1:15" x14ac:dyDescent="0.2">
      <c r="B65" s="13"/>
      <c r="F65" s="4"/>
      <c r="G65" s="4"/>
      <c r="H65" s="4"/>
      <c r="K65" s="4"/>
      <c r="L65" s="4"/>
      <c r="N65" s="4"/>
      <c r="O65" s="4"/>
    </row>
    <row r="66" spans="1:15" x14ac:dyDescent="0.2">
      <c r="B66" s="4"/>
      <c r="D66" s="4"/>
      <c r="E66" s="4"/>
      <c r="F66" s="4"/>
      <c r="G66" s="4"/>
      <c r="H66" s="4"/>
      <c r="J66" s="4"/>
      <c r="K66" s="4"/>
      <c r="L66" s="4"/>
      <c r="M66" s="4"/>
      <c r="N66" s="4"/>
      <c r="O66" s="4"/>
    </row>
    <row r="67" spans="1:15" x14ac:dyDescent="0.2">
      <c r="B67" s="4"/>
      <c r="D67" s="4"/>
      <c r="E67" s="4"/>
      <c r="F67" s="4"/>
      <c r="G67" s="4"/>
      <c r="H67" s="4"/>
      <c r="J67" s="4"/>
      <c r="K67" s="4"/>
      <c r="L67" s="4"/>
      <c r="M67" s="4"/>
      <c r="N67" s="4"/>
      <c r="O67" s="4"/>
    </row>
    <row r="68" spans="1:15" x14ac:dyDescent="0.2">
      <c r="B68" s="4"/>
      <c r="D68" s="4"/>
      <c r="E68" s="4"/>
      <c r="F68" s="4"/>
      <c r="G68" s="4"/>
      <c r="H68" s="4"/>
      <c r="J68" s="4"/>
      <c r="K68" s="4"/>
      <c r="L68" s="4"/>
      <c r="M68" s="4"/>
      <c r="N68" s="4"/>
      <c r="O68" s="4"/>
    </row>
    <row r="69" spans="1:15" x14ac:dyDescent="0.2">
      <c r="F69" s="4"/>
      <c r="G69" s="4"/>
      <c r="H69" s="4"/>
      <c r="K69" s="4"/>
      <c r="L69" s="4"/>
      <c r="N69" s="4"/>
      <c r="O69" s="4"/>
    </row>
    <row r="70" spans="1:15" x14ac:dyDescent="0.2">
      <c r="B70" s="4"/>
      <c r="D70" s="4"/>
      <c r="E70" s="4"/>
      <c r="F70" s="4"/>
      <c r="G70" s="4"/>
      <c r="H70" s="4"/>
      <c r="J70" s="4"/>
      <c r="K70" s="4"/>
      <c r="L70" s="4"/>
      <c r="M70" s="4"/>
      <c r="N70" s="4"/>
      <c r="O70" s="4"/>
    </row>
    <row r="71" spans="1:15" x14ac:dyDescent="0.2">
      <c r="B71" s="4"/>
      <c r="D71" s="4"/>
      <c r="E71" s="4"/>
      <c r="F71" s="4"/>
      <c r="G71" s="4"/>
      <c r="H71" s="4"/>
      <c r="J71" s="4"/>
      <c r="K71" s="4"/>
      <c r="L71" s="4"/>
      <c r="M71" s="4"/>
      <c r="N71" s="4"/>
      <c r="O71" s="4"/>
    </row>
    <row r="72" spans="1:15" x14ac:dyDescent="0.2">
      <c r="B72" s="4"/>
      <c r="D72" s="4"/>
      <c r="E72" s="4"/>
      <c r="F72" s="4"/>
      <c r="G72" s="4"/>
      <c r="H72" s="4"/>
      <c r="J72" s="4"/>
      <c r="K72" s="4"/>
      <c r="L72" s="4"/>
      <c r="M72" s="4"/>
      <c r="N72" s="4"/>
      <c r="O72" s="4"/>
    </row>
    <row r="73" spans="1:15" x14ac:dyDescent="0.2">
      <c r="F73" s="4"/>
      <c r="G73" s="4"/>
      <c r="H73" s="4"/>
      <c r="K73" s="4"/>
      <c r="L73" s="4"/>
      <c r="N73" s="4"/>
      <c r="O73" s="4"/>
    </row>
    <row r="74" spans="1:15" x14ac:dyDescent="0.2">
      <c r="A74" s="11"/>
      <c r="B74" s="4"/>
      <c r="D74" s="4"/>
      <c r="E74" s="4"/>
      <c r="F74" s="4"/>
      <c r="G74" s="4"/>
      <c r="H74" s="4"/>
      <c r="J74" s="4"/>
      <c r="K74" s="4"/>
      <c r="L74" s="4"/>
      <c r="M74" s="4"/>
      <c r="N74" s="4"/>
      <c r="O74" s="4"/>
    </row>
    <row r="75" spans="1:15" x14ac:dyDescent="0.2">
      <c r="B75" s="4"/>
      <c r="D75" s="4"/>
      <c r="E75" s="4"/>
      <c r="F75" s="4"/>
      <c r="G75" s="4"/>
      <c r="H75" s="4"/>
      <c r="J75" s="4"/>
      <c r="K75" s="4"/>
      <c r="L75" s="4"/>
      <c r="M75" s="4"/>
      <c r="N75" s="4"/>
      <c r="O75" s="4"/>
    </row>
    <row r="76" spans="1:15" x14ac:dyDescent="0.2">
      <c r="B76" s="4"/>
      <c r="D76" s="4"/>
      <c r="E76" s="4"/>
      <c r="F76" s="4"/>
      <c r="G76" s="4"/>
      <c r="H76" s="4"/>
      <c r="J76" s="4"/>
      <c r="K76" s="4"/>
      <c r="L76" s="4"/>
      <c r="M76" s="4"/>
      <c r="N76" s="4"/>
      <c r="O7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3588-4AC4-0F49-B14C-57D31B3149D0}">
  <dimension ref="A2:O76"/>
  <sheetViews>
    <sheetView workbookViewId="0">
      <selection activeCell="F3" sqref="F3"/>
    </sheetView>
  </sheetViews>
  <sheetFormatPr baseColWidth="10" defaultColWidth="11" defaultRowHeight="16" x14ac:dyDescent="0.2"/>
  <sheetData>
    <row r="2" spans="1:8" x14ac:dyDescent="0.2">
      <c r="A2" t="s">
        <v>28</v>
      </c>
      <c r="B2" t="s">
        <v>13</v>
      </c>
      <c r="D2" t="s">
        <v>196</v>
      </c>
    </row>
    <row r="3" spans="1:8" x14ac:dyDescent="0.2">
      <c r="A3" t="s">
        <v>20</v>
      </c>
      <c r="B3" s="4">
        <v>23.964199066162109</v>
      </c>
      <c r="C3">
        <f>GEOMEAN(B3:B5)</f>
        <v>23.904918198108597</v>
      </c>
      <c r="D3" s="4">
        <v>21.786918640136701</v>
      </c>
      <c r="E3" s="4">
        <f>GEOMEAN(D3:D5)</f>
        <v>21.479399375340446</v>
      </c>
      <c r="F3" s="4">
        <f>E3-C3</f>
        <v>-2.4255188227681508</v>
      </c>
      <c r="G3" s="4">
        <f t="shared" ref="G3:G23" si="0">2^(-F3)</f>
        <v>5.3722216250123891</v>
      </c>
      <c r="H3" s="4">
        <f>G3/G7</f>
        <v>0.849818171344079</v>
      </c>
    </row>
    <row r="4" spans="1:8" x14ac:dyDescent="0.2">
      <c r="B4" s="4">
        <v>23.873729705810547</v>
      </c>
      <c r="D4" s="4">
        <v>21.032892227172901</v>
      </c>
      <c r="E4" s="4"/>
      <c r="F4" s="4"/>
      <c r="G4" s="4"/>
      <c r="H4" s="4"/>
    </row>
    <row r="5" spans="1:8" x14ac:dyDescent="0.2">
      <c r="B5" s="4">
        <v>23.876935958862305</v>
      </c>
      <c r="D5" s="4">
        <v>21.625770568847656</v>
      </c>
      <c r="E5" s="4"/>
      <c r="F5" s="4"/>
      <c r="G5" s="4"/>
      <c r="H5" s="4"/>
    </row>
    <row r="6" spans="1:8" x14ac:dyDescent="0.2">
      <c r="F6" s="4"/>
      <c r="G6" s="4"/>
      <c r="H6" s="4"/>
    </row>
    <row r="7" spans="1:8" x14ac:dyDescent="0.2">
      <c r="A7" t="s">
        <v>21</v>
      </c>
      <c r="B7" s="4">
        <v>23.336675643920898</v>
      </c>
      <c r="C7">
        <f>GEOMEAN(B7:B9)</f>
        <v>23.327737087511043</v>
      </c>
      <c r="D7" s="4">
        <v>20.772571563720703</v>
      </c>
      <c r="E7" s="4">
        <f>GEOMEAN(D7:D9)</f>
        <v>20.667444362444957</v>
      </c>
      <c r="F7" s="4">
        <f>E7-C7</f>
        <v>-2.6602927250660855</v>
      </c>
      <c r="G7" s="4">
        <f t="shared" si="0"/>
        <v>6.3216130298974917</v>
      </c>
      <c r="H7" s="4">
        <f>G7/G7</f>
        <v>1</v>
      </c>
    </row>
    <row r="8" spans="1:8" x14ac:dyDescent="0.2">
      <c r="B8" s="4">
        <v>23.417259216308594</v>
      </c>
      <c r="D8" s="4">
        <v>20.603506088256836</v>
      </c>
      <c r="E8" s="4"/>
      <c r="F8" s="4"/>
      <c r="G8" s="4"/>
      <c r="H8" s="4"/>
    </row>
    <row r="9" spans="1:8" x14ac:dyDescent="0.2">
      <c r="B9" s="4">
        <v>23.229656219482422</v>
      </c>
      <c r="D9" s="4">
        <v>20.62666130065918</v>
      </c>
      <c r="E9" s="4"/>
      <c r="F9" s="4"/>
      <c r="G9" s="4"/>
      <c r="H9" s="4"/>
    </row>
    <row r="10" spans="1:8" x14ac:dyDescent="0.2">
      <c r="F10" s="4"/>
      <c r="G10" s="4"/>
      <c r="H10" s="4"/>
    </row>
    <row r="11" spans="1:8" x14ac:dyDescent="0.2">
      <c r="A11" t="s">
        <v>22</v>
      </c>
      <c r="B11" s="4">
        <v>24.341663360595703</v>
      </c>
      <c r="C11">
        <f>GEOMEAN(B11:B13)</f>
        <v>24.21852102673347</v>
      </c>
      <c r="D11" s="4">
        <v>21.902017593383789</v>
      </c>
      <c r="E11" s="4">
        <f>GEOMEAN(D11:D13)</f>
        <v>21.842985272916625</v>
      </c>
      <c r="F11" s="4">
        <f>E11-C11</f>
        <v>-2.3755357538168447</v>
      </c>
      <c r="G11" s="4">
        <f t="shared" si="0"/>
        <v>5.1892849342139575</v>
      </c>
      <c r="H11" s="4">
        <f>G11/G7</f>
        <v>0.82087987823229736</v>
      </c>
    </row>
    <row r="12" spans="1:8" x14ac:dyDescent="0.2">
      <c r="B12" s="4">
        <v>24.243995666503906</v>
      </c>
      <c r="D12" s="4">
        <v>21.774744033813477</v>
      </c>
      <c r="E12" s="4"/>
      <c r="F12" s="4"/>
      <c r="G12" s="4"/>
      <c r="H12" s="4"/>
    </row>
    <row r="13" spans="1:8" x14ac:dyDescent="0.2">
      <c r="B13" s="4">
        <v>24.070682525634766</v>
      </c>
      <c r="D13" s="4">
        <v>21.852382659912109</v>
      </c>
      <c r="E13" s="4"/>
      <c r="F13" s="4"/>
      <c r="G13" s="4"/>
      <c r="H13" s="4"/>
    </row>
    <row r="14" spans="1:8" x14ac:dyDescent="0.2">
      <c r="A14" t="s">
        <v>27</v>
      </c>
      <c r="F14" s="4"/>
      <c r="G14" s="4"/>
      <c r="H14" s="4"/>
    </row>
    <row r="15" spans="1:8" x14ac:dyDescent="0.2">
      <c r="A15" t="s">
        <v>23</v>
      </c>
      <c r="B15" s="4">
        <v>22.996253967285156</v>
      </c>
      <c r="C15">
        <f>GEOMEAN(B15:B17)</f>
        <v>22.988343675779351</v>
      </c>
      <c r="D15" s="4">
        <v>22.231996536254883</v>
      </c>
      <c r="E15" s="4">
        <f>GEOMEAN(D15:D17)</f>
        <v>22.218412566982479</v>
      </c>
      <c r="F15" s="4">
        <f>E15-C15</f>
        <v>-0.76993110879687165</v>
      </c>
      <c r="G15" s="4">
        <f t="shared" si="0"/>
        <v>1.7051883558752716</v>
      </c>
      <c r="H15" s="4">
        <f>G15/G7</f>
        <v>0.26973943957194768</v>
      </c>
    </row>
    <row r="16" spans="1:8" x14ac:dyDescent="0.2">
      <c r="B16" s="4">
        <v>23.042085647583008</v>
      </c>
      <c r="D16" s="4">
        <v>22.176919937133789</v>
      </c>
      <c r="E16" s="4"/>
      <c r="F16" s="4"/>
      <c r="G16" s="4"/>
      <c r="H16" s="4"/>
    </row>
    <row r="17" spans="1:14" x14ac:dyDescent="0.2">
      <c r="B17" s="4">
        <v>22.926837921142578</v>
      </c>
      <c r="D17" s="4">
        <v>22.246381759643555</v>
      </c>
      <c r="E17" s="4"/>
      <c r="F17" s="4"/>
      <c r="G17" s="4"/>
      <c r="H17" s="4"/>
    </row>
    <row r="18" spans="1:14" x14ac:dyDescent="0.2">
      <c r="F18" s="4"/>
      <c r="G18" s="4"/>
      <c r="H18" s="4"/>
    </row>
    <row r="19" spans="1:14" x14ac:dyDescent="0.2">
      <c r="A19" t="s">
        <v>24</v>
      </c>
      <c r="B19" s="4">
        <v>22.744482040405273</v>
      </c>
      <c r="C19">
        <f>GEOMEAN(B19:B21)</f>
        <v>22.643161450569607</v>
      </c>
      <c r="D19" s="4">
        <v>22.978122711181641</v>
      </c>
      <c r="E19" s="4">
        <f>GEOMEAN(D19:D21)</f>
        <v>22.98748855788541</v>
      </c>
      <c r="F19" s="4">
        <f>E19-C19</f>
        <v>0.34432710731580229</v>
      </c>
      <c r="G19" s="4">
        <f t="shared" si="0"/>
        <v>0.78767527341898858</v>
      </c>
      <c r="H19" s="4">
        <f>G19/G7</f>
        <v>0.12460036223251096</v>
      </c>
    </row>
    <row r="20" spans="1:14" x14ac:dyDescent="0.2">
      <c r="B20" s="4">
        <v>22.624782562255859</v>
      </c>
      <c r="D20" s="4">
        <v>23.016332626342773</v>
      </c>
      <c r="E20" s="4"/>
      <c r="F20" s="4"/>
      <c r="G20" s="4"/>
      <c r="H20" s="4"/>
    </row>
    <row r="21" spans="1:14" x14ac:dyDescent="0.2">
      <c r="B21" s="4">
        <v>22.560604095458984</v>
      </c>
      <c r="D21" s="4">
        <v>22.968038558959961</v>
      </c>
      <c r="E21" s="4"/>
      <c r="F21" s="4"/>
      <c r="G21" s="4"/>
      <c r="H21" s="4"/>
    </row>
    <row r="22" spans="1:14" x14ac:dyDescent="0.2">
      <c r="F22" s="4"/>
      <c r="G22" s="4"/>
      <c r="H22" s="4"/>
    </row>
    <row r="23" spans="1:14" x14ac:dyDescent="0.2">
      <c r="A23" s="11" t="s">
        <v>25</v>
      </c>
      <c r="B23" s="4">
        <v>22.641025543212891</v>
      </c>
      <c r="C23">
        <f>GEOMEAN(B23:B25)</f>
        <v>22.589862593492668</v>
      </c>
      <c r="D23" s="4">
        <v>22.806432723999023</v>
      </c>
      <c r="E23" s="4">
        <f>GEOMEAN(D23:D25)</f>
        <v>22.788928223476091</v>
      </c>
      <c r="F23" s="4">
        <f>E23-C23</f>
        <v>0.19906562998342281</v>
      </c>
      <c r="G23" s="4">
        <f t="shared" si="0"/>
        <v>0.87111456316098579</v>
      </c>
      <c r="H23" s="4">
        <f>G23/G7</f>
        <v>0.13779941275132296</v>
      </c>
    </row>
    <row r="24" spans="1:14" x14ac:dyDescent="0.2">
      <c r="B24" s="4">
        <v>22.539894104003906</v>
      </c>
      <c r="D24" s="4">
        <v>22.866266250610352</v>
      </c>
      <c r="E24" s="4"/>
      <c r="F24" s="4"/>
      <c r="G24" s="4"/>
      <c r="H24" s="4"/>
    </row>
    <row r="25" spans="1:14" x14ac:dyDescent="0.2">
      <c r="B25" s="4">
        <v>22.588781356811523</v>
      </c>
      <c r="D25" s="4">
        <v>22.694419860839844</v>
      </c>
      <c r="E25" s="4"/>
      <c r="F25" s="4"/>
      <c r="G25" s="4"/>
      <c r="H25" s="4"/>
    </row>
    <row r="27" spans="1:14" x14ac:dyDescent="0.2">
      <c r="B27" s="4"/>
      <c r="D27" s="4"/>
      <c r="E27" s="4"/>
      <c r="F27" s="4"/>
      <c r="G27" s="4"/>
      <c r="H27" s="4"/>
      <c r="J27" s="4"/>
      <c r="K27" s="4"/>
      <c r="L27" s="4"/>
      <c r="M27" s="4"/>
      <c r="N27" s="4"/>
    </row>
    <row r="28" spans="1:14" x14ac:dyDescent="0.2">
      <c r="B28" s="4"/>
      <c r="D28" s="4"/>
      <c r="E28" s="4"/>
      <c r="F28" s="4"/>
      <c r="G28" s="4"/>
      <c r="H28" s="4"/>
      <c r="J28" s="4"/>
      <c r="K28" s="4"/>
      <c r="L28" s="4"/>
      <c r="M28" s="4"/>
      <c r="N28" s="4"/>
    </row>
    <row r="29" spans="1:14" x14ac:dyDescent="0.2">
      <c r="B29" s="4"/>
      <c r="D29" s="4"/>
      <c r="E29" s="4"/>
      <c r="F29" s="4"/>
      <c r="G29" s="4"/>
      <c r="H29" s="4"/>
      <c r="J29" s="4"/>
      <c r="K29" s="4"/>
      <c r="L29" s="4"/>
      <c r="M29" s="4"/>
      <c r="N29" s="4"/>
    </row>
    <row r="30" spans="1:14" x14ac:dyDescent="0.2">
      <c r="F30" s="4"/>
      <c r="G30" s="4"/>
      <c r="H30" s="4"/>
      <c r="K30" s="4"/>
      <c r="L30" s="4"/>
      <c r="N30" s="4"/>
    </row>
    <row r="31" spans="1:14" x14ac:dyDescent="0.2">
      <c r="B31" s="4"/>
      <c r="D31" s="4"/>
      <c r="E31" s="4"/>
      <c r="F31" s="4"/>
      <c r="G31" s="4"/>
      <c r="H31" s="4"/>
      <c r="J31" s="4"/>
      <c r="K31" s="4"/>
      <c r="L31" s="4"/>
      <c r="M31" s="4"/>
      <c r="N31" s="4"/>
    </row>
    <row r="32" spans="1:14" x14ac:dyDescent="0.2">
      <c r="B32" s="4"/>
      <c r="D32" s="4"/>
      <c r="E32" s="4"/>
      <c r="F32" s="4"/>
      <c r="G32" s="4"/>
      <c r="H32" s="4"/>
      <c r="J32" s="4"/>
      <c r="K32" s="4"/>
      <c r="L32" s="4"/>
      <c r="M32" s="4"/>
      <c r="N32" s="4"/>
    </row>
    <row r="33" spans="1:14" x14ac:dyDescent="0.2">
      <c r="B33" s="12"/>
      <c r="D33" s="4"/>
      <c r="E33" s="4"/>
      <c r="F33" s="4"/>
      <c r="G33" s="4"/>
      <c r="H33" s="4"/>
      <c r="J33" s="4"/>
      <c r="K33" s="4"/>
      <c r="L33" s="4"/>
      <c r="M33" s="4"/>
      <c r="N33" s="4"/>
    </row>
    <row r="34" spans="1:14" x14ac:dyDescent="0.2">
      <c r="B34" s="13"/>
      <c r="F34" s="4"/>
      <c r="G34" s="4"/>
      <c r="H34" s="4"/>
      <c r="K34" s="4"/>
      <c r="L34" s="4"/>
      <c r="N34" s="4"/>
    </row>
    <row r="35" spans="1:14" x14ac:dyDescent="0.2">
      <c r="B35" s="12"/>
      <c r="D35" s="4"/>
      <c r="E35" s="4"/>
      <c r="F35" s="4"/>
      <c r="G35" s="4"/>
      <c r="H35" s="4"/>
      <c r="J35" s="4"/>
      <c r="K35" s="4"/>
      <c r="L35" s="4"/>
      <c r="M35" s="4"/>
      <c r="N35" s="4"/>
    </row>
    <row r="36" spans="1:14" x14ac:dyDescent="0.2">
      <c r="B36" s="12"/>
      <c r="D36" s="4"/>
      <c r="E36" s="4"/>
      <c r="F36" s="4"/>
      <c r="G36" s="4"/>
      <c r="H36" s="4"/>
      <c r="J36" s="4"/>
      <c r="K36" s="4"/>
      <c r="L36" s="4"/>
      <c r="M36" s="4"/>
      <c r="N36" s="4"/>
    </row>
    <row r="37" spans="1:14" x14ac:dyDescent="0.2">
      <c r="B37" s="12"/>
      <c r="D37" s="4"/>
      <c r="E37" s="4"/>
      <c r="F37" s="4"/>
      <c r="G37" s="4"/>
      <c r="H37" s="4"/>
      <c r="J37" s="4"/>
      <c r="K37" s="4"/>
      <c r="L37" s="4"/>
      <c r="M37" s="4"/>
      <c r="N37" s="4"/>
    </row>
    <row r="38" spans="1:14" x14ac:dyDescent="0.2">
      <c r="B38" s="13"/>
      <c r="F38" s="4"/>
      <c r="G38" s="4"/>
      <c r="H38" s="4"/>
      <c r="K38" s="4"/>
      <c r="L38" s="4"/>
      <c r="N38" s="4"/>
    </row>
    <row r="39" spans="1:14" x14ac:dyDescent="0.2">
      <c r="B39" s="4"/>
      <c r="D39" s="4"/>
      <c r="E39" s="4"/>
      <c r="F39" s="4"/>
      <c r="G39" s="4"/>
      <c r="H39" s="4"/>
      <c r="J39" s="4"/>
      <c r="K39" s="4"/>
      <c r="L39" s="4"/>
      <c r="M39" s="4"/>
      <c r="N39" s="4"/>
    </row>
    <row r="40" spans="1:14" x14ac:dyDescent="0.2">
      <c r="B40" s="4"/>
      <c r="D40" s="4"/>
      <c r="E40" s="4"/>
      <c r="F40" s="4"/>
      <c r="G40" s="4"/>
      <c r="H40" s="4"/>
      <c r="J40" s="4"/>
      <c r="K40" s="4"/>
      <c r="L40" s="4"/>
      <c r="M40" s="4"/>
      <c r="N40" s="4"/>
    </row>
    <row r="41" spans="1:14" x14ac:dyDescent="0.2">
      <c r="B41" s="4"/>
      <c r="D41" s="4"/>
      <c r="E41" s="4"/>
      <c r="F41" s="4"/>
      <c r="G41" s="4"/>
      <c r="H41" s="4"/>
      <c r="J41" s="4"/>
      <c r="K41" s="4"/>
      <c r="L41" s="4"/>
      <c r="M41" s="4"/>
      <c r="N41" s="4"/>
    </row>
    <row r="42" spans="1:14" x14ac:dyDescent="0.2">
      <c r="F42" s="4"/>
      <c r="G42" s="4"/>
      <c r="H42" s="4"/>
      <c r="K42" s="4"/>
      <c r="L42" s="4"/>
      <c r="N42" s="4"/>
    </row>
    <row r="43" spans="1:14" x14ac:dyDescent="0.2">
      <c r="B43" s="4"/>
      <c r="D43" s="4"/>
      <c r="E43" s="4"/>
      <c r="F43" s="4"/>
      <c r="G43" s="4"/>
      <c r="H43" s="4"/>
      <c r="J43" s="4"/>
      <c r="K43" s="4"/>
      <c r="L43" s="4"/>
      <c r="M43" s="4"/>
      <c r="N43" s="4"/>
    </row>
    <row r="44" spans="1:14" x14ac:dyDescent="0.2">
      <c r="B44" s="4"/>
      <c r="D44" s="4"/>
      <c r="E44" s="4"/>
      <c r="F44" s="4"/>
      <c r="G44" s="4"/>
      <c r="H44" s="4"/>
      <c r="J44" s="4"/>
      <c r="K44" s="4"/>
      <c r="L44" s="4"/>
      <c r="M44" s="4"/>
      <c r="N44" s="4"/>
    </row>
    <row r="45" spans="1:14" x14ac:dyDescent="0.2">
      <c r="B45" s="4"/>
      <c r="D45" s="4"/>
      <c r="E45" s="4"/>
      <c r="F45" s="4"/>
      <c r="G45" s="4"/>
      <c r="H45" s="4"/>
      <c r="J45" s="4"/>
      <c r="K45" s="4"/>
      <c r="L45" s="4"/>
      <c r="M45" s="4"/>
      <c r="N45" s="4"/>
    </row>
    <row r="46" spans="1:14" x14ac:dyDescent="0.2">
      <c r="F46" s="4"/>
      <c r="G46" s="4"/>
      <c r="H46" s="4"/>
      <c r="K46" s="4"/>
      <c r="L46" s="4"/>
      <c r="N46" s="4"/>
    </row>
    <row r="47" spans="1:14" x14ac:dyDescent="0.2">
      <c r="A47" s="11"/>
      <c r="B47" s="4"/>
      <c r="D47" s="4"/>
      <c r="E47" s="4"/>
      <c r="F47" s="4"/>
      <c r="G47" s="4"/>
      <c r="H47" s="4"/>
      <c r="J47" s="4"/>
      <c r="K47" s="4"/>
      <c r="L47" s="4"/>
      <c r="M47" s="4"/>
      <c r="N47" s="4"/>
    </row>
    <row r="48" spans="1:14" x14ac:dyDescent="0.2">
      <c r="B48" s="4"/>
      <c r="D48" s="4"/>
      <c r="E48" s="4"/>
      <c r="F48" s="4"/>
      <c r="G48" s="4"/>
      <c r="H48" s="4"/>
      <c r="J48" s="4"/>
      <c r="K48" s="4"/>
      <c r="L48" s="4"/>
      <c r="M48" s="4"/>
      <c r="N48" s="4"/>
    </row>
    <row r="49" spans="2:15" x14ac:dyDescent="0.2">
      <c r="B49" s="4"/>
      <c r="D49" s="4"/>
      <c r="E49" s="4"/>
      <c r="F49" s="4"/>
      <c r="G49" s="4"/>
      <c r="H49" s="4"/>
      <c r="J49" s="4"/>
      <c r="K49" s="4"/>
      <c r="L49" s="4"/>
      <c r="M49" s="4"/>
      <c r="N49" s="4"/>
    </row>
    <row r="54" spans="2:15" x14ac:dyDescent="0.2">
      <c r="O54" s="4"/>
    </row>
    <row r="55" spans="2:15" x14ac:dyDescent="0.2">
      <c r="O55" s="4"/>
    </row>
    <row r="56" spans="2:15" x14ac:dyDescent="0.2">
      <c r="O56" s="4"/>
    </row>
    <row r="57" spans="2:15" x14ac:dyDescent="0.2">
      <c r="O57" s="4"/>
    </row>
    <row r="58" spans="2:15" x14ac:dyDescent="0.2">
      <c r="O58" s="4"/>
    </row>
    <row r="59" spans="2:15" x14ac:dyDescent="0.2">
      <c r="O59" s="4"/>
    </row>
    <row r="60" spans="2:15" x14ac:dyDescent="0.2">
      <c r="O60" s="4"/>
    </row>
    <row r="61" spans="2:15" x14ac:dyDescent="0.2">
      <c r="O61" s="4"/>
    </row>
    <row r="62" spans="2:15" x14ac:dyDescent="0.2">
      <c r="O62" s="4"/>
    </row>
    <row r="63" spans="2:15" x14ac:dyDescent="0.2">
      <c r="O63" s="4"/>
    </row>
    <row r="64" spans="2:15" x14ac:dyDescent="0.2">
      <c r="O64" s="4"/>
    </row>
    <row r="65" spans="15:15" x14ac:dyDescent="0.2">
      <c r="O65" s="4"/>
    </row>
    <row r="66" spans="15:15" x14ac:dyDescent="0.2">
      <c r="O66" s="4"/>
    </row>
    <row r="67" spans="15:15" x14ac:dyDescent="0.2">
      <c r="O67" s="4"/>
    </row>
    <row r="68" spans="15:15" x14ac:dyDescent="0.2">
      <c r="O68" s="4"/>
    </row>
    <row r="69" spans="15:15" x14ac:dyDescent="0.2">
      <c r="O69" s="4"/>
    </row>
    <row r="70" spans="15:15" x14ac:dyDescent="0.2">
      <c r="O70" s="4"/>
    </row>
    <row r="71" spans="15:15" x14ac:dyDescent="0.2">
      <c r="O71" s="4"/>
    </row>
    <row r="72" spans="15:15" x14ac:dyDescent="0.2">
      <c r="O72" s="4"/>
    </row>
    <row r="73" spans="15:15" x14ac:dyDescent="0.2">
      <c r="O73" s="4"/>
    </row>
    <row r="74" spans="15:15" x14ac:dyDescent="0.2">
      <c r="O74" s="4"/>
    </row>
    <row r="75" spans="15:15" x14ac:dyDescent="0.2">
      <c r="O75" s="4"/>
    </row>
    <row r="76" spans="15:15" x14ac:dyDescent="0.2">
      <c r="O7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ACD5-C660-9240-B22D-23184A36263C}">
  <dimension ref="A1:O24"/>
  <sheetViews>
    <sheetView workbookViewId="0">
      <selection activeCell="G24" sqref="G24"/>
    </sheetView>
  </sheetViews>
  <sheetFormatPr baseColWidth="10" defaultColWidth="11" defaultRowHeight="16" x14ac:dyDescent="0.2"/>
  <sheetData>
    <row r="1" spans="1:15" x14ac:dyDescent="0.2">
      <c r="A1" t="s">
        <v>30</v>
      </c>
      <c r="B1" t="s">
        <v>198</v>
      </c>
      <c r="D1" t="s">
        <v>197</v>
      </c>
    </row>
    <row r="2" spans="1:15" x14ac:dyDescent="0.2">
      <c r="A2" t="s">
        <v>20</v>
      </c>
      <c r="B2" s="4">
        <v>23.832168579101562</v>
      </c>
      <c r="C2">
        <f>GEOMEAN(B2:B4)</f>
        <v>23.746274947356724</v>
      </c>
      <c r="D2" s="4">
        <v>24.7503452301025</v>
      </c>
      <c r="E2" s="4">
        <f>GEOMEAN(D2:D4)</f>
        <v>24.727809223121742</v>
      </c>
      <c r="F2" s="4">
        <f>E2-C2</f>
        <v>0.98153427576501784</v>
      </c>
      <c r="G2" s="4">
        <f t="shared" ref="G2" si="0">2^(-F2)</f>
        <v>0.50644086422065104</v>
      </c>
      <c r="H2" s="4">
        <f>G2/G10</f>
        <v>0.76444466886065165</v>
      </c>
      <c r="J2" s="4"/>
      <c r="K2" s="4"/>
      <c r="L2" s="4"/>
      <c r="M2" s="4"/>
      <c r="N2" s="4"/>
      <c r="O2" s="4"/>
    </row>
    <row r="3" spans="1:15" x14ac:dyDescent="0.2">
      <c r="B3" s="4">
        <v>23.732925415039062</v>
      </c>
      <c r="D3" s="4">
        <v>24.716106414794901</v>
      </c>
      <c r="E3" s="4"/>
      <c r="F3" s="4"/>
      <c r="G3" s="4"/>
      <c r="H3" s="4"/>
      <c r="J3" s="4"/>
      <c r="K3" s="4"/>
      <c r="L3" s="4"/>
      <c r="M3" s="4"/>
      <c r="N3" s="4"/>
      <c r="O3" s="4"/>
    </row>
    <row r="4" spans="1:15" x14ac:dyDescent="0.2">
      <c r="B4" s="4">
        <v>23.673999786376953</v>
      </c>
      <c r="D4" s="4">
        <v>24.716991424560501</v>
      </c>
      <c r="E4" s="4"/>
      <c r="F4" s="4"/>
      <c r="G4" s="4"/>
      <c r="H4" s="4"/>
      <c r="J4" s="4"/>
      <c r="K4" s="4"/>
      <c r="L4" s="4"/>
      <c r="M4" s="4"/>
      <c r="N4" s="4"/>
      <c r="O4" s="4"/>
    </row>
    <row r="5" spans="1:15" x14ac:dyDescent="0.2">
      <c r="F5" s="4"/>
      <c r="G5" s="4"/>
      <c r="H5" s="4"/>
      <c r="K5" s="4"/>
      <c r="L5" s="4"/>
      <c r="N5" s="4"/>
      <c r="O5" s="4"/>
    </row>
    <row r="6" spans="1:15" x14ac:dyDescent="0.2">
      <c r="A6" t="s">
        <v>21</v>
      </c>
      <c r="B6" s="4">
        <v>23.59333610534668</v>
      </c>
      <c r="C6">
        <f>GEOMEAN(B6:B8)</f>
        <v>23.485163403794779</v>
      </c>
      <c r="D6" s="4">
        <v>24.454023361206101</v>
      </c>
      <c r="E6" s="4">
        <f>GEOMEAN(D6:D8)</f>
        <v>24.466989024730776</v>
      </c>
      <c r="F6" s="4">
        <f>E6-C6</f>
        <v>0.98182562093599657</v>
      </c>
      <c r="G6" s="4">
        <f t="shared" ref="G6:G22" si="1">2^(-F6)</f>
        <v>0.50633860130396346</v>
      </c>
      <c r="H6" s="4">
        <f>G6/G10</f>
        <v>0.76429030860458458</v>
      </c>
      <c r="J6" s="4"/>
      <c r="K6" s="4"/>
      <c r="L6" s="4"/>
      <c r="M6" s="4"/>
      <c r="N6" s="4"/>
      <c r="O6" s="4"/>
    </row>
    <row r="7" spans="1:15" x14ac:dyDescent="0.2">
      <c r="B7" s="4">
        <v>23.483867645263672</v>
      </c>
      <c r="D7" s="4">
        <v>24.495166778564499</v>
      </c>
      <c r="E7" s="4"/>
      <c r="F7" s="4"/>
      <c r="G7" s="4"/>
      <c r="H7" s="4"/>
      <c r="J7" s="4"/>
      <c r="K7" s="4"/>
      <c r="L7" s="4"/>
      <c r="M7" s="4"/>
      <c r="N7" s="4"/>
      <c r="O7" s="4"/>
    </row>
    <row r="8" spans="1:15" x14ac:dyDescent="0.2">
      <c r="B8" s="12">
        <v>23.378776550292969</v>
      </c>
      <c r="D8" s="4">
        <v>24.4518013000488</v>
      </c>
      <c r="E8" s="4"/>
      <c r="F8" s="4"/>
      <c r="G8" s="4"/>
      <c r="H8" s="4"/>
      <c r="J8" s="4"/>
      <c r="K8" s="4"/>
      <c r="L8" s="4"/>
      <c r="M8" s="4"/>
      <c r="N8" s="4"/>
      <c r="O8" s="4"/>
    </row>
    <row r="9" spans="1:15" x14ac:dyDescent="0.2">
      <c r="B9" s="13"/>
      <c r="F9" s="4"/>
      <c r="G9" s="4"/>
      <c r="H9" s="4"/>
      <c r="K9" s="4"/>
      <c r="L9" s="4"/>
      <c r="N9" s="4"/>
      <c r="O9" s="4"/>
    </row>
    <row r="10" spans="1:15" x14ac:dyDescent="0.2">
      <c r="A10" t="s">
        <v>22</v>
      </c>
      <c r="B10" s="12">
        <v>23.911369323730501</v>
      </c>
      <c r="C10">
        <f>GEOMEAN(B10:B12)</f>
        <v>23.731669919564222</v>
      </c>
      <c r="D10" s="4">
        <v>24.264560699462901</v>
      </c>
      <c r="E10" s="4">
        <f>GEOMEAN(D10:D12)</f>
        <v>24.325688182342923</v>
      </c>
      <c r="F10" s="4">
        <f>E10-C10</f>
        <v>0.59401826277870029</v>
      </c>
      <c r="G10" s="4">
        <f t="shared" si="1"/>
        <v>0.66249512208053429</v>
      </c>
      <c r="H10" s="4">
        <f>G10/G10</f>
        <v>1</v>
      </c>
      <c r="J10" s="4"/>
      <c r="K10" s="4"/>
      <c r="L10" s="4"/>
      <c r="M10" s="4"/>
      <c r="N10" s="4"/>
      <c r="O10" s="4"/>
    </row>
    <row r="11" spans="1:15" x14ac:dyDescent="0.2">
      <c r="B11" s="12">
        <v>23.600414276123001</v>
      </c>
      <c r="D11" s="4">
        <v>24.412685394287099</v>
      </c>
      <c r="E11" s="4"/>
      <c r="F11" s="4"/>
      <c r="G11" s="4"/>
      <c r="H11" s="4"/>
      <c r="J11" s="4"/>
      <c r="K11" s="4"/>
      <c r="L11" s="4"/>
      <c r="M11" s="4"/>
      <c r="N11" s="4"/>
      <c r="O11" s="4"/>
    </row>
    <row r="12" spans="1:15" x14ac:dyDescent="0.2">
      <c r="B12" s="12">
        <v>23.6843147277832</v>
      </c>
      <c r="D12" s="4">
        <v>24.300064086914102</v>
      </c>
      <c r="E12" s="4"/>
      <c r="F12" s="4"/>
      <c r="G12" s="4"/>
      <c r="H12" s="4"/>
      <c r="J12" s="4"/>
      <c r="K12" s="4"/>
      <c r="L12" s="4"/>
      <c r="M12" s="4"/>
      <c r="N12" s="4"/>
      <c r="O12" s="4"/>
    </row>
    <row r="13" spans="1:15" x14ac:dyDescent="0.2">
      <c r="A13" t="s">
        <v>29</v>
      </c>
      <c r="B13" s="13"/>
      <c r="F13" s="4"/>
      <c r="G13" s="4"/>
      <c r="H13" s="4"/>
      <c r="K13" s="4"/>
      <c r="L13" s="4"/>
      <c r="N13" s="4"/>
      <c r="O13" s="4"/>
    </row>
    <row r="14" spans="1:15" x14ac:dyDescent="0.2">
      <c r="A14" t="s">
        <v>23</v>
      </c>
      <c r="B14" s="4">
        <v>23.716741561889648</v>
      </c>
      <c r="C14">
        <f>GEOMEAN(B14:B16)</f>
        <v>23.597384043045317</v>
      </c>
      <c r="D14" s="4">
        <v>27.235498428344727</v>
      </c>
      <c r="E14" s="4">
        <f>GEOMEAN(D14:D16)</f>
        <v>27.294767149906114</v>
      </c>
      <c r="F14" s="4">
        <f>E14-C14</f>
        <v>3.6973831068607979</v>
      </c>
      <c r="G14" s="4">
        <f t="shared" si="1"/>
        <v>7.7086225190964169E-2</v>
      </c>
      <c r="H14" s="4">
        <f>G14/G10</f>
        <v>0.11635742305374047</v>
      </c>
      <c r="J14" s="4"/>
      <c r="K14" s="4"/>
      <c r="L14" s="4"/>
      <c r="M14" s="4"/>
      <c r="N14" s="4"/>
      <c r="O14" s="4"/>
    </row>
    <row r="15" spans="1:15" x14ac:dyDescent="0.2">
      <c r="B15" s="4">
        <v>23.556589126586914</v>
      </c>
      <c r="D15" s="4">
        <v>27.24559211730957</v>
      </c>
      <c r="E15" s="4"/>
      <c r="F15" s="4"/>
      <c r="G15" s="4"/>
      <c r="H15" s="4"/>
      <c r="J15" s="4"/>
      <c r="K15" s="4"/>
      <c r="L15" s="4"/>
      <c r="M15" s="4"/>
      <c r="N15" s="4"/>
      <c r="O15" s="4"/>
    </row>
    <row r="16" spans="1:15" x14ac:dyDescent="0.2">
      <c r="B16" s="4">
        <v>23.519287109375</v>
      </c>
      <c r="D16" s="4">
        <v>27.403535842895508</v>
      </c>
      <c r="E16" s="4"/>
      <c r="F16" s="4"/>
      <c r="G16" s="4"/>
      <c r="H16" s="4"/>
      <c r="J16" s="4"/>
      <c r="K16" s="4"/>
      <c r="L16" s="4"/>
      <c r="M16" s="4"/>
      <c r="N16" s="4"/>
      <c r="O16" s="4"/>
    </row>
    <row r="17" spans="1:15" x14ac:dyDescent="0.2">
      <c r="F17" s="4"/>
      <c r="G17" s="4"/>
      <c r="H17" s="4"/>
      <c r="K17" s="4"/>
      <c r="L17" s="4"/>
      <c r="N17" s="4"/>
      <c r="O17" s="4"/>
    </row>
    <row r="18" spans="1:15" x14ac:dyDescent="0.2">
      <c r="A18" t="s">
        <v>24</v>
      </c>
      <c r="B18" s="4">
        <v>23.885698318481445</v>
      </c>
      <c r="C18">
        <f>GEOMEAN(B18:B20)</f>
        <v>23.785440161551577</v>
      </c>
      <c r="D18" s="4">
        <v>26.75251579284668</v>
      </c>
      <c r="E18" s="4">
        <f>GEOMEAN(D18:D20)</f>
        <v>26.726607249595133</v>
      </c>
      <c r="F18" s="4">
        <f>E18-C18</f>
        <v>2.9411670880435565</v>
      </c>
      <c r="G18" s="4">
        <f t="shared" si="1"/>
        <v>0.13020284810075974</v>
      </c>
      <c r="H18" s="4">
        <f>G18/G10</f>
        <v>0.19653404796681961</v>
      </c>
      <c r="J18" s="4"/>
      <c r="K18" s="4"/>
      <c r="L18" s="4"/>
      <c r="M18" s="4"/>
      <c r="N18" s="4"/>
      <c r="O18" s="4"/>
    </row>
    <row r="19" spans="1:15" x14ac:dyDescent="0.2">
      <c r="B19" s="4">
        <v>23.675418853759766</v>
      </c>
      <c r="D19" s="4">
        <v>26.672845840454102</v>
      </c>
      <c r="E19" s="4"/>
      <c r="F19" s="4"/>
      <c r="G19" s="4"/>
      <c r="H19" s="4"/>
      <c r="J19" s="4"/>
      <c r="K19" s="4"/>
      <c r="L19" s="4"/>
      <c r="M19" s="4"/>
      <c r="N19" s="4"/>
      <c r="O19" s="4"/>
    </row>
    <row r="20" spans="1:15" x14ac:dyDescent="0.2">
      <c r="B20" s="4">
        <v>23.795671463012695</v>
      </c>
      <c r="D20" s="4">
        <v>26.754541397094727</v>
      </c>
      <c r="E20" s="4"/>
      <c r="F20" s="4"/>
      <c r="G20" s="4"/>
      <c r="H20" s="4"/>
      <c r="J20" s="4"/>
      <c r="K20" s="4"/>
      <c r="L20" s="4"/>
      <c r="M20" s="4"/>
      <c r="N20" s="4"/>
      <c r="O20" s="4"/>
    </row>
    <row r="21" spans="1:15" x14ac:dyDescent="0.2">
      <c r="F21" s="4"/>
      <c r="G21" s="4"/>
      <c r="H21" s="4"/>
      <c r="K21" s="4"/>
      <c r="L21" s="4"/>
      <c r="N21" s="4"/>
      <c r="O21" s="4"/>
    </row>
    <row r="22" spans="1:15" x14ac:dyDescent="0.2">
      <c r="A22" s="11" t="s">
        <v>25</v>
      </c>
      <c r="B22" s="4">
        <v>23.437135696411133</v>
      </c>
      <c r="C22">
        <f>GEOMEAN(B22:B24)</f>
        <v>23.345414117191559</v>
      </c>
      <c r="D22" s="4">
        <v>27.509550094604492</v>
      </c>
      <c r="E22" s="4">
        <f>GEOMEAN(D22:D24)</f>
        <v>27.594485783939472</v>
      </c>
      <c r="F22" s="4">
        <f>E22-C22</f>
        <v>4.2490716667479127</v>
      </c>
      <c r="G22" s="4">
        <f t="shared" si="1"/>
        <v>5.258985514511607E-2</v>
      </c>
      <c r="H22" s="4">
        <f>G22/G10</f>
        <v>7.9381497904407419E-2</v>
      </c>
      <c r="J22" s="4"/>
      <c r="K22" s="4"/>
      <c r="L22" s="4"/>
      <c r="M22" s="4"/>
      <c r="N22" s="4"/>
      <c r="O22" s="4"/>
    </row>
    <row r="23" spans="1:15" x14ac:dyDescent="0.2">
      <c r="B23" s="4">
        <v>23.364524841308594</v>
      </c>
      <c r="D23" s="4">
        <v>27.6527099609375</v>
      </c>
      <c r="E23" s="4"/>
      <c r="F23" s="4"/>
      <c r="G23" s="4"/>
      <c r="H23" s="4"/>
      <c r="J23" s="4"/>
      <c r="K23" s="4"/>
      <c r="L23" s="4"/>
      <c r="M23" s="4"/>
      <c r="N23" s="4"/>
      <c r="O23" s="4"/>
    </row>
    <row r="24" spans="1:15" x14ac:dyDescent="0.2">
      <c r="B24" s="4">
        <v>23.235031127929688</v>
      </c>
      <c r="D24" s="4">
        <v>27.621402740478516</v>
      </c>
      <c r="E24" s="4"/>
      <c r="F24" s="4"/>
      <c r="G24" s="4"/>
      <c r="H24" s="4"/>
      <c r="J24" s="4"/>
      <c r="K24" s="4"/>
      <c r="L24" s="4"/>
      <c r="M24" s="4"/>
      <c r="N24" s="4"/>
      <c r="O24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6EA3-915A-9A44-905A-6CF353CBB5FE}">
  <dimension ref="A1:S93"/>
  <sheetViews>
    <sheetView workbookViewId="0">
      <selection activeCell="B1" sqref="B1:G1"/>
    </sheetView>
  </sheetViews>
  <sheetFormatPr baseColWidth="10" defaultColWidth="11" defaultRowHeight="16" x14ac:dyDescent="0.2"/>
  <cols>
    <col min="1" max="1" width="28.33203125" style="20" customWidth="1"/>
  </cols>
  <sheetData>
    <row r="1" spans="1:19" x14ac:dyDescent="0.2"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2"/>
      <c r="I1" s="2"/>
    </row>
    <row r="2" spans="1:19" x14ac:dyDescent="0.2">
      <c r="A2" s="20" t="s">
        <v>165</v>
      </c>
      <c r="B2" s="4">
        <v>28.686489105224609</v>
      </c>
      <c r="C2" s="4">
        <v>19.165180206298828</v>
      </c>
      <c r="D2" s="7">
        <f>B2-C2</f>
        <v>9.5213088989257812</v>
      </c>
      <c r="E2">
        <f>(D2+D3)/2</f>
        <v>9.7273988723754883</v>
      </c>
      <c r="F2">
        <f>2^-(E2)</f>
        <v>1.1796716964432249E-3</v>
      </c>
      <c r="G2">
        <f>F2/F2</f>
        <v>1</v>
      </c>
      <c r="H2" s="1"/>
      <c r="I2" s="1"/>
      <c r="K2" s="2"/>
      <c r="L2" s="2"/>
      <c r="M2" s="2"/>
      <c r="N2" s="2"/>
      <c r="O2" s="2"/>
      <c r="P2" s="2"/>
      <c r="Q2" s="2"/>
      <c r="R2" s="2"/>
      <c r="S2" s="2"/>
    </row>
    <row r="3" spans="1:19" x14ac:dyDescent="0.2">
      <c r="B3" s="4">
        <v>28.931133270263672</v>
      </c>
      <c r="C3" s="4">
        <v>18.997644424438477</v>
      </c>
      <c r="D3" s="7">
        <f t="shared" ref="D3:D54" si="0">B3-C3</f>
        <v>9.9334888458251953</v>
      </c>
      <c r="H3" s="1"/>
      <c r="I3" s="1"/>
      <c r="K3" s="3"/>
      <c r="L3" s="1"/>
      <c r="M3" s="1"/>
      <c r="N3" s="1"/>
      <c r="O3" s="1"/>
      <c r="P3" s="1"/>
      <c r="Q3" s="1"/>
      <c r="R3" s="1"/>
      <c r="S3" s="1"/>
    </row>
    <row r="4" spans="1:19" x14ac:dyDescent="0.2">
      <c r="B4" s="4"/>
      <c r="C4" s="4"/>
      <c r="D4" s="7"/>
      <c r="H4" s="1"/>
      <c r="I4" s="1"/>
      <c r="K4" s="3"/>
      <c r="L4" s="1"/>
      <c r="M4" s="1"/>
      <c r="N4" s="1"/>
      <c r="O4" s="1"/>
      <c r="P4" s="1"/>
      <c r="Q4" s="1"/>
      <c r="R4" s="1"/>
      <c r="S4" s="1"/>
    </row>
    <row r="5" spans="1:19" x14ac:dyDescent="0.2">
      <c r="A5" s="20" t="s">
        <v>166</v>
      </c>
      <c r="B5" s="4">
        <v>28.702114105224609</v>
      </c>
      <c r="C5" s="4">
        <v>18.920866012573242</v>
      </c>
      <c r="D5" s="7">
        <f t="shared" si="0"/>
        <v>9.7812480926513672</v>
      </c>
      <c r="E5">
        <f>(D5+D6)/2</f>
        <v>10.021984100341797</v>
      </c>
      <c r="F5">
        <f t="shared" ref="F5:F8" si="1">2^-(E5)</f>
        <v>9.6179423532681736E-4</v>
      </c>
      <c r="G5">
        <f>F5/F2</f>
        <v>0.8153066978098058</v>
      </c>
      <c r="K5" s="3"/>
      <c r="L5" s="1"/>
      <c r="M5" s="1"/>
      <c r="N5" s="1"/>
      <c r="O5" s="1"/>
      <c r="P5" s="1"/>
      <c r="Q5" s="1"/>
      <c r="R5" s="1"/>
      <c r="S5" s="1"/>
    </row>
    <row r="6" spans="1:19" x14ac:dyDescent="0.2">
      <c r="B6" s="4">
        <v>29.229513168334961</v>
      </c>
      <c r="C6" s="4">
        <v>18.966793060302734</v>
      </c>
      <c r="D6" s="7">
        <f t="shared" si="0"/>
        <v>10.262720108032227</v>
      </c>
      <c r="K6" s="3"/>
      <c r="L6" s="1"/>
      <c r="M6" s="1"/>
      <c r="N6" s="1"/>
      <c r="O6" s="1"/>
      <c r="P6" s="1"/>
      <c r="Q6" s="1"/>
      <c r="R6" s="1"/>
      <c r="S6" s="1"/>
    </row>
    <row r="7" spans="1:19" x14ac:dyDescent="0.2">
      <c r="B7" s="4"/>
      <c r="C7" s="4"/>
      <c r="D7" s="7"/>
      <c r="K7" s="3"/>
      <c r="L7" s="1"/>
      <c r="M7" s="1"/>
      <c r="N7" s="1"/>
      <c r="O7" s="1"/>
      <c r="P7" s="1"/>
      <c r="Q7" s="1"/>
      <c r="R7" s="1"/>
      <c r="S7" s="1"/>
    </row>
    <row r="8" spans="1:19" x14ac:dyDescent="0.2">
      <c r="A8" s="20" t="s">
        <v>167</v>
      </c>
      <c r="B8" s="4">
        <v>29.799688339233398</v>
      </c>
      <c r="C8" s="4">
        <v>20.035533905029297</v>
      </c>
      <c r="D8" s="7">
        <f t="shared" si="0"/>
        <v>9.7641544342041016</v>
      </c>
      <c r="E8">
        <f>(D8+D9)/2</f>
        <v>9.9555826187134002</v>
      </c>
      <c r="F8">
        <f t="shared" si="1"/>
        <v>1.0070963163545754E-3</v>
      </c>
      <c r="G8">
        <f>F8/F2</f>
        <v>0.85370897631182152</v>
      </c>
      <c r="K8" s="3"/>
      <c r="L8" s="1"/>
      <c r="M8" s="1"/>
      <c r="N8" s="1"/>
      <c r="O8" s="1"/>
      <c r="P8" s="1"/>
      <c r="Q8" s="1"/>
      <c r="R8" s="1"/>
      <c r="S8" s="1"/>
    </row>
    <row r="9" spans="1:19" x14ac:dyDescent="0.2">
      <c r="B9" s="4">
        <v>30.1234455108643</v>
      </c>
      <c r="C9" s="4">
        <v>19.976434707641602</v>
      </c>
      <c r="D9" s="7">
        <f t="shared" si="0"/>
        <v>10.147010803222699</v>
      </c>
      <c r="K9" s="3"/>
      <c r="L9" s="1"/>
      <c r="M9" s="1"/>
      <c r="N9" s="1"/>
      <c r="O9" s="1"/>
      <c r="P9" s="1"/>
      <c r="Q9" s="1"/>
      <c r="R9" s="1"/>
      <c r="S9" s="1"/>
    </row>
    <row r="10" spans="1:19" x14ac:dyDescent="0.2">
      <c r="B10" s="4"/>
      <c r="C10" s="4"/>
      <c r="D10" s="7"/>
      <c r="K10" s="3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20" t="s">
        <v>168</v>
      </c>
      <c r="B11" s="4">
        <v>32.463970184326172</v>
      </c>
      <c r="C11" s="4">
        <v>20.272733688354492</v>
      </c>
      <c r="D11" s="7">
        <f t="shared" si="0"/>
        <v>12.19123649597168</v>
      </c>
      <c r="E11">
        <f>(D11+D12)/2</f>
        <v>12.334425926208496</v>
      </c>
      <c r="F11">
        <f>2^-(E11)</f>
        <v>1.9362784720885394E-4</v>
      </c>
      <c r="G11">
        <f>F11/F2</f>
        <v>0.16413706270367642</v>
      </c>
      <c r="K11" s="3"/>
      <c r="L11" s="1"/>
      <c r="M11" s="1"/>
      <c r="N11" s="1"/>
      <c r="O11" s="1"/>
      <c r="P11" s="1"/>
      <c r="Q11" s="1"/>
      <c r="R11" s="1"/>
      <c r="S11" s="1"/>
    </row>
    <row r="12" spans="1:19" x14ac:dyDescent="0.2">
      <c r="B12" s="4">
        <v>32.526344299316406</v>
      </c>
      <c r="C12" s="4">
        <v>20.048728942871094</v>
      </c>
      <c r="D12" s="7">
        <f t="shared" si="0"/>
        <v>12.477615356445312</v>
      </c>
      <c r="K12" s="3"/>
      <c r="L12" s="1"/>
      <c r="M12" s="1"/>
      <c r="N12" s="1"/>
      <c r="O12" s="1"/>
      <c r="P12" s="1"/>
      <c r="Q12" s="1"/>
      <c r="R12" s="1"/>
      <c r="S12" s="1"/>
    </row>
    <row r="13" spans="1:19" x14ac:dyDescent="0.2">
      <c r="B13" s="4"/>
      <c r="C13" s="4"/>
      <c r="D13" s="7"/>
      <c r="K13" s="3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20" t="s">
        <v>169</v>
      </c>
      <c r="B14" s="4">
        <v>32.295906066894531</v>
      </c>
      <c r="C14" s="4">
        <v>19.915796279907227</v>
      </c>
      <c r="D14" s="7">
        <f t="shared" si="0"/>
        <v>12.380109786987305</v>
      </c>
      <c r="E14">
        <f>(D14+D15)/2</f>
        <v>12.358902931213379</v>
      </c>
      <c r="F14">
        <f t="shared" ref="F14:F17" si="2">2^-(E14)</f>
        <v>1.9037043584537583E-4</v>
      </c>
      <c r="G14">
        <f>F14/F2</f>
        <v>0.161375776344684</v>
      </c>
      <c r="K14" s="3"/>
      <c r="L14" s="1"/>
      <c r="M14" s="1"/>
      <c r="N14" s="1"/>
      <c r="O14" s="1"/>
      <c r="P14" s="1"/>
      <c r="Q14" s="1"/>
      <c r="R14" s="1"/>
      <c r="S14" s="1"/>
    </row>
    <row r="15" spans="1:19" x14ac:dyDescent="0.2">
      <c r="B15" s="4">
        <v>32.271987915039062</v>
      </c>
      <c r="C15" s="4">
        <v>19.934291839599609</v>
      </c>
      <c r="D15" s="7">
        <f t="shared" si="0"/>
        <v>12.337696075439453</v>
      </c>
      <c r="K15" s="3"/>
      <c r="L15" s="1"/>
      <c r="M15" s="1"/>
      <c r="N15" s="1"/>
      <c r="O15" s="1"/>
      <c r="P15" s="1"/>
      <c r="Q15" s="1"/>
      <c r="R15" s="1"/>
      <c r="S15" s="1"/>
    </row>
    <row r="16" spans="1:19" x14ac:dyDescent="0.2">
      <c r="B16" s="4"/>
      <c r="C16" s="4"/>
      <c r="D16" s="7"/>
      <c r="K16" s="3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20" t="s">
        <v>170</v>
      </c>
      <c r="B17" s="4">
        <v>32.422027587890625</v>
      </c>
      <c r="C17" s="4">
        <v>19.558628082275391</v>
      </c>
      <c r="D17" s="7">
        <f t="shared" si="0"/>
        <v>12.863399505615234</v>
      </c>
      <c r="E17">
        <f>(D17+D18)/2</f>
        <v>12.972128868103027</v>
      </c>
      <c r="F17">
        <f t="shared" si="2"/>
        <v>1.2445149071642575E-4</v>
      </c>
      <c r="G17">
        <f>F17/F2</f>
        <v>0.10549671666418195</v>
      </c>
      <c r="K17" s="3"/>
      <c r="L17" s="1"/>
      <c r="M17" s="1"/>
      <c r="N17" s="1"/>
      <c r="O17" s="1"/>
      <c r="P17" s="1"/>
      <c r="Q17" s="1"/>
      <c r="R17" s="1"/>
      <c r="S17" s="1"/>
    </row>
    <row r="18" spans="1:19" x14ac:dyDescent="0.2">
      <c r="B18" s="4">
        <v>32.511772155761719</v>
      </c>
      <c r="C18" s="4">
        <v>19.430913925170898</v>
      </c>
      <c r="D18" s="7">
        <f t="shared" si="0"/>
        <v>13.08085823059082</v>
      </c>
      <c r="K18" s="3"/>
      <c r="L18" s="1"/>
      <c r="M18" s="1"/>
      <c r="N18" s="1"/>
      <c r="O18" s="1"/>
      <c r="P18" s="1"/>
      <c r="Q18" s="1"/>
      <c r="R18" s="1"/>
      <c r="S18" s="1"/>
    </row>
    <row r="19" spans="1:19" x14ac:dyDescent="0.2">
      <c r="D19" s="7"/>
      <c r="K19" s="3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20" t="s">
        <v>171</v>
      </c>
      <c r="B20" s="4">
        <v>29.468318939208984</v>
      </c>
      <c r="C20" s="4">
        <v>18.973787307739258</v>
      </c>
      <c r="D20" s="7">
        <f t="shared" si="0"/>
        <v>10.494531631469727</v>
      </c>
      <c r="E20">
        <f>(D20+D21)/2</f>
        <v>10.728826522827148</v>
      </c>
      <c r="F20">
        <f>2^-(E20)</f>
        <v>5.8925245195309514E-4</v>
      </c>
      <c r="G20">
        <f>F20/F2</f>
        <v>0.4995054587896986</v>
      </c>
      <c r="K20" s="3"/>
      <c r="L20" s="1"/>
      <c r="M20" s="1"/>
      <c r="N20" s="1"/>
      <c r="O20" s="1"/>
      <c r="P20" s="1"/>
      <c r="Q20" s="1"/>
      <c r="R20" s="1"/>
      <c r="S20" s="1"/>
    </row>
    <row r="21" spans="1:19" x14ac:dyDescent="0.2">
      <c r="B21" s="4">
        <v>29.834789276123047</v>
      </c>
      <c r="C21" s="4">
        <v>18.871667861938477</v>
      </c>
      <c r="D21" s="7">
        <f t="shared" si="0"/>
        <v>10.96312141418457</v>
      </c>
      <c r="K21" s="3"/>
      <c r="L21" s="1"/>
      <c r="M21" s="1"/>
      <c r="N21" s="1"/>
      <c r="O21" s="1"/>
      <c r="P21" s="1"/>
      <c r="Q21" s="1"/>
      <c r="R21" s="1"/>
      <c r="S21" s="1"/>
    </row>
    <row r="22" spans="1:19" x14ac:dyDescent="0.2">
      <c r="B22" s="4"/>
      <c r="C22" s="4"/>
      <c r="D22" s="7"/>
      <c r="K22" s="3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20" t="s">
        <v>172</v>
      </c>
      <c r="B23" s="4">
        <v>29.703189849853516</v>
      </c>
      <c r="C23" s="4">
        <v>18.923069000244141</v>
      </c>
      <c r="D23" s="7">
        <f t="shared" si="0"/>
        <v>10.780120849609375</v>
      </c>
      <c r="E23">
        <f>(D23+D24)/2</f>
        <v>10.90716552734375</v>
      </c>
      <c r="F23">
        <f t="shared" ref="F23:F26" si="3">2^-(E23)</f>
        <v>5.2073408854158099E-4</v>
      </c>
      <c r="G23">
        <f>F23/F2</f>
        <v>0.4414228891916479</v>
      </c>
      <c r="K23" s="3"/>
      <c r="L23" s="1"/>
      <c r="M23" s="1"/>
      <c r="N23" s="1"/>
      <c r="O23" s="1"/>
      <c r="P23" s="1"/>
      <c r="Q23" s="1"/>
      <c r="R23" s="1"/>
      <c r="S23" s="1"/>
    </row>
    <row r="24" spans="1:19" x14ac:dyDescent="0.2">
      <c r="B24" s="4">
        <v>29.901226043701172</v>
      </c>
      <c r="C24" s="4">
        <v>18.867015838623047</v>
      </c>
      <c r="D24" s="7">
        <f t="shared" si="0"/>
        <v>11.034210205078125</v>
      </c>
      <c r="K24" s="3"/>
      <c r="L24" s="1"/>
      <c r="M24" s="1"/>
      <c r="N24" s="1"/>
      <c r="O24" s="1"/>
      <c r="P24" s="1"/>
      <c r="Q24" s="1"/>
      <c r="R24" s="1"/>
      <c r="S24" s="1"/>
    </row>
    <row r="25" spans="1:19" x14ac:dyDescent="0.2">
      <c r="B25" s="4"/>
      <c r="C25" s="4"/>
      <c r="D25" s="7"/>
      <c r="K25" s="3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20" t="s">
        <v>173</v>
      </c>
      <c r="B26" s="4">
        <v>29.342903137207031</v>
      </c>
      <c r="C26" s="4">
        <v>18.96497917175293</v>
      </c>
      <c r="D26" s="7">
        <f t="shared" si="0"/>
        <v>10.377923965454102</v>
      </c>
      <c r="E26">
        <f>(D26+D27)/2</f>
        <v>10.608799934387207</v>
      </c>
      <c r="F26">
        <f t="shared" si="3"/>
        <v>6.4037298414102003E-4</v>
      </c>
      <c r="G26">
        <f>F26/F2</f>
        <v>0.54284000037618929</v>
      </c>
      <c r="K26" s="3"/>
      <c r="L26" s="1"/>
      <c r="M26" s="1"/>
      <c r="N26" s="1"/>
      <c r="O26" s="1"/>
      <c r="P26" s="1"/>
      <c r="Q26" s="1"/>
      <c r="R26" s="1"/>
      <c r="S26" s="1"/>
    </row>
    <row r="27" spans="1:19" x14ac:dyDescent="0.2">
      <c r="B27" s="4">
        <v>29.685976028442383</v>
      </c>
      <c r="C27" s="4">
        <v>18.84630012512207</v>
      </c>
      <c r="D27" s="7">
        <f t="shared" si="0"/>
        <v>10.839675903320312</v>
      </c>
      <c r="K27" s="3"/>
      <c r="L27" s="1"/>
      <c r="M27" s="1"/>
      <c r="N27" s="1"/>
      <c r="O27" s="1"/>
      <c r="P27" s="1"/>
      <c r="Q27" s="1"/>
      <c r="R27" s="1"/>
      <c r="S27" s="1"/>
    </row>
    <row r="28" spans="1:19" x14ac:dyDescent="0.2">
      <c r="D28" s="7"/>
      <c r="K28" s="3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20" t="s">
        <v>174</v>
      </c>
      <c r="B29" s="4">
        <v>28.996047973632812</v>
      </c>
      <c r="C29" s="4">
        <v>16.775848388671875</v>
      </c>
      <c r="D29" s="7">
        <f t="shared" si="0"/>
        <v>12.220199584960938</v>
      </c>
      <c r="E29">
        <f>(D29+D30)/2</f>
        <v>12.224837303161621</v>
      </c>
      <c r="F29">
        <f>2^-(E29)</f>
        <v>2.0890906226001481E-4</v>
      </c>
      <c r="G29">
        <f>F29/F29</f>
        <v>1</v>
      </c>
      <c r="K29" s="3"/>
      <c r="L29" s="1"/>
      <c r="M29" s="1"/>
      <c r="N29" s="1"/>
      <c r="O29" s="1"/>
      <c r="P29" s="1"/>
      <c r="Q29" s="1"/>
      <c r="R29" s="1"/>
      <c r="S29" s="1"/>
    </row>
    <row r="30" spans="1:19" x14ac:dyDescent="0.2">
      <c r="B30" s="4">
        <v>29.002338409423828</v>
      </c>
      <c r="C30" s="4">
        <v>16.772863388061523</v>
      </c>
      <c r="D30" s="7">
        <f t="shared" si="0"/>
        <v>12.229475021362305</v>
      </c>
      <c r="K30" s="3"/>
      <c r="L30" s="1"/>
      <c r="M30" s="1"/>
      <c r="N30" s="1"/>
      <c r="O30" s="1"/>
      <c r="P30" s="1"/>
      <c r="Q30" s="1"/>
      <c r="R30" s="1"/>
      <c r="S30" s="1"/>
    </row>
    <row r="31" spans="1:19" x14ac:dyDescent="0.2">
      <c r="B31" s="4"/>
      <c r="C31" s="4"/>
      <c r="D31" s="7"/>
      <c r="K31" s="3"/>
      <c r="L31" s="1"/>
      <c r="M31" s="1"/>
      <c r="N31" s="1"/>
      <c r="O31" s="1"/>
      <c r="P31" s="1"/>
      <c r="Q31" s="1"/>
      <c r="R31" s="1"/>
      <c r="S31" s="1"/>
    </row>
    <row r="32" spans="1:19" x14ac:dyDescent="0.2">
      <c r="A32" s="20" t="s">
        <v>175</v>
      </c>
      <c r="B32" s="4">
        <v>29.270332336425781</v>
      </c>
      <c r="C32" s="4">
        <v>16.721424102783203</v>
      </c>
      <c r="D32" s="7">
        <f t="shared" si="0"/>
        <v>12.548908233642578</v>
      </c>
      <c r="E32">
        <f>(D32+D33)/2</f>
        <v>12.444007873535156</v>
      </c>
      <c r="F32">
        <f t="shared" ref="F32:F35" si="4">2^-(E32)</f>
        <v>1.7946524814893339E-4</v>
      </c>
      <c r="G32">
        <f>F32/F29</f>
        <v>0.85905918205484677</v>
      </c>
      <c r="K32" s="3"/>
      <c r="L32" s="1"/>
      <c r="M32" s="1"/>
      <c r="N32" s="1"/>
      <c r="O32" s="1"/>
      <c r="P32" s="1"/>
      <c r="Q32" s="1"/>
      <c r="R32" s="1"/>
      <c r="S32" s="1"/>
    </row>
    <row r="33" spans="1:19" x14ac:dyDescent="0.2">
      <c r="B33" s="8">
        <v>29.005743026733398</v>
      </c>
      <c r="C33" s="8">
        <v>16.666635513305664</v>
      </c>
      <c r="D33" s="7">
        <f t="shared" si="0"/>
        <v>12.339107513427734</v>
      </c>
      <c r="K33" s="3"/>
      <c r="L33" s="1"/>
      <c r="M33" s="1"/>
      <c r="N33" s="1"/>
      <c r="O33" s="1"/>
      <c r="P33" s="1"/>
      <c r="Q33" s="1"/>
      <c r="R33" s="1"/>
      <c r="S33" s="1"/>
    </row>
    <row r="34" spans="1:19" x14ac:dyDescent="0.2">
      <c r="B34" s="8"/>
      <c r="C34" s="8"/>
      <c r="D34" s="7"/>
      <c r="K34" s="3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20" t="s">
        <v>176</v>
      </c>
      <c r="B35" s="4">
        <v>29.262142181396484</v>
      </c>
      <c r="C35" s="4">
        <v>16.87303352355957</v>
      </c>
      <c r="D35" s="7">
        <f t="shared" si="0"/>
        <v>12.389108657836914</v>
      </c>
      <c r="E35">
        <f>(D35+D36)/2</f>
        <v>12.368910789489746</v>
      </c>
      <c r="F35">
        <f t="shared" si="4"/>
        <v>1.8905442141982728E-4</v>
      </c>
      <c r="G35">
        <f>F35/F29</f>
        <v>0.90496036588649365</v>
      </c>
      <c r="K35" s="3"/>
      <c r="L35" s="1"/>
      <c r="M35" s="1"/>
      <c r="N35" s="1"/>
      <c r="O35" s="1"/>
      <c r="P35" s="1"/>
      <c r="Q35" s="1"/>
      <c r="R35" s="1"/>
      <c r="S35" s="1"/>
    </row>
    <row r="36" spans="1:19" x14ac:dyDescent="0.2">
      <c r="B36" s="4">
        <v>29.043500900268555</v>
      </c>
      <c r="C36" s="4">
        <v>16.694787979125977</v>
      </c>
      <c r="D36" s="7">
        <f t="shared" si="0"/>
        <v>12.348712921142578</v>
      </c>
      <c r="K36" s="3"/>
      <c r="L36" s="1"/>
      <c r="M36" s="1"/>
      <c r="N36" s="1"/>
      <c r="O36" s="1"/>
      <c r="P36" s="1"/>
      <c r="Q36" s="1"/>
      <c r="R36" s="1"/>
      <c r="S36" s="1"/>
    </row>
    <row r="37" spans="1:19" x14ac:dyDescent="0.2">
      <c r="D37" s="7"/>
      <c r="K37" s="3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20" t="s">
        <v>177</v>
      </c>
      <c r="B38" s="4">
        <v>29.050411224365234</v>
      </c>
      <c r="C38" s="4">
        <v>15.891439437866211</v>
      </c>
      <c r="D38" s="7">
        <f t="shared" si="0"/>
        <v>13.158971786499023</v>
      </c>
      <c r="E38">
        <f>(D38+D39)/2</f>
        <v>13.271484851837158</v>
      </c>
      <c r="F38">
        <f t="shared" ref="F38:F44" si="5">2^-(E38)</f>
        <v>1.0113115624159978E-4</v>
      </c>
      <c r="G38">
        <f>F38/F29</f>
        <v>0.48409176293045991</v>
      </c>
      <c r="K38" s="3"/>
      <c r="L38" s="1"/>
      <c r="M38" s="1"/>
      <c r="N38" s="1"/>
      <c r="O38" s="1"/>
      <c r="P38" s="1"/>
      <c r="Q38" s="1"/>
      <c r="R38" s="1"/>
      <c r="S38" s="1"/>
    </row>
    <row r="39" spans="1:19" x14ac:dyDescent="0.2">
      <c r="B39" s="8">
        <v>29.196634292602539</v>
      </c>
      <c r="C39" s="8">
        <v>15.812636375427246</v>
      </c>
      <c r="D39" s="7">
        <f t="shared" si="0"/>
        <v>13.383997917175293</v>
      </c>
      <c r="K39" s="3"/>
      <c r="L39" s="1"/>
      <c r="M39" s="1"/>
      <c r="N39" s="1"/>
      <c r="O39" s="1"/>
      <c r="P39" s="1"/>
      <c r="Q39" s="1"/>
      <c r="R39" s="1"/>
      <c r="S39" s="1"/>
    </row>
    <row r="40" spans="1:19" x14ac:dyDescent="0.2">
      <c r="B40" s="8"/>
      <c r="C40" s="8"/>
      <c r="D40" s="7"/>
      <c r="K40" s="3"/>
      <c r="L40" s="1"/>
      <c r="M40" s="1"/>
      <c r="N40" s="1"/>
      <c r="O40" s="1"/>
      <c r="P40" s="1"/>
      <c r="Q40" s="1"/>
      <c r="R40" s="1"/>
      <c r="S40" s="1"/>
    </row>
    <row r="41" spans="1:19" x14ac:dyDescent="0.2">
      <c r="A41" s="20" t="s">
        <v>178</v>
      </c>
      <c r="B41" s="4">
        <v>29.819101333618164</v>
      </c>
      <c r="C41" s="4">
        <v>16.048250198364258</v>
      </c>
      <c r="D41" s="7">
        <f t="shared" si="0"/>
        <v>13.770851135253906</v>
      </c>
      <c r="E41">
        <f>(D41+D42)/2</f>
        <v>13.50359058380127</v>
      </c>
      <c r="F41">
        <f t="shared" si="5"/>
        <v>8.6102187478611164E-5</v>
      </c>
      <c r="G41">
        <f>F41/F29</f>
        <v>0.41215151964755681</v>
      </c>
      <c r="K41" s="3"/>
      <c r="L41" s="1"/>
      <c r="M41" s="1"/>
      <c r="N41" s="1"/>
      <c r="O41" s="1"/>
      <c r="P41" s="1"/>
      <c r="Q41" s="1"/>
      <c r="R41" s="1"/>
      <c r="S41" s="1"/>
    </row>
    <row r="42" spans="1:19" x14ac:dyDescent="0.2">
      <c r="B42" s="4">
        <v>29.292510986328125</v>
      </c>
      <c r="C42" s="4">
        <v>16.056180953979492</v>
      </c>
      <c r="D42" s="7">
        <f>B42-C42</f>
        <v>13.236330032348633</v>
      </c>
      <c r="K42" s="3"/>
      <c r="L42" s="1"/>
      <c r="M42" s="1"/>
      <c r="N42" s="1"/>
      <c r="O42" s="1"/>
      <c r="P42" s="1"/>
      <c r="Q42" s="1"/>
      <c r="R42" s="1"/>
      <c r="S42" s="1"/>
    </row>
    <row r="43" spans="1:19" x14ac:dyDescent="0.2">
      <c r="B43" s="4"/>
      <c r="C43" s="4"/>
      <c r="D43" s="7"/>
      <c r="K43" s="3"/>
      <c r="L43" s="1"/>
      <c r="M43" s="1"/>
      <c r="N43" s="1"/>
      <c r="O43" s="1"/>
      <c r="P43" s="1"/>
      <c r="Q43" s="1"/>
      <c r="R43" s="1"/>
      <c r="S43" s="1"/>
    </row>
    <row r="44" spans="1:19" x14ac:dyDescent="0.2">
      <c r="A44" s="20" t="s">
        <v>179</v>
      </c>
      <c r="B44" s="4">
        <v>29.113935470581055</v>
      </c>
      <c r="C44" s="4">
        <v>16.026067733764648</v>
      </c>
      <c r="D44" s="7">
        <f t="shared" si="0"/>
        <v>13.087867736816406</v>
      </c>
      <c r="E44">
        <f>(D44+D45)/2</f>
        <v>12.978649139404297</v>
      </c>
      <c r="F44">
        <f t="shared" si="5"/>
        <v>1.2389030035702257E-4</v>
      </c>
      <c r="G44">
        <f>F44/F29</f>
        <v>0.59303459130377401</v>
      </c>
      <c r="K44" s="3"/>
      <c r="L44" s="1"/>
      <c r="M44" s="1"/>
      <c r="N44" s="1"/>
      <c r="O44" s="1"/>
      <c r="P44" s="1"/>
      <c r="Q44" s="1"/>
      <c r="R44" s="1"/>
      <c r="S44" s="1"/>
    </row>
    <row r="45" spans="1:19" x14ac:dyDescent="0.2">
      <c r="B45" s="4">
        <v>28.881763458251953</v>
      </c>
      <c r="C45" s="4">
        <v>16.012332916259766</v>
      </c>
      <c r="D45" s="7">
        <f t="shared" si="0"/>
        <v>12.869430541992188</v>
      </c>
      <c r="K45" s="3"/>
      <c r="L45" s="1"/>
      <c r="M45" s="1"/>
      <c r="N45" s="1"/>
      <c r="O45" s="1"/>
      <c r="P45" s="1"/>
      <c r="Q45" s="1"/>
      <c r="R45" s="1"/>
      <c r="S45" s="1"/>
    </row>
    <row r="46" spans="1:19" x14ac:dyDescent="0.2">
      <c r="D46" s="7"/>
      <c r="K46" s="3"/>
      <c r="L46" s="1"/>
      <c r="M46" s="1"/>
      <c r="N46" s="1"/>
      <c r="O46" s="1"/>
      <c r="P46" s="1"/>
      <c r="Q46" s="1"/>
      <c r="R46" s="1"/>
      <c r="S46" s="1"/>
    </row>
    <row r="47" spans="1:19" x14ac:dyDescent="0.2">
      <c r="A47" s="20" t="s">
        <v>180</v>
      </c>
      <c r="B47" s="4">
        <v>28.757020950317383</v>
      </c>
      <c r="C47" s="4">
        <v>15.838786125183105</v>
      </c>
      <c r="D47" s="7">
        <f t="shared" si="0"/>
        <v>12.918234825134277</v>
      </c>
      <c r="E47">
        <f>(D47+D48)/2</f>
        <v>12.775326728820801</v>
      </c>
      <c r="F47">
        <f>2^-(E47)</f>
        <v>1.4264069631243079E-4</v>
      </c>
      <c r="G47">
        <f>F47/F29</f>
        <v>0.68278845718476144</v>
      </c>
      <c r="K47" s="3"/>
      <c r="L47" s="1"/>
      <c r="M47" s="1"/>
      <c r="N47" s="1"/>
      <c r="O47" s="1"/>
      <c r="P47" s="1"/>
      <c r="Q47" s="1"/>
      <c r="R47" s="1"/>
      <c r="S47" s="1"/>
    </row>
    <row r="48" spans="1:19" x14ac:dyDescent="0.2">
      <c r="B48" s="4">
        <v>28.404796600341797</v>
      </c>
      <c r="C48" s="4">
        <v>15.772377967834473</v>
      </c>
      <c r="D48" s="7">
        <f t="shared" si="0"/>
        <v>12.632418632507324</v>
      </c>
      <c r="K48" s="3"/>
      <c r="L48" s="1"/>
      <c r="M48" s="1"/>
      <c r="N48" s="1"/>
      <c r="O48" s="1"/>
      <c r="P48" s="1"/>
      <c r="Q48" s="1"/>
      <c r="R48" s="1"/>
      <c r="S48" s="1"/>
    </row>
    <row r="49" spans="1:19" x14ac:dyDescent="0.2">
      <c r="B49" s="4"/>
      <c r="C49" s="4"/>
      <c r="D49" s="7"/>
      <c r="K49" s="3"/>
      <c r="L49" s="1"/>
      <c r="M49" s="1"/>
      <c r="N49" s="1"/>
      <c r="O49" s="1"/>
      <c r="P49" s="1"/>
      <c r="Q49" s="1"/>
      <c r="R49" s="1"/>
      <c r="S49" s="1"/>
    </row>
    <row r="50" spans="1:19" x14ac:dyDescent="0.2">
      <c r="A50" s="20" t="s">
        <v>181</v>
      </c>
      <c r="B50" s="4">
        <v>28.484533309936523</v>
      </c>
      <c r="C50" s="4">
        <v>15.858096122741699</v>
      </c>
      <c r="D50" s="7">
        <f t="shared" si="0"/>
        <v>12.626437187194824</v>
      </c>
      <c r="E50">
        <f>(D50+D51)/2</f>
        <v>12.763394355773926</v>
      </c>
      <c r="F50">
        <f t="shared" ref="F50:F53" si="6">2^-(E50)</f>
        <v>1.4382535426089968E-4</v>
      </c>
      <c r="G50">
        <f>F50/F29</f>
        <v>0.68845914439982558</v>
      </c>
      <c r="K50" s="3"/>
      <c r="L50" s="1"/>
      <c r="M50" s="1"/>
      <c r="N50" s="1"/>
      <c r="O50" s="1"/>
      <c r="P50" s="1"/>
      <c r="Q50" s="1"/>
      <c r="R50" s="1"/>
      <c r="S50" s="1"/>
    </row>
    <row r="51" spans="1:19" x14ac:dyDescent="0.2">
      <c r="B51" s="8">
        <v>28.658836364746094</v>
      </c>
      <c r="C51" s="8">
        <v>15.758484840393066</v>
      </c>
      <c r="D51" s="7">
        <f t="shared" si="0"/>
        <v>12.900351524353027</v>
      </c>
      <c r="K51" s="3"/>
      <c r="L51" s="1"/>
      <c r="M51" s="1"/>
      <c r="N51" s="1"/>
      <c r="O51" s="1"/>
      <c r="P51" s="1"/>
      <c r="Q51" s="1"/>
      <c r="R51" s="1"/>
      <c r="S51" s="1"/>
    </row>
    <row r="52" spans="1:19" x14ac:dyDescent="0.2">
      <c r="B52" s="8"/>
      <c r="C52" s="8"/>
      <c r="D52" s="7"/>
      <c r="K52" s="3"/>
      <c r="L52" s="1"/>
      <c r="M52" s="1"/>
      <c r="N52" s="1"/>
      <c r="O52" s="1"/>
      <c r="P52" s="1"/>
      <c r="Q52" s="1"/>
      <c r="R52" s="1"/>
      <c r="S52" s="1"/>
    </row>
    <row r="53" spans="1:19" x14ac:dyDescent="0.2">
      <c r="A53" s="20" t="s">
        <v>182</v>
      </c>
      <c r="B53" s="4">
        <v>29.085289001464844</v>
      </c>
      <c r="C53" s="4">
        <v>15.532273292541504</v>
      </c>
      <c r="D53" s="7">
        <f t="shared" si="0"/>
        <v>13.55301570892334</v>
      </c>
      <c r="E53">
        <f>(D53+D54)/2</f>
        <v>13.52618932723999</v>
      </c>
      <c r="F53">
        <f t="shared" si="6"/>
        <v>8.4763969290816327E-5</v>
      </c>
      <c r="G53">
        <f>F53/F29</f>
        <v>0.40574577461515965</v>
      </c>
      <c r="K53" s="3"/>
      <c r="L53" s="1"/>
      <c r="M53" s="1"/>
      <c r="N53" s="1"/>
      <c r="O53" s="1"/>
      <c r="P53" s="1"/>
      <c r="Q53" s="1"/>
      <c r="R53" s="1"/>
      <c r="S53" s="1"/>
    </row>
    <row r="54" spans="1:19" x14ac:dyDescent="0.2">
      <c r="B54" s="4">
        <v>28.929899215698242</v>
      </c>
      <c r="C54" s="4">
        <v>15.430536270141602</v>
      </c>
      <c r="D54" s="7">
        <f t="shared" si="0"/>
        <v>13.499362945556641</v>
      </c>
      <c r="K54" s="3"/>
      <c r="L54" s="1"/>
      <c r="M54" s="1"/>
      <c r="N54" s="1"/>
      <c r="O54" s="1"/>
      <c r="P54" s="1"/>
      <c r="Q54" s="1"/>
      <c r="R54" s="1"/>
      <c r="S54" s="1"/>
    </row>
    <row r="55" spans="1:19" x14ac:dyDescent="0.2">
      <c r="D55" s="7"/>
      <c r="K55" s="3"/>
      <c r="L55" s="1"/>
      <c r="M55" s="1"/>
      <c r="N55" s="1"/>
      <c r="O55" s="1"/>
      <c r="P55" s="1"/>
      <c r="Q55" s="1"/>
      <c r="R55" s="1"/>
      <c r="S55" s="1"/>
    </row>
    <row r="56" spans="1:19" x14ac:dyDescent="0.2">
      <c r="D56" s="7"/>
      <c r="K56" s="3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20" t="s">
        <v>183</v>
      </c>
      <c r="B57" s="4">
        <v>29.000261306762695</v>
      </c>
      <c r="C57" s="4">
        <v>18.321063995361328</v>
      </c>
      <c r="D57" s="7">
        <f t="shared" ref="D57:D82" si="7">B57-C57</f>
        <v>10.679197311401367</v>
      </c>
      <c r="E57">
        <f>(D57+D58)/2</f>
        <v>10.593184471130371</v>
      </c>
      <c r="F57">
        <f>2^-(E57)</f>
        <v>6.4734190956360852E-4</v>
      </c>
      <c r="G57">
        <f>F57/F63</f>
        <v>0.87076247560637032</v>
      </c>
      <c r="K57" s="3"/>
      <c r="L57" s="1"/>
      <c r="M57" s="1"/>
      <c r="N57" s="1"/>
      <c r="O57" s="1"/>
      <c r="P57" s="1"/>
      <c r="Q57" s="1"/>
      <c r="R57" s="1"/>
      <c r="S57" s="1"/>
    </row>
    <row r="58" spans="1:19" x14ac:dyDescent="0.2">
      <c r="B58" s="4">
        <v>28.829196929931641</v>
      </c>
      <c r="C58" s="4">
        <v>18.322025299072266</v>
      </c>
      <c r="D58" s="7">
        <f t="shared" si="7"/>
        <v>10.507171630859375</v>
      </c>
      <c r="K58" s="3"/>
      <c r="L58" s="1"/>
      <c r="M58" s="1"/>
      <c r="N58" s="1"/>
      <c r="O58" s="1"/>
      <c r="P58" s="1"/>
      <c r="Q58" s="1"/>
      <c r="R58" s="1"/>
      <c r="S58" s="1"/>
    </row>
    <row r="59" spans="1:19" x14ac:dyDescent="0.2">
      <c r="B59" s="4"/>
      <c r="C59" s="4"/>
      <c r="D59" s="7"/>
      <c r="K59" s="3"/>
      <c r="L59" s="1"/>
      <c r="M59" s="1"/>
      <c r="N59" s="1"/>
      <c r="O59" s="1"/>
      <c r="P59" s="1"/>
      <c r="Q59" s="1"/>
      <c r="R59" s="1"/>
      <c r="S59" s="1"/>
    </row>
    <row r="60" spans="1:19" x14ac:dyDescent="0.2">
      <c r="A60" s="20" t="s">
        <v>184</v>
      </c>
      <c r="B60" s="4">
        <v>28.845848083496094</v>
      </c>
      <c r="C60" s="4">
        <v>18.328227996826172</v>
      </c>
      <c r="D60" s="7">
        <f t="shared" si="7"/>
        <v>10.517620086669922</v>
      </c>
      <c r="E60">
        <f>(D60+D61)/2</f>
        <v>10.49690055847168</v>
      </c>
      <c r="F60">
        <f t="shared" ref="F60:F63" si="8">2^-(E60)</f>
        <v>6.9201908259480674E-4</v>
      </c>
      <c r="G60">
        <f>F60/F63</f>
        <v>0.93085931966512458</v>
      </c>
      <c r="K60" s="3"/>
      <c r="L60" s="1"/>
      <c r="M60" s="1"/>
      <c r="N60" s="1"/>
      <c r="O60" s="1"/>
      <c r="P60" s="1"/>
      <c r="Q60" s="1"/>
      <c r="R60" s="1"/>
      <c r="S60" s="1"/>
    </row>
    <row r="61" spans="1:19" x14ac:dyDescent="0.2">
      <c r="B61" s="4">
        <v>28.700845718383789</v>
      </c>
      <c r="C61" s="4">
        <v>18.224664688110352</v>
      </c>
      <c r="D61" s="7">
        <f t="shared" si="7"/>
        <v>10.476181030273438</v>
      </c>
      <c r="K61" s="3"/>
      <c r="L61" s="1"/>
      <c r="M61" s="1"/>
      <c r="N61" s="1"/>
      <c r="O61" s="1"/>
      <c r="P61" s="1"/>
      <c r="Q61" s="1"/>
      <c r="R61" s="1"/>
      <c r="S61" s="1"/>
    </row>
    <row r="62" spans="1:19" x14ac:dyDescent="0.2">
      <c r="B62" s="4"/>
      <c r="C62" s="4"/>
      <c r="D62" s="7"/>
      <c r="K62" s="3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20" t="s">
        <v>185</v>
      </c>
      <c r="B63" s="4">
        <v>28.708015441894531</v>
      </c>
      <c r="C63" s="4">
        <v>18.285736083984375</v>
      </c>
      <c r="D63" s="7">
        <f t="shared" si="7"/>
        <v>10.422279357910156</v>
      </c>
      <c r="E63">
        <f>(D63+D64)/2</f>
        <v>10.393535614013672</v>
      </c>
      <c r="F63">
        <f t="shared" si="8"/>
        <v>7.4341962096244546E-4</v>
      </c>
      <c r="G63">
        <f>F63/F63</f>
        <v>1</v>
      </c>
      <c r="K63" s="3"/>
      <c r="L63" s="1"/>
      <c r="M63" s="1"/>
      <c r="N63" s="1"/>
      <c r="O63" s="1"/>
      <c r="P63" s="1"/>
      <c r="Q63" s="1"/>
      <c r="R63" s="1"/>
      <c r="S63" s="1"/>
    </row>
    <row r="64" spans="1:19" x14ac:dyDescent="0.2">
      <c r="B64" s="4">
        <v>28.690793991088867</v>
      </c>
      <c r="C64" s="4">
        <v>18.32600212097168</v>
      </c>
      <c r="D64" s="7">
        <f t="shared" si="7"/>
        <v>10.364791870117188</v>
      </c>
      <c r="K64" s="3"/>
      <c r="L64" s="1"/>
      <c r="M64" s="1"/>
      <c r="N64" s="1"/>
      <c r="O64" s="1"/>
      <c r="P64" s="1"/>
      <c r="Q64" s="1"/>
      <c r="R64" s="1"/>
      <c r="S64" s="1"/>
    </row>
    <row r="65" spans="1:19" x14ac:dyDescent="0.2">
      <c r="D65" s="7"/>
      <c r="K65" s="3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20" t="s">
        <v>186</v>
      </c>
      <c r="B66" s="4">
        <v>28.908376693725586</v>
      </c>
      <c r="C66" s="4">
        <v>18.268825531005898</v>
      </c>
      <c r="D66" s="7">
        <f t="shared" si="7"/>
        <v>10.639551162719687</v>
      </c>
      <c r="E66">
        <f>(D66+D67)/2</f>
        <v>10.750581741332988</v>
      </c>
      <c r="F66">
        <f>2^-(E66)</f>
        <v>5.804334398793454E-4</v>
      </c>
      <c r="G66">
        <f>F66/F63</f>
        <v>0.78076152890329287</v>
      </c>
      <c r="K66" s="3"/>
      <c r="L66" s="1"/>
      <c r="M66" s="1"/>
      <c r="N66" s="1"/>
      <c r="O66" s="1"/>
      <c r="P66" s="1"/>
      <c r="Q66" s="1"/>
      <c r="R66" s="1"/>
      <c r="S66" s="1"/>
    </row>
    <row r="67" spans="1:19" x14ac:dyDescent="0.2">
      <c r="B67" s="4">
        <v>28.780841827392578</v>
      </c>
      <c r="C67" s="4">
        <v>17.919229507446289</v>
      </c>
      <c r="D67" s="7">
        <f t="shared" si="7"/>
        <v>10.861612319946289</v>
      </c>
      <c r="K67" s="3"/>
      <c r="L67" s="1"/>
      <c r="M67" s="1"/>
      <c r="N67" s="1"/>
      <c r="O67" s="1"/>
      <c r="P67" s="1"/>
      <c r="Q67" s="1"/>
      <c r="R67" s="1"/>
      <c r="S67" s="1"/>
    </row>
    <row r="68" spans="1:19" x14ac:dyDescent="0.2">
      <c r="B68" s="4"/>
      <c r="C68" s="4"/>
      <c r="D68" s="7"/>
      <c r="K68" s="3"/>
      <c r="L68" s="1"/>
      <c r="M68" s="1"/>
      <c r="N68" s="1"/>
      <c r="O68" s="1"/>
      <c r="P68" s="1"/>
      <c r="Q68" s="1"/>
      <c r="R68" s="1"/>
      <c r="S68" s="1"/>
    </row>
    <row r="69" spans="1:19" x14ac:dyDescent="0.2">
      <c r="A69" s="20" t="s">
        <v>187</v>
      </c>
      <c r="B69" s="4">
        <v>28.799589157104492</v>
      </c>
      <c r="C69" s="4">
        <v>17.53675651550293</v>
      </c>
      <c r="D69" s="7">
        <f t="shared" si="7"/>
        <v>11.262832641601562</v>
      </c>
      <c r="E69">
        <f>(D69+D70)/2</f>
        <v>11.098572731018066</v>
      </c>
      <c r="F69">
        <f t="shared" ref="F69:F72" si="9">2^-(E69)</f>
        <v>4.5603344960435966E-4</v>
      </c>
      <c r="G69">
        <f>F69/F63</f>
        <v>0.61342670645949582</v>
      </c>
      <c r="K69" s="3"/>
      <c r="L69" s="1"/>
      <c r="M69" s="1"/>
      <c r="N69" s="1"/>
      <c r="O69" s="1"/>
      <c r="P69" s="1"/>
      <c r="Q69" s="1"/>
      <c r="R69" s="1"/>
      <c r="S69" s="1"/>
    </row>
    <row r="70" spans="1:19" x14ac:dyDescent="0.2">
      <c r="B70" s="4">
        <v>28.65251350402832</v>
      </c>
      <c r="C70" s="4">
        <v>17.71820068359375</v>
      </c>
      <c r="D70" s="7">
        <f t="shared" si="7"/>
        <v>10.93431282043457</v>
      </c>
      <c r="K70" s="3"/>
      <c r="L70" s="1"/>
      <c r="M70" s="1"/>
      <c r="N70" s="1"/>
      <c r="O70" s="1"/>
      <c r="P70" s="1"/>
      <c r="Q70" s="1"/>
      <c r="R70" s="1"/>
      <c r="S70" s="1"/>
    </row>
    <row r="71" spans="1:19" x14ac:dyDescent="0.2">
      <c r="B71" s="4"/>
      <c r="C71" s="4"/>
      <c r="D71" s="7"/>
      <c r="K71" s="3"/>
      <c r="L71" s="1"/>
      <c r="M71" s="1"/>
      <c r="N71" s="1"/>
      <c r="O71" s="1"/>
      <c r="P71" s="1"/>
      <c r="Q71" s="1"/>
      <c r="R71" s="1"/>
      <c r="S71" s="1"/>
    </row>
    <row r="72" spans="1:19" x14ac:dyDescent="0.2">
      <c r="A72" s="20" t="s">
        <v>188</v>
      </c>
      <c r="B72" s="4">
        <v>28.545894622802734</v>
      </c>
      <c r="C72" s="4">
        <v>17.1734935760498</v>
      </c>
      <c r="D72" s="7">
        <f t="shared" si="7"/>
        <v>11.372401046752934</v>
      </c>
      <c r="E72">
        <f>(D72+D73)/2</f>
        <v>11.397344589233423</v>
      </c>
      <c r="F72">
        <f t="shared" si="9"/>
        <v>3.7072972388435879E-4</v>
      </c>
      <c r="G72">
        <f>F72/F63</f>
        <v>0.4986816508883703</v>
      </c>
      <c r="K72" s="3"/>
      <c r="L72" s="1"/>
      <c r="M72" s="1"/>
      <c r="N72" s="1"/>
      <c r="O72" s="1"/>
      <c r="P72" s="1"/>
      <c r="Q72" s="1"/>
      <c r="R72" s="1"/>
      <c r="S72" s="1"/>
    </row>
    <row r="73" spans="1:19" x14ac:dyDescent="0.2">
      <c r="B73" s="4">
        <v>28.691726684570312</v>
      </c>
      <c r="C73" s="4">
        <v>17.2694385528564</v>
      </c>
      <c r="D73" s="7">
        <f t="shared" si="7"/>
        <v>11.422288131713913</v>
      </c>
      <c r="K73" s="3"/>
      <c r="L73" s="1"/>
      <c r="M73" s="1"/>
      <c r="N73" s="1"/>
      <c r="O73" s="1"/>
      <c r="P73" s="1"/>
      <c r="Q73" s="1"/>
      <c r="R73" s="1"/>
      <c r="S73" s="1"/>
    </row>
    <row r="74" spans="1:19" x14ac:dyDescent="0.2">
      <c r="D74" s="7"/>
      <c r="K74" s="3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20" t="s">
        <v>189</v>
      </c>
      <c r="B75" s="4">
        <v>30.345645904541016</v>
      </c>
      <c r="C75" s="4">
        <v>18.986616134643555</v>
      </c>
      <c r="D75" s="7">
        <f t="shared" si="7"/>
        <v>11.359029769897461</v>
      </c>
      <c r="E75">
        <f>(D75+D76)/2</f>
        <v>11.663215637207031</v>
      </c>
      <c r="F75">
        <f>2^-(E75)</f>
        <v>3.0833458946345738E-4</v>
      </c>
      <c r="G75">
        <f>F75/F63</f>
        <v>0.41475175092134564</v>
      </c>
      <c r="K75" s="3"/>
      <c r="L75" s="1"/>
      <c r="M75" s="1"/>
      <c r="N75" s="1"/>
      <c r="O75" s="1"/>
      <c r="P75" s="1"/>
      <c r="Q75" s="1"/>
      <c r="R75" s="1"/>
      <c r="S75" s="1"/>
    </row>
    <row r="76" spans="1:19" x14ac:dyDescent="0.2">
      <c r="B76" s="4">
        <v>30.371450424194336</v>
      </c>
      <c r="C76" s="4">
        <v>18.404048919677734</v>
      </c>
      <c r="D76" s="7">
        <f t="shared" si="7"/>
        <v>11.967401504516602</v>
      </c>
      <c r="K76" s="3"/>
      <c r="L76" s="1"/>
      <c r="M76" s="1"/>
      <c r="N76" s="1"/>
      <c r="O76" s="1"/>
      <c r="P76" s="1"/>
      <c r="Q76" s="1"/>
      <c r="R76" s="1"/>
      <c r="S76" s="1"/>
    </row>
    <row r="77" spans="1:19" x14ac:dyDescent="0.2">
      <c r="B77" s="4"/>
      <c r="C77" s="4"/>
      <c r="D77" s="7"/>
      <c r="K77" s="3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20" t="s">
        <v>190</v>
      </c>
      <c r="B78" s="4">
        <v>29.993974685668945</v>
      </c>
      <c r="C78" s="4">
        <v>18.383764266967773</v>
      </c>
      <c r="D78" s="7">
        <f t="shared" si="7"/>
        <v>11.610210418701172</v>
      </c>
      <c r="E78">
        <f>(D78+D79)/2</f>
        <v>11.658712387084961</v>
      </c>
      <c r="F78">
        <f t="shared" ref="F78:F81" si="10">2^-(E78)</f>
        <v>3.0929853336659325E-4</v>
      </c>
      <c r="G78">
        <f>F78/F63</f>
        <v>0.41604838592525895</v>
      </c>
      <c r="K78" s="3"/>
      <c r="L78" s="1"/>
      <c r="M78" s="1"/>
      <c r="N78" s="1"/>
      <c r="O78" s="1"/>
      <c r="P78" s="1"/>
      <c r="Q78" s="1"/>
      <c r="R78" s="1"/>
      <c r="S78" s="1"/>
    </row>
    <row r="79" spans="1:19" x14ac:dyDescent="0.2">
      <c r="B79" s="4">
        <v>30.049472808837891</v>
      </c>
      <c r="C79" s="4">
        <v>18.342258453369141</v>
      </c>
      <c r="D79" s="7">
        <f t="shared" si="7"/>
        <v>11.70721435546875</v>
      </c>
      <c r="K79" s="3"/>
      <c r="L79" s="1"/>
      <c r="M79" s="1"/>
      <c r="N79" s="1"/>
      <c r="O79" s="1"/>
      <c r="P79" s="1"/>
      <c r="Q79" s="1"/>
      <c r="R79" s="1"/>
      <c r="S79" s="1"/>
    </row>
    <row r="80" spans="1:19" x14ac:dyDescent="0.2">
      <c r="B80" s="4"/>
      <c r="C80" s="4"/>
      <c r="D80" s="7"/>
      <c r="K80" s="3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20" t="s">
        <v>191</v>
      </c>
      <c r="B81" s="4">
        <v>29.855264663696289</v>
      </c>
      <c r="C81" s="4">
        <v>18.492448806762695</v>
      </c>
      <c r="D81" s="7">
        <f t="shared" si="7"/>
        <v>11.362815856933594</v>
      </c>
      <c r="E81">
        <f>(D81+D82)/2</f>
        <v>11.315997123718262</v>
      </c>
      <c r="F81">
        <f t="shared" si="10"/>
        <v>3.9223417884525836E-4</v>
      </c>
      <c r="G81">
        <f>F81/F63</f>
        <v>0.52760805309047987</v>
      </c>
      <c r="K81" s="3"/>
      <c r="L81" s="1"/>
      <c r="M81" s="1"/>
      <c r="N81" s="1"/>
      <c r="O81" s="1"/>
      <c r="P81" s="1"/>
      <c r="Q81" s="1"/>
      <c r="R81" s="1"/>
      <c r="S81" s="1"/>
    </row>
    <row r="82" spans="1:19" x14ac:dyDescent="0.2">
      <c r="B82" s="4">
        <v>29.747236251831055</v>
      </c>
      <c r="C82" s="4">
        <v>18.478057861328125</v>
      </c>
      <c r="D82" s="7">
        <f t="shared" si="7"/>
        <v>11.26917839050293</v>
      </c>
      <c r="K82" s="3"/>
      <c r="L82" s="1"/>
      <c r="M82" s="1"/>
      <c r="N82" s="1"/>
      <c r="O82" s="1"/>
      <c r="P82" s="1"/>
      <c r="Q82" s="1"/>
      <c r="R82" s="1"/>
      <c r="S82" s="1"/>
    </row>
    <row r="83" spans="1:19" x14ac:dyDescent="0.2">
      <c r="K83" s="3"/>
      <c r="L83" s="1"/>
      <c r="M83" s="1"/>
      <c r="N83" s="1"/>
      <c r="O83" s="1"/>
      <c r="P83" s="1"/>
      <c r="Q83" s="1"/>
      <c r="R83" s="1"/>
      <c r="S83" s="1"/>
    </row>
    <row r="84" spans="1:19" x14ac:dyDescent="0.2">
      <c r="K84" s="3"/>
      <c r="L84" s="1"/>
      <c r="M84" s="1"/>
      <c r="N84" s="1"/>
      <c r="O84" s="1"/>
      <c r="P84" s="1"/>
      <c r="Q84" s="1"/>
      <c r="R84" s="1"/>
      <c r="S84" s="1"/>
    </row>
    <row r="85" spans="1:19" x14ac:dyDescent="0.2">
      <c r="K85" s="3"/>
      <c r="L85" s="1"/>
      <c r="M85" s="1"/>
      <c r="N85" s="1"/>
      <c r="O85" s="1"/>
      <c r="P85" s="1"/>
      <c r="Q85" s="1"/>
      <c r="R85" s="1"/>
      <c r="S85" s="1"/>
    </row>
    <row r="86" spans="1:19" x14ac:dyDescent="0.2">
      <c r="K86" s="3"/>
      <c r="L86" s="1"/>
      <c r="M86" s="1"/>
      <c r="N86" s="1"/>
      <c r="O86" s="1"/>
      <c r="P86" s="1"/>
      <c r="Q86" s="1"/>
      <c r="R86" s="1"/>
      <c r="S86" s="1"/>
    </row>
    <row r="87" spans="1:19" x14ac:dyDescent="0.2">
      <c r="K87" s="3"/>
      <c r="L87" s="1"/>
      <c r="M87" s="1"/>
      <c r="N87" s="1"/>
      <c r="O87" s="1"/>
      <c r="P87" s="1"/>
      <c r="Q87" s="1"/>
      <c r="R87" s="1"/>
      <c r="S87" s="1"/>
    </row>
    <row r="88" spans="1:19" x14ac:dyDescent="0.2">
      <c r="E88" s="7"/>
      <c r="K88" s="3"/>
      <c r="L88" s="1"/>
      <c r="M88" s="1"/>
      <c r="N88" s="1"/>
      <c r="O88" s="1"/>
      <c r="P88" s="1"/>
      <c r="Q88" s="1"/>
      <c r="R88" s="1"/>
      <c r="S88" s="1"/>
    </row>
    <row r="89" spans="1:19" x14ac:dyDescent="0.2">
      <c r="B89" s="6"/>
      <c r="C89" s="4"/>
      <c r="D89" s="4"/>
      <c r="E89" s="7"/>
      <c r="K89" s="3"/>
      <c r="L89" s="1"/>
      <c r="M89" s="1"/>
      <c r="N89" s="1"/>
      <c r="O89" s="1"/>
      <c r="P89" s="1"/>
      <c r="Q89" s="1"/>
      <c r="R89" s="1"/>
      <c r="S89" s="1"/>
    </row>
    <row r="90" spans="1:19" x14ac:dyDescent="0.2">
      <c r="B90" s="6"/>
      <c r="C90" s="4"/>
      <c r="D90" s="4"/>
      <c r="E90" s="7"/>
      <c r="K90" s="3"/>
      <c r="L90" s="1"/>
      <c r="M90" s="1"/>
      <c r="N90" s="1"/>
      <c r="O90" s="1"/>
      <c r="P90" s="1"/>
      <c r="Q90" s="1"/>
      <c r="R90" s="1"/>
      <c r="S90" s="1"/>
    </row>
    <row r="91" spans="1:19" x14ac:dyDescent="0.2">
      <c r="B91" s="6"/>
      <c r="C91" s="4"/>
      <c r="D91" s="4"/>
      <c r="E91" s="7"/>
      <c r="K91" s="3"/>
      <c r="L91" s="1"/>
      <c r="M91" s="1"/>
      <c r="N91" s="1"/>
      <c r="O91" s="1"/>
      <c r="P91" s="1"/>
      <c r="Q91" s="1"/>
      <c r="R91" s="1"/>
      <c r="S91" s="1"/>
    </row>
    <row r="92" spans="1:19" x14ac:dyDescent="0.2">
      <c r="B92" s="6"/>
      <c r="C92" s="4"/>
      <c r="D92" s="4"/>
      <c r="E92" s="7"/>
      <c r="K92" s="3"/>
      <c r="L92" s="1"/>
      <c r="M92" s="1"/>
      <c r="N92" s="1"/>
      <c r="O92" s="1"/>
      <c r="P92" s="1"/>
      <c r="Q92" s="1"/>
      <c r="R92" s="1"/>
      <c r="S92" s="1"/>
    </row>
    <row r="93" spans="1:19" x14ac:dyDescent="0.2">
      <c r="B93" s="6"/>
      <c r="C93" s="4"/>
      <c r="D93" s="4"/>
      <c r="E93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30AE-D7F7-034D-9510-50B58C15B60B}">
  <dimension ref="A1:W167"/>
  <sheetViews>
    <sheetView workbookViewId="0">
      <selection activeCell="L3" sqref="L3"/>
    </sheetView>
  </sheetViews>
  <sheetFormatPr baseColWidth="10" defaultRowHeight="16" x14ac:dyDescent="0.2"/>
  <sheetData>
    <row r="1" spans="1:23" x14ac:dyDescent="0.2">
      <c r="R1" t="s">
        <v>13</v>
      </c>
      <c r="S1" t="s">
        <v>108</v>
      </c>
      <c r="T1" t="s">
        <v>13</v>
      </c>
      <c r="U1" t="s">
        <v>108</v>
      </c>
      <c r="W1" t="s">
        <v>108</v>
      </c>
    </row>
    <row r="2" spans="1:23" x14ac:dyDescent="0.2">
      <c r="A2" t="s">
        <v>35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  <c r="J2" t="s">
        <v>193</v>
      </c>
      <c r="K2" t="s">
        <v>194</v>
      </c>
      <c r="L2" t="s">
        <v>195</v>
      </c>
      <c r="N2" t="s">
        <v>106</v>
      </c>
      <c r="Q2" t="s">
        <v>109</v>
      </c>
      <c r="R2" s="4">
        <v>22.643608093261701</v>
      </c>
      <c r="S2" s="10">
        <v>24.553000000000001</v>
      </c>
      <c r="T2">
        <f>GEOMEAN(R2:R5)</f>
        <v>22.689876498585711</v>
      </c>
      <c r="U2">
        <f>GEOMEAN(S2:S5)</f>
        <v>24.650162366968679</v>
      </c>
      <c r="V2" t="s">
        <v>110</v>
      </c>
      <c r="W2">
        <f>U4/U5</f>
        <v>0.8648544875960249</v>
      </c>
    </row>
    <row r="3" spans="1:23" x14ac:dyDescent="0.2">
      <c r="B3" s="4">
        <v>22.173555374145508</v>
      </c>
      <c r="C3" s="4">
        <v>26.225999999999999</v>
      </c>
      <c r="D3" s="4">
        <v>27.734786987304688</v>
      </c>
      <c r="E3" s="4">
        <v>23.431192398071289</v>
      </c>
      <c r="F3">
        <f>GEOMEAN(B3:B6)</f>
        <v>22.069382336884566</v>
      </c>
      <c r="G3">
        <f>GEOMEAN(C3:C6)</f>
        <v>26.148952103075292</v>
      </c>
      <c r="H3">
        <f>GEOMEAN(D3:D6)</f>
        <v>27.837846879448051</v>
      </c>
      <c r="I3">
        <f>GEOMEAN(E3:E6)</f>
        <v>23.381036335658777</v>
      </c>
      <c r="J3">
        <f>GEOMEAN(G11,G5,G17)</f>
        <v>5.8548765428556013E-2</v>
      </c>
      <c r="K3">
        <f>GEOMEAN(H11,H5,H17)</f>
        <v>2.0673319861309759E-2</v>
      </c>
      <c r="L3">
        <f>GEOMEAN(I11,I5,I17)</f>
        <v>0.39574477977439504</v>
      </c>
      <c r="R3" s="4">
        <v>22.643608093261701</v>
      </c>
      <c r="S3" s="10">
        <v>24.661000000000001</v>
      </c>
      <c r="T3" t="s">
        <v>127</v>
      </c>
      <c r="U3" s="11">
        <f>U2-T2</f>
        <v>1.960285868382968</v>
      </c>
      <c r="W3">
        <f>U8/U5</f>
        <v>1.1178460105258645</v>
      </c>
    </row>
    <row r="4" spans="1:23" x14ac:dyDescent="0.2">
      <c r="B4" s="4">
        <v>22.008304595947266</v>
      </c>
      <c r="C4" s="4">
        <v>26.091999999999999</v>
      </c>
      <c r="D4" s="4">
        <v>27.775913238525391</v>
      </c>
      <c r="E4" s="4">
        <v>23.349348068237305</v>
      </c>
      <c r="F4" s="23" t="s">
        <v>192</v>
      </c>
      <c r="G4">
        <f>G3-F3</f>
        <v>4.0795697661907262</v>
      </c>
      <c r="H4">
        <f>H3-F3</f>
        <v>5.7684645425634855</v>
      </c>
      <c r="I4">
        <f>I3-F3</f>
        <v>1.3116539987742115</v>
      </c>
      <c r="N4" t="s">
        <v>132</v>
      </c>
      <c r="O4" t="s">
        <v>107</v>
      </c>
      <c r="P4" t="s">
        <v>133</v>
      </c>
      <c r="R4" s="4">
        <v>22.931869506835898</v>
      </c>
      <c r="S4" s="10">
        <v>24.738</v>
      </c>
      <c r="T4" t="s">
        <v>128</v>
      </c>
      <c r="U4">
        <f>2^(-U3)</f>
        <v>0.25697753181291627</v>
      </c>
      <c r="W4">
        <f>U12/U5</f>
        <v>1.0343677597768335</v>
      </c>
    </row>
    <row r="5" spans="1:23" x14ac:dyDescent="0.2">
      <c r="B5" s="4">
        <v>22.033596038818359</v>
      </c>
      <c r="C5" s="4">
        <v>26.157</v>
      </c>
      <c r="D5" s="4">
        <v>27.81414794921875</v>
      </c>
      <c r="E5" s="4">
        <v>23.337459564208984</v>
      </c>
      <c r="F5" s="23" t="s">
        <v>96</v>
      </c>
      <c r="G5">
        <f t="shared" ref="G5:I5" si="0">2^(-G4)</f>
        <v>5.9146238606961346E-2</v>
      </c>
      <c r="H5">
        <f t="shared" si="0"/>
        <v>1.8345060306296339E-2</v>
      </c>
      <c r="I5">
        <f t="shared" si="0"/>
        <v>0.40285875146278971</v>
      </c>
      <c r="M5" t="s">
        <v>38</v>
      </c>
      <c r="N5">
        <f>G5/J3</f>
        <v>1.0102047101084377</v>
      </c>
      <c r="O5">
        <f>H5/K3</f>
        <v>0.88737853568595093</v>
      </c>
      <c r="P5">
        <f>I5/L3</f>
        <v>1.0179761605256048</v>
      </c>
      <c r="R5" s="4">
        <v>22.542278289794901</v>
      </c>
      <c r="S5" s="10">
        <v>24.649000000000001</v>
      </c>
      <c r="T5" t="s">
        <v>129</v>
      </c>
      <c r="U5">
        <f>GEOMEAN(U4,U8,U12)</f>
        <v>0.29713383638352692</v>
      </c>
      <c r="W5">
        <f>U16/U5</f>
        <v>1.2119855901892729</v>
      </c>
    </row>
    <row r="6" spans="1:23" x14ac:dyDescent="0.2">
      <c r="B6" s="4">
        <v>22.062433242797852</v>
      </c>
      <c r="C6" s="4">
        <v>26.120999999999999</v>
      </c>
      <c r="D6" s="4">
        <v>28.02745246887207</v>
      </c>
      <c r="E6" s="4">
        <v>23.406274795532227</v>
      </c>
      <c r="M6" t="s">
        <v>38</v>
      </c>
      <c r="N6">
        <f>G11/J3</f>
        <v>0.94182115358150453</v>
      </c>
      <c r="O6">
        <f>H11/K3</f>
        <v>0.82497220991627762</v>
      </c>
      <c r="P6">
        <f>I11/L3</f>
        <v>1.033401848061698</v>
      </c>
      <c r="Q6" t="s">
        <v>39</v>
      </c>
      <c r="R6" s="4">
        <v>22.882802963256836</v>
      </c>
      <c r="S6" s="10">
        <v>24.332000000000001</v>
      </c>
      <c r="T6">
        <f>GEOMEAN(R6:R9)</f>
        <v>22.882411833745341</v>
      </c>
      <c r="U6">
        <f>GEOMEAN(S6:S9)</f>
        <v>24.472505563263084</v>
      </c>
      <c r="W6">
        <f>U20/U5</f>
        <v>1.3436669418981131</v>
      </c>
    </row>
    <row r="7" spans="1:23" x14ac:dyDescent="0.2">
      <c r="B7" s="4"/>
      <c r="C7" s="4"/>
      <c r="D7" s="4"/>
      <c r="E7" s="4"/>
      <c r="M7" t="s">
        <v>38</v>
      </c>
      <c r="N7">
        <f>G17/J3</f>
        <v>1.0510470807452301</v>
      </c>
      <c r="O7">
        <f>H17/K3</f>
        <v>1.3660033401664329</v>
      </c>
      <c r="P7">
        <f>I17/L3</f>
        <v>0.95058981884200822</v>
      </c>
      <c r="R7" s="4">
        <v>22.858455657958984</v>
      </c>
      <c r="S7" s="10">
        <v>24.414000000000001</v>
      </c>
      <c r="U7" s="11">
        <f>U6-T6</f>
        <v>1.5900937295177435</v>
      </c>
      <c r="W7">
        <f>U24/U5</f>
        <v>1.3234793989431723</v>
      </c>
    </row>
    <row r="8" spans="1:23" x14ac:dyDescent="0.2">
      <c r="A8" t="s">
        <v>39</v>
      </c>
      <c r="B8" t="s">
        <v>36</v>
      </c>
      <c r="C8" t="s">
        <v>132</v>
      </c>
      <c r="D8" t="s">
        <v>107</v>
      </c>
      <c r="E8" t="s">
        <v>133</v>
      </c>
      <c r="F8" t="s">
        <v>36</v>
      </c>
      <c r="G8" t="s">
        <v>132</v>
      </c>
      <c r="H8" t="s">
        <v>107</v>
      </c>
      <c r="I8" t="s">
        <v>133</v>
      </c>
      <c r="M8" t="s">
        <v>40</v>
      </c>
      <c r="N8">
        <f>G23/J3</f>
        <v>0.91721250151518463</v>
      </c>
      <c r="O8">
        <f>H23/K3</f>
        <v>1.5910292791783895</v>
      </c>
      <c r="P8">
        <f>I23/L3</f>
        <v>0.87088880402713298</v>
      </c>
      <c r="R8" s="4">
        <v>22.922637939453125</v>
      </c>
      <c r="S8" s="10">
        <v>24.524000000000001</v>
      </c>
      <c r="U8">
        <f>2^(-U7)</f>
        <v>0.33214987359357057</v>
      </c>
    </row>
    <row r="9" spans="1:23" x14ac:dyDescent="0.2">
      <c r="B9" s="4">
        <v>21.624242782592773</v>
      </c>
      <c r="C9" s="4">
        <v>26.015884399414062</v>
      </c>
      <c r="D9" s="4">
        <v>27.518115997314453</v>
      </c>
      <c r="E9" s="4">
        <v>22.977197647094727</v>
      </c>
      <c r="F9">
        <f>GEOMEAN(B9:B12)</f>
        <v>21.767743352154074</v>
      </c>
      <c r="G9">
        <f>GEOMEAN(C9:C12)</f>
        <v>25.948435760378199</v>
      </c>
      <c r="H9">
        <f>GEOMEAN(D9:D12)</f>
        <v>27.641412030306803</v>
      </c>
      <c r="I9">
        <f>GEOMEAN(E9:E12)</f>
        <v>23.057699758094145</v>
      </c>
      <c r="M9" t="s">
        <v>40</v>
      </c>
      <c r="N9">
        <f>G29/J3</f>
        <v>0.88963135453491038</v>
      </c>
      <c r="O9">
        <f>H29/K3</f>
        <v>1.0992177615170402</v>
      </c>
      <c r="P9">
        <f>I29/L3</f>
        <v>1.1146906816071589</v>
      </c>
      <c r="R9" s="4">
        <v>22.865804672241211</v>
      </c>
      <c r="S9" s="10">
        <v>24.620999999999999</v>
      </c>
    </row>
    <row r="10" spans="1:23" x14ac:dyDescent="0.2">
      <c r="B10" s="4">
        <v>21.861268997192383</v>
      </c>
      <c r="C10" s="4">
        <v>25.957435607910156</v>
      </c>
      <c r="D10" s="4">
        <v>27.635063171386719</v>
      </c>
      <c r="E10" s="4">
        <v>23.071979522705078</v>
      </c>
      <c r="F10" s="23" t="s">
        <v>192</v>
      </c>
      <c r="G10">
        <f>G9-F9</f>
        <v>4.1806924082241252</v>
      </c>
      <c r="H10">
        <f>H9-F9</f>
        <v>5.873668678152729</v>
      </c>
      <c r="I10">
        <f>I9-F9</f>
        <v>1.289956405940071</v>
      </c>
      <c r="M10" t="s">
        <v>40</v>
      </c>
      <c r="N10">
        <f>G35/J3</f>
        <v>0.90999316727686541</v>
      </c>
      <c r="O10">
        <f>H35/K3</f>
        <v>1.7474105002279605</v>
      </c>
      <c r="P10">
        <f>I35/L3</f>
        <v>0.92283347056780596</v>
      </c>
      <c r="Q10" t="s">
        <v>35</v>
      </c>
      <c r="R10" s="4">
        <v>23.191162109375</v>
      </c>
      <c r="S10" s="4">
        <v>24.925024032592773</v>
      </c>
      <c r="T10">
        <f>GEOMEAN(R10:R13)</f>
        <v>23.169291578927055</v>
      </c>
      <c r="U10">
        <f>GEOMEAN(S10:S13)</f>
        <v>24.871357557507885</v>
      </c>
    </row>
    <row r="11" spans="1:23" x14ac:dyDescent="0.2">
      <c r="B11" s="4">
        <v>21.784158706665039</v>
      </c>
      <c r="C11" s="4">
        <v>25.848705291748047</v>
      </c>
      <c r="D11" s="4">
        <v>27.746553421020508</v>
      </c>
      <c r="E11" s="4">
        <v>23.076648712158203</v>
      </c>
      <c r="F11" s="23" t="s">
        <v>96</v>
      </c>
      <c r="G11">
        <f t="shared" ref="G11:I11" si="1">2^(-G10)</f>
        <v>5.5142465796695538E-2</v>
      </c>
      <c r="H11">
        <f t="shared" si="1"/>
        <v>1.7054914372290786E-2</v>
      </c>
      <c r="I11">
        <f t="shared" si="1"/>
        <v>0.40896338677962951</v>
      </c>
      <c r="R11" s="4">
        <v>23.173820495605469</v>
      </c>
      <c r="S11" s="4">
        <v>24.837028503417969</v>
      </c>
      <c r="U11" s="11">
        <f>U10-T10</f>
        <v>1.7020659785808299</v>
      </c>
    </row>
    <row r="12" spans="1:23" x14ac:dyDescent="0.2">
      <c r="B12" s="4">
        <v>21.802011489868164</v>
      </c>
      <c r="C12" s="4">
        <v>25.972009658813477</v>
      </c>
      <c r="D12" s="4">
        <v>27.666402816772461</v>
      </c>
      <c r="E12" s="4">
        <v>23.105175018310547</v>
      </c>
      <c r="R12" s="4">
        <v>23.114503860473633</v>
      </c>
      <c r="S12" s="4">
        <v>24.851858139038086</v>
      </c>
      <c r="U12">
        <f>2^(-U11)</f>
        <v>0.30734566069392488</v>
      </c>
    </row>
    <row r="13" spans="1:23" x14ac:dyDescent="0.2">
      <c r="B13" s="4"/>
      <c r="C13" s="4"/>
      <c r="D13" s="4"/>
      <c r="E13" s="4"/>
      <c r="R13" s="4">
        <v>23.197772979736328</v>
      </c>
      <c r="S13" s="4">
        <v>24.871608734130859</v>
      </c>
    </row>
    <row r="14" spans="1:23" x14ac:dyDescent="0.2">
      <c r="A14" t="s">
        <v>41</v>
      </c>
      <c r="B14" t="s">
        <v>36</v>
      </c>
      <c r="C14" t="s">
        <v>132</v>
      </c>
      <c r="D14" t="s">
        <v>107</v>
      </c>
      <c r="E14" t="s">
        <v>133</v>
      </c>
      <c r="F14" t="s">
        <v>36</v>
      </c>
      <c r="G14" t="s">
        <v>132</v>
      </c>
      <c r="H14" t="s">
        <v>107</v>
      </c>
      <c r="I14" t="s">
        <v>133</v>
      </c>
      <c r="Q14" t="s">
        <v>44</v>
      </c>
      <c r="R14" s="10">
        <v>22.687999999999999</v>
      </c>
      <c r="S14" s="10">
        <v>24.28</v>
      </c>
      <c r="T14">
        <f>GEOMEAN(R14:R17)</f>
        <v>22.608951833334743</v>
      </c>
      <c r="U14">
        <f>GEOMEAN(S14:S17)</f>
        <v>24.082394479395663</v>
      </c>
    </row>
    <row r="15" spans="1:23" x14ac:dyDescent="0.2">
      <c r="B15" s="4">
        <v>22.077686309814453</v>
      </c>
      <c r="C15" s="4">
        <v>26.046054840087891</v>
      </c>
      <c r="D15" s="4">
        <v>27.159700393676758</v>
      </c>
      <c r="E15" s="4">
        <v>23.475326538085938</v>
      </c>
      <c r="F15">
        <f>GEOMEAN(B15:B18)</f>
        <v>22.087756022583381</v>
      </c>
      <c r="G15">
        <f>GEOMEAN(C15:C18)</f>
        <v>26.110146167254044</v>
      </c>
      <c r="H15">
        <f>GEOMEAN(D15:D18)</f>
        <v>27.233881115952276</v>
      </c>
      <c r="I15">
        <f>GEOMEAN(E15:E18)</f>
        <v>23.498218942359273</v>
      </c>
      <c r="R15" s="10">
        <v>22.597999999999999</v>
      </c>
      <c r="S15" s="10">
        <v>24.120999999999999</v>
      </c>
      <c r="U15" s="11">
        <f>U14-T14</f>
        <v>1.4734426460609207</v>
      </c>
    </row>
    <row r="16" spans="1:23" x14ac:dyDescent="0.2">
      <c r="B16" s="4">
        <v>22.107963562011719</v>
      </c>
      <c r="C16" s="4">
        <v>26.100728988647461</v>
      </c>
      <c r="D16" s="4">
        <v>27.250268936157227</v>
      </c>
      <c r="E16" s="4">
        <v>23.493894577026367</v>
      </c>
      <c r="F16" s="23" t="s">
        <v>192</v>
      </c>
      <c r="G16">
        <f>G15-F15</f>
        <v>4.0223901446706627</v>
      </c>
      <c r="H16">
        <f>H15-F15</f>
        <v>5.1461250933688945</v>
      </c>
      <c r="I16">
        <f>I15-F15</f>
        <v>1.4104629197758918</v>
      </c>
      <c r="R16" s="10">
        <v>22.57</v>
      </c>
      <c r="S16" s="10">
        <v>23.949000000000002</v>
      </c>
      <c r="U16">
        <f>2^(-U15)</f>
        <v>0.36012192805449172</v>
      </c>
    </row>
    <row r="17" spans="1:23" x14ac:dyDescent="0.2">
      <c r="B17" s="4">
        <v>22.101762771606445</v>
      </c>
      <c r="C17" s="4">
        <v>26.142799377441406</v>
      </c>
      <c r="D17" s="4">
        <v>27.297422409057617</v>
      </c>
      <c r="E17" s="4">
        <v>23.505298614501953</v>
      </c>
      <c r="F17" s="23" t="s">
        <v>96</v>
      </c>
      <c r="G17">
        <f t="shared" ref="G17:I17" si="2">2^(-G16)</f>
        <v>6.1537508984921045E-2</v>
      </c>
      <c r="H17">
        <f t="shared" si="2"/>
        <v>2.8239823982878186E-2</v>
      </c>
      <c r="I17">
        <f t="shared" si="2"/>
        <v>0.37619095851341261</v>
      </c>
      <c r="R17" s="10">
        <v>22.58</v>
      </c>
      <c r="S17" s="10">
        <v>23.981000000000002</v>
      </c>
    </row>
    <row r="18" spans="1:23" x14ac:dyDescent="0.2">
      <c r="B18" s="4">
        <v>22.063640594482422</v>
      </c>
      <c r="C18" s="4">
        <v>26.151134490966797</v>
      </c>
      <c r="D18" s="4">
        <v>27.228313446044922</v>
      </c>
      <c r="E18" s="4">
        <v>23.518377304077148</v>
      </c>
      <c r="Q18" t="s">
        <v>42</v>
      </c>
      <c r="R18" s="4">
        <v>22.662254333496094</v>
      </c>
      <c r="S18" s="4">
        <v>23.984172821044922</v>
      </c>
      <c r="T18">
        <f>GEOMEAN(R18:R21)</f>
        <v>22.680429571455729</v>
      </c>
      <c r="U18">
        <f>GEOMEAN(S18:S21)</f>
        <v>24.005069185632404</v>
      </c>
    </row>
    <row r="19" spans="1:23" x14ac:dyDescent="0.2">
      <c r="B19" s="4"/>
      <c r="C19" s="4"/>
      <c r="D19" s="4"/>
      <c r="E19" s="4"/>
      <c r="R19" s="4">
        <v>22.665437698364258</v>
      </c>
      <c r="S19" s="4">
        <v>24.014589309692383</v>
      </c>
      <c r="U19" s="11">
        <f>U18-T18</f>
        <v>1.3246396141766752</v>
      </c>
    </row>
    <row r="20" spans="1:23" x14ac:dyDescent="0.2">
      <c r="A20" t="s">
        <v>42</v>
      </c>
      <c r="B20" t="s">
        <v>36</v>
      </c>
      <c r="C20" t="s">
        <v>132</v>
      </c>
      <c r="D20" t="s">
        <v>107</v>
      </c>
      <c r="E20" t="s">
        <v>133</v>
      </c>
      <c r="F20" t="s">
        <v>36</v>
      </c>
      <c r="G20" t="s">
        <v>132</v>
      </c>
      <c r="H20" t="s">
        <v>107</v>
      </c>
      <c r="I20" t="s">
        <v>133</v>
      </c>
      <c r="R20" s="4">
        <v>22.66619873046875</v>
      </c>
      <c r="S20" s="4">
        <v>23.989719390869141</v>
      </c>
      <c r="U20">
        <f>2^(-U19)</f>
        <v>0.3992489132679079</v>
      </c>
    </row>
    <row r="21" spans="1:23" x14ac:dyDescent="0.2">
      <c r="B21" s="4">
        <v>21.493986129760742</v>
      </c>
      <c r="C21" s="4">
        <v>25.794807434082031</v>
      </c>
      <c r="D21" s="4">
        <v>26.407651901245117</v>
      </c>
      <c r="E21" s="4">
        <v>23.024215698242188</v>
      </c>
      <c r="F21">
        <f>GEOMEAN(B21:B24)</f>
        <v>21.560641990900805</v>
      </c>
      <c r="G21">
        <f>GEOMEAN(C21:C24)</f>
        <v>25.779531506640684</v>
      </c>
      <c r="H21">
        <f>GEOMEAN(D21:D24)</f>
        <v>26.486767710249453</v>
      </c>
      <c r="I21">
        <f>GEOMEAN(E21:E24)</f>
        <v>23.097439334813146</v>
      </c>
      <c r="R21" s="4">
        <v>22.727893829345703</v>
      </c>
      <c r="S21" s="4">
        <v>24.031826019287109</v>
      </c>
    </row>
    <row r="22" spans="1:23" x14ac:dyDescent="0.2">
      <c r="B22" s="4">
        <v>21.587123870849609</v>
      </c>
      <c r="C22" s="4">
        <v>25.862058639526367</v>
      </c>
      <c r="D22" s="4">
        <v>26.515663146972656</v>
      </c>
      <c r="E22" s="4">
        <v>23.16411018371582</v>
      </c>
      <c r="F22" s="23" t="s">
        <v>192</v>
      </c>
      <c r="G22">
        <f>G21-F21</f>
        <v>4.2188895157398782</v>
      </c>
      <c r="H22">
        <f>H21-F21</f>
        <v>4.9261257193486472</v>
      </c>
      <c r="I22">
        <f>I21-F21</f>
        <v>1.5367973439123404</v>
      </c>
      <c r="Q22" t="s">
        <v>43</v>
      </c>
      <c r="R22" s="4">
        <v>22.584100723266602</v>
      </c>
      <c r="S22" s="4">
        <v>23.868488311767578</v>
      </c>
      <c r="T22">
        <f>GEOMEAN(R22:R25)</f>
        <v>22.567779466124918</v>
      </c>
      <c r="U22">
        <f>GEOMEAN(S22:S25)</f>
        <v>23.914258920024722</v>
      </c>
    </row>
    <row r="23" spans="1:23" x14ac:dyDescent="0.2">
      <c r="B23" s="4">
        <v>21.587224960327148</v>
      </c>
      <c r="C23" s="4">
        <v>25.740636825561523</v>
      </c>
      <c r="D23" s="4">
        <v>26.618179321289062</v>
      </c>
      <c r="E23" s="4">
        <v>23.124124526977539</v>
      </c>
      <c r="F23" s="23" t="s">
        <v>96</v>
      </c>
      <c r="G23">
        <f t="shared" ref="G23:I23" si="3">2^(-G22)</f>
        <v>5.3701659599351623E-2</v>
      </c>
      <c r="H23">
        <f t="shared" si="3"/>
        <v>3.2891857197163948E-2</v>
      </c>
      <c r="I23">
        <f t="shared" si="3"/>
        <v>0.344649697957704</v>
      </c>
      <c r="R23" s="4">
        <v>22.537797927856445</v>
      </c>
      <c r="S23" s="4">
        <v>23.983663558959961</v>
      </c>
      <c r="U23" s="11">
        <f>U22-T22</f>
        <v>1.3464794538998035</v>
      </c>
    </row>
    <row r="24" spans="1:23" x14ac:dyDescent="0.2">
      <c r="B24" s="4">
        <v>21.574373245239258</v>
      </c>
      <c r="C24" s="4">
        <v>25.720855712890625</v>
      </c>
      <c r="D24" s="4">
        <v>26.406158447265625</v>
      </c>
      <c r="E24" s="4">
        <v>23.077543258666992</v>
      </c>
      <c r="R24" s="4">
        <v>22.546398162841797</v>
      </c>
      <c r="S24" s="4">
        <v>23.906560897827148</v>
      </c>
      <c r="U24">
        <f>2^(-U23)</f>
        <v>0.39325051118254911</v>
      </c>
    </row>
    <row r="25" spans="1:23" x14ac:dyDescent="0.2">
      <c r="B25" s="4"/>
      <c r="C25" s="4"/>
      <c r="D25" s="4"/>
      <c r="E25" s="4"/>
      <c r="R25" s="4">
        <v>22.602884292602539</v>
      </c>
      <c r="S25" s="4">
        <v>23.898473739624023</v>
      </c>
    </row>
    <row r="26" spans="1:23" x14ac:dyDescent="0.2">
      <c r="A26" t="s">
        <v>43</v>
      </c>
      <c r="B26" t="s">
        <v>36</v>
      </c>
      <c r="C26" t="s">
        <v>132</v>
      </c>
      <c r="D26" t="s">
        <v>107</v>
      </c>
      <c r="E26" t="s">
        <v>133</v>
      </c>
      <c r="F26" t="s">
        <v>36</v>
      </c>
      <c r="G26" t="s">
        <v>132</v>
      </c>
      <c r="H26" t="s">
        <v>107</v>
      </c>
      <c r="I26" t="s">
        <v>133</v>
      </c>
      <c r="Q26" t="s">
        <v>111</v>
      </c>
      <c r="R26" s="4">
        <v>22.553369522094727</v>
      </c>
      <c r="S26" s="10">
        <v>24.725999999999999</v>
      </c>
      <c r="T26">
        <f>GEOMEAN(R26:R29)</f>
        <v>22.369621971932538</v>
      </c>
      <c r="U26">
        <f>GEOMEAN(S26:S29)</f>
        <v>24.76913097923789</v>
      </c>
      <c r="V26" t="s">
        <v>112</v>
      </c>
      <c r="W26">
        <f>U28/U29</f>
        <v>1.020149111788859</v>
      </c>
    </row>
    <row r="27" spans="1:23" x14ac:dyDescent="0.2">
      <c r="B27" s="4">
        <v>21.468637466430664</v>
      </c>
      <c r="C27" s="4">
        <v>25.750473022460938</v>
      </c>
      <c r="D27" s="4">
        <v>26.935163497924805</v>
      </c>
      <c r="E27" s="4">
        <v>22.655235290527344</v>
      </c>
      <c r="F27">
        <f>GEOMEAN(B27:B30)</f>
        <v>21.506555418754385</v>
      </c>
      <c r="G27">
        <f>GEOMEAN(C27:C30)</f>
        <v>25.769493317439533</v>
      </c>
      <c r="H27">
        <f>GEOMEAN(D27:D30)</f>
        <v>26.966164302458129</v>
      </c>
      <c r="I27">
        <f>GEOMEAN(E27:E30)</f>
        <v>22.6872697650725</v>
      </c>
      <c r="R27" s="4">
        <v>22.300811767578125</v>
      </c>
      <c r="S27" s="10">
        <v>24.9</v>
      </c>
      <c r="T27" t="s">
        <v>127</v>
      </c>
      <c r="U27" s="11">
        <f>U26-T26</f>
        <v>2.3995090073053511</v>
      </c>
      <c r="W27">
        <f>U32/U29</f>
        <v>0.88091191760043042</v>
      </c>
    </row>
    <row r="28" spans="1:23" x14ac:dyDescent="0.2">
      <c r="B28" s="4">
        <v>21.516122817993164</v>
      </c>
      <c r="C28" s="4">
        <v>25.751560211181641</v>
      </c>
      <c r="D28" s="4">
        <v>26.956964492797852</v>
      </c>
      <c r="E28" s="4">
        <v>22.736139297485352</v>
      </c>
      <c r="F28" s="23" t="s">
        <v>192</v>
      </c>
      <c r="G28">
        <f>G27-F27</f>
        <v>4.2629378986851485</v>
      </c>
      <c r="H28">
        <f>H27-F27</f>
        <v>5.4596088837037442</v>
      </c>
      <c r="I28">
        <f>I27-F27</f>
        <v>1.1807143463181156</v>
      </c>
      <c r="R28" s="4">
        <v>22.293933868408203</v>
      </c>
      <c r="S28" s="10">
        <v>24.745999999999999</v>
      </c>
      <c r="T28" t="s">
        <v>128</v>
      </c>
      <c r="U28">
        <f>2^(-U27)</f>
        <v>0.18952906230302957</v>
      </c>
      <c r="W28">
        <f>U36/U29</f>
        <v>1.1127660287368777</v>
      </c>
    </row>
    <row r="29" spans="1:23" x14ac:dyDescent="0.2">
      <c r="B29" s="4">
        <v>21.508403778076172</v>
      </c>
      <c r="C29" s="4">
        <v>25.814834594726562</v>
      </c>
      <c r="D29" s="4">
        <v>26.939516067504883</v>
      </c>
      <c r="E29" s="4">
        <v>22.648210525512695</v>
      </c>
      <c r="F29" s="23" t="s">
        <v>96</v>
      </c>
      <c r="G29">
        <f t="shared" ref="G29:I29" si="4">2^(-G28)</f>
        <v>5.2086817494553017E-2</v>
      </c>
      <c r="H29">
        <f t="shared" si="4"/>
        <v>2.2724480381074681E-2</v>
      </c>
      <c r="I29">
        <f t="shared" si="4"/>
        <v>0.44113301830919543</v>
      </c>
      <c r="R29" s="4">
        <v>22.331390380859375</v>
      </c>
      <c r="S29" s="10">
        <v>24.704999999999998</v>
      </c>
      <c r="T29" t="s">
        <v>129</v>
      </c>
      <c r="U29">
        <f>GEOMEAN(U28,U32,U36)</f>
        <v>0.1857856465420876</v>
      </c>
      <c r="W29">
        <f>U40/U29</f>
        <v>1.0876080198280536</v>
      </c>
    </row>
    <row r="30" spans="1:23" x14ac:dyDescent="0.2">
      <c r="B30" s="4">
        <v>21.533109664916992</v>
      </c>
      <c r="C30" s="4">
        <v>25.761159896850586</v>
      </c>
      <c r="D30" s="4">
        <v>27.03312873840332</v>
      </c>
      <c r="E30" s="4">
        <v>22.709613800048828</v>
      </c>
      <c r="Q30" t="s">
        <v>113</v>
      </c>
      <c r="R30" s="4">
        <v>22.04803466796875</v>
      </c>
      <c r="S30" s="4">
        <v>24.61125373840332</v>
      </c>
      <c r="T30">
        <f>GEOMEAN(R30:R33)</f>
        <v>22.035655601480165</v>
      </c>
      <c r="U30">
        <f>GEOMEAN(S30:S33)</f>
        <v>24.646874973946353</v>
      </c>
      <c r="W30">
        <f>U44/U29</f>
        <v>1.0102288255851493</v>
      </c>
    </row>
    <row r="31" spans="1:23" x14ac:dyDescent="0.2">
      <c r="B31" s="4"/>
      <c r="C31" s="4"/>
      <c r="D31" s="4"/>
      <c r="E31" s="4"/>
      <c r="R31" s="4">
        <v>22.025306701660156</v>
      </c>
      <c r="S31" s="4">
        <v>24.644760131835938</v>
      </c>
      <c r="U31" s="11">
        <f>U30-T30</f>
        <v>2.6112193724661878</v>
      </c>
      <c r="W31">
        <f>U48/U29</f>
        <v>0.97244804207182667</v>
      </c>
    </row>
    <row r="32" spans="1:23" x14ac:dyDescent="0.2">
      <c r="A32" t="s">
        <v>44</v>
      </c>
      <c r="B32" t="s">
        <v>36</v>
      </c>
      <c r="C32" t="s">
        <v>132</v>
      </c>
      <c r="D32" t="s">
        <v>107</v>
      </c>
      <c r="E32" t="s">
        <v>133</v>
      </c>
      <c r="F32" t="s">
        <v>36</v>
      </c>
      <c r="G32" t="s">
        <v>132</v>
      </c>
      <c r="H32" t="s">
        <v>107</v>
      </c>
      <c r="I32" t="s">
        <v>133</v>
      </c>
      <c r="R32" s="4">
        <v>22.022239685058594</v>
      </c>
      <c r="S32" s="4">
        <v>24.678983688354492</v>
      </c>
      <c r="U32">
        <f>2^(-U31)</f>
        <v>0.16366079015802615</v>
      </c>
    </row>
    <row r="33" spans="1:21" x14ac:dyDescent="0.2">
      <c r="B33" s="4">
        <v>21.713058471679688</v>
      </c>
      <c r="C33" s="4">
        <v>25.974302291870117</v>
      </c>
      <c r="D33" s="4">
        <v>26.466300964355469</v>
      </c>
      <c r="E33" s="4">
        <v>23.110197067260742</v>
      </c>
      <c r="F33">
        <f>GEOMEAN(B33:B36)</f>
        <v>21.632452207640736</v>
      </c>
      <c r="G33">
        <f>GEOMEAN(C33:C36)</f>
        <v>25.862742029409507</v>
      </c>
      <c r="H33">
        <f>GEOMEAN(D33:D36)</f>
        <v>26.423319747541306</v>
      </c>
      <c r="I33">
        <f>GEOMEAN(E33:E36)</f>
        <v>23.08566774678059</v>
      </c>
      <c r="R33" s="4">
        <v>22.047054290771484</v>
      </c>
      <c r="S33" s="4">
        <v>24.652549743652344</v>
      </c>
    </row>
    <row r="34" spans="1:21" x14ac:dyDescent="0.2">
      <c r="B34" s="4">
        <v>21.672414779663086</v>
      </c>
      <c r="C34" s="4">
        <v>25.816843032836914</v>
      </c>
      <c r="D34" s="4">
        <v>26.521528244018555</v>
      </c>
      <c r="E34" s="4">
        <v>23.109756469726562</v>
      </c>
      <c r="F34" s="23" t="s">
        <v>192</v>
      </c>
      <c r="G34">
        <f>G33-F33</f>
        <v>4.2302898217687712</v>
      </c>
      <c r="H34">
        <f>H33-F33</f>
        <v>4.7908675399005709</v>
      </c>
      <c r="I34">
        <f>I33-F33</f>
        <v>1.4532155391398547</v>
      </c>
      <c r="Q34" t="s">
        <v>114</v>
      </c>
      <c r="R34" s="4">
        <v>22.591167449951172</v>
      </c>
      <c r="S34" s="10">
        <v>24.826000000000001</v>
      </c>
      <c r="T34">
        <f>GEOMEAN(R34:R37)</f>
        <v>22.522304060903654</v>
      </c>
      <c r="U34">
        <f>GEOMEAN(S34:S37)</f>
        <v>24.796442827625732</v>
      </c>
    </row>
    <row r="35" spans="1:21" x14ac:dyDescent="0.2">
      <c r="B35" s="4">
        <v>21.583444595336914</v>
      </c>
      <c r="C35" s="4">
        <v>25.786272048950195</v>
      </c>
      <c r="D35" s="4">
        <v>26.389028549194336</v>
      </c>
      <c r="E35" s="4">
        <v>23.095808029174805</v>
      </c>
      <c r="F35" s="23" t="s">
        <v>96</v>
      </c>
      <c r="G35">
        <f t="shared" ref="G35:I35" si="5">2^(-G34)</f>
        <v>5.3278976492481929E-2</v>
      </c>
      <c r="H35">
        <f t="shared" si="5"/>
        <v>3.6124776200223918E-2</v>
      </c>
      <c r="I35">
        <f t="shared" si="5"/>
        <v>0.36520652857829705</v>
      </c>
      <c r="R35" s="4">
        <v>22.507204055786133</v>
      </c>
      <c r="S35" s="10">
        <v>24.798999999999999</v>
      </c>
      <c r="U35" s="11">
        <f>U34-T34</f>
        <v>2.2741387667220785</v>
      </c>
    </row>
    <row r="36" spans="1:21" x14ac:dyDescent="0.2">
      <c r="B36" s="4">
        <v>21.561250686645508</v>
      </c>
      <c r="C36" s="4">
        <v>25.873947143554688</v>
      </c>
      <c r="D36" s="4">
        <v>26.316875457763672</v>
      </c>
      <c r="E36" s="4">
        <v>23.027011871337891</v>
      </c>
      <c r="R36" s="4">
        <v>22.480123519897461</v>
      </c>
      <c r="S36" s="10">
        <v>24.71</v>
      </c>
      <c r="U36">
        <f>2^(-U35)</f>
        <v>0.20673595609895204</v>
      </c>
    </row>
    <row r="37" spans="1:21" x14ac:dyDescent="0.2">
      <c r="B37" s="4"/>
      <c r="C37" s="4"/>
      <c r="D37" s="4"/>
      <c r="E37" s="4"/>
      <c r="R37" s="4">
        <v>22.510873794555664</v>
      </c>
      <c r="S37" s="10">
        <v>24.850999999999999</v>
      </c>
    </row>
    <row r="38" spans="1:21" x14ac:dyDescent="0.2">
      <c r="A38" t="s">
        <v>45</v>
      </c>
      <c r="B38" t="s">
        <v>36</v>
      </c>
      <c r="C38" t="s">
        <v>132</v>
      </c>
      <c r="D38" t="s">
        <v>107</v>
      </c>
      <c r="E38" t="s">
        <v>133</v>
      </c>
      <c r="F38" t="s">
        <v>36</v>
      </c>
      <c r="G38" t="s">
        <v>132</v>
      </c>
      <c r="H38" t="s">
        <v>107</v>
      </c>
      <c r="I38" t="s">
        <v>133</v>
      </c>
      <c r="N38" t="s">
        <v>132</v>
      </c>
      <c r="O38" t="s">
        <v>107</v>
      </c>
      <c r="P38" t="s">
        <v>133</v>
      </c>
      <c r="Q38" t="s">
        <v>68</v>
      </c>
      <c r="R38" s="4">
        <v>22.571081161499023</v>
      </c>
      <c r="S38" s="4">
        <v>24.799957275390625</v>
      </c>
      <c r="T38">
        <f>GEOMEAN(R38:R41)</f>
        <v>22.46214136975642</v>
      </c>
      <c r="U38">
        <f>GEOMEAN(S38:S41)</f>
        <v>24.769271723896516</v>
      </c>
    </row>
    <row r="39" spans="1:21" x14ac:dyDescent="0.2">
      <c r="B39" s="4">
        <v>19.913570404052734</v>
      </c>
      <c r="C39" s="4">
        <v>28.355897903442383</v>
      </c>
      <c r="D39" s="4">
        <v>22.164567947387695</v>
      </c>
      <c r="E39" s="4">
        <v>26.75596809387207</v>
      </c>
      <c r="F39">
        <f>GEOMEAN(B39:B42)</f>
        <v>19.919408279548481</v>
      </c>
      <c r="G39">
        <f>GEOMEAN(C39:C42)</f>
        <v>28.135703108760204</v>
      </c>
      <c r="H39">
        <f>GEOMEAN(D39:D42)</f>
        <v>22.201094142654068</v>
      </c>
      <c r="I39">
        <f>GEOMEAN(E39:E42)</f>
        <v>26.749249201226917</v>
      </c>
      <c r="J39">
        <f>GEOMEAN(G47,G41,G53)</f>
        <v>4.190099494688502E-3</v>
      </c>
      <c r="K39">
        <f>GEOMEAN(H47,H41,H53)</f>
        <v>0.15214713681702827</v>
      </c>
      <c r="L39">
        <f>GEOMEAN(I47,I41,I53)</f>
        <v>1.2082188370215017E-2</v>
      </c>
      <c r="M39" t="s">
        <v>46</v>
      </c>
      <c r="N39">
        <f>G41/J39</f>
        <v>0.80246198490379506</v>
      </c>
      <c r="O39">
        <f>H41/K39</f>
        <v>1.3517000520850275</v>
      </c>
      <c r="P39">
        <f>I41/L39</f>
        <v>0.72755765506605352</v>
      </c>
      <c r="R39" s="4">
        <v>22.438823699951172</v>
      </c>
      <c r="S39" s="4">
        <v>24.803991317749023</v>
      </c>
      <c r="U39" s="11">
        <f>U38-T38</f>
        <v>2.3071303541400958</v>
      </c>
    </row>
    <row r="40" spans="1:21" x14ac:dyDescent="0.2">
      <c r="B40" s="4">
        <v>19.933315277099609</v>
      </c>
      <c r="C40" s="4">
        <v>28.10157585144043</v>
      </c>
      <c r="D40" s="4">
        <v>22.234865188598633</v>
      </c>
      <c r="E40" s="4">
        <v>26.755544662475586</v>
      </c>
      <c r="F40" s="23" t="s">
        <v>192</v>
      </c>
      <c r="G40">
        <f>G39-F39</f>
        <v>8.2162948292117228</v>
      </c>
      <c r="H40">
        <f>H39-F39</f>
        <v>2.2816858631055865</v>
      </c>
      <c r="I40">
        <f>I39-F39</f>
        <v>6.8298409216784357</v>
      </c>
      <c r="M40" t="s">
        <v>46</v>
      </c>
      <c r="N40">
        <f>G47/J39</f>
        <v>0.93637101668367906</v>
      </c>
      <c r="O40">
        <f>H47/K39</f>
        <v>0.90701476917904078</v>
      </c>
      <c r="P40">
        <f>I47/L39</f>
        <v>1.026815442540095</v>
      </c>
      <c r="R40" s="4">
        <v>22.385923385620117</v>
      </c>
      <c r="S40" s="4">
        <v>24.718490600585938</v>
      </c>
      <c r="U40">
        <f>2^(-U39)</f>
        <v>0.20206195914811456</v>
      </c>
    </row>
    <row r="41" spans="1:21" x14ac:dyDescent="0.2">
      <c r="B41" s="4">
        <v>19.90357780456543</v>
      </c>
      <c r="C41" s="4">
        <v>28.028459548950195</v>
      </c>
      <c r="D41" s="4">
        <v>22.208122253417969</v>
      </c>
      <c r="E41" s="4">
        <v>26.752534866333008</v>
      </c>
      <c r="F41" s="23" t="s">
        <v>96</v>
      </c>
      <c r="G41">
        <f t="shared" ref="G41:I41" si="6">2^(-G40)</f>
        <v>3.3623955574521242E-3</v>
      </c>
      <c r="H41">
        <f t="shared" si="6"/>
        <v>0.20565729276016492</v>
      </c>
      <c r="I41">
        <f t="shared" si="6"/>
        <v>8.7904886386999809E-3</v>
      </c>
      <c r="M41" t="s">
        <v>46</v>
      </c>
      <c r="N41">
        <f>G53/J39</f>
        <v>1.33084528320049</v>
      </c>
      <c r="O41">
        <f>H53/K39</f>
        <v>0.81565276098781048</v>
      </c>
      <c r="P41">
        <f>I53/L39</f>
        <v>1.3385672462758202</v>
      </c>
      <c r="R41" s="4">
        <v>22.453144073486328</v>
      </c>
      <c r="S41" s="4">
        <v>24.75474739074707</v>
      </c>
    </row>
    <row r="42" spans="1:21" x14ac:dyDescent="0.2">
      <c r="B42" s="4">
        <v>19.927183151245117</v>
      </c>
      <c r="C42" s="4">
        <v>28.058069229125977</v>
      </c>
      <c r="D42" s="4">
        <v>22.196878433227539</v>
      </c>
      <c r="E42" s="4">
        <v>26.732955932617188</v>
      </c>
      <c r="M42" t="s">
        <v>47</v>
      </c>
      <c r="N42">
        <f>G59/J39</f>
        <v>0.87031329165782512</v>
      </c>
      <c r="O42">
        <f>H59/K39</f>
        <v>0.85625605972694707</v>
      </c>
      <c r="P42">
        <f>I59/L39</f>
        <v>1.5315592500614905</v>
      </c>
      <c r="Q42" t="s">
        <v>70</v>
      </c>
      <c r="R42" s="10">
        <v>22.329000000000001</v>
      </c>
      <c r="S42" s="10">
        <v>24.893000000000001</v>
      </c>
      <c r="T42">
        <f>GEOMEAN(R42:R45)</f>
        <v>22.415112194571336</v>
      </c>
      <c r="U42">
        <f>GEOMEAN(S42:S45)</f>
        <v>24.828719130478984</v>
      </c>
    </row>
    <row r="43" spans="1:21" x14ac:dyDescent="0.2">
      <c r="B43" s="4"/>
      <c r="C43" s="4"/>
      <c r="D43" s="4"/>
      <c r="E43" s="4"/>
      <c r="M43" t="s">
        <v>48</v>
      </c>
      <c r="N43">
        <f>G65/J39</f>
        <v>0.75537242822516826</v>
      </c>
      <c r="O43">
        <f>H65/K39</f>
        <v>1.1713096213403531</v>
      </c>
      <c r="P43">
        <f>I65/L39</f>
        <v>0.91368459963365289</v>
      </c>
      <c r="R43" s="10">
        <v>22.707999999999998</v>
      </c>
      <c r="S43" s="10">
        <v>24.811</v>
      </c>
      <c r="U43" s="11">
        <f>U42-T42</f>
        <v>2.413606935907648</v>
      </c>
    </row>
    <row r="44" spans="1:21" x14ac:dyDescent="0.2">
      <c r="A44" t="s">
        <v>49</v>
      </c>
      <c r="B44" t="s">
        <v>36</v>
      </c>
      <c r="C44" t="s">
        <v>132</v>
      </c>
      <c r="D44" t="s">
        <v>107</v>
      </c>
      <c r="E44" t="s">
        <v>133</v>
      </c>
      <c r="F44" t="s">
        <v>36</v>
      </c>
      <c r="G44" t="s">
        <v>132</v>
      </c>
      <c r="H44" t="s">
        <v>107</v>
      </c>
      <c r="I44" t="s">
        <v>133</v>
      </c>
      <c r="M44" t="s">
        <v>48</v>
      </c>
      <c r="N44">
        <f>G70/J39</f>
        <v>0.90950759725326402</v>
      </c>
      <c r="O44">
        <f>H70/K39</f>
        <v>0.86804322318763394</v>
      </c>
      <c r="P44">
        <f>I70/L39</f>
        <v>1.4122893634855964</v>
      </c>
      <c r="R44" s="10">
        <v>22.291</v>
      </c>
      <c r="S44" s="10">
        <v>24.823</v>
      </c>
      <c r="U44">
        <f>2^(-U43)</f>
        <v>0.18768601551679082</v>
      </c>
    </row>
    <row r="45" spans="1:21" x14ac:dyDescent="0.2">
      <c r="B45" s="4">
        <v>20.250783920288086</v>
      </c>
      <c r="C45" s="4">
        <v>28.101806640625</v>
      </c>
      <c r="D45" s="4">
        <v>22.946706771850586</v>
      </c>
      <c r="E45" s="4">
        <v>26.448972702026367</v>
      </c>
      <c r="F45">
        <f>GEOMEAN(B45:B48)</f>
        <v>20.123924468263493</v>
      </c>
      <c r="G45">
        <f>GEOMEAN(C45:C48)</f>
        <v>28.117572066748444</v>
      </c>
      <c r="H45">
        <f>GEOMEAN(D45:D48)</f>
        <v>22.981187430548506</v>
      </c>
      <c r="I45">
        <f>GEOMEAN(E45:E48)</f>
        <v>26.45672197524868</v>
      </c>
      <c r="R45" s="10">
        <v>22.335000000000001</v>
      </c>
      <c r="S45" s="10">
        <v>24.788</v>
      </c>
    </row>
    <row r="46" spans="1:21" x14ac:dyDescent="0.2">
      <c r="B46" s="4">
        <v>20.105808258056641</v>
      </c>
      <c r="C46" s="4">
        <v>28.131805419921875</v>
      </c>
      <c r="D46" s="4">
        <v>23.029254913330078</v>
      </c>
      <c r="E46" s="4">
        <v>26.536615371704102</v>
      </c>
      <c r="F46" s="23" t="s">
        <v>192</v>
      </c>
      <c r="G46">
        <f>G45-F45</f>
        <v>7.9936475984849515</v>
      </c>
      <c r="H46">
        <f>H45-F45</f>
        <v>2.857262962285013</v>
      </c>
      <c r="I46">
        <f>I45-F45</f>
        <v>6.3327975069851874</v>
      </c>
      <c r="Q46" t="s">
        <v>69</v>
      </c>
      <c r="R46" s="4">
        <v>22.584598541259766</v>
      </c>
      <c r="S46" s="4">
        <v>24.972995758056641</v>
      </c>
      <c r="T46">
        <f>GEOMEAN(R46:R49)</f>
        <v>22.502814837820253</v>
      </c>
      <c r="U46">
        <f>GEOMEAN(S46:S49)</f>
        <v>24.971410812620267</v>
      </c>
    </row>
    <row r="47" spans="1:21" x14ac:dyDescent="0.2">
      <c r="B47" s="4">
        <v>20.10267448425293</v>
      </c>
      <c r="C47" s="4">
        <v>27.968606948852539</v>
      </c>
      <c r="D47" s="4">
        <v>22.991806030273438</v>
      </c>
      <c r="E47" s="4">
        <v>26.52336311340332</v>
      </c>
      <c r="F47" s="23" t="s">
        <v>96</v>
      </c>
      <c r="G47">
        <f t="shared" ref="G47:I47" si="7">2^(-G46)</f>
        <v>3.9234877238472424E-3</v>
      </c>
      <c r="H47">
        <f t="shared" si="7"/>
        <v>0.13799970018134883</v>
      </c>
      <c r="I47">
        <f t="shared" si="7"/>
        <v>1.2406177598215122E-2</v>
      </c>
      <c r="R47" s="4">
        <v>22.549917221069336</v>
      </c>
      <c r="S47" s="4">
        <v>24.998405456542969</v>
      </c>
      <c r="U47" s="11">
        <f>U46-T46</f>
        <v>2.4685959748000137</v>
      </c>
    </row>
    <row r="48" spans="1:21" x14ac:dyDescent="0.2">
      <c r="B48" s="4">
        <v>20.037036895751953</v>
      </c>
      <c r="C48" s="4">
        <v>28.268878936767578</v>
      </c>
      <c r="D48" s="4">
        <v>22.957073211669922</v>
      </c>
      <c r="E48" s="4">
        <v>26.318504333496094</v>
      </c>
      <c r="R48" s="4">
        <v>22.432191848754883</v>
      </c>
      <c r="S48" s="4">
        <v>24.972438812255859</v>
      </c>
      <c r="U48">
        <f>2^(-U47)</f>
        <v>0.18066688822490151</v>
      </c>
    </row>
    <row r="49" spans="1:23" x14ac:dyDescent="0.2">
      <c r="B49" s="4"/>
      <c r="C49" s="4"/>
      <c r="D49" s="4"/>
      <c r="E49" s="4"/>
      <c r="R49" s="4">
        <v>22.444934844970703</v>
      </c>
      <c r="S49" s="4">
        <v>24.941835403442383</v>
      </c>
    </row>
    <row r="50" spans="1:23" x14ac:dyDescent="0.2">
      <c r="A50" t="s">
        <v>50</v>
      </c>
      <c r="B50" t="s">
        <v>36</v>
      </c>
      <c r="C50" t="s">
        <v>132</v>
      </c>
      <c r="D50" t="s">
        <v>107</v>
      </c>
      <c r="E50" t="s">
        <v>133</v>
      </c>
      <c r="F50" t="s">
        <v>36</v>
      </c>
      <c r="G50" t="s">
        <v>132</v>
      </c>
      <c r="H50" t="s">
        <v>107</v>
      </c>
      <c r="I50" t="s">
        <v>133</v>
      </c>
      <c r="Q50" t="s">
        <v>74</v>
      </c>
      <c r="R50" s="10">
        <v>22.655000000000001</v>
      </c>
      <c r="S50" s="10">
        <v>24.585999999999999</v>
      </c>
      <c r="T50">
        <f>GEOMEAN(R50:R53)</f>
        <v>22.575701349267558</v>
      </c>
      <c r="U50">
        <f>GEOMEAN(S50:S53)</f>
        <v>24.601952494118528</v>
      </c>
      <c r="V50" t="s">
        <v>115</v>
      </c>
      <c r="W50">
        <f>U52/U53</f>
        <v>1.0977455954358633</v>
      </c>
    </row>
    <row r="51" spans="1:23" x14ac:dyDescent="0.2">
      <c r="B51" s="4">
        <v>20.851234436035156</v>
      </c>
      <c r="C51" s="4">
        <v>28.461347579956055</v>
      </c>
      <c r="D51" s="4">
        <v>23.743289947509766</v>
      </c>
      <c r="E51" s="4">
        <v>26.567289352416992</v>
      </c>
      <c r="F51">
        <f>GEOMEAN(B51:B54)</f>
        <v>20.763929661253194</v>
      </c>
      <c r="G51">
        <f>GEOMEAN(C51:C54)</f>
        <v>28.250386583365927</v>
      </c>
      <c r="H51">
        <f>GEOMEAN(D51:D54)</f>
        <v>23.774363566329779</v>
      </c>
      <c r="I51">
        <f>GEOMEAN(E51:E54)</f>
        <v>26.71421444829177</v>
      </c>
      <c r="R51" s="10">
        <v>22.565999999999999</v>
      </c>
      <c r="S51" s="10">
        <v>24.672000000000001</v>
      </c>
      <c r="T51" t="s">
        <v>127</v>
      </c>
      <c r="U51" s="11">
        <f>U50-T50</f>
        <v>2.0262511448509706</v>
      </c>
      <c r="W51">
        <f>U56/U53</f>
        <v>0.83248407546911551</v>
      </c>
    </row>
    <row r="52" spans="1:23" x14ac:dyDescent="0.2">
      <c r="B52" s="4">
        <v>20.747306823730469</v>
      </c>
      <c r="C52" s="4">
        <v>28.021781921386719</v>
      </c>
      <c r="D52" s="4">
        <v>23.764381408691406</v>
      </c>
      <c r="E52" s="4">
        <v>26.747287750244141</v>
      </c>
      <c r="F52" s="23" t="s">
        <v>192</v>
      </c>
      <c r="G52">
        <f>G51-F51</f>
        <v>7.4864569221127333</v>
      </c>
      <c r="H52">
        <f>H51-F51</f>
        <v>3.0104339050765851</v>
      </c>
      <c r="I52">
        <f>I51-F51</f>
        <v>5.9502847870385764</v>
      </c>
      <c r="R52" s="10">
        <v>22.539000000000001</v>
      </c>
      <c r="S52" s="10">
        <v>24.611999999999998</v>
      </c>
      <c r="T52" t="s">
        <v>128</v>
      </c>
      <c r="U52">
        <f>2^(-U51)</f>
        <v>0.24549215973598831</v>
      </c>
      <c r="W52">
        <f>U60/U53</f>
        <v>1.0942646309774444</v>
      </c>
    </row>
    <row r="53" spans="1:23" x14ac:dyDescent="0.2">
      <c r="B53" s="4">
        <v>20.723915100097656</v>
      </c>
      <c r="C53" s="4">
        <v>28.183506011962891</v>
      </c>
      <c r="D53" s="4">
        <v>23.824935913085938</v>
      </c>
      <c r="E53" s="4">
        <v>26.889804840087891</v>
      </c>
      <c r="F53" s="23" t="s">
        <v>96</v>
      </c>
      <c r="G53">
        <f t="shared" ref="G53:I53" si="8">2^(-G52)</f>
        <v>5.5763741486469492E-3</v>
      </c>
      <c r="H53">
        <f t="shared" si="8"/>
        <v>0.12409923222119926</v>
      </c>
      <c r="I53">
        <f t="shared" si="8"/>
        <v>1.6172821615704457E-2</v>
      </c>
      <c r="R53" s="10">
        <v>22.542999999999999</v>
      </c>
      <c r="S53" s="10">
        <v>24.538</v>
      </c>
      <c r="T53" t="s">
        <v>129</v>
      </c>
      <c r="U53">
        <f>GEOMEAN(U52,U56,U60)</f>
        <v>0.22363301730080265</v>
      </c>
      <c r="W53">
        <f>U64/U53</f>
        <v>0.85318241367379621</v>
      </c>
    </row>
    <row r="54" spans="1:23" x14ac:dyDescent="0.2">
      <c r="B54" s="4">
        <v>20.733512878417969</v>
      </c>
      <c r="C54" s="4">
        <v>28.336835861206055</v>
      </c>
      <c r="D54" s="4">
        <v>23.764925003051758</v>
      </c>
      <c r="E54" s="4">
        <v>26.653545379638672</v>
      </c>
      <c r="Q54" t="s">
        <v>116</v>
      </c>
      <c r="R54" s="10">
        <v>23.777999999999999</v>
      </c>
      <c r="S54" s="10">
        <v>26.161999999999999</v>
      </c>
      <c r="T54">
        <f>GEOMEAN(R54:R57)</f>
        <v>23.658899093517032</v>
      </c>
      <c r="U54">
        <f>GEOMEAN(S54:S57)</f>
        <v>26.084199403868475</v>
      </c>
      <c r="W54">
        <f>U68/U53</f>
        <v>0.77803723326173047</v>
      </c>
    </row>
    <row r="55" spans="1:23" x14ac:dyDescent="0.2">
      <c r="B55" s="4"/>
      <c r="C55" s="4"/>
      <c r="D55" s="4"/>
      <c r="E55" s="4"/>
      <c r="R55" s="10">
        <v>23.632000000000001</v>
      </c>
      <c r="S55" s="10">
        <v>26.097999999999999</v>
      </c>
      <c r="U55" s="11">
        <f>U54-T54</f>
        <v>2.4253003103514423</v>
      </c>
      <c r="W55">
        <f>U72/U53</f>
        <v>0.24409666627702056</v>
      </c>
    </row>
    <row r="56" spans="1:23" x14ac:dyDescent="0.2">
      <c r="A56" t="s">
        <v>51</v>
      </c>
      <c r="B56" t="s">
        <v>36</v>
      </c>
      <c r="C56" t="s">
        <v>132</v>
      </c>
      <c r="D56" t="s">
        <v>107</v>
      </c>
      <c r="E56" t="s">
        <v>133</v>
      </c>
      <c r="F56" t="s">
        <v>36</v>
      </c>
      <c r="G56" t="s">
        <v>132</v>
      </c>
      <c r="H56" t="s">
        <v>107</v>
      </c>
      <c r="I56" t="s">
        <v>133</v>
      </c>
      <c r="R56" s="10">
        <v>23.61</v>
      </c>
      <c r="S56" s="10">
        <v>26.047000000000001</v>
      </c>
      <c r="U56">
        <f>2^(-U55)</f>
        <v>0.18617092565202742</v>
      </c>
    </row>
    <row r="57" spans="1:23" x14ac:dyDescent="0.2">
      <c r="B57" s="4">
        <v>19.908428192138672</v>
      </c>
      <c r="C57" s="4">
        <v>27.935726165771484</v>
      </c>
      <c r="D57" s="4">
        <v>22.942529678344727</v>
      </c>
      <c r="E57" s="4">
        <v>25.621210098266602</v>
      </c>
      <c r="F57">
        <f>GEOMEAN(B57:B60)</f>
        <v>19.861348978974277</v>
      </c>
      <c r="G57">
        <f>GEOMEAN(C57:C60)</f>
        <v>27.960542027480834</v>
      </c>
      <c r="H57">
        <f>GEOMEAN(D57:D60)</f>
        <v>22.80169569106317</v>
      </c>
      <c r="I57">
        <f>GEOMEAN(E57:E60)</f>
        <v>25.617322203940475</v>
      </c>
      <c r="R57" s="10">
        <v>23.616</v>
      </c>
      <c r="S57" s="10">
        <v>26.03</v>
      </c>
    </row>
    <row r="58" spans="1:23" x14ac:dyDescent="0.2">
      <c r="B58" s="4">
        <v>19.891628265380859</v>
      </c>
      <c r="C58" s="4">
        <v>28.004129409790039</v>
      </c>
      <c r="D58" s="4">
        <v>22.827083587646484</v>
      </c>
      <c r="E58" s="4">
        <v>25.573083877563477</v>
      </c>
      <c r="F58" s="23" t="s">
        <v>192</v>
      </c>
      <c r="G58">
        <f>G57-F57</f>
        <v>8.0991930485065566</v>
      </c>
      <c r="H58">
        <f>H57-F57</f>
        <v>2.9403467120888926</v>
      </c>
      <c r="I58">
        <f>I57-F57</f>
        <v>5.7559732249661977</v>
      </c>
      <c r="Q58" t="s">
        <v>117</v>
      </c>
      <c r="R58" s="4">
        <v>22.506801605224609</v>
      </c>
      <c r="S58" s="4">
        <v>24.632026672363281</v>
      </c>
      <c r="T58">
        <f>GEOMEAN(R58:R61)</f>
        <v>22.639943863466755</v>
      </c>
      <c r="U58">
        <f>GEOMEAN(S58:S61)</f>
        <v>24.670777080356135</v>
      </c>
    </row>
    <row r="59" spans="1:23" x14ac:dyDescent="0.2">
      <c r="B59" s="4">
        <v>19.79047966003418</v>
      </c>
      <c r="C59" s="4">
        <v>27.832761764526367</v>
      </c>
      <c r="D59" s="4">
        <v>22.718938827514648</v>
      </c>
      <c r="E59" s="4">
        <v>25.653091430664062</v>
      </c>
      <c r="F59" s="23" t="s">
        <v>96</v>
      </c>
      <c r="G59">
        <f t="shared" ref="G59:I59" si="9">2^(-G58)</f>
        <v>3.6466992835961398E-3</v>
      </c>
      <c r="H59">
        <f t="shared" si="9"/>
        <v>0.13027690786968535</v>
      </c>
      <c r="I59">
        <f t="shared" si="9"/>
        <v>1.8504587359388175E-2</v>
      </c>
      <c r="R59" s="4">
        <v>22.699525833129883</v>
      </c>
      <c r="S59" s="4">
        <v>24.769205093383789</v>
      </c>
      <c r="U59" s="11">
        <f>U58-T58</f>
        <v>2.0308332168893806</v>
      </c>
    </row>
    <row r="60" spans="1:23" x14ac:dyDescent="0.2">
      <c r="B60" s="4">
        <v>19.855066299438477</v>
      </c>
      <c r="C60" s="4">
        <v>28.070102691650391</v>
      </c>
      <c r="D60" s="4">
        <v>22.718978881835938</v>
      </c>
      <c r="E60" s="4">
        <v>25.621967315673828</v>
      </c>
      <c r="R60" s="4">
        <v>22.696287155151367</v>
      </c>
      <c r="S60" s="4">
        <v>24.654941558837891</v>
      </c>
      <c r="U60">
        <f>2^(-U59)</f>
        <v>0.24471370115103527</v>
      </c>
    </row>
    <row r="61" spans="1:23" x14ac:dyDescent="0.2">
      <c r="B61" s="4"/>
      <c r="C61" s="4"/>
      <c r="D61" s="4"/>
      <c r="E61" s="4"/>
      <c r="R61" s="4">
        <v>22.657709121704102</v>
      </c>
      <c r="S61" s="4">
        <v>24.627204895019531</v>
      </c>
    </row>
    <row r="62" spans="1:23" x14ac:dyDescent="0.2">
      <c r="A62" t="s">
        <v>52</v>
      </c>
      <c r="B62" t="s">
        <v>36</v>
      </c>
      <c r="C62" t="s">
        <v>132</v>
      </c>
      <c r="D62" t="s">
        <v>107</v>
      </c>
      <c r="E62" t="s">
        <v>133</v>
      </c>
      <c r="F62" t="s">
        <v>36</v>
      </c>
      <c r="G62" t="s">
        <v>132</v>
      </c>
      <c r="H62" t="s">
        <v>107</v>
      </c>
      <c r="I62" t="s">
        <v>133</v>
      </c>
      <c r="Q62" t="s">
        <v>77</v>
      </c>
      <c r="R62" s="10">
        <v>25.315000000000001</v>
      </c>
      <c r="S62" s="10">
        <v>27.795999999999999</v>
      </c>
      <c r="T62">
        <f>GEOMEAN(R62:R65)</f>
        <v>25.255964721093385</v>
      </c>
      <c r="U62">
        <f>GEOMEAN(S62:S65)</f>
        <v>27.645833478419931</v>
      </c>
    </row>
    <row r="63" spans="1:23" x14ac:dyDescent="0.2">
      <c r="B63" s="4">
        <v>19.728717803955078</v>
      </c>
      <c r="C63" s="4">
        <v>28.011940002441406</v>
      </c>
      <c r="D63" s="4">
        <v>22.166934967041016</v>
      </c>
      <c r="E63" s="4">
        <v>26.247236251831055</v>
      </c>
      <c r="F63">
        <f>GEOMEAN(B63:B66)</f>
        <v>19.668189560428221</v>
      </c>
      <c r="G63">
        <f>GEOMEAN(C63:C66)</f>
        <v>27.971729313516288</v>
      </c>
      <c r="H63">
        <f>GEOMEAN(D63:D66)</f>
        <v>22.156527985582844</v>
      </c>
      <c r="I63">
        <f>GEOMEAN(E63:E66)</f>
        <v>26.169395822041015</v>
      </c>
      <c r="R63" s="10">
        <v>25.276</v>
      </c>
      <c r="S63" s="10">
        <v>27.616</v>
      </c>
      <c r="U63" s="11">
        <f>U62-T62</f>
        <v>2.3898687573265462</v>
      </c>
    </row>
    <row r="64" spans="1:23" x14ac:dyDescent="0.2">
      <c r="B64" s="4">
        <v>19.652929306030273</v>
      </c>
      <c r="C64" s="4">
        <v>27.914535522460938</v>
      </c>
      <c r="D64" s="4">
        <v>22.173137664794922</v>
      </c>
      <c r="E64" s="4">
        <v>26.152458190917969</v>
      </c>
      <c r="F64" s="23" t="s">
        <v>192</v>
      </c>
      <c r="G64">
        <f>G63-F63</f>
        <v>8.3035397530880672</v>
      </c>
      <c r="H64">
        <f>H63-F63</f>
        <v>2.4883384251546232</v>
      </c>
      <c r="I64">
        <f>I63-F63</f>
        <v>6.5012062616127935</v>
      </c>
      <c r="R64" s="10">
        <v>25.058</v>
      </c>
      <c r="S64" s="10">
        <v>27.53</v>
      </c>
      <c r="U64">
        <f>2^(-U63)</f>
        <v>0.19079975747785263</v>
      </c>
    </row>
    <row r="65" spans="1:23" x14ac:dyDescent="0.2">
      <c r="B65" s="4">
        <v>19.655298233032227</v>
      </c>
      <c r="C65" s="4">
        <v>27.970674514770508</v>
      </c>
      <c r="D65" s="4">
        <v>22.145662307739258</v>
      </c>
      <c r="E65" s="4">
        <v>26.296632766723633</v>
      </c>
      <c r="F65" s="23" t="s">
        <v>96</v>
      </c>
      <c r="G65">
        <f t="shared" ref="G65:I65" si="10">2^(-G64)</f>
        <v>3.1650856298079044E-3</v>
      </c>
      <c r="H65">
        <f t="shared" si="10"/>
        <v>0.17821140521317227</v>
      </c>
      <c r="I65">
        <f t="shared" si="10"/>
        <v>1.1039309443738285E-2</v>
      </c>
      <c r="R65" s="10">
        <v>25.376000000000001</v>
      </c>
      <c r="S65" s="10">
        <v>27.641999999999999</v>
      </c>
    </row>
    <row r="66" spans="1:23" x14ac:dyDescent="0.2">
      <c r="B66" s="4">
        <v>19.635942459106445</v>
      </c>
      <c r="C66" s="4">
        <v>27.989860534667969</v>
      </c>
      <c r="D66" s="4">
        <v>22.14039421081543</v>
      </c>
      <c r="E66" s="4">
        <v>25.982357025146484</v>
      </c>
      <c r="Q66" t="s">
        <v>118</v>
      </c>
      <c r="R66" s="10">
        <v>25.783999999999999</v>
      </c>
      <c r="S66" s="10">
        <v>28.443000000000001</v>
      </c>
      <c r="T66">
        <f>GEOMEAN(R66:R69)</f>
        <v>25.753725339603019</v>
      </c>
      <c r="U66">
        <f>GEOMEAN(S66:S69)</f>
        <v>28.276609127615345</v>
      </c>
    </row>
    <row r="67" spans="1:23" x14ac:dyDescent="0.2">
      <c r="A67" t="s">
        <v>53</v>
      </c>
      <c r="B67" t="s">
        <v>36</v>
      </c>
      <c r="C67" t="s">
        <v>132</v>
      </c>
      <c r="D67" t="s">
        <v>107</v>
      </c>
      <c r="E67" t="s">
        <v>133</v>
      </c>
      <c r="F67" t="s">
        <v>36</v>
      </c>
      <c r="G67" t="s">
        <v>132</v>
      </c>
      <c r="H67" t="s">
        <v>107</v>
      </c>
      <c r="I67" t="s">
        <v>133</v>
      </c>
      <c r="R67" s="10">
        <v>25.794</v>
      </c>
      <c r="S67" s="10">
        <v>28.288</v>
      </c>
      <c r="U67" s="11">
        <f>U66-T66</f>
        <v>2.5228837880123258</v>
      </c>
    </row>
    <row r="68" spans="1:23" x14ac:dyDescent="0.2">
      <c r="B68" s="4">
        <v>19.995716094970703</v>
      </c>
      <c r="C68" s="4">
        <v>27.979101181030273</v>
      </c>
      <c r="D68" s="4">
        <v>22.863759994506836</v>
      </c>
      <c r="E68" s="4">
        <v>25.667749404907227</v>
      </c>
      <c r="F68">
        <f>GEOMEAN(B68:B71)</f>
        <v>19.949158414370544</v>
      </c>
      <c r="G68">
        <f>GEOMEAN(C68:C71)</f>
        <v>27.984800603552728</v>
      </c>
      <c r="H68">
        <f>GEOMEAN(D68:D71)</f>
        <v>22.869780537658734</v>
      </c>
      <c r="I68">
        <f>GEOMEAN(E68:E71)</f>
        <v>25.822097107414915</v>
      </c>
      <c r="R68" s="10">
        <v>25.713000000000001</v>
      </c>
      <c r="S68" s="10">
        <v>28.414000000000001</v>
      </c>
      <c r="U68">
        <f>2^(-U67)</f>
        <v>0.17399481404668921</v>
      </c>
    </row>
    <row r="69" spans="1:23" x14ac:dyDescent="0.2">
      <c r="B69" s="4">
        <v>19.951503753662109</v>
      </c>
      <c r="C69" s="4">
        <v>27.948930740356445</v>
      </c>
      <c r="D69" s="4">
        <v>23.016111373901367</v>
      </c>
      <c r="E69" s="4">
        <v>25.732275009155273</v>
      </c>
      <c r="F69" s="23" t="s">
        <v>192</v>
      </c>
      <c r="G69">
        <f>G68-F68</f>
        <v>8.0356421891821839</v>
      </c>
      <c r="H69">
        <f>H68-F68</f>
        <v>2.9206221232881902</v>
      </c>
      <c r="I69">
        <f>I68-F68</f>
        <v>5.8729386930443717</v>
      </c>
      <c r="R69" s="10">
        <v>25.724</v>
      </c>
      <c r="S69" s="10">
        <v>27.963999999999999</v>
      </c>
    </row>
    <row r="70" spans="1:23" x14ac:dyDescent="0.2">
      <c r="B70" s="4">
        <v>19.93901252746582</v>
      </c>
      <c r="C70" s="4">
        <v>28.021907806396484</v>
      </c>
      <c r="D70" s="4">
        <v>22.818883895874023</v>
      </c>
      <c r="E70" s="4">
        <v>26.225273132324219</v>
      </c>
      <c r="F70" s="23" t="s">
        <v>96</v>
      </c>
      <c r="G70">
        <f t="shared" ref="G70:I70" si="11">2^(-G69)</f>
        <v>3.8109273236662552E-3</v>
      </c>
      <c r="H70">
        <f t="shared" si="11"/>
        <v>0.13207029104142315</v>
      </c>
      <c r="I70">
        <f t="shared" si="11"/>
        <v>1.7063546122884042E-2</v>
      </c>
      <c r="Q70" t="s">
        <v>78</v>
      </c>
      <c r="R70" s="10">
        <v>26.928000000000001</v>
      </c>
      <c r="S70" s="10">
        <v>30.916</v>
      </c>
      <c r="T70">
        <f>GEOMEAN(R70:R73)</f>
        <v>26.850694000522264</v>
      </c>
      <c r="U70">
        <f>GEOMEAN(S70:S73)</f>
        <v>31.045964394299798</v>
      </c>
    </row>
    <row r="71" spans="1:23" x14ac:dyDescent="0.2">
      <c r="B71" s="4">
        <v>19.910495758056641</v>
      </c>
      <c r="C71" s="4">
        <v>27.989311218261719</v>
      </c>
      <c r="D71" s="4">
        <v>22.781063079833984</v>
      </c>
      <c r="E71" s="4">
        <v>25.667291641235352</v>
      </c>
      <c r="R71" s="10">
        <v>26.829000000000001</v>
      </c>
      <c r="S71" s="10">
        <v>31.417000000000002</v>
      </c>
      <c r="U71" s="11">
        <f>U70-T70</f>
        <v>4.195270393777534</v>
      </c>
    </row>
    <row r="72" spans="1:23" x14ac:dyDescent="0.2">
      <c r="B72" s="4"/>
      <c r="C72" s="4"/>
      <c r="D72" s="4"/>
      <c r="E72" s="4"/>
      <c r="R72" s="10">
        <v>26.867999999999999</v>
      </c>
      <c r="S72" s="10">
        <v>30.527999999999999</v>
      </c>
      <c r="U72">
        <f>2^(-U71)</f>
        <v>5.4588073992597193E-2</v>
      </c>
    </row>
    <row r="73" spans="1:23" x14ac:dyDescent="0.2">
      <c r="A73" t="s">
        <v>54</v>
      </c>
      <c r="B73" t="s">
        <v>36</v>
      </c>
      <c r="C73" t="s">
        <v>132</v>
      </c>
      <c r="D73" t="s">
        <v>107</v>
      </c>
      <c r="E73" t="s">
        <v>133</v>
      </c>
      <c r="F73" t="s">
        <v>36</v>
      </c>
      <c r="G73" t="s">
        <v>132</v>
      </c>
      <c r="H73" t="s">
        <v>107</v>
      </c>
      <c r="I73" t="s">
        <v>133</v>
      </c>
      <c r="N73" t="s">
        <v>132</v>
      </c>
      <c r="O73" t="s">
        <v>107</v>
      </c>
      <c r="P73" t="s">
        <v>133</v>
      </c>
      <c r="R73" s="10">
        <v>26.777999999999999</v>
      </c>
      <c r="S73" s="10">
        <v>31.331</v>
      </c>
    </row>
    <row r="74" spans="1:23" x14ac:dyDescent="0.2">
      <c r="B74" s="4">
        <v>22.64678955078125</v>
      </c>
      <c r="C74" s="4">
        <v>28.381708145141602</v>
      </c>
      <c r="D74" s="4">
        <v>29.833650588989258</v>
      </c>
      <c r="E74" s="4">
        <v>25.960601806640625</v>
      </c>
      <c r="F74">
        <f>GEOMEAN(B74:B77)</f>
        <v>22.062033298920714</v>
      </c>
      <c r="G74">
        <f>GEOMEAN(C74:C77)</f>
        <v>28.234833809466508</v>
      </c>
      <c r="H74">
        <f>GEOMEAN(D74:D77)</f>
        <v>30.174223662604103</v>
      </c>
      <c r="I74">
        <f>GEOMEAN(E74:E77)</f>
        <v>25.975091542674779</v>
      </c>
      <c r="J74">
        <f>GEOMEAN(G82,G76,G88)</f>
        <v>1.2254381095874253E-2</v>
      </c>
      <c r="K74">
        <f>GEOMEAN(H82,H76,H88)</f>
        <v>2.9467197957698645E-3</v>
      </c>
      <c r="L74">
        <f>GEOMEAN(I82,I76,I88)</f>
        <v>5.5433150610254493E-2</v>
      </c>
      <c r="M74" t="s">
        <v>55</v>
      </c>
      <c r="N74">
        <f>G76/J74</f>
        <v>1.1311247542258094</v>
      </c>
      <c r="O74">
        <f>H76/K74</f>
        <v>1.2264462773557621</v>
      </c>
      <c r="P74">
        <f>I76/L74</f>
        <v>1.1975193258852612</v>
      </c>
      <c r="Q74" t="s">
        <v>119</v>
      </c>
      <c r="R74" s="10">
        <v>20.998000000000001</v>
      </c>
      <c r="S74" s="10">
        <v>23.905999999999999</v>
      </c>
      <c r="T74">
        <f>GEOMEAN(R74:R77)</f>
        <v>20.941223701381876</v>
      </c>
      <c r="U74">
        <f>GEOMEAN(S74:S77)</f>
        <v>23.940721140002189</v>
      </c>
      <c r="V74" t="s">
        <v>120</v>
      </c>
      <c r="W74">
        <f>U76/U77</f>
        <v>0.90353050846582494</v>
      </c>
    </row>
    <row r="75" spans="1:23" x14ac:dyDescent="0.2">
      <c r="B75" s="4">
        <v>22.024118423461914</v>
      </c>
      <c r="C75" s="4">
        <v>28.351181030273438</v>
      </c>
      <c r="D75" s="4">
        <v>30.282678604125977</v>
      </c>
      <c r="E75" s="4">
        <v>25.96953010559082</v>
      </c>
      <c r="F75" s="23" t="s">
        <v>192</v>
      </c>
      <c r="G75">
        <f>G74-F74</f>
        <v>6.1728005105457946</v>
      </c>
      <c r="H75">
        <f>H74-F74</f>
        <v>8.1121903636833892</v>
      </c>
      <c r="I75">
        <f>I74-F74</f>
        <v>3.9130582437540653</v>
      </c>
      <c r="M75" t="s">
        <v>55</v>
      </c>
      <c r="N75">
        <f>G82/J74</f>
        <v>0.84763477965582856</v>
      </c>
      <c r="O75">
        <f>H82/K74</f>
        <v>0.88006713808579684</v>
      </c>
      <c r="P75">
        <f>I82/L74</f>
        <v>0.88877156613199515</v>
      </c>
      <c r="R75" s="10">
        <v>20.923999999999999</v>
      </c>
      <c r="S75" s="10">
        <v>24.003</v>
      </c>
      <c r="T75" t="s">
        <v>127</v>
      </c>
      <c r="U75" s="11">
        <f>U74-T74</f>
        <v>2.9994974386203133</v>
      </c>
      <c r="W75">
        <f>U80/U77</f>
        <v>0.96685817137794183</v>
      </c>
    </row>
    <row r="76" spans="1:23" x14ac:dyDescent="0.2">
      <c r="B76" s="4">
        <v>21.771909713745117</v>
      </c>
      <c r="C76" s="4">
        <v>28.040821075439453</v>
      </c>
      <c r="D76" s="4">
        <v>30.090061187744141</v>
      </c>
      <c r="E76" s="4">
        <v>25.945104598999023</v>
      </c>
      <c r="F76" s="23" t="s">
        <v>96</v>
      </c>
      <c r="G76">
        <f t="shared" ref="G76:I76" si="12">2^(-G75)</f>
        <v>1.3861233805260168E-2</v>
      </c>
      <c r="H76">
        <f t="shared" si="12"/>
        <v>3.6139935239324818E-3</v>
      </c>
      <c r="I76">
        <f t="shared" si="12"/>
        <v>6.6382269150488116E-2</v>
      </c>
      <c r="M76" t="s">
        <v>55</v>
      </c>
      <c r="N76">
        <f>G88/J74</f>
        <v>1.0429913941431068</v>
      </c>
      <c r="O76">
        <f>H88/K74</f>
        <v>0.92647918384084671</v>
      </c>
      <c r="P76">
        <f>I88/L74</f>
        <v>0.93956605283466788</v>
      </c>
      <c r="R76" s="10">
        <v>20.914000000000001</v>
      </c>
      <c r="S76" s="10">
        <v>23.920999999999999</v>
      </c>
      <c r="T76" t="s">
        <v>128</v>
      </c>
      <c r="U76">
        <f>2^(-U75)</f>
        <v>0.12504355121049354</v>
      </c>
      <c r="W76">
        <f>U84/U77</f>
        <v>1.144707179091961</v>
      </c>
    </row>
    <row r="77" spans="1:23" x14ac:dyDescent="0.2">
      <c r="B77" s="4">
        <v>21.816267013549805</v>
      </c>
      <c r="C77" s="4">
        <v>28.166996002197266</v>
      </c>
      <c r="D77" s="4">
        <v>30.494440078735352</v>
      </c>
      <c r="E77" s="4">
        <v>26.025199890136719</v>
      </c>
      <c r="M77" t="s">
        <v>56</v>
      </c>
      <c r="N77">
        <f>G94/J74</f>
        <v>1.0825776369274509</v>
      </c>
      <c r="O77">
        <f>H94/K74</f>
        <v>0.97491896256034472</v>
      </c>
      <c r="P77">
        <f>I94/L74</f>
        <v>0.99400895148175639</v>
      </c>
      <c r="R77" s="10">
        <v>20.928999999999998</v>
      </c>
      <c r="S77" s="10">
        <v>23.933</v>
      </c>
      <c r="T77" t="s">
        <v>129</v>
      </c>
      <c r="U77">
        <f>GEOMEAN(U76,U80,U84)</f>
        <v>0.13839438739353113</v>
      </c>
      <c r="W77">
        <f>U88/U77</f>
        <v>1.0842163613625284</v>
      </c>
    </row>
    <row r="78" spans="1:23" x14ac:dyDescent="0.2">
      <c r="B78" s="4"/>
      <c r="C78" s="4"/>
      <c r="D78" s="4"/>
      <c r="E78" s="4"/>
      <c r="M78" t="s">
        <v>57</v>
      </c>
      <c r="N78">
        <f>G100/J74</f>
        <v>0.88106786994688502</v>
      </c>
      <c r="O78">
        <f>H100/K74</f>
        <v>0.89067511276391931</v>
      </c>
      <c r="P78">
        <f>I100/L74</f>
        <v>0.86484754786930851</v>
      </c>
      <c r="Q78" t="s">
        <v>121</v>
      </c>
      <c r="R78" s="10">
        <v>21.317</v>
      </c>
      <c r="S78" s="10">
        <v>24.123999999999999</v>
      </c>
      <c r="T78">
        <f>GEOMEAN(R78:R81)</f>
        <v>21.262715180373032</v>
      </c>
      <c r="U78">
        <f>GEOMEAN(S78:S81)</f>
        <v>24.164481658721161</v>
      </c>
      <c r="W78">
        <f>U92/U77</f>
        <v>1.066746237699757</v>
      </c>
    </row>
    <row r="79" spans="1:23" x14ac:dyDescent="0.2">
      <c r="A79" t="s">
        <v>58</v>
      </c>
      <c r="B79" t="s">
        <v>36</v>
      </c>
      <c r="C79" t="s">
        <v>132</v>
      </c>
      <c r="D79" t="s">
        <v>107</v>
      </c>
      <c r="E79" t="s">
        <v>133</v>
      </c>
      <c r="F79" t="s">
        <v>36</v>
      </c>
      <c r="G79" t="s">
        <v>132</v>
      </c>
      <c r="H79" t="s">
        <v>107</v>
      </c>
      <c r="I79" t="s">
        <v>133</v>
      </c>
      <c r="M79" t="s">
        <v>56</v>
      </c>
      <c r="N79">
        <f>G105/J74</f>
        <v>0.84197363014004367</v>
      </c>
      <c r="O79">
        <f>H105/K74</f>
        <v>0.88406949341060403</v>
      </c>
      <c r="P79">
        <f>I105/L74</f>
        <v>0.90537690164376528</v>
      </c>
      <c r="R79" s="10">
        <v>21.219000000000001</v>
      </c>
      <c r="S79" s="10">
        <v>24.195</v>
      </c>
      <c r="U79" s="11">
        <f>U78-T78</f>
        <v>2.9017664783481294</v>
      </c>
      <c r="W79">
        <f>U96/U77</f>
        <v>0.89990633366551132</v>
      </c>
    </row>
    <row r="80" spans="1:23" x14ac:dyDescent="0.2">
      <c r="B80" s="4">
        <v>21.723056793212891</v>
      </c>
      <c r="C80" s="4">
        <v>28.064472198486328</v>
      </c>
      <c r="D80" s="4">
        <v>30.060520172119141</v>
      </c>
      <c r="E80" s="4">
        <v>26.277507781982422</v>
      </c>
      <c r="F80">
        <f>GEOMEAN(B80:B83)</f>
        <v>21.716160824518013</v>
      </c>
      <c r="G80">
        <f>GEOMEAN(C80:C83)</f>
        <v>28.3052047013033</v>
      </c>
      <c r="H80">
        <f>GEOMEAN(D80:D83)</f>
        <v>30.307149735783391</v>
      </c>
      <c r="I80">
        <f>GEOMEAN(E80:E83)</f>
        <v>26.05938343960695</v>
      </c>
      <c r="R80" s="10">
        <v>21.234999999999999</v>
      </c>
      <c r="S80" s="10">
        <v>24.148</v>
      </c>
      <c r="U80">
        <f>2^(-U79)</f>
        <v>0.13380774432428</v>
      </c>
    </row>
    <row r="81" spans="1:21" x14ac:dyDescent="0.2">
      <c r="B81" s="4">
        <v>21.728958129882812</v>
      </c>
      <c r="C81" s="4">
        <v>28.402799606323242</v>
      </c>
      <c r="D81" s="4">
        <v>30.320989608764648</v>
      </c>
      <c r="E81" s="4">
        <v>26.018983840942383</v>
      </c>
      <c r="F81" s="23" t="s">
        <v>192</v>
      </c>
      <c r="G81">
        <f>G80-F80</f>
        <v>6.5890438767852864</v>
      </c>
      <c r="H81">
        <f>H80-F80</f>
        <v>8.5909889112653772</v>
      </c>
      <c r="I81">
        <f>I80-F80</f>
        <v>4.343222615088937</v>
      </c>
      <c r="R81" s="10">
        <v>21.28</v>
      </c>
      <c r="S81" s="10">
        <v>24.190999999999999</v>
      </c>
    </row>
    <row r="82" spans="1:21" x14ac:dyDescent="0.2">
      <c r="B82" s="4">
        <v>21.705856323242188</v>
      </c>
      <c r="C82" s="4">
        <v>28.219259262084961</v>
      </c>
      <c r="D82" s="4">
        <v>30.241062164306641</v>
      </c>
      <c r="E82" s="4">
        <v>25.991655349731445</v>
      </c>
      <c r="F82" s="23" t="s">
        <v>96</v>
      </c>
      <c r="G82">
        <f t="shared" ref="G82:I82" si="13">2^(-G81)</f>
        <v>1.0387239620019924E-2</v>
      </c>
      <c r="H82">
        <f t="shared" si="13"/>
        <v>2.5933112574039485E-3</v>
      </c>
      <c r="I82">
        <f t="shared" si="13"/>
        <v>4.9267408083506652E-2</v>
      </c>
      <c r="Q82" t="s">
        <v>122</v>
      </c>
      <c r="R82" s="10">
        <v>21.878</v>
      </c>
      <c r="S82" s="10">
        <v>24.452000000000002</v>
      </c>
      <c r="T82">
        <f>GEOMEAN(R82:R85)</f>
        <v>21.909396524068651</v>
      </c>
      <c r="U82">
        <f>GEOMEAN(S82:S85)</f>
        <v>24.567560585462157</v>
      </c>
    </row>
    <row r="83" spans="1:21" x14ac:dyDescent="0.2">
      <c r="B83" s="4">
        <v>21.706781387329102</v>
      </c>
      <c r="C83" s="4">
        <v>28.536556243896484</v>
      </c>
      <c r="D83" s="4">
        <v>30.608600616455078</v>
      </c>
      <c r="E83" s="4">
        <v>25.950641632080078</v>
      </c>
      <c r="R83" s="10">
        <v>21.753</v>
      </c>
      <c r="S83" s="10">
        <v>24.495999999999999</v>
      </c>
      <c r="U83" s="11">
        <f>U82-T82</f>
        <v>2.6581640613935065</v>
      </c>
    </row>
    <row r="84" spans="1:21" x14ac:dyDescent="0.2">
      <c r="B84" s="4"/>
      <c r="C84" s="4"/>
      <c r="D84" s="4"/>
      <c r="E84" s="4"/>
      <c r="R84" s="10">
        <v>22.236000000000001</v>
      </c>
      <c r="S84" s="10">
        <v>24.638000000000002</v>
      </c>
      <c r="U84">
        <f>2^(-U83)</f>
        <v>0.15842104879540905</v>
      </c>
    </row>
    <row r="85" spans="1:21" x14ac:dyDescent="0.2">
      <c r="A85" t="s">
        <v>59</v>
      </c>
      <c r="B85" t="s">
        <v>36</v>
      </c>
      <c r="C85" t="s">
        <v>132</v>
      </c>
      <c r="D85" t="s">
        <v>107</v>
      </c>
      <c r="E85" t="s">
        <v>133</v>
      </c>
      <c r="F85" t="s">
        <v>36</v>
      </c>
      <c r="G85" t="s">
        <v>132</v>
      </c>
      <c r="H85" t="s">
        <v>107</v>
      </c>
      <c r="I85" t="s">
        <v>133</v>
      </c>
      <c r="R85" s="10">
        <v>21.774000000000001</v>
      </c>
      <c r="S85" s="10">
        <v>24.684999999999999</v>
      </c>
    </row>
    <row r="86" spans="1:21" x14ac:dyDescent="0.2">
      <c r="B86" s="4">
        <v>21.870222091674805</v>
      </c>
      <c r="C86" s="4">
        <v>28.203645706176758</v>
      </c>
      <c r="D86" s="4">
        <v>30.399646759033203</v>
      </c>
      <c r="E86" s="4">
        <v>26.160442352294922</v>
      </c>
      <c r="F86">
        <f>GEOMEAN(B86:B89)</f>
        <v>21.835070836907967</v>
      </c>
      <c r="G86">
        <f>GEOMEAN(C86:C89)</f>
        <v>28.124902149508394</v>
      </c>
      <c r="H86">
        <f>GEOMEAN(D86:D89)</f>
        <v>30.351914773554686</v>
      </c>
      <c r="I86">
        <f>GEOMEAN(E86:E89)</f>
        <v>26.098111525563546</v>
      </c>
      <c r="Q86" t="s">
        <v>53</v>
      </c>
      <c r="R86" s="10">
        <v>21.114000000000001</v>
      </c>
      <c r="S86" s="10">
        <v>23.741</v>
      </c>
      <c r="T86">
        <f>GEOMEAN(R86:R89)</f>
        <v>20.982609514401414</v>
      </c>
      <c r="U86">
        <f>GEOMEAN(S86:S89)</f>
        <v>23.719099490671258</v>
      </c>
    </row>
    <row r="87" spans="1:21" x14ac:dyDescent="0.2">
      <c r="B87" s="4">
        <v>21.893064498901367</v>
      </c>
      <c r="C87" s="4">
        <v>28.061349868774414</v>
      </c>
      <c r="D87" s="4">
        <v>30.40931510925293</v>
      </c>
      <c r="E87" s="4">
        <v>26.092948913574219</v>
      </c>
      <c r="F87" s="23" t="s">
        <v>192</v>
      </c>
      <c r="G87">
        <f>G86-F86</f>
        <v>6.2898313126004268</v>
      </c>
      <c r="H87">
        <f>H86-F86</f>
        <v>8.516843936646719</v>
      </c>
      <c r="I87">
        <f>I86-F86</f>
        <v>4.2630406886555789</v>
      </c>
      <c r="R87" s="10">
        <v>20.946999999999999</v>
      </c>
      <c r="S87" s="10">
        <v>23.84</v>
      </c>
      <c r="U87" s="11">
        <f>U86-T86</f>
        <v>2.7364899762698442</v>
      </c>
    </row>
    <row r="88" spans="1:21" x14ac:dyDescent="0.2">
      <c r="B88" s="4">
        <v>21.821161270141602</v>
      </c>
      <c r="C88" s="4">
        <v>28.131620407104492</v>
      </c>
      <c r="D88" s="4">
        <v>30.60346794128418</v>
      </c>
      <c r="E88" s="4">
        <v>26.045551300048828</v>
      </c>
      <c r="F88" s="23" t="s">
        <v>96</v>
      </c>
      <c r="G88">
        <f t="shared" ref="G88:I88" si="14">2^(-G87)</f>
        <v>1.2781214023546822E-2</v>
      </c>
      <c r="H88">
        <f t="shared" si="14"/>
        <v>2.7300745513925305E-3</v>
      </c>
      <c r="I88">
        <f t="shared" si="14"/>
        <v>5.2083106515066473E-2</v>
      </c>
      <c r="R88" s="10">
        <v>20.917999999999999</v>
      </c>
      <c r="S88" s="10">
        <v>23.689</v>
      </c>
      <c r="U88">
        <f>2^(-U87)</f>
        <v>0.15004945913281051</v>
      </c>
    </row>
    <row r="89" spans="1:21" x14ac:dyDescent="0.2">
      <c r="B89" s="4">
        <v>21.756088256835938</v>
      </c>
      <c r="C89" s="4">
        <v>28.103183746337891</v>
      </c>
      <c r="D89" s="4">
        <v>29.998432159423828</v>
      </c>
      <c r="E89" s="4">
        <v>26.093631744384766</v>
      </c>
      <c r="R89" s="10">
        <v>20.952000000000002</v>
      </c>
      <c r="S89" s="10">
        <v>23.606999999999999</v>
      </c>
    </row>
    <row r="90" spans="1:21" x14ac:dyDescent="0.2">
      <c r="B90" s="4"/>
      <c r="C90" s="4"/>
      <c r="D90" s="4"/>
      <c r="E90" s="4"/>
      <c r="Q90" t="s">
        <v>51</v>
      </c>
      <c r="R90" s="10">
        <v>21.13</v>
      </c>
      <c r="S90" s="10">
        <v>23.954999999999998</v>
      </c>
      <c r="T90">
        <f>GEOMEAN(R90:R93)</f>
        <v>21.076475510558904</v>
      </c>
      <c r="U90">
        <f>GEOMEAN(S90:S93)</f>
        <v>23.836401147696478</v>
      </c>
    </row>
    <row r="91" spans="1:21" x14ac:dyDescent="0.2">
      <c r="A91" t="s">
        <v>60</v>
      </c>
      <c r="B91" t="s">
        <v>36</v>
      </c>
      <c r="C91" t="s">
        <v>132</v>
      </c>
      <c r="D91" t="s">
        <v>107</v>
      </c>
      <c r="E91" t="s">
        <v>133</v>
      </c>
      <c r="F91" t="s">
        <v>36</v>
      </c>
      <c r="G91" t="s">
        <v>132</v>
      </c>
      <c r="H91" t="s">
        <v>107</v>
      </c>
      <c r="I91" t="s">
        <v>133</v>
      </c>
      <c r="R91" s="10">
        <v>21.056999999999999</v>
      </c>
      <c r="S91" s="10">
        <v>23.798999999999999</v>
      </c>
      <c r="U91" s="11">
        <f>U90-T90</f>
        <v>2.7599256371375738</v>
      </c>
    </row>
    <row r="92" spans="1:21" x14ac:dyDescent="0.2">
      <c r="B92" s="4">
        <v>21.841148376464844</v>
      </c>
      <c r="C92" s="4">
        <v>28.090667724609375</v>
      </c>
      <c r="D92" s="4">
        <v>30.379827499389648</v>
      </c>
      <c r="E92" s="4">
        <v>26.103532791137695</v>
      </c>
      <c r="F92">
        <f>GEOMEAN(B92:B95)</f>
        <v>21.933280724069967</v>
      </c>
      <c r="G92">
        <f>GEOMEAN(C92:C95)</f>
        <v>28.169368799347147</v>
      </c>
      <c r="H92">
        <f>GEOMEAN(D92:D95)</f>
        <v>30.376600919007615</v>
      </c>
      <c r="I92">
        <f>GEOMEAN(E92:E95)</f>
        <v>26.115057157516187</v>
      </c>
      <c r="R92" s="10">
        <v>21.071999999999999</v>
      </c>
      <c r="S92" s="10">
        <v>23.786999999999999</v>
      </c>
      <c r="U92">
        <f>2^(-U91)</f>
        <v>0.147631692070812</v>
      </c>
    </row>
    <row r="93" spans="1:21" x14ac:dyDescent="0.2">
      <c r="B93" s="4">
        <v>22.026252746582031</v>
      </c>
      <c r="C93" s="4">
        <v>28.155965805053711</v>
      </c>
      <c r="D93" s="4">
        <v>30.045673370361328</v>
      </c>
      <c r="E93" s="4">
        <v>26.162891387939453</v>
      </c>
      <c r="F93" s="23" t="s">
        <v>192</v>
      </c>
      <c r="G93">
        <f>G92-F92</f>
        <v>6.2360880752771806</v>
      </c>
      <c r="H93">
        <f>H92-F92</f>
        <v>8.4433201949376482</v>
      </c>
      <c r="I93">
        <f>I92-F92</f>
        <v>4.1817764334462204</v>
      </c>
      <c r="R93" s="10">
        <v>21.047000000000001</v>
      </c>
      <c r="S93" s="10">
        <v>23.805</v>
      </c>
    </row>
    <row r="94" spans="1:21" x14ac:dyDescent="0.2">
      <c r="B94" s="4">
        <v>21.961048126220703</v>
      </c>
      <c r="C94" s="4">
        <v>28.222370147705078</v>
      </c>
      <c r="D94" s="4">
        <v>30.519989013671875</v>
      </c>
      <c r="E94" s="4">
        <v>26.150148391723633</v>
      </c>
      <c r="F94" s="23" t="s">
        <v>96</v>
      </c>
      <c r="G94">
        <f t="shared" ref="G94:I94" si="15">2^(-G93)</f>
        <v>1.3266318928779976E-2</v>
      </c>
      <c r="H94">
        <f t="shared" si="15"/>
        <v>2.872813006247987E-3</v>
      </c>
      <c r="I94">
        <f t="shared" si="15"/>
        <v>5.5101047915429351E-2</v>
      </c>
      <c r="Q94" t="s">
        <v>52</v>
      </c>
      <c r="R94" s="10">
        <v>20.738</v>
      </c>
      <c r="S94" s="10">
        <v>23.635000000000002</v>
      </c>
      <c r="T94">
        <f>GEOMEAN(R94:R97)</f>
        <v>20.660696589079702</v>
      </c>
      <c r="U94">
        <f>GEOMEAN(S94:S97)</f>
        <v>23.665992496410507</v>
      </c>
    </row>
    <row r="95" spans="1:21" x14ac:dyDescent="0.2">
      <c r="B95" s="4">
        <v>21.905099868774414</v>
      </c>
      <c r="C95" s="4">
        <v>28.208662033081055</v>
      </c>
      <c r="D95" s="4">
        <v>30.563640594482422</v>
      </c>
      <c r="E95" s="4">
        <v>26.0438232421875</v>
      </c>
      <c r="R95" s="10">
        <v>20.643999999999998</v>
      </c>
      <c r="S95" s="10">
        <v>23.683</v>
      </c>
      <c r="U95" s="11">
        <f>U94-T94</f>
        <v>3.0052959073308045</v>
      </c>
    </row>
    <row r="96" spans="1:21" x14ac:dyDescent="0.2">
      <c r="B96" s="4"/>
      <c r="C96" s="4"/>
      <c r="D96" s="4"/>
      <c r="E96" s="4"/>
      <c r="R96" s="10">
        <v>20.611000000000001</v>
      </c>
      <c r="S96" s="10">
        <v>23.678999999999998</v>
      </c>
      <c r="U96">
        <f>2^(-U95)</f>
        <v>0.12454198575919706</v>
      </c>
    </row>
    <row r="97" spans="1:23" x14ac:dyDescent="0.2">
      <c r="A97" t="s">
        <v>61</v>
      </c>
      <c r="B97" t="s">
        <v>36</v>
      </c>
      <c r="C97" t="s">
        <v>132</v>
      </c>
      <c r="D97" t="s">
        <v>107</v>
      </c>
      <c r="E97" t="s">
        <v>133</v>
      </c>
      <c r="F97" t="s">
        <v>36</v>
      </c>
      <c r="G97" t="s">
        <v>132</v>
      </c>
      <c r="H97" t="s">
        <v>107</v>
      </c>
      <c r="I97" t="s">
        <v>133</v>
      </c>
      <c r="R97" s="10">
        <v>20.65</v>
      </c>
      <c r="S97" s="10">
        <v>23.667000000000002</v>
      </c>
    </row>
    <row r="98" spans="1:23" x14ac:dyDescent="0.2">
      <c r="B98" s="4">
        <v>21.406759262084961</v>
      </c>
      <c r="C98" s="4">
        <v>28.123577117919922</v>
      </c>
      <c r="D98" s="4">
        <v>30.150112152099609</v>
      </c>
      <c r="E98" s="4">
        <v>25.759899139404297</v>
      </c>
      <c r="F98">
        <f>GEOMEAN(B98:B101)</f>
        <v>21.491475510124857</v>
      </c>
      <c r="G98">
        <f>GEOMEAN(C98:C101)</f>
        <v>28.024709015320347</v>
      </c>
      <c r="H98">
        <f>GEOMEAN(D98:D101)</f>
        <v>30.065178726040475</v>
      </c>
      <c r="I98">
        <f>GEOMEAN(E98:E101)</f>
        <v>25.874064945302337</v>
      </c>
      <c r="Q98" t="s">
        <v>123</v>
      </c>
      <c r="R98" s="10">
        <v>22.846</v>
      </c>
      <c r="S98" s="10">
        <v>25.326000000000001</v>
      </c>
      <c r="T98">
        <f>GEOMEAN(R98:R101)</f>
        <v>22.779681541627774</v>
      </c>
      <c r="U98">
        <f>GEOMEAN(S98:S101)</f>
        <v>25.421675019637352</v>
      </c>
      <c r="V98" t="s">
        <v>124</v>
      </c>
      <c r="W98">
        <f>U100/U101</f>
        <v>0.99855481422929571</v>
      </c>
    </row>
    <row r="99" spans="1:23" x14ac:dyDescent="0.2">
      <c r="B99" s="4">
        <v>21.508159637451172</v>
      </c>
      <c r="C99" s="4">
        <v>27.992141723632812</v>
      </c>
      <c r="D99" s="4">
        <v>29.966596603393555</v>
      </c>
      <c r="E99" s="4">
        <v>25.994012832641602</v>
      </c>
      <c r="F99" s="23" t="s">
        <v>192</v>
      </c>
      <c r="G99">
        <f>G98-F98</f>
        <v>6.53323350519549</v>
      </c>
      <c r="H99">
        <f>H98-F98</f>
        <v>8.5737032159156179</v>
      </c>
      <c r="I99">
        <f>I98-F98</f>
        <v>4.3825894351774792</v>
      </c>
      <c r="R99" s="10">
        <v>22.824000000000002</v>
      </c>
      <c r="S99" s="10">
        <v>25.448</v>
      </c>
      <c r="T99" t="s">
        <v>127</v>
      </c>
      <c r="U99" s="11">
        <f>U98-T98</f>
        <v>2.641993478009578</v>
      </c>
      <c r="W99">
        <f>U104/U101</f>
        <v>0.97596949773289698</v>
      </c>
    </row>
    <row r="100" spans="1:23" x14ac:dyDescent="0.2">
      <c r="B100" s="4">
        <v>21.557409286499023</v>
      </c>
      <c r="C100" s="4">
        <v>28.016847610473633</v>
      </c>
      <c r="D100" s="4">
        <v>29.968273162841797</v>
      </c>
      <c r="E100" s="4">
        <v>25.869850158691406</v>
      </c>
      <c r="F100" s="23" t="s">
        <v>96</v>
      </c>
      <c r="G100">
        <f t="shared" ref="G100:I100" si="16">2^(-G99)</f>
        <v>1.0796941449659302E-2</v>
      </c>
      <c r="H100">
        <f t="shared" si="16"/>
        <v>2.6245699863809975E-3</v>
      </c>
      <c r="I100">
        <f t="shared" si="16"/>
        <v>4.7941224375948659E-2</v>
      </c>
      <c r="R100" s="10">
        <v>22.728000000000002</v>
      </c>
      <c r="S100" s="10">
        <v>25.495000000000001</v>
      </c>
      <c r="T100" t="s">
        <v>128</v>
      </c>
      <c r="U100">
        <f>2^(-U99)</f>
        <v>0.160206714764766</v>
      </c>
      <c r="W100">
        <f>U108/U101</f>
        <v>1.0261050982450073</v>
      </c>
    </row>
    <row r="101" spans="1:23" x14ac:dyDescent="0.2">
      <c r="B101" s="4">
        <v>21.49384880065918</v>
      </c>
      <c r="C101" s="4">
        <v>27.966524124145508</v>
      </c>
      <c r="D101" s="4">
        <v>30.176376342773438</v>
      </c>
      <c r="E101" s="4">
        <v>25.873027801513672</v>
      </c>
      <c r="R101" s="10">
        <v>22.721</v>
      </c>
      <c r="S101" s="10">
        <v>25.417999999999999</v>
      </c>
      <c r="T101" t="s">
        <v>129</v>
      </c>
      <c r="U101">
        <f>GEOMEAN(U100,U104,U108)</f>
        <v>0.16043857831521918</v>
      </c>
      <c r="W101">
        <f>U112/U101</f>
        <v>1.041520669966197</v>
      </c>
    </row>
    <row r="102" spans="1:23" x14ac:dyDescent="0.2">
      <c r="A102" t="s">
        <v>62</v>
      </c>
      <c r="B102" t="s">
        <v>36</v>
      </c>
      <c r="C102" t="s">
        <v>132</v>
      </c>
      <c r="D102" t="s">
        <v>107</v>
      </c>
      <c r="E102" t="s">
        <v>133</v>
      </c>
      <c r="F102" t="s">
        <v>36</v>
      </c>
      <c r="G102" t="s">
        <v>132</v>
      </c>
      <c r="H102" t="s">
        <v>107</v>
      </c>
      <c r="I102" t="s">
        <v>133</v>
      </c>
      <c r="Q102" t="s">
        <v>58</v>
      </c>
      <c r="R102" s="10">
        <v>22.928000000000001</v>
      </c>
      <c r="S102" s="10">
        <v>25.58</v>
      </c>
      <c r="T102">
        <f>GEOMEAN(R102:R105)</f>
        <v>22.924200010407802</v>
      </c>
      <c r="U102">
        <f>GEOMEAN(S102:S105)</f>
        <v>25.59919905341572</v>
      </c>
      <c r="W102">
        <f>U116/U101</f>
        <v>1.019263115645779</v>
      </c>
    </row>
    <row r="103" spans="1:23" x14ac:dyDescent="0.2">
      <c r="B103" s="4">
        <v>21.240386962890625</v>
      </c>
      <c r="C103" s="4">
        <v>27.989387512207031</v>
      </c>
      <c r="D103" s="4">
        <v>29.956836700439453</v>
      </c>
      <c r="E103" s="4">
        <v>25.596412658691406</v>
      </c>
      <c r="F103">
        <f>GEOMEAN(B103:B106)</f>
        <v>21.257123955307431</v>
      </c>
      <c r="G103">
        <f>GEOMEAN(C103:C106)</f>
        <v>27.8558355667559</v>
      </c>
      <c r="H103">
        <f>GEOMEAN(D103:D106)</f>
        <v>29.841566675101276</v>
      </c>
      <c r="I103">
        <f>GEOMEAN(E103:E106)</f>
        <v>25.573640732281614</v>
      </c>
      <c r="R103" s="10">
        <v>22.858000000000001</v>
      </c>
      <c r="S103" s="10">
        <v>25.687000000000001</v>
      </c>
      <c r="U103" s="11">
        <f>U102-T102</f>
        <v>2.6749990430079187</v>
      </c>
      <c r="W103">
        <f>U120/U101</f>
        <v>1.0161758535709431</v>
      </c>
    </row>
    <row r="104" spans="1:23" x14ac:dyDescent="0.2">
      <c r="B104" s="4">
        <v>21.261909484863281</v>
      </c>
      <c r="C104" s="4">
        <v>27.788799285888672</v>
      </c>
      <c r="D104" s="4">
        <v>29.642589569091797</v>
      </c>
      <c r="E104" s="4">
        <v>25.56488037109375</v>
      </c>
      <c r="F104" s="23" t="s">
        <v>192</v>
      </c>
      <c r="G104">
        <f>G103-F103</f>
        <v>6.5987116114484685</v>
      </c>
      <c r="H104">
        <f>H103-F103</f>
        <v>8.5844427197938451</v>
      </c>
      <c r="I104">
        <f>I103-F103</f>
        <v>4.3165167769741828</v>
      </c>
      <c r="R104" s="10">
        <v>22.917999999999999</v>
      </c>
      <c r="S104" s="10">
        <v>25.561</v>
      </c>
      <c r="U104">
        <f>2^(-U103)</f>
        <v>0.15658315869528452</v>
      </c>
    </row>
    <row r="105" spans="1:23" x14ac:dyDescent="0.2">
      <c r="B105" s="4">
        <v>21.255672454833984</v>
      </c>
      <c r="C105" s="4">
        <v>27.77006721496582</v>
      </c>
      <c r="D105" s="4">
        <v>29.752431869506836</v>
      </c>
      <c r="E105" s="4">
        <v>25.578914642333984</v>
      </c>
      <c r="F105" s="23" t="s">
        <v>96</v>
      </c>
      <c r="G105">
        <f t="shared" ref="G105:I105" si="17">2^(-G104)</f>
        <v>1.0317865736412772E-2</v>
      </c>
      <c r="H105">
        <f t="shared" si="17"/>
        <v>2.6051050770692628E-3</v>
      </c>
      <c r="I105">
        <f t="shared" si="17"/>
        <v>5.0187894147864412E-2</v>
      </c>
      <c r="R105" s="10">
        <v>22.992999999999999</v>
      </c>
      <c r="S105" s="10">
        <v>25.568999999999999</v>
      </c>
    </row>
    <row r="106" spans="1:23" x14ac:dyDescent="0.2">
      <c r="B106" s="4">
        <v>21.270538330078125</v>
      </c>
      <c r="C106" s="4">
        <v>27.875627517700195</v>
      </c>
      <c r="D106" s="4">
        <v>30.015937805175781</v>
      </c>
      <c r="E106" s="4">
        <v>25.554374694824219</v>
      </c>
      <c r="Q106" t="s">
        <v>123</v>
      </c>
      <c r="R106" s="10">
        <v>22.923999999999999</v>
      </c>
      <c r="S106" s="10">
        <v>25.553000000000001</v>
      </c>
      <c r="T106">
        <f>GEOMEAN(R106:R109)</f>
        <v>22.93123194640221</v>
      </c>
      <c r="U106">
        <f>GEOMEAN(S106:S109)</f>
        <v>25.533960448283604</v>
      </c>
    </row>
    <row r="107" spans="1:23" x14ac:dyDescent="0.2">
      <c r="R107" s="10">
        <v>22.949000000000002</v>
      </c>
      <c r="S107" s="10">
        <v>25.483000000000001</v>
      </c>
      <c r="U107" s="11">
        <f>U106-T106</f>
        <v>2.6027285018813942</v>
      </c>
    </row>
    <row r="108" spans="1:23" x14ac:dyDescent="0.2">
      <c r="A108" t="s">
        <v>63</v>
      </c>
      <c r="B108" t="s">
        <v>36</v>
      </c>
      <c r="C108" t="s">
        <v>132</v>
      </c>
      <c r="D108" t="s">
        <v>107</v>
      </c>
      <c r="E108" t="s">
        <v>133</v>
      </c>
      <c r="F108" t="s">
        <v>36</v>
      </c>
      <c r="G108" t="s">
        <v>132</v>
      </c>
      <c r="H108" t="s">
        <v>107</v>
      </c>
      <c r="I108" t="s">
        <v>133</v>
      </c>
      <c r="N108" t="s">
        <v>132</v>
      </c>
      <c r="O108" t="s">
        <v>107</v>
      </c>
      <c r="P108" t="s">
        <v>133</v>
      </c>
      <c r="R108" s="10">
        <v>22.888000000000002</v>
      </c>
      <c r="S108" s="10">
        <v>25.597999999999999</v>
      </c>
      <c r="U108">
        <f>2^(-U107)</f>
        <v>0.16462684316442727</v>
      </c>
    </row>
    <row r="109" spans="1:23" x14ac:dyDescent="0.2">
      <c r="B109" s="4">
        <v>21.274000000000001</v>
      </c>
      <c r="C109" s="4">
        <v>27.64825439453125</v>
      </c>
      <c r="D109" s="4">
        <v>26.915678024291992</v>
      </c>
      <c r="E109" s="4">
        <v>25.044170379638672</v>
      </c>
      <c r="F109">
        <f>GEOMEAN(B109:B112)</f>
        <v>21.149172461232958</v>
      </c>
      <c r="G109">
        <f>GEOMEAN(C109:C112)</f>
        <v>27.655651023586305</v>
      </c>
      <c r="H109">
        <f>GEOMEAN(D109:D112)</f>
        <v>26.81843206413744</v>
      </c>
      <c r="I109">
        <f>GEOMEAN(E109:E112)</f>
        <v>24.983468261734366</v>
      </c>
      <c r="J109">
        <f>GEOMEAN(G111,G116,G121)</f>
        <v>1.0063769303300817E-2</v>
      </c>
      <c r="K109">
        <f>GEOMEAN(H111,H116,H121)</f>
        <v>1.7369588931781511E-2</v>
      </c>
      <c r="L109">
        <f>GEOMEAN(I111,I116,I121)</f>
        <v>8.4189249540497391E-2</v>
      </c>
      <c r="M109" t="s">
        <v>80</v>
      </c>
      <c r="N109">
        <f>G111/J109</f>
        <v>1.0929344462156327</v>
      </c>
      <c r="O109">
        <f>H111/K109</f>
        <v>1.1313403212188469</v>
      </c>
      <c r="P109">
        <f>I111/L109</f>
        <v>0.8327321143122981</v>
      </c>
      <c r="R109" s="10">
        <v>22.963999999999999</v>
      </c>
      <c r="S109" s="10">
        <v>25.501999999999999</v>
      </c>
    </row>
    <row r="110" spans="1:23" x14ac:dyDescent="0.2">
      <c r="B110" s="4">
        <v>21.259</v>
      </c>
      <c r="C110" s="4">
        <v>27.683853149414062</v>
      </c>
      <c r="D110" s="4">
        <v>26.864824295043945</v>
      </c>
      <c r="E110" s="4">
        <v>24.963535308837891</v>
      </c>
      <c r="F110" s="23" t="s">
        <v>192</v>
      </c>
      <c r="G110">
        <f>G109-F109</f>
        <v>6.5064785623533474</v>
      </c>
      <c r="H110">
        <f>H109-F109</f>
        <v>5.6692596029044822</v>
      </c>
      <c r="I110">
        <f>I109-F109</f>
        <v>3.8342958005014083</v>
      </c>
      <c r="M110" t="s">
        <v>80</v>
      </c>
      <c r="N110">
        <f>G116/J109</f>
        <v>0.85777224075938763</v>
      </c>
      <c r="O110">
        <f>H116/K109</f>
        <v>0.95239306332089846</v>
      </c>
      <c r="P110">
        <f>I116/L109</f>
        <v>0.75336467960802267</v>
      </c>
      <c r="Q110" t="s">
        <v>125</v>
      </c>
      <c r="R110" s="10">
        <v>23.085999999999999</v>
      </c>
      <c r="S110" s="10">
        <v>25.666</v>
      </c>
      <c r="T110">
        <f>GEOMEAN(R110:R113)</f>
        <v>23.056488480399466</v>
      </c>
      <c r="U110">
        <f>GEOMEAN(S110:S113)</f>
        <v>25.637704016717414</v>
      </c>
    </row>
    <row r="111" spans="1:23" x14ac:dyDescent="0.2">
      <c r="B111" s="4">
        <v>21.048999999999999</v>
      </c>
      <c r="C111" s="4">
        <v>27.589990615844727</v>
      </c>
      <c r="D111" s="4">
        <v>26.790817260742188</v>
      </c>
      <c r="E111" s="4">
        <v>24.937223434448242</v>
      </c>
      <c r="F111" s="23" t="s">
        <v>96</v>
      </c>
      <c r="G111">
        <f t="shared" ref="G111:I111" si="18">2^(-G110)</f>
        <v>1.0999040130344962E-2</v>
      </c>
      <c r="H111">
        <f t="shared" si="18"/>
        <v>1.9650916321521023E-2</v>
      </c>
      <c r="I111">
        <f t="shared" si="18"/>
        <v>7.0107091772224059E-2</v>
      </c>
      <c r="M111" t="s">
        <v>80</v>
      </c>
      <c r="N111">
        <f>G121/J109</f>
        <v>1.0666793770093339</v>
      </c>
      <c r="O111">
        <f>H121/K109</f>
        <v>0.92809089198491701</v>
      </c>
      <c r="P111">
        <f>I121/L109</f>
        <v>1.5940040898604277</v>
      </c>
      <c r="R111" s="10">
        <v>23.035</v>
      </c>
      <c r="S111" s="10">
        <v>25.652999999999999</v>
      </c>
      <c r="U111" s="11">
        <f>U110-T110</f>
        <v>2.5812155363179485</v>
      </c>
    </row>
    <row r="112" spans="1:23" x14ac:dyDescent="0.2">
      <c r="B112" s="4">
        <v>21.015999999999998</v>
      </c>
      <c r="C112" s="4">
        <v>27.70063591003418</v>
      </c>
      <c r="D112" s="4">
        <v>26.702888488769531</v>
      </c>
      <c r="E112" s="4">
        <v>24.989068984985352</v>
      </c>
      <c r="M112" t="s">
        <v>64</v>
      </c>
      <c r="N112">
        <f>G126/J109</f>
        <v>1.3061541714936469</v>
      </c>
      <c r="O112">
        <f>H126/K109</f>
        <v>0.8992189518934246</v>
      </c>
      <c r="P112">
        <f>I126/L109</f>
        <v>1.967018367121006</v>
      </c>
      <c r="R112" s="10">
        <v>23.033000000000001</v>
      </c>
      <c r="S112" s="10">
        <v>25.555</v>
      </c>
      <c r="U112">
        <f>2^(-U111)</f>
        <v>0.16710009557529124</v>
      </c>
    </row>
    <row r="113" spans="1:21" x14ac:dyDescent="0.2">
      <c r="A113" t="s">
        <v>65</v>
      </c>
      <c r="B113" t="s">
        <v>36</v>
      </c>
      <c r="C113" t="s">
        <v>132</v>
      </c>
      <c r="D113" t="s">
        <v>107</v>
      </c>
      <c r="E113" t="s">
        <v>133</v>
      </c>
      <c r="F113" t="s">
        <v>36</v>
      </c>
      <c r="G113" t="s">
        <v>132</v>
      </c>
      <c r="H113" t="s">
        <v>107</v>
      </c>
      <c r="I113" t="s">
        <v>133</v>
      </c>
      <c r="M113" t="s">
        <v>66</v>
      </c>
      <c r="N113">
        <f>G131/J109</f>
        <v>1.1686464031418649</v>
      </c>
      <c r="O113">
        <f>H131/K109</f>
        <v>1.178717405174152</v>
      </c>
      <c r="P113">
        <f>I131/L109</f>
        <v>0.99188857121920393</v>
      </c>
      <c r="R113" s="10">
        <v>23.071999999999999</v>
      </c>
      <c r="S113" s="10">
        <v>25.677</v>
      </c>
    </row>
    <row r="114" spans="1:21" x14ac:dyDescent="0.2">
      <c r="B114" s="4">
        <v>20.986322402954102</v>
      </c>
      <c r="C114" s="4">
        <v>28.02790641784668</v>
      </c>
      <c r="D114" s="4">
        <v>26.896993637084961</v>
      </c>
      <c r="E114" s="4">
        <v>24.948503494262695</v>
      </c>
      <c r="F114">
        <f>GEOMEAN(B114:B117)</f>
        <v>20.996321002960968</v>
      </c>
      <c r="G114">
        <f>GEOMEAN(C114:C117)</f>
        <v>27.852339903311062</v>
      </c>
      <c r="H114">
        <f>GEOMEAN(D114:D117)</f>
        <v>26.913984563060314</v>
      </c>
      <c r="I114">
        <f>GEOMEAN(E114:E117)</f>
        <v>24.97512086978605</v>
      </c>
      <c r="M114" t="s">
        <v>64</v>
      </c>
      <c r="N114">
        <f>G136/J109</f>
        <v>0.94233236323990954</v>
      </c>
      <c r="O114">
        <f>H136/K109</f>
        <v>0.95818140415980346</v>
      </c>
      <c r="P114">
        <f>I136/L109</f>
        <v>0.89864002943184074</v>
      </c>
      <c r="Q114" t="s">
        <v>62</v>
      </c>
      <c r="R114" s="10">
        <v>22.346</v>
      </c>
      <c r="S114" s="10">
        <v>24.870999999999999</v>
      </c>
      <c r="T114">
        <f>GEOMEAN(R114:R117)</f>
        <v>22.27020262161988</v>
      </c>
      <c r="U114">
        <f>GEOMEAN(S114:S117)</f>
        <v>24.882583108035526</v>
      </c>
    </row>
    <row r="115" spans="1:21" x14ac:dyDescent="0.2">
      <c r="B115" s="4">
        <v>21.001888275146484</v>
      </c>
      <c r="C115" s="4">
        <v>27.676137924194336</v>
      </c>
      <c r="D115" s="4">
        <v>26.747335433959961</v>
      </c>
      <c r="E115" s="4">
        <v>25.022502899169922</v>
      </c>
      <c r="F115" s="23" t="s">
        <v>192</v>
      </c>
      <c r="G115">
        <f>G114-F114</f>
        <v>6.8560189003500938</v>
      </c>
      <c r="H115">
        <f>H114-F114</f>
        <v>5.9176635600993457</v>
      </c>
      <c r="I115">
        <f>I114-F114</f>
        <v>3.9787998668250815</v>
      </c>
      <c r="R115" s="10">
        <v>22.265000000000001</v>
      </c>
      <c r="S115" s="10">
        <v>24.978999999999999</v>
      </c>
      <c r="U115" s="11">
        <f>U114-T114</f>
        <v>2.6123804864156455</v>
      </c>
    </row>
    <row r="116" spans="1:21" x14ac:dyDescent="0.2">
      <c r="B116" s="4">
        <v>20.993406295776367</v>
      </c>
      <c r="C116" s="4">
        <v>27.836429595947266</v>
      </c>
      <c r="D116" s="4">
        <v>26.923070907592773</v>
      </c>
      <c r="E116" s="4">
        <v>24.962682723999023</v>
      </c>
      <c r="F116" s="23" t="s">
        <v>96</v>
      </c>
      <c r="G116">
        <f t="shared" ref="G116:I116" si="19">2^(-G115)</f>
        <v>8.6324219457778826E-3</v>
      </c>
      <c r="H116">
        <f t="shared" si="19"/>
        <v>1.6542676011364166E-2</v>
      </c>
      <c r="I116">
        <f t="shared" si="19"/>
        <v>6.3425207006516687E-2</v>
      </c>
      <c r="R116" s="10">
        <v>22.245000000000001</v>
      </c>
      <c r="S116" s="10">
        <v>24.940999999999999</v>
      </c>
      <c r="U116">
        <f>2^(-U115)</f>
        <v>0.16352912520334961</v>
      </c>
    </row>
    <row r="117" spans="1:21" x14ac:dyDescent="0.2">
      <c r="B117" s="4">
        <v>21.003671646118164</v>
      </c>
      <c r="C117" s="4">
        <v>27.870006561279297</v>
      </c>
      <c r="D117" s="4">
        <v>27.089633941650391</v>
      </c>
      <c r="E117" s="4">
        <v>24.96685791015625</v>
      </c>
      <c r="R117" s="10">
        <v>22.225000000000001</v>
      </c>
      <c r="S117" s="10">
        <v>24.74</v>
      </c>
    </row>
    <row r="118" spans="1:21" x14ac:dyDescent="0.2">
      <c r="A118" t="s">
        <v>67</v>
      </c>
      <c r="B118" t="s">
        <v>36</v>
      </c>
      <c r="C118" t="s">
        <v>132</v>
      </c>
      <c r="D118" t="s">
        <v>107</v>
      </c>
      <c r="E118" t="s">
        <v>133</v>
      </c>
      <c r="F118" t="s">
        <v>36</v>
      </c>
      <c r="G118" t="s">
        <v>132</v>
      </c>
      <c r="H118" t="s">
        <v>107</v>
      </c>
      <c r="I118" t="s">
        <v>133</v>
      </c>
      <c r="Q118" t="s">
        <v>126</v>
      </c>
      <c r="R118" s="4">
        <v>22.74867057800293</v>
      </c>
      <c r="S118" s="4">
        <v>25.243284225463867</v>
      </c>
      <c r="T118">
        <f>GEOMEAN(R118:R121)</f>
        <v>22.746667394087801</v>
      </c>
      <c r="U118">
        <f>GEOMEAN(S118:S121)</f>
        <v>25.363424313467718</v>
      </c>
    </row>
    <row r="119" spans="1:21" x14ac:dyDescent="0.2">
      <c r="B119" s="4">
        <v>21.382000000000001</v>
      </c>
      <c r="C119" s="4">
        <v>27.773914337158203</v>
      </c>
      <c r="D119" s="4">
        <v>27.348911285400391</v>
      </c>
      <c r="E119" s="4">
        <v>24.264045715332031</v>
      </c>
      <c r="F119">
        <f>GEOMEAN(B119:B122)</f>
        <v>21.328703955376945</v>
      </c>
      <c r="G119">
        <f>GEOMEAN(C119:C122)</f>
        <v>27.870262793680233</v>
      </c>
      <c r="H119">
        <f>GEOMEAN(D119:D122)</f>
        <v>27.28365852668497</v>
      </c>
      <c r="I119">
        <f>GEOMEAN(E119:E122)</f>
        <v>24.226268792587963</v>
      </c>
      <c r="R119" s="4">
        <v>22.776630401611328</v>
      </c>
      <c r="S119" s="4">
        <v>25.374031066894531</v>
      </c>
      <c r="U119" s="11">
        <f>U118-T118</f>
        <v>2.6167569193799167</v>
      </c>
    </row>
    <row r="120" spans="1:21" x14ac:dyDescent="0.2">
      <c r="B120" s="4">
        <v>21.358000000000001</v>
      </c>
      <c r="C120" s="4">
        <v>27.799032211303711</v>
      </c>
      <c r="D120" s="4">
        <v>27.400247573852539</v>
      </c>
      <c r="E120" s="4">
        <v>24.237335205078125</v>
      </c>
      <c r="F120" s="23" t="s">
        <v>192</v>
      </c>
      <c r="G120">
        <f>G119-F119</f>
        <v>6.5415588383032883</v>
      </c>
      <c r="H120">
        <f>H119-F119</f>
        <v>5.9549545713080256</v>
      </c>
      <c r="I120">
        <f>I119-F119</f>
        <v>2.8975648372110179</v>
      </c>
      <c r="R120" s="4">
        <v>22.716402053833008</v>
      </c>
      <c r="S120" s="4">
        <v>25.458295822143555</v>
      </c>
      <c r="U120">
        <f>2^(-U119)</f>
        <v>0.16303380926517647</v>
      </c>
    </row>
    <row r="121" spans="1:21" x14ac:dyDescent="0.2">
      <c r="B121" s="4">
        <v>21.306999999999999</v>
      </c>
      <c r="C121" s="4">
        <v>27.921098709106445</v>
      </c>
      <c r="D121" s="4">
        <v>27.208782196044922</v>
      </c>
      <c r="E121" s="4">
        <v>24.255996704101562</v>
      </c>
      <c r="F121" s="23" t="s">
        <v>96</v>
      </c>
      <c r="G121">
        <f t="shared" ref="G121:I121" si="20">2^(-G120)</f>
        <v>1.0734815170810574E-2</v>
      </c>
      <c r="H121">
        <f t="shared" si="20"/>
        <v>1.6120557285108444E-2</v>
      </c>
      <c r="I121">
        <f t="shared" si="20"/>
        <v>0.13419800808983298</v>
      </c>
      <c r="R121" s="4">
        <v>22.745006561279297</v>
      </c>
      <c r="S121" s="4">
        <v>25.378555297851562</v>
      </c>
    </row>
    <row r="122" spans="1:21" x14ac:dyDescent="0.2">
      <c r="B122" s="4">
        <v>21.268000000000001</v>
      </c>
      <c r="C122" s="4">
        <v>27.987556457519531</v>
      </c>
      <c r="D122" s="4">
        <v>27.177330017089844</v>
      </c>
      <c r="E122" s="4">
        <v>24.14787483215332</v>
      </c>
    </row>
    <row r="123" spans="1:21" x14ac:dyDescent="0.2">
      <c r="A123" t="s">
        <v>68</v>
      </c>
      <c r="B123" t="s">
        <v>36</v>
      </c>
      <c r="C123" t="s">
        <v>132</v>
      </c>
      <c r="D123" t="s">
        <v>107</v>
      </c>
      <c r="E123" t="s">
        <v>133</v>
      </c>
      <c r="F123" t="s">
        <v>36</v>
      </c>
      <c r="G123" t="s">
        <v>132</v>
      </c>
      <c r="H123" t="s">
        <v>107</v>
      </c>
      <c r="I123" t="s">
        <v>133</v>
      </c>
    </row>
    <row r="124" spans="1:21" x14ac:dyDescent="0.2">
      <c r="B124" s="4">
        <v>21.961603164672852</v>
      </c>
      <c r="C124" s="4">
        <v>27.75877571105957</v>
      </c>
      <c r="D124" s="4">
        <v>27.573137283325195</v>
      </c>
      <c r="E124" s="4">
        <v>24.058206558227539</v>
      </c>
      <c r="F124">
        <f>GEOMEAN(B124:B127)</f>
        <v>21.457035699759793</v>
      </c>
      <c r="G124">
        <f>GEOMEAN(C124:C127)</f>
        <v>27.70639593844173</v>
      </c>
      <c r="H124">
        <f>GEOMEAN(D124:D127)</f>
        <v>27.457583930703688</v>
      </c>
      <c r="I124">
        <f>GEOMEAN(E124:E127)</f>
        <v>24.051245439030868</v>
      </c>
    </row>
    <row r="125" spans="1:21" x14ac:dyDescent="0.2">
      <c r="B125" s="4">
        <v>21.316835403442383</v>
      </c>
      <c r="C125" s="4">
        <v>27.82087516784668</v>
      </c>
      <c r="D125" s="4">
        <v>27.419061660766602</v>
      </c>
      <c r="E125" s="4">
        <v>24.046968460083008</v>
      </c>
      <c r="F125" s="23" t="s">
        <v>192</v>
      </c>
      <c r="G125">
        <f>G124-F124</f>
        <v>6.2493602386819376</v>
      </c>
      <c r="H125">
        <f>H124-F124</f>
        <v>6.0005482309438953</v>
      </c>
      <c r="I125">
        <f>I124-F124</f>
        <v>2.5942097392710757</v>
      </c>
    </row>
    <row r="126" spans="1:21" x14ac:dyDescent="0.2">
      <c r="B126" s="4">
        <v>21.267660140991211</v>
      </c>
      <c r="C126" s="4">
        <v>27.649042129516602</v>
      </c>
      <c r="D126" s="4">
        <v>27.367874145507812</v>
      </c>
      <c r="E126" s="4">
        <v>24.061155319213867</v>
      </c>
      <c r="F126" s="23" t="s">
        <v>96</v>
      </c>
      <c r="G126">
        <f t="shared" ref="G126:I126" si="21">2^(-G125)</f>
        <v>1.3144834256456074E-2</v>
      </c>
      <c r="H126">
        <f t="shared" si="21"/>
        <v>1.5619063554056199E-2</v>
      </c>
      <c r="I126">
        <f t="shared" si="21"/>
        <v>0.16560180016029208</v>
      </c>
    </row>
    <row r="127" spans="1:21" x14ac:dyDescent="0.2">
      <c r="B127" s="4">
        <v>21.289840698242188</v>
      </c>
      <c r="C127" s="4">
        <v>27.597450256347656</v>
      </c>
      <c r="D127" s="4">
        <v>27.470682144165039</v>
      </c>
      <c r="E127" s="4">
        <v>24.038658142089844</v>
      </c>
    </row>
    <row r="128" spans="1:21" x14ac:dyDescent="0.2">
      <c r="A128" t="s">
        <v>69</v>
      </c>
      <c r="B128" t="s">
        <v>36</v>
      </c>
      <c r="C128" t="s">
        <v>132</v>
      </c>
      <c r="D128" t="s">
        <v>107</v>
      </c>
      <c r="E128" t="s">
        <v>133</v>
      </c>
      <c r="F128" t="s">
        <v>36</v>
      </c>
      <c r="G128" t="s">
        <v>132</v>
      </c>
      <c r="H128" t="s">
        <v>107</v>
      </c>
      <c r="I128" t="s">
        <v>133</v>
      </c>
    </row>
    <row r="129" spans="1:16" x14ac:dyDescent="0.2">
      <c r="B129" s="4">
        <v>21.386064529418945</v>
      </c>
      <c r="C129" s="4">
        <v>27.879693984985352</v>
      </c>
      <c r="D129" s="4">
        <v>26.969606399536133</v>
      </c>
      <c r="E129" s="4">
        <v>25.178133010864258</v>
      </c>
      <c r="F129">
        <f>GEOMEAN(B129:B132)</f>
        <v>21.295133024264086</v>
      </c>
      <c r="G129">
        <f>GEOMEAN(C129:C132)</f>
        <v>27.70497997767951</v>
      </c>
      <c r="H129">
        <f>GEOMEAN(D129:D132)</f>
        <v>26.905207725460269</v>
      </c>
      <c r="I129">
        <f>GEOMEAN(E129:E132)</f>
        <v>24.877103230003641</v>
      </c>
    </row>
    <row r="130" spans="1:16" x14ac:dyDescent="0.2">
      <c r="B130" s="4">
        <v>21.282724380493164</v>
      </c>
      <c r="C130" s="4">
        <v>27.622636795043945</v>
      </c>
      <c r="D130" s="4">
        <v>26.873605728149414</v>
      </c>
      <c r="E130" s="4">
        <v>24.806177139282227</v>
      </c>
      <c r="F130" s="23" t="s">
        <v>192</v>
      </c>
      <c r="G130">
        <f>G129-F129</f>
        <v>6.4098469534154248</v>
      </c>
      <c r="H130">
        <f>H129-F129</f>
        <v>5.6100747011961829</v>
      </c>
      <c r="I130">
        <f>I129-F129</f>
        <v>3.5819702057395553</v>
      </c>
    </row>
    <row r="131" spans="1:16" x14ac:dyDescent="0.2">
      <c r="B131" s="4">
        <v>21.254484176635742</v>
      </c>
      <c r="C131" s="4">
        <v>27.713169097900391</v>
      </c>
      <c r="D131" s="4">
        <v>26.900230407714844</v>
      </c>
      <c r="E131" s="4">
        <v>24.809864044189453</v>
      </c>
      <c r="F131" s="23" t="s">
        <v>96</v>
      </c>
      <c r="G131">
        <f t="shared" ref="G131:I131" si="22">2^(-G130)</f>
        <v>1.1760987798352012E-2</v>
      </c>
      <c r="H131">
        <f t="shared" si="22"/>
        <v>2.0473836794611174E-2</v>
      </c>
      <c r="I131">
        <f t="shared" si="22"/>
        <v>8.3506354438740979E-2</v>
      </c>
    </row>
    <row r="132" spans="1:16" x14ac:dyDescent="0.2">
      <c r="B132" s="4">
        <v>21.257528305053711</v>
      </c>
      <c r="C132" s="4">
        <v>27.60527229309082</v>
      </c>
      <c r="D132" s="4">
        <v>26.877498626708984</v>
      </c>
      <c r="E132" s="4">
        <v>24.716756820678711</v>
      </c>
    </row>
    <row r="133" spans="1:16" x14ac:dyDescent="0.2">
      <c r="A133" t="s">
        <v>70</v>
      </c>
      <c r="B133" t="s">
        <v>36</v>
      </c>
      <c r="C133" t="s">
        <v>132</v>
      </c>
      <c r="D133" t="s">
        <v>107</v>
      </c>
      <c r="E133" t="s">
        <v>133</v>
      </c>
      <c r="F133" t="s">
        <v>36</v>
      </c>
      <c r="G133" t="s">
        <v>132</v>
      </c>
      <c r="H133" t="s">
        <v>107</v>
      </c>
      <c r="I133" t="s">
        <v>133</v>
      </c>
    </row>
    <row r="134" spans="1:16" x14ac:dyDescent="0.2">
      <c r="B134" s="4">
        <v>21.313541412353516</v>
      </c>
      <c r="C134" s="4">
        <v>28.356454849243164</v>
      </c>
      <c r="D134" s="4">
        <v>27.222721099853516</v>
      </c>
      <c r="E134" s="4">
        <v>25.007427215576172</v>
      </c>
      <c r="F134">
        <f>GEOMEAN(B134:B137)</f>
        <v>21.252541697028065</v>
      </c>
      <c r="G134">
        <f>GEOMEAN(C134:C137)</f>
        <v>27.972919233445037</v>
      </c>
      <c r="H134">
        <f>GEOMEAN(D134:D137)</f>
        <v>27.161463555282914</v>
      </c>
      <c r="I134">
        <f>GEOMEAN(E134:E137)</f>
        <v>24.976946632735181</v>
      </c>
    </row>
    <row r="135" spans="1:16" x14ac:dyDescent="0.2">
      <c r="B135" s="4">
        <v>21.246135711669922</v>
      </c>
      <c r="C135" s="4">
        <v>27.830703735351562</v>
      </c>
      <c r="D135" s="4">
        <v>27.231342315673828</v>
      </c>
      <c r="E135" s="4">
        <v>24.834152221679688</v>
      </c>
      <c r="F135" s="23" t="s">
        <v>192</v>
      </c>
      <c r="G135">
        <f>G134-F134</f>
        <v>6.7203775364169722</v>
      </c>
      <c r="H135">
        <f>H134-F134</f>
        <v>5.9089218582548497</v>
      </c>
      <c r="I135">
        <f>I134-F134</f>
        <v>3.7244049357071169</v>
      </c>
    </row>
    <row r="136" spans="1:16" x14ac:dyDescent="0.2">
      <c r="B136" s="4">
        <v>21.253091812133789</v>
      </c>
      <c r="C136" s="4">
        <v>27.87098503112793</v>
      </c>
      <c r="D136" s="4">
        <v>27.08088493347168</v>
      </c>
      <c r="E136" s="4">
        <v>25.276609420776367</v>
      </c>
      <c r="F136" s="23" t="s">
        <v>96</v>
      </c>
      <c r="G136">
        <f t="shared" ref="G136:I136" si="23">2^(-G135)</f>
        <v>9.4834155106807167E-3</v>
      </c>
      <c r="H136">
        <f t="shared" si="23"/>
        <v>1.6643217112332988E-2</v>
      </c>
      <c r="I136">
        <f t="shared" si="23"/>
        <v>7.5655829684917159E-2</v>
      </c>
    </row>
    <row r="137" spans="1:16" x14ac:dyDescent="0.2">
      <c r="B137" s="4">
        <v>21.19755744934082</v>
      </c>
      <c r="C137" s="4">
        <v>27.837018966674805</v>
      </c>
      <c r="D137" s="4">
        <v>27.111230850219727</v>
      </c>
      <c r="E137" s="4">
        <v>24.79249382019043</v>
      </c>
    </row>
    <row r="138" spans="1:16" x14ac:dyDescent="0.2">
      <c r="A138" t="s">
        <v>71</v>
      </c>
      <c r="B138" t="s">
        <v>36</v>
      </c>
      <c r="C138" t="s">
        <v>132</v>
      </c>
      <c r="D138" t="s">
        <v>107</v>
      </c>
      <c r="E138" t="s">
        <v>133</v>
      </c>
      <c r="F138" t="s">
        <v>36</v>
      </c>
      <c r="G138" t="s">
        <v>132</v>
      </c>
      <c r="H138" t="s">
        <v>107</v>
      </c>
      <c r="I138" t="s">
        <v>133</v>
      </c>
      <c r="N138" t="s">
        <v>132</v>
      </c>
      <c r="O138" t="s">
        <v>107</v>
      </c>
      <c r="P138" t="s">
        <v>133</v>
      </c>
    </row>
    <row r="139" spans="1:16" x14ac:dyDescent="0.2">
      <c r="B139" s="4">
        <v>21.388534545898438</v>
      </c>
      <c r="C139" s="4">
        <v>26.837223052978516</v>
      </c>
      <c r="D139" s="4">
        <v>25.817655563354492</v>
      </c>
      <c r="E139" s="4">
        <v>26.413230895996094</v>
      </c>
      <c r="F139">
        <f>GEOMEAN(B139:B142)</f>
        <v>21.552156415867518</v>
      </c>
      <c r="G139">
        <f>GEOMEAN(C139:C142)</f>
        <v>26.945365257378224</v>
      </c>
      <c r="H139">
        <f>GEOMEAN(D139:D142)</f>
        <v>25.990013149898434</v>
      </c>
      <c r="I139">
        <f>GEOMEAN(E139:E142)</f>
        <v>26.589660793813387</v>
      </c>
      <c r="J139">
        <f>GEOMEAN(G141,G146,G151)</f>
        <v>2.5634514172956223E-2</v>
      </c>
      <c r="K139">
        <f>GEOMEAN(H141,H146,H151)</f>
        <v>3.2705531676909115E-2</v>
      </c>
      <c r="L139">
        <f>GEOMEAN(I141,I146,I151)</f>
        <v>3.0895904587295988E-2</v>
      </c>
      <c r="M139" t="s">
        <v>72</v>
      </c>
      <c r="N139">
        <f>G141/J139</f>
        <v>0.92823357837727538</v>
      </c>
      <c r="O139">
        <f>H141/K139</f>
        <v>1.4107523844016367</v>
      </c>
      <c r="P139">
        <f>I141/L139</f>
        <v>0.98550575262478113</v>
      </c>
    </row>
    <row r="140" spans="1:16" x14ac:dyDescent="0.2">
      <c r="B140" s="4">
        <v>21.630062103271484</v>
      </c>
      <c r="C140" s="4">
        <v>26.968877792358398</v>
      </c>
      <c r="D140" s="4">
        <v>25.917627334594727</v>
      </c>
      <c r="E140" s="4">
        <v>26.640281677246094</v>
      </c>
      <c r="F140" s="23" t="s">
        <v>192</v>
      </c>
      <c r="G140">
        <f>G139-F139</f>
        <v>5.393208841510706</v>
      </c>
      <c r="H140">
        <f>H139-F139</f>
        <v>4.4378567340309161</v>
      </c>
      <c r="I140">
        <f>I139-F139</f>
        <v>5.0375043779458686</v>
      </c>
      <c r="M140" t="s">
        <v>72</v>
      </c>
      <c r="N140">
        <f>G146/J139</f>
        <v>0.83381679936962894</v>
      </c>
      <c r="O140">
        <f>H146/K139</f>
        <v>1.440561987547023</v>
      </c>
      <c r="P140">
        <f>I146/L139</f>
        <v>0.92759955588866816</v>
      </c>
    </row>
    <row r="141" spans="1:16" x14ac:dyDescent="0.2">
      <c r="B141" s="4">
        <v>21.642044067382812</v>
      </c>
      <c r="C141" s="4">
        <v>26.994476318359375</v>
      </c>
      <c r="D141" s="4">
        <v>25.98829460144043</v>
      </c>
      <c r="E141" s="4">
        <v>26.719673156738281</v>
      </c>
      <c r="F141" s="23" t="s">
        <v>96</v>
      </c>
      <c r="G141">
        <f t="shared" ref="G141:I141" si="24">2^(-G140)</f>
        <v>2.3794816820726136E-2</v>
      </c>
      <c r="H141">
        <f t="shared" si="24"/>
        <v>4.6139406796322793E-2</v>
      </c>
      <c r="I141">
        <f t="shared" si="24"/>
        <v>3.044809170332656E-2</v>
      </c>
      <c r="M141" t="s">
        <v>72</v>
      </c>
      <c r="N141">
        <f>G151/J139</f>
        <v>1.2920284726952529</v>
      </c>
      <c r="O141">
        <f>H151/K139</f>
        <v>0.4920590867825182</v>
      </c>
      <c r="P141">
        <f>I151/L139</f>
        <v>1.0939067552615518</v>
      </c>
    </row>
    <row r="142" spans="1:16" x14ac:dyDescent="0.2">
      <c r="B142" s="4">
        <v>21.54893684387207</v>
      </c>
      <c r="C142" s="4">
        <v>26.981180191040039</v>
      </c>
      <c r="D142" s="4">
        <v>26.23832893371582</v>
      </c>
      <c r="E142" s="4">
        <v>26.586410522460938</v>
      </c>
      <c r="M142" t="s">
        <v>73</v>
      </c>
      <c r="N142">
        <f>G161/J139</f>
        <v>0.99175443581479794</v>
      </c>
      <c r="O142">
        <f>H161/K139</f>
        <v>0.63280269892690755</v>
      </c>
      <c r="P142">
        <f>I161/L139</f>
        <v>1.0809041247774993</v>
      </c>
    </row>
    <row r="143" spans="1:16" x14ac:dyDescent="0.2">
      <c r="A143" t="s">
        <v>74</v>
      </c>
      <c r="B143" t="s">
        <v>36</v>
      </c>
      <c r="C143" t="s">
        <v>132</v>
      </c>
      <c r="D143" t="s">
        <v>107</v>
      </c>
      <c r="E143" t="s">
        <v>133</v>
      </c>
      <c r="F143" t="s">
        <v>36</v>
      </c>
      <c r="G143" t="s">
        <v>132</v>
      </c>
      <c r="H143" t="s">
        <v>107</v>
      </c>
      <c r="I143" t="s">
        <v>133</v>
      </c>
      <c r="M143" t="s">
        <v>73</v>
      </c>
      <c r="N143">
        <f>G161/J139</f>
        <v>0.99175443581479794</v>
      </c>
      <c r="O143">
        <f>H161/K139</f>
        <v>0.63280269892690755</v>
      </c>
      <c r="P143">
        <f>I161/L139</f>
        <v>1.0809041247774993</v>
      </c>
    </row>
    <row r="144" spans="1:16" x14ac:dyDescent="0.2">
      <c r="B144" s="4">
        <v>21.461818695068359</v>
      </c>
      <c r="C144" s="4">
        <v>27.020418167114258</v>
      </c>
      <c r="D144" s="4">
        <v>25.808404922485352</v>
      </c>
      <c r="E144" s="4">
        <v>26.431394577026367</v>
      </c>
      <c r="F144">
        <f>GEOMEAN(B144:B147)</f>
        <v>21.422753377000735</v>
      </c>
      <c r="G144">
        <f>GEOMEAN(C144:C147)</f>
        <v>26.970719666505904</v>
      </c>
      <c r="H144">
        <f>GEOMEAN(D144:D147)</f>
        <v>25.830443157839898</v>
      </c>
      <c r="I144">
        <f>GEOMEAN(E144:E147)</f>
        <v>26.547619918326244</v>
      </c>
      <c r="M144" t="s">
        <v>75</v>
      </c>
      <c r="N144">
        <f>G166/J139</f>
        <v>1.1960841707298175</v>
      </c>
      <c r="O144">
        <f>H166/K139</f>
        <v>0.73216603687597492</v>
      </c>
      <c r="P144">
        <f>I166/L139</f>
        <v>1.15492427141704</v>
      </c>
    </row>
    <row r="145" spans="1:9" x14ac:dyDescent="0.2">
      <c r="B145" s="4">
        <v>21.446599960327148</v>
      </c>
      <c r="C145" s="4">
        <v>26.929189682006836</v>
      </c>
      <c r="D145" s="4">
        <v>25.946205139160156</v>
      </c>
      <c r="E145" s="4">
        <v>26.68004035949707</v>
      </c>
      <c r="F145" s="23" t="s">
        <v>192</v>
      </c>
      <c r="G145">
        <f>G144-F144</f>
        <v>5.5479662895051689</v>
      </c>
      <c r="H145">
        <f>H144-F144</f>
        <v>4.4076897808391635</v>
      </c>
      <c r="I145">
        <f>I144-F144</f>
        <v>5.1248665413255097</v>
      </c>
    </row>
    <row r="146" spans="1:9" x14ac:dyDescent="0.2">
      <c r="B146" s="4">
        <v>21.388969421386719</v>
      </c>
      <c r="C146" s="4">
        <v>26.916912078857422</v>
      </c>
      <c r="D146" s="4">
        <v>25.774747848510742</v>
      </c>
      <c r="E146" s="4">
        <v>26.554460525512695</v>
      </c>
      <c r="F146" s="23" t="s">
        <v>96</v>
      </c>
      <c r="G146">
        <f t="shared" ref="G146:I146" si="25">2^(-G145)</f>
        <v>2.1374488561089748E-2</v>
      </c>
      <c r="H146">
        <f t="shared" si="25"/>
        <v>4.7114345716270316E-2</v>
      </c>
      <c r="I146">
        <f t="shared" si="25"/>
        <v>2.8659027373954423E-2</v>
      </c>
    </row>
    <row r="147" spans="1:9" x14ac:dyDescent="0.2">
      <c r="B147" s="4">
        <v>21.393720626831055</v>
      </c>
      <c r="C147" s="4">
        <v>27.016529083251953</v>
      </c>
      <c r="D147" s="4">
        <v>25.792770385742188</v>
      </c>
      <c r="E147" s="4">
        <v>26.525178909301758</v>
      </c>
    </row>
    <row r="148" spans="1:9" x14ac:dyDescent="0.2">
      <c r="A148" t="s">
        <v>76</v>
      </c>
      <c r="B148" t="s">
        <v>36</v>
      </c>
      <c r="C148" t="s">
        <v>132</v>
      </c>
      <c r="D148" t="s">
        <v>107</v>
      </c>
      <c r="E148" t="s">
        <v>133</v>
      </c>
      <c r="F148" t="s">
        <v>36</v>
      </c>
      <c r="G148" t="s">
        <v>132</v>
      </c>
      <c r="H148" t="s">
        <v>107</v>
      </c>
      <c r="I148" t="s">
        <v>133</v>
      </c>
    </row>
    <row r="149" spans="1:9" x14ac:dyDescent="0.2">
      <c r="B149" s="4">
        <v>22.380867004394531</v>
      </c>
      <c r="C149" s="4">
        <v>27.488662719726562</v>
      </c>
      <c r="D149" s="4">
        <v>28.358221054077148</v>
      </c>
      <c r="E149" s="4">
        <v>27.296464920043945</v>
      </c>
      <c r="F149">
        <f>GEOMEAN(B149:B152)</f>
        <v>22.391008815966483</v>
      </c>
      <c r="G149">
        <f>GEOMEAN(C149:C152)</f>
        <v>27.307139586453417</v>
      </c>
      <c r="H149">
        <f>GEOMEAN(D149:D152)</f>
        <v>28.348426867111936</v>
      </c>
      <c r="I149">
        <f>GEOMEAN(E149:E152)</f>
        <v>27.277959623783516</v>
      </c>
    </row>
    <row r="150" spans="1:9" x14ac:dyDescent="0.2">
      <c r="B150" s="4">
        <v>22.437053680419922</v>
      </c>
      <c r="C150" s="4">
        <v>27.299020767211914</v>
      </c>
      <c r="D150" s="4">
        <v>28.542993545532227</v>
      </c>
      <c r="E150" s="4">
        <v>27.438295364379883</v>
      </c>
      <c r="F150" s="23" t="s">
        <v>192</v>
      </c>
      <c r="G150">
        <f>G149-F149</f>
        <v>4.9161307704869337</v>
      </c>
      <c r="H150">
        <f>H149-F149</f>
        <v>5.9574180511454529</v>
      </c>
      <c r="I150">
        <f>I149-F149</f>
        <v>4.8869508078170334</v>
      </c>
    </row>
    <row r="151" spans="1:9" x14ac:dyDescent="0.2">
      <c r="B151" s="4">
        <v>22.381261825561523</v>
      </c>
      <c r="C151" s="4">
        <v>27.227579116821289</v>
      </c>
      <c r="D151" s="4">
        <v>28.397577285766602</v>
      </c>
      <c r="E151" s="4">
        <v>27.19993782043457</v>
      </c>
      <c r="F151" s="23" t="s">
        <v>96</v>
      </c>
      <c r="G151">
        <f t="shared" ref="G151:I151" si="26">2^(-G150)</f>
        <v>3.3120522195169443E-2</v>
      </c>
      <c r="H151">
        <f t="shared" si="26"/>
        <v>1.6093054049676619E-2</v>
      </c>
      <c r="I151">
        <f t="shared" si="26"/>
        <v>3.3797238737959451E-2</v>
      </c>
    </row>
    <row r="152" spans="1:9" x14ac:dyDescent="0.2">
      <c r="B152" s="4">
        <v>22.364919662475586</v>
      </c>
      <c r="C152" s="4">
        <v>27.21417236328125</v>
      </c>
      <c r="D152" s="4">
        <v>28.096748352050781</v>
      </c>
      <c r="E152" s="4">
        <v>27.177911758422852</v>
      </c>
    </row>
    <row r="153" spans="1:9" x14ac:dyDescent="0.2">
      <c r="A153" t="s">
        <v>77</v>
      </c>
      <c r="B153" t="s">
        <v>36</v>
      </c>
      <c r="C153" t="s">
        <v>132</v>
      </c>
      <c r="D153" t="s">
        <v>107</v>
      </c>
      <c r="E153" t="s">
        <v>133</v>
      </c>
      <c r="F153" t="s">
        <v>36</v>
      </c>
      <c r="G153" t="s">
        <v>132</v>
      </c>
      <c r="H153" t="s">
        <v>107</v>
      </c>
      <c r="I153" t="s">
        <v>133</v>
      </c>
    </row>
    <row r="154" spans="1:9" x14ac:dyDescent="0.2">
      <c r="B154" s="4">
        <v>25.755996704101562</v>
      </c>
      <c r="C154" s="4">
        <v>29.362771987915039</v>
      </c>
      <c r="D154" s="4">
        <v>33.978496551513672</v>
      </c>
      <c r="E154" s="4">
        <v>29.84686279296875</v>
      </c>
      <c r="F154">
        <f>GEOMEAN(B154:B157)</f>
        <v>25.86481375221328</v>
      </c>
      <c r="G154">
        <f>GEOMEAN(C154:C157)</f>
        <v>29.39455905013093</v>
      </c>
      <c r="H154">
        <f>GEOMEAN(D154:D157)</f>
        <v>33.526865526667272</v>
      </c>
      <c r="I154">
        <f>GEOMEAN(E154:E157)</f>
        <v>29.947215590507039</v>
      </c>
    </row>
    <row r="155" spans="1:9" x14ac:dyDescent="0.2">
      <c r="B155" s="4">
        <v>26.143171310424805</v>
      </c>
      <c r="C155" s="4">
        <v>29.549106597900391</v>
      </c>
      <c r="D155" s="4">
        <v>33.297672271728516</v>
      </c>
      <c r="E155" s="4">
        <v>30.05738639831543</v>
      </c>
      <c r="F155" s="23" t="s">
        <v>192</v>
      </c>
      <c r="G155">
        <f>G154-F154</f>
        <v>3.5297452979176498</v>
      </c>
      <c r="H155">
        <f>H154-F154</f>
        <v>7.6620517744539924</v>
      </c>
      <c r="I155">
        <f>I154-F154</f>
        <v>4.0824018382937588</v>
      </c>
    </row>
    <row r="156" spans="1:9" x14ac:dyDescent="0.2">
      <c r="B156" s="4">
        <v>25.759462356567383</v>
      </c>
      <c r="C156" s="4">
        <v>29.397748947143555</v>
      </c>
      <c r="D156" s="4">
        <v>32.998752593994141</v>
      </c>
      <c r="E156" s="4">
        <v>30.128673553466797</v>
      </c>
      <c r="F156" s="23" t="s">
        <v>96</v>
      </c>
      <c r="G156">
        <f t="shared" ref="G156:I156" si="27">2^(-G155)</f>
        <v>8.6584626579760252E-2</v>
      </c>
      <c r="H156">
        <f t="shared" si="27"/>
        <v>4.9373349124496426E-3</v>
      </c>
      <c r="I156">
        <f t="shared" si="27"/>
        <v>5.9030245896085708E-2</v>
      </c>
    </row>
    <row r="157" spans="1:9" x14ac:dyDescent="0.2">
      <c r="B157" s="4">
        <v>25.802631378173828</v>
      </c>
      <c r="C157" s="4">
        <v>29.269298553466797</v>
      </c>
      <c r="D157" s="4">
        <v>33.842018127441406</v>
      </c>
      <c r="E157" s="4">
        <v>29.757461547851562</v>
      </c>
    </row>
    <row r="158" spans="1:9" x14ac:dyDescent="0.2">
      <c r="A158" t="s">
        <v>78</v>
      </c>
      <c r="B158" t="s">
        <v>36</v>
      </c>
      <c r="C158" t="s">
        <v>132</v>
      </c>
      <c r="D158" t="s">
        <v>107</v>
      </c>
      <c r="E158" t="s">
        <v>133</v>
      </c>
      <c r="F158" t="s">
        <v>36</v>
      </c>
      <c r="G158" t="s">
        <v>132</v>
      </c>
      <c r="H158" t="s">
        <v>107</v>
      </c>
      <c r="I158" t="s">
        <v>133</v>
      </c>
    </row>
    <row r="159" spans="1:9" x14ac:dyDescent="0.2">
      <c r="B159" s="4">
        <v>24.253028869628899</v>
      </c>
      <c r="C159" s="4">
        <v>29.426708221435547</v>
      </c>
      <c r="D159" s="4">
        <v>30.158618927001953</v>
      </c>
      <c r="E159" s="4">
        <v>29.186313629150391</v>
      </c>
      <c r="F159">
        <f>GEOMEAN(B159:B162)</f>
        <v>24.184483529343233</v>
      </c>
      <c r="G159">
        <f>GEOMEAN(C159:C162)</f>
        <v>29.482197312945431</v>
      </c>
      <c r="H159">
        <f>GEOMEAN(D159:D162)</f>
        <v>29.778977393264256</v>
      </c>
      <c r="I159">
        <f>GEOMEAN(E159:E162)</f>
        <v>29.088685542042882</v>
      </c>
    </row>
    <row r="160" spans="1:9" x14ac:dyDescent="0.2">
      <c r="B160" s="4">
        <v>24.212394714355469</v>
      </c>
      <c r="C160" s="4">
        <v>29.391311645507812</v>
      </c>
      <c r="D160" s="4">
        <v>29.758451461791992</v>
      </c>
      <c r="E160" s="4">
        <v>29.226491928100586</v>
      </c>
      <c r="F160" s="23" t="s">
        <v>192</v>
      </c>
      <c r="G160">
        <f>G159-F159</f>
        <v>5.2977137836021981</v>
      </c>
      <c r="H160">
        <f>H159-F159</f>
        <v>5.5944938639210235</v>
      </c>
      <c r="I160">
        <f>I159-F159</f>
        <v>4.9042020126996491</v>
      </c>
    </row>
    <row r="161" spans="1:9" x14ac:dyDescent="0.2">
      <c r="B161" s="4">
        <v>24.152212142944336</v>
      </c>
      <c r="C161" s="4">
        <v>29.476097106933594</v>
      </c>
      <c r="D161" s="4">
        <v>29.540044784545898</v>
      </c>
      <c r="E161" s="4">
        <v>28.786760330200195</v>
      </c>
      <c r="F161" s="23" t="s">
        <v>96</v>
      </c>
      <c r="G161">
        <f t="shared" ref="G161:I161" si="28">2^(-G160)</f>
        <v>2.5423143140986641E-2</v>
      </c>
      <c r="H161">
        <f t="shared" si="28"/>
        <v>2.0696148714987556E-2</v>
      </c>
      <c r="I161">
        <f t="shared" si="28"/>
        <v>3.3395510707140294E-2</v>
      </c>
    </row>
    <row r="162" spans="1:9" x14ac:dyDescent="0.2">
      <c r="B162" s="4">
        <v>24.120517730712891</v>
      </c>
      <c r="C162" s="4">
        <v>29.635261535644531</v>
      </c>
      <c r="D162" s="4">
        <v>29.662393569946289</v>
      </c>
      <c r="E162" s="4">
        <v>29.157323837280273</v>
      </c>
    </row>
    <row r="163" spans="1:9" x14ac:dyDescent="0.2">
      <c r="A163" t="s">
        <v>79</v>
      </c>
      <c r="B163" t="s">
        <v>36</v>
      </c>
      <c r="C163" t="s">
        <v>132</v>
      </c>
      <c r="D163" t="s">
        <v>107</v>
      </c>
      <c r="E163" t="s">
        <v>133</v>
      </c>
      <c r="F163" t="s">
        <v>36</v>
      </c>
      <c r="G163" t="s">
        <v>132</v>
      </c>
      <c r="H163" t="s">
        <v>107</v>
      </c>
      <c r="I163" t="s">
        <v>133</v>
      </c>
    </row>
    <row r="164" spans="1:9" x14ac:dyDescent="0.2">
      <c r="B164" s="4">
        <v>24.604465484619141</v>
      </c>
      <c r="C164" s="4">
        <v>29.635639190673828</v>
      </c>
      <c r="D164" s="4">
        <v>29.954771041870117</v>
      </c>
      <c r="E164" s="4">
        <v>29.400066375732422</v>
      </c>
      <c r="F164">
        <f>GEOMEAN(B164:B167)</f>
        <v>24.588321213934222</v>
      </c>
      <c r="G164">
        <f>GEOMEAN(C164:C167)</f>
        <v>29.615770929451813</v>
      </c>
      <c r="H164">
        <f>GEOMEAN(D164:D167)</f>
        <v>29.972399978199103</v>
      </c>
      <c r="I164">
        <f>GEOMEAN(E164:E167)</f>
        <v>29.396963532649536</v>
      </c>
    </row>
    <row r="165" spans="1:9" x14ac:dyDescent="0.2">
      <c r="B165" s="4">
        <v>24.561817169189453</v>
      </c>
      <c r="C165" s="4">
        <v>29.562566757202148</v>
      </c>
      <c r="D165" s="4">
        <v>30.024900436401367</v>
      </c>
      <c r="E165" s="4">
        <v>29.298133850097656</v>
      </c>
      <c r="F165" s="23" t="s">
        <v>192</v>
      </c>
      <c r="G165">
        <f>G164-F164</f>
        <v>5.0274497155175908</v>
      </c>
      <c r="H165">
        <f>H164-F164</f>
        <v>5.3840787642648813</v>
      </c>
      <c r="I165">
        <f>I164-F164</f>
        <v>4.8086423187153144</v>
      </c>
    </row>
    <row r="166" spans="1:9" x14ac:dyDescent="0.2">
      <c r="B166" s="4">
        <v>24.576541900634766</v>
      </c>
      <c r="C166" s="4">
        <v>29.669515609741211</v>
      </c>
      <c r="D166" s="4">
        <v>29.832120895385742</v>
      </c>
      <c r="E166" s="4">
        <v>29.476522445678711</v>
      </c>
      <c r="F166" s="23" t="s">
        <v>96</v>
      </c>
      <c r="G166">
        <f t="shared" ref="G166:I166" si="29">2^(-G165)</f>
        <v>3.0661036626622097E-2</v>
      </c>
      <c r="H166">
        <f t="shared" si="29"/>
        <v>2.3945879511804206E-2</v>
      </c>
      <c r="I166">
        <f t="shared" si="29"/>
        <v>3.5682430095253202E-2</v>
      </c>
    </row>
    <row r="167" spans="1:9" x14ac:dyDescent="0.2">
      <c r="B167" s="4">
        <v>24.610492706298828</v>
      </c>
      <c r="C167" s="4">
        <v>29.59547233581543</v>
      </c>
      <c r="D167" s="4">
        <v>30.078374862670898</v>
      </c>
      <c r="E167" s="4">
        <v>29.413410186767578</v>
      </c>
    </row>
  </sheetData>
  <pageMargins left="0.7" right="0.7" top="0.75" bottom="0.75" header="0.3" footer="0.3"/>
  <ignoredErrors>
    <ignoredError sqref="T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4F33-49D1-4547-8DB2-1489200217CA}">
  <dimension ref="A1:AD79"/>
  <sheetViews>
    <sheetView workbookViewId="0">
      <selection activeCell="J9" sqref="J9"/>
    </sheetView>
  </sheetViews>
  <sheetFormatPr baseColWidth="10" defaultColWidth="11" defaultRowHeight="16" x14ac:dyDescent="0.2"/>
  <cols>
    <col min="7" max="8" width="18.83203125" bestFit="1" customWidth="1"/>
    <col min="23" max="23" width="20.83203125" bestFit="1" customWidth="1"/>
  </cols>
  <sheetData>
    <row r="1" spans="1:30" x14ac:dyDescent="0.2">
      <c r="A1" s="9" t="s">
        <v>31</v>
      </c>
      <c r="B1" t="s">
        <v>13</v>
      </c>
      <c r="C1" t="s">
        <v>199</v>
      </c>
      <c r="D1" t="s">
        <v>130</v>
      </c>
      <c r="E1" t="s">
        <v>199</v>
      </c>
      <c r="F1" t="s">
        <v>200</v>
      </c>
      <c r="G1" t="s">
        <v>201</v>
      </c>
      <c r="H1" t="s">
        <v>106</v>
      </c>
    </row>
    <row r="2" spans="1:30" x14ac:dyDescent="0.2">
      <c r="A2" t="s">
        <v>20</v>
      </c>
      <c r="B2" s="4">
        <v>24.822839736938477</v>
      </c>
      <c r="C2" s="4">
        <f>GEOMEAN(B2:B4)</f>
        <v>24.898090724962806</v>
      </c>
      <c r="D2" s="4">
        <v>28.432149887084961</v>
      </c>
      <c r="E2" s="4">
        <f>GEOMEAN(D2:D4)</f>
        <v>28.499060976871299</v>
      </c>
      <c r="F2" s="4">
        <f>E2-C2</f>
        <v>3.6009702519084925</v>
      </c>
      <c r="G2" s="4">
        <f>2^(-F2)</f>
        <v>8.2413800244805435E-2</v>
      </c>
      <c r="H2" s="4">
        <f>G2/G10</f>
        <v>0.90804412666993939</v>
      </c>
      <c r="U2" s="4"/>
      <c r="V2" s="4"/>
      <c r="W2" s="14"/>
      <c r="Z2" s="4"/>
      <c r="AA2" s="4"/>
    </row>
    <row r="3" spans="1:30" x14ac:dyDescent="0.2">
      <c r="B3" s="4">
        <v>25.002674102783203</v>
      </c>
      <c r="C3" s="4"/>
      <c r="D3" s="4">
        <v>28.524974822998047</v>
      </c>
      <c r="E3" s="4"/>
      <c r="F3" s="4"/>
      <c r="G3" s="4"/>
      <c r="H3" s="4"/>
      <c r="U3" s="4"/>
      <c r="V3" s="4"/>
      <c r="W3" s="14"/>
      <c r="Z3" s="4"/>
      <c r="AA3" s="4"/>
    </row>
    <row r="4" spans="1:30" x14ac:dyDescent="0.2">
      <c r="B4" s="4">
        <v>24.869108200073242</v>
      </c>
      <c r="C4" s="4"/>
      <c r="D4" s="4">
        <v>28.540178298950195</v>
      </c>
      <c r="E4" s="4"/>
      <c r="F4" s="4"/>
      <c r="G4" s="4"/>
      <c r="H4" s="4"/>
      <c r="U4" s="4"/>
      <c r="V4" s="4"/>
      <c r="W4" s="14"/>
      <c r="Z4" s="4"/>
      <c r="AA4" s="4"/>
    </row>
    <row r="5" spans="1:30" x14ac:dyDescent="0.2">
      <c r="B5" s="4"/>
      <c r="C5" s="4"/>
      <c r="D5" s="4"/>
      <c r="E5" s="4"/>
      <c r="F5" s="4"/>
      <c r="G5" s="4"/>
      <c r="H5" s="4"/>
      <c r="V5" s="4"/>
      <c r="W5" s="14"/>
      <c r="Z5" s="4"/>
      <c r="AA5" s="4"/>
    </row>
    <row r="6" spans="1:30" x14ac:dyDescent="0.2">
      <c r="A6" t="s">
        <v>21</v>
      </c>
      <c r="B6" s="4">
        <v>24.883670806884766</v>
      </c>
      <c r="C6" s="4">
        <f>GEOMEAN(B6:B8)</f>
        <v>24.901491699598854</v>
      </c>
      <c r="D6" s="4">
        <v>28.482330322265625</v>
      </c>
      <c r="E6" s="4">
        <f>GEOMEAN(D6:D8)</f>
        <v>28.484512629653729</v>
      </c>
      <c r="F6" s="4">
        <f>E6-C6</f>
        <v>3.5830209300548752</v>
      </c>
      <c r="G6" s="4">
        <f>2^(-F6)</f>
        <v>8.3445558351719004E-2</v>
      </c>
      <c r="H6" s="4">
        <f>G6/G10</f>
        <v>0.91941214860733345</v>
      </c>
      <c r="U6" s="4"/>
      <c r="V6" s="4"/>
      <c r="W6" s="14"/>
      <c r="Z6" s="4"/>
      <c r="AA6" s="4"/>
    </row>
    <row r="7" spans="1:30" x14ac:dyDescent="0.2">
      <c r="B7" s="4">
        <v>24.900321960449219</v>
      </c>
      <c r="C7" s="4"/>
      <c r="D7" s="4">
        <v>28.541044235229492</v>
      </c>
      <c r="E7" s="4"/>
      <c r="F7" s="4"/>
      <c r="G7" s="4"/>
      <c r="H7" s="4"/>
      <c r="U7" s="4"/>
      <c r="V7" s="4"/>
      <c r="W7" s="14"/>
      <c r="Y7" s="15"/>
      <c r="Z7" s="4"/>
      <c r="AA7" s="4"/>
    </row>
    <row r="8" spans="1:30" x14ac:dyDescent="0.2">
      <c r="B8" s="4">
        <v>24.920495986938477</v>
      </c>
      <c r="C8" s="4"/>
      <c r="D8" s="4">
        <v>28.430271148681641</v>
      </c>
      <c r="E8" s="4"/>
      <c r="F8" s="4"/>
      <c r="G8" s="4"/>
      <c r="H8" s="4"/>
      <c r="U8" s="4"/>
      <c r="V8" s="4"/>
      <c r="W8" s="14"/>
      <c r="Z8" s="4"/>
      <c r="AA8" s="4"/>
    </row>
    <row r="9" spans="1:30" x14ac:dyDescent="0.2">
      <c r="B9" s="4"/>
      <c r="C9" s="4"/>
      <c r="D9" s="4"/>
      <c r="E9" s="4"/>
      <c r="F9" s="4"/>
      <c r="G9" s="4"/>
      <c r="H9" s="4"/>
      <c r="V9" s="4"/>
      <c r="W9" s="14"/>
      <c r="Z9" s="4"/>
      <c r="AA9" s="4"/>
    </row>
    <row r="10" spans="1:30" x14ac:dyDescent="0.2">
      <c r="A10" t="s">
        <v>22</v>
      </c>
      <c r="B10" s="4">
        <v>24.85150146484375</v>
      </c>
      <c r="C10" s="4">
        <f>GEOMEAN(B10:B12)</f>
        <v>24.928999966403108</v>
      </c>
      <c r="D10" s="4">
        <v>28.59217643737793</v>
      </c>
      <c r="E10" s="4">
        <f>GEOMEAN(D10:D12)</f>
        <v>28.390804530831449</v>
      </c>
      <c r="F10" s="4">
        <f>E10-C10</f>
        <v>3.4618045644283413</v>
      </c>
      <c r="G10" s="4">
        <f>2^(-F10)</f>
        <v>9.0759686478057724E-2</v>
      </c>
      <c r="H10" s="4">
        <f>G10/G10</f>
        <v>1</v>
      </c>
      <c r="V10" s="4"/>
      <c r="W10" s="14"/>
      <c r="Z10" s="4"/>
      <c r="AA10" s="4"/>
    </row>
    <row r="11" spans="1:30" x14ac:dyDescent="0.2">
      <c r="B11" s="4">
        <v>24.875576019287109</v>
      </c>
      <c r="C11" s="4"/>
      <c r="D11" s="4">
        <v>27.880765914916992</v>
      </c>
      <c r="E11" s="4"/>
      <c r="F11" s="4"/>
      <c r="G11" s="4"/>
      <c r="H11" s="4"/>
      <c r="U11" s="4"/>
      <c r="V11" s="4"/>
      <c r="W11" s="14"/>
      <c r="Y11" s="15"/>
      <c r="Z11" s="4"/>
      <c r="AA11" s="4"/>
    </row>
    <row r="12" spans="1:30" x14ac:dyDescent="0.2">
      <c r="B12" s="4">
        <v>25.060445785522461</v>
      </c>
      <c r="C12" s="4"/>
      <c r="D12" s="4">
        <v>28.706562042236328</v>
      </c>
      <c r="E12" s="4"/>
      <c r="F12" s="4"/>
      <c r="G12" s="4"/>
      <c r="H12" s="4"/>
      <c r="U12" s="4"/>
      <c r="V12" s="4"/>
      <c r="W12" s="14"/>
      <c r="Z12" s="4"/>
      <c r="AA12" s="4"/>
    </row>
    <row r="13" spans="1:30" x14ac:dyDescent="0.2">
      <c r="U13" s="4"/>
      <c r="V13" s="4"/>
      <c r="W13" s="14"/>
    </row>
    <row r="15" spans="1:30" x14ac:dyDescent="0.2">
      <c r="A15" t="s">
        <v>23</v>
      </c>
      <c r="B15" s="4">
        <v>24.61970329284668</v>
      </c>
      <c r="C15" s="4">
        <f>GEOMEAN(B15:B17)</f>
        <v>24.617377128669428</v>
      </c>
      <c r="D15" s="4">
        <v>29.4735107421875</v>
      </c>
      <c r="E15" s="4">
        <f>GEOMEAN(D15:D17)</f>
        <v>29.32227701770212</v>
      </c>
      <c r="F15" s="4">
        <f>E15-C15</f>
        <v>4.7048998890326921</v>
      </c>
      <c r="G15" s="4">
        <f>2^(-F15)</f>
        <v>3.8342816117560026E-2</v>
      </c>
      <c r="H15" s="4">
        <f>G15/G10</f>
        <v>0.42246527732144462</v>
      </c>
    </row>
    <row r="16" spans="1:30" x14ac:dyDescent="0.2">
      <c r="B16" s="4">
        <v>24.589998245239258</v>
      </c>
      <c r="C16" s="4"/>
      <c r="D16" s="4">
        <v>29.096534729003906</v>
      </c>
      <c r="E16" s="4"/>
      <c r="F16" s="4"/>
      <c r="G16" s="4"/>
      <c r="H16" s="4"/>
      <c r="U16" s="4"/>
      <c r="V16" s="4"/>
      <c r="W16" s="16"/>
      <c r="Z16" s="4"/>
      <c r="AA16" s="4"/>
      <c r="AB16" s="4"/>
      <c r="AC16" s="4"/>
      <c r="AD16" s="4"/>
    </row>
    <row r="17" spans="1:30" x14ac:dyDescent="0.2">
      <c r="B17" s="4">
        <v>24.642457962036133</v>
      </c>
      <c r="C17" s="4"/>
      <c r="D17" s="4">
        <v>29.39814567565918</v>
      </c>
      <c r="E17" s="4"/>
      <c r="F17" s="4"/>
      <c r="G17" s="4"/>
      <c r="H17" s="4"/>
      <c r="U17" s="4"/>
      <c r="V17" s="4"/>
      <c r="W17" s="16"/>
      <c r="Z17" s="4"/>
      <c r="AA17" s="4"/>
      <c r="AB17" s="4"/>
      <c r="AC17" s="4"/>
      <c r="AD17" s="4"/>
    </row>
    <row r="18" spans="1:30" x14ac:dyDescent="0.2">
      <c r="B18" s="4"/>
      <c r="C18" s="4"/>
      <c r="D18" s="4"/>
      <c r="E18" s="4"/>
      <c r="F18" s="4"/>
      <c r="G18" s="4"/>
      <c r="H18" s="4"/>
      <c r="U18" s="4"/>
      <c r="V18" s="4"/>
      <c r="W18" s="16"/>
      <c r="Z18" s="4"/>
      <c r="AA18" s="4"/>
      <c r="AB18" s="4"/>
      <c r="AC18" s="4"/>
      <c r="AD18" s="4"/>
    </row>
    <row r="19" spans="1:30" x14ac:dyDescent="0.2">
      <c r="A19" t="s">
        <v>24</v>
      </c>
      <c r="B19" s="4">
        <v>24.632469177246094</v>
      </c>
      <c r="C19" s="4">
        <f>GEOMEAN(B19:B21)</f>
        <v>24.644007570996241</v>
      </c>
      <c r="D19" s="4">
        <v>29.377042770385742</v>
      </c>
      <c r="E19" s="4">
        <f>GEOMEAN(D19:D21)</f>
        <v>29.298997212947985</v>
      </c>
      <c r="F19" s="4">
        <f>E19-C19</f>
        <v>4.6549896419517438</v>
      </c>
      <c r="G19" s="4">
        <f>2^(-F19)</f>
        <v>3.969250318167182E-2</v>
      </c>
      <c r="H19" s="4">
        <f>G19/G10</f>
        <v>0.43733627474867903</v>
      </c>
      <c r="V19" s="4"/>
      <c r="W19" s="16"/>
      <c r="Z19" s="4"/>
      <c r="AA19" s="4"/>
      <c r="AB19" s="4"/>
      <c r="AC19" s="4"/>
      <c r="AD19" s="4"/>
    </row>
    <row r="20" spans="1:30" x14ac:dyDescent="0.2">
      <c r="B20" s="4">
        <v>24.660732269287109</v>
      </c>
      <c r="C20" s="4"/>
      <c r="D20" s="4">
        <v>29.471246719360352</v>
      </c>
      <c r="E20" s="4"/>
      <c r="F20" s="4"/>
      <c r="G20" s="4"/>
      <c r="H20" s="4"/>
      <c r="U20" s="4"/>
      <c r="V20" s="4"/>
      <c r="W20" s="16"/>
      <c r="Z20" s="4"/>
      <c r="AA20" s="4"/>
      <c r="AB20" s="4"/>
      <c r="AC20" s="4"/>
      <c r="AD20" s="4"/>
    </row>
    <row r="21" spans="1:30" x14ac:dyDescent="0.2">
      <c r="B21" s="4">
        <v>24.638830184936523</v>
      </c>
      <c r="C21" s="4"/>
      <c r="D21" s="4">
        <v>29.050371170043945</v>
      </c>
      <c r="E21" s="4"/>
      <c r="F21" s="4"/>
      <c r="G21" s="4"/>
      <c r="H21" s="4"/>
      <c r="U21" s="4"/>
      <c r="V21" s="4"/>
      <c r="W21" s="16"/>
      <c r="Z21" s="4"/>
      <c r="AA21" s="4"/>
      <c r="AB21" s="4"/>
      <c r="AC21" s="4"/>
      <c r="AD21" s="4"/>
    </row>
    <row r="22" spans="1:30" x14ac:dyDescent="0.2">
      <c r="B22" s="4"/>
      <c r="C22" s="4"/>
      <c r="D22" s="4"/>
      <c r="E22" s="4"/>
      <c r="F22" s="4"/>
      <c r="G22" s="4"/>
      <c r="H22" s="4"/>
      <c r="U22" s="4"/>
      <c r="V22" s="4"/>
      <c r="W22" s="16"/>
      <c r="Z22" s="4"/>
      <c r="AA22" s="4"/>
      <c r="AB22" s="4"/>
      <c r="AC22" s="4"/>
      <c r="AD22" s="4"/>
    </row>
    <row r="23" spans="1:30" x14ac:dyDescent="0.2">
      <c r="A23" s="11" t="s">
        <v>25</v>
      </c>
      <c r="B23" s="4">
        <v>24.650382995605469</v>
      </c>
      <c r="C23" s="4">
        <f>GEOMEAN(B23:B25)</f>
        <v>24.734673326035399</v>
      </c>
      <c r="D23" s="4">
        <v>29.153875350952148</v>
      </c>
      <c r="E23" s="4">
        <f>GEOMEAN(D23:D25)</f>
        <v>29.229465652559416</v>
      </c>
      <c r="F23" s="4">
        <f>E23-C23</f>
        <v>4.4947923265240171</v>
      </c>
      <c r="G23" s="4">
        <f>2^(-F23)</f>
        <v>4.4353989102387671E-2</v>
      </c>
      <c r="H23" s="4">
        <f>G23/G10</f>
        <v>0.48869702864289638</v>
      </c>
      <c r="U23" s="17"/>
      <c r="V23" s="4"/>
      <c r="W23" s="16"/>
      <c r="Z23" s="4"/>
      <c r="AA23" s="4"/>
      <c r="AB23" s="4"/>
      <c r="AC23" s="4"/>
      <c r="AD23" s="4"/>
    </row>
    <row r="24" spans="1:30" x14ac:dyDescent="0.2">
      <c r="B24" s="4">
        <v>24.674365997314453</v>
      </c>
      <c r="C24" s="4"/>
      <c r="D24" s="4">
        <v>29.458839416503906</v>
      </c>
      <c r="E24" s="4"/>
      <c r="F24" s="4"/>
      <c r="G24" s="4"/>
      <c r="H24" s="4"/>
      <c r="U24" s="4"/>
      <c r="V24" s="4"/>
      <c r="W24" s="16"/>
      <c r="Z24" s="4"/>
      <c r="AA24" s="4"/>
      <c r="AB24" s="4"/>
      <c r="AC24" s="4"/>
      <c r="AD24" s="4"/>
    </row>
    <row r="25" spans="1:30" x14ac:dyDescent="0.2">
      <c r="B25" s="4">
        <v>24.879913330078125</v>
      </c>
      <c r="C25" s="4"/>
      <c r="D25" s="4">
        <v>29.07707405090332</v>
      </c>
      <c r="E25" s="4"/>
      <c r="F25" s="4"/>
      <c r="G25" s="4"/>
      <c r="H25" s="4"/>
      <c r="U25" s="4"/>
      <c r="V25" s="4"/>
      <c r="W25" s="16"/>
      <c r="Z25" s="4"/>
      <c r="AA25" s="4"/>
      <c r="AB25" s="4"/>
      <c r="AC25" s="4"/>
      <c r="AD25" s="4"/>
    </row>
    <row r="26" spans="1:30" x14ac:dyDescent="0.2">
      <c r="Q26" s="4"/>
      <c r="R26" s="4"/>
      <c r="S26" s="4"/>
      <c r="T26" s="4"/>
      <c r="U26" s="4"/>
      <c r="V26" s="4"/>
      <c r="W26" s="16"/>
      <c r="Z26" s="4"/>
      <c r="AA26" s="4"/>
      <c r="AB26" s="4"/>
      <c r="AC26" s="4"/>
      <c r="AD26" s="4"/>
    </row>
    <row r="27" spans="1:30" x14ac:dyDescent="0.2">
      <c r="A27" s="9" t="s">
        <v>14</v>
      </c>
      <c r="B27" t="s">
        <v>13</v>
      </c>
      <c r="D27" t="s">
        <v>131</v>
      </c>
    </row>
    <row r="28" spans="1:30" x14ac:dyDescent="0.2">
      <c r="A28" t="s">
        <v>20</v>
      </c>
      <c r="B28" s="4">
        <v>19.746728897094727</v>
      </c>
      <c r="C28">
        <f>GEOMEAN(B28:B30)</f>
        <v>19.669615207496637</v>
      </c>
      <c r="D28" s="4">
        <v>24.242155075073242</v>
      </c>
      <c r="E28">
        <f>GEOMEAN(D28:D30)</f>
        <v>24.343468049132021</v>
      </c>
      <c r="F28" s="4">
        <f>E28-C28</f>
        <v>4.6738528416353837</v>
      </c>
      <c r="G28" s="18">
        <f>2^(-F28)</f>
        <v>3.9176902823299824E-2</v>
      </c>
      <c r="H28">
        <f>G28/G37</f>
        <v>0.92477329624245963</v>
      </c>
    </row>
    <row r="29" spans="1:30" x14ac:dyDescent="0.2">
      <c r="B29" s="4">
        <v>19.5406494140625</v>
      </c>
      <c r="D29" s="4">
        <v>24.373720169067383</v>
      </c>
      <c r="F29" s="4"/>
      <c r="G29" s="18"/>
    </row>
    <row r="30" spans="1:30" x14ac:dyDescent="0.2">
      <c r="B30" s="4">
        <v>19.722112655639648</v>
      </c>
      <c r="D30" s="4">
        <v>24.414863586425781</v>
      </c>
      <c r="F30" s="4"/>
      <c r="G30" s="18"/>
    </row>
    <row r="31" spans="1:30" x14ac:dyDescent="0.2">
      <c r="B31" s="4"/>
      <c r="D31" s="4"/>
      <c r="F31" s="4"/>
      <c r="G31" s="18"/>
    </row>
    <row r="32" spans="1:30" x14ac:dyDescent="0.2">
      <c r="A32" t="s">
        <v>21</v>
      </c>
      <c r="B32" s="4">
        <v>19.865846633911133</v>
      </c>
      <c r="C32">
        <f>GEOMEAN(B32:B34)</f>
        <v>19.813263559827178</v>
      </c>
      <c r="D32" s="4">
        <v>24.526090621948242</v>
      </c>
      <c r="E32">
        <f>GEOMEAN(D32:D34)</f>
        <v>24.482841059003015</v>
      </c>
      <c r="F32" s="4">
        <f>E32-C32</f>
        <v>4.669577499175837</v>
      </c>
      <c r="G32" s="18">
        <f>2^(-F32)</f>
        <v>3.9293173481339524E-2</v>
      </c>
      <c r="H32" s="1">
        <f>G32/G37</f>
        <v>0.92751787256021045</v>
      </c>
    </row>
    <row r="33" spans="1:8" x14ac:dyDescent="0.2">
      <c r="B33" s="4">
        <v>19.783824920654297</v>
      </c>
      <c r="D33" s="4">
        <v>24.442319869995117</v>
      </c>
      <c r="F33" s="4"/>
      <c r="G33" s="18"/>
    </row>
    <row r="34" spans="1:8" x14ac:dyDescent="0.2">
      <c r="B34" s="4">
        <v>19.790224075317383</v>
      </c>
      <c r="D34" s="4">
        <v>24.480184555053711</v>
      </c>
      <c r="F34" s="4"/>
      <c r="G34" s="18"/>
    </row>
    <row r="35" spans="1:8" x14ac:dyDescent="0.2">
      <c r="B35" s="4"/>
      <c r="D35" s="4"/>
      <c r="F35" s="4"/>
      <c r="G35" s="18"/>
    </row>
    <row r="36" spans="1:8" x14ac:dyDescent="0.2">
      <c r="A36" t="s">
        <v>22</v>
      </c>
      <c r="B36" s="4"/>
      <c r="D36" s="4"/>
      <c r="F36" s="4"/>
      <c r="G36" s="18"/>
    </row>
    <row r="37" spans="1:8" x14ac:dyDescent="0.2">
      <c r="B37" s="4">
        <v>19.702730178833008</v>
      </c>
      <c r="C37">
        <f>GEOMEAN(B37:B39)</f>
        <v>19.766651651655327</v>
      </c>
      <c r="D37" s="4">
        <v>24.327049255371094</v>
      </c>
      <c r="E37">
        <f>GEOMEAN(D37:D39)</f>
        <v>24.327676137575416</v>
      </c>
      <c r="F37" s="4">
        <f>E37-C37</f>
        <v>4.5610244859200897</v>
      </c>
      <c r="G37" s="18">
        <f>2^(-F37)</f>
        <v>4.2363791193456256E-2</v>
      </c>
      <c r="H37">
        <f>G37/G37</f>
        <v>1</v>
      </c>
    </row>
    <row r="38" spans="1:8" x14ac:dyDescent="0.2">
      <c r="B38" s="4">
        <v>19.724903106689453</v>
      </c>
      <c r="D38" s="4">
        <v>24.281337738037109</v>
      </c>
      <c r="F38" s="4"/>
      <c r="G38" s="18"/>
    </row>
    <row r="39" spans="1:8" x14ac:dyDescent="0.2">
      <c r="B39" s="4">
        <v>19.872753143310547</v>
      </c>
      <c r="D39" s="4">
        <v>24.374731063842773</v>
      </c>
      <c r="F39" s="4"/>
      <c r="G39" s="18"/>
    </row>
    <row r="40" spans="1:8" x14ac:dyDescent="0.2">
      <c r="B40" s="4"/>
      <c r="C40" s="4"/>
      <c r="D40" s="14"/>
    </row>
    <row r="41" spans="1:8" x14ac:dyDescent="0.2">
      <c r="A41" t="s">
        <v>23</v>
      </c>
      <c r="B41" s="4">
        <v>17.696371078491211</v>
      </c>
      <c r="C41">
        <f>GEOMEAN(B41:B43)</f>
        <v>18.504059538560931</v>
      </c>
      <c r="D41" s="4">
        <v>31.739015579223633</v>
      </c>
      <c r="E41">
        <f>GEOMEAN(D41:D43)</f>
        <v>28.992692775559807</v>
      </c>
      <c r="F41" s="4">
        <f>E41-C41</f>
        <v>10.488633236998876</v>
      </c>
      <c r="G41" s="18">
        <f>2^(-F41)</f>
        <v>6.9599606167896168E-4</v>
      </c>
      <c r="H41">
        <f>G41/G37</f>
        <v>1.6429031540181632E-2</v>
      </c>
    </row>
    <row r="42" spans="1:8" x14ac:dyDescent="0.2">
      <c r="B42" s="4">
        <v>17.845710754394531</v>
      </c>
      <c r="D42" s="4">
        <v>28.178842544555664</v>
      </c>
      <c r="F42" s="4"/>
      <c r="G42" s="18"/>
    </row>
    <row r="43" spans="1:8" x14ac:dyDescent="0.2">
      <c r="B43" s="4">
        <v>20.062404632568359</v>
      </c>
      <c r="D43" s="4">
        <v>27.248905181884766</v>
      </c>
      <c r="F43" s="4"/>
      <c r="G43" s="18"/>
    </row>
    <row r="44" spans="1:8" x14ac:dyDescent="0.2">
      <c r="B44" s="4"/>
      <c r="D44" s="4"/>
      <c r="F44" s="4"/>
      <c r="G44" s="18"/>
    </row>
    <row r="45" spans="1:8" x14ac:dyDescent="0.2">
      <c r="A45" t="s">
        <v>24</v>
      </c>
      <c r="B45" s="4">
        <v>19.516622543334961</v>
      </c>
      <c r="C45">
        <f>GEOMEAN(B45:B47)</f>
        <v>19.52523615599447</v>
      </c>
      <c r="D45" s="4">
        <v>26.871692657470703</v>
      </c>
      <c r="E45">
        <f>GEOMEAN(D45:D47)</f>
        <v>26.970059880549123</v>
      </c>
      <c r="F45" s="4">
        <f>E45-C45</f>
        <v>7.4448237245546522</v>
      </c>
      <c r="G45" s="18">
        <f>2^(-F45)</f>
        <v>5.7396412279771122E-3</v>
      </c>
      <c r="H45">
        <f>G45/G37</f>
        <v>0.13548459819771014</v>
      </c>
    </row>
    <row r="46" spans="1:8" x14ac:dyDescent="0.2">
      <c r="B46" s="4">
        <v>20.338207244873047</v>
      </c>
      <c r="D46" s="4">
        <v>27.660802841186523</v>
      </c>
      <c r="F46" s="4"/>
      <c r="G46" s="18"/>
    </row>
    <row r="47" spans="1:8" x14ac:dyDescent="0.2">
      <c r="B47" s="4">
        <v>18.753034591674805</v>
      </c>
      <c r="D47" s="4">
        <v>26.392827987670898</v>
      </c>
      <c r="F47" s="4"/>
      <c r="G47" s="18"/>
    </row>
    <row r="48" spans="1:8" x14ac:dyDescent="0.2">
      <c r="B48" s="4"/>
      <c r="D48" s="4"/>
      <c r="F48" s="4"/>
      <c r="G48" s="18"/>
    </row>
    <row r="49" spans="1:10" x14ac:dyDescent="0.2">
      <c r="A49" s="11" t="s">
        <v>25</v>
      </c>
      <c r="B49" s="4">
        <v>18.02299690246582</v>
      </c>
      <c r="C49">
        <f>GEOMEAN(B49:B52)</f>
        <v>17.763189402688912</v>
      </c>
      <c r="D49" s="4">
        <v>26.659902572631836</v>
      </c>
      <c r="E49">
        <f>GEOMEAN(D49:D52)</f>
        <v>26.259849517102896</v>
      </c>
      <c r="F49" s="4">
        <f>E49-C49</f>
        <v>8.4966601144139844</v>
      </c>
      <c r="G49" s="18">
        <f>2^(-F49)</f>
        <v>2.7685377050647142E-3</v>
      </c>
      <c r="H49">
        <f>G49/G37</f>
        <v>6.5351509557349474E-2</v>
      </c>
    </row>
    <row r="50" spans="1:10" x14ac:dyDescent="0.2">
      <c r="B50" s="4">
        <v>17.777921676635742</v>
      </c>
      <c r="D50" s="4">
        <v>26.310436248779297</v>
      </c>
      <c r="F50" s="4"/>
    </row>
    <row r="51" spans="1:10" x14ac:dyDescent="0.2">
      <c r="B51" s="4">
        <v>17.619304656982422</v>
      </c>
      <c r="D51" s="4">
        <v>26.111997604370117</v>
      </c>
      <c r="F51" s="4"/>
      <c r="H51" s="18"/>
    </row>
    <row r="52" spans="1:10" x14ac:dyDescent="0.2">
      <c r="B52" s="4">
        <v>17.635469436645508</v>
      </c>
      <c r="D52" s="4">
        <v>25.962244033813477</v>
      </c>
      <c r="F52" s="4"/>
      <c r="H52" s="18"/>
    </row>
    <row r="55" spans="1:10" x14ac:dyDescent="0.2">
      <c r="J55" s="4"/>
    </row>
    <row r="56" spans="1:10" x14ac:dyDescent="0.2">
      <c r="J56" s="4"/>
    </row>
    <row r="57" spans="1:10" x14ac:dyDescent="0.2">
      <c r="J57" s="4"/>
    </row>
    <row r="58" spans="1:10" x14ac:dyDescent="0.2">
      <c r="J58" s="4"/>
    </row>
    <row r="59" spans="1:10" x14ac:dyDescent="0.2">
      <c r="J59" s="4"/>
    </row>
    <row r="60" spans="1:10" x14ac:dyDescent="0.2">
      <c r="J60" s="4"/>
    </row>
    <row r="61" spans="1:10" x14ac:dyDescent="0.2">
      <c r="J61" s="4"/>
    </row>
    <row r="62" spans="1:10" x14ac:dyDescent="0.2">
      <c r="J62" s="4"/>
    </row>
    <row r="63" spans="1:10" x14ac:dyDescent="0.2">
      <c r="J63" s="4"/>
    </row>
    <row r="64" spans="1:10" x14ac:dyDescent="0.2">
      <c r="J64" s="4"/>
    </row>
    <row r="65" spans="10:17" x14ac:dyDescent="0.2">
      <c r="J65" s="4"/>
      <c r="L65" s="4"/>
      <c r="M65" s="4"/>
      <c r="N65" s="4"/>
      <c r="P65" s="4"/>
      <c r="Q65" s="24"/>
    </row>
    <row r="66" spans="10:17" x14ac:dyDescent="0.2">
      <c r="L66" s="4"/>
      <c r="M66" s="4"/>
      <c r="N66" s="4"/>
      <c r="P66" s="4"/>
      <c r="Q66" s="4"/>
    </row>
    <row r="67" spans="10:17" x14ac:dyDescent="0.2">
      <c r="L67" s="4"/>
      <c r="M67" s="4"/>
      <c r="N67" s="4"/>
      <c r="P67" s="4"/>
      <c r="Q67" s="4"/>
    </row>
    <row r="69" spans="10:17" x14ac:dyDescent="0.2">
      <c r="J69" s="4"/>
      <c r="L69" s="4"/>
      <c r="M69" s="4"/>
      <c r="N69" s="4"/>
      <c r="P69" s="4"/>
      <c r="Q69" s="24"/>
    </row>
    <row r="70" spans="10:17" x14ac:dyDescent="0.2">
      <c r="J70" s="4"/>
      <c r="L70" s="4"/>
      <c r="M70" s="4"/>
      <c r="N70" s="4"/>
      <c r="P70" s="4"/>
      <c r="Q70" s="4"/>
    </row>
    <row r="71" spans="10:17" x14ac:dyDescent="0.2">
      <c r="J71" s="4"/>
      <c r="L71" s="4"/>
      <c r="M71" s="4"/>
      <c r="N71" s="4"/>
      <c r="P71" s="4"/>
      <c r="Q71" s="4"/>
    </row>
    <row r="72" spans="10:17" x14ac:dyDescent="0.2">
      <c r="J72" s="4"/>
      <c r="L72" s="4"/>
      <c r="M72" s="4"/>
      <c r="N72" s="4"/>
      <c r="P72" s="4"/>
      <c r="Q72" s="4"/>
    </row>
    <row r="73" spans="10:17" x14ac:dyDescent="0.2">
      <c r="J73" s="4"/>
      <c r="L73" s="4"/>
      <c r="M73" s="4"/>
      <c r="N73" s="4"/>
      <c r="P73" s="4"/>
      <c r="Q73" s="24"/>
    </row>
    <row r="74" spans="10:17" x14ac:dyDescent="0.2">
      <c r="J74" s="4"/>
      <c r="L74" s="4"/>
      <c r="M74" s="4"/>
      <c r="N74" s="4"/>
      <c r="P74" s="4"/>
      <c r="Q74" s="4"/>
    </row>
    <row r="75" spans="10:17" x14ac:dyDescent="0.2">
      <c r="J75" s="4"/>
      <c r="L75" s="4"/>
      <c r="M75" s="4"/>
      <c r="N75" s="4"/>
      <c r="P75" s="4"/>
      <c r="Q75" s="4"/>
    </row>
    <row r="76" spans="10:17" x14ac:dyDescent="0.2">
      <c r="J76" s="4"/>
      <c r="L76" s="4"/>
      <c r="M76" s="4"/>
      <c r="N76" s="4"/>
      <c r="P76" s="4"/>
      <c r="Q76" s="4"/>
    </row>
    <row r="77" spans="10:17" x14ac:dyDescent="0.2">
      <c r="J77" s="4"/>
      <c r="L77" s="4"/>
      <c r="M77" s="4"/>
      <c r="N77" s="4"/>
      <c r="P77" s="4"/>
      <c r="Q77" s="24"/>
    </row>
    <row r="78" spans="10:17" x14ac:dyDescent="0.2">
      <c r="J78" s="4"/>
      <c r="L78" s="4"/>
      <c r="M78" s="4"/>
      <c r="N78" s="4"/>
      <c r="P78" s="4"/>
      <c r="Q78" s="4"/>
    </row>
    <row r="79" spans="10:17" x14ac:dyDescent="0.2">
      <c r="L79" s="4"/>
      <c r="M79" s="4"/>
      <c r="N79" s="4"/>
      <c r="P79" s="4"/>
      <c r="Q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1D</vt:lpstr>
      <vt:lpstr>Figure 1C</vt:lpstr>
      <vt:lpstr>Figure2C</vt:lpstr>
      <vt:lpstr>figure 2D</vt:lpstr>
      <vt:lpstr>figure 2E</vt:lpstr>
      <vt:lpstr>Figure 2F</vt:lpstr>
      <vt:lpstr>Figure 4 F</vt:lpstr>
      <vt:lpstr>figure s1</vt:lpstr>
      <vt:lpstr>figure s11</vt:lpstr>
      <vt:lpstr>Figure S16</vt:lpstr>
      <vt:lpstr>figure 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Zafeer, Mohammad Faraz</dc:creator>
  <cp:lastModifiedBy>Zafeer, Mohammad Faraz</cp:lastModifiedBy>
  <dcterms:created xsi:type="dcterms:W3CDTF">2025-05-09T16:54:35Z</dcterms:created>
  <dcterms:modified xsi:type="dcterms:W3CDTF">2026-04-27T19:12:46Z</dcterms:modified>
</cp:coreProperties>
</file>