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cooney\Desktop\MK6194 in progress\JCI Insight revision\"/>
    </mc:Choice>
  </mc:AlternateContent>
  <xr:revisionPtr revIDLastSave="0" documentId="13_ncr:1_{5DD770D6-6AE3-4428-9CDC-4847209EDAE4}" xr6:coauthVersionLast="47" xr6:coauthVersionMax="47" xr10:uidLastSave="{00000000-0000-0000-0000-000000000000}"/>
  <bookViews>
    <workbookView xWindow="7368" yWindow="3504" windowWidth="21360" windowHeight="12984" firstSheet="9" activeTab="11" xr2:uid="{9E33169E-A35F-4BFA-9135-500E1EAB6E63}"/>
  </bookViews>
  <sheets>
    <sheet name="Figure 1A" sheetId="12" r:id="rId1"/>
    <sheet name="Figure 1B" sheetId="13" r:id="rId2"/>
    <sheet name="Figure 1C" sheetId="14" r:id="rId3"/>
    <sheet name="Figure 1D" sheetId="22" r:id="rId4"/>
    <sheet name="Fig 2B Treg_%_of_CD4" sheetId="2" r:id="rId5"/>
    <sheet name="Fig 2B Treg_Abs_count" sheetId="3" r:id="rId6"/>
    <sheet name="Fig 2C Log2FC absolute counts" sheetId="5" r:id="rId7"/>
    <sheet name="Fig 2D CyTOF metaclusters" sheetId="15" r:id="rId8"/>
    <sheet name="Fig 3C scRNAseq cluster freq" sheetId="9" r:id="rId9"/>
    <sheet name="Fig 4B %pSTAT5 of Treg unstim" sheetId="10" r:id="rId10"/>
    <sheet name="Fig 4C %pSTAT5 nonTreg" sheetId="11" r:id="rId11"/>
    <sheet name="Fig 4E %pSTAT5 stim" sheetId="17" r:id="rId12"/>
    <sheet name="Fig5B Treg subsets" sheetId="18" r:id="rId13"/>
    <sheet name="Fig 5C CD25 Ki67" sheetId="19" r:id="rId14"/>
    <sheet name="Fig 5D" sheetId="23" r:id="rId15"/>
    <sheet name="Fig 7C Treg surface markers" sheetId="20" r:id="rId16"/>
    <sheet name="Fig 7F Transendocytosis assay" sheetId="21" r:id="rId17"/>
  </sheets>
  <definedNames>
    <definedName name="_xlnm._FilterDatabase" localSheetId="8" hidden="1">'Fig 3C scRNAseq cluster freq'!$A$1:$E$81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1" i="15" l="1"/>
  <c r="T111" i="15"/>
  <c r="S111" i="15"/>
  <c r="R111" i="15"/>
  <c r="Q111" i="15"/>
  <c r="P111" i="15"/>
  <c r="O111" i="15"/>
  <c r="N111" i="15"/>
  <c r="M111" i="15"/>
  <c r="L111" i="15"/>
  <c r="K111" i="15"/>
  <c r="J111" i="15"/>
  <c r="I111" i="15"/>
  <c r="H111" i="15"/>
  <c r="G111" i="15"/>
  <c r="F111" i="15"/>
  <c r="E111" i="15"/>
  <c r="D111" i="15"/>
  <c r="O108" i="15"/>
  <c r="O109" i="15" s="1"/>
  <c r="N108" i="15"/>
  <c r="N109" i="15" s="1"/>
  <c r="U107" i="15"/>
  <c r="T107" i="15"/>
  <c r="S107" i="15"/>
  <c r="R107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E107" i="15"/>
  <c r="D107" i="15"/>
  <c r="U104" i="15"/>
  <c r="T104" i="15"/>
  <c r="S104" i="15"/>
  <c r="R104" i="15"/>
  <c r="Q104" i="15"/>
  <c r="P104" i="15"/>
  <c r="O104" i="15"/>
  <c r="N104" i="15"/>
  <c r="M104" i="15"/>
  <c r="L104" i="15"/>
  <c r="K104" i="15"/>
  <c r="J104" i="15"/>
  <c r="I104" i="15"/>
  <c r="H104" i="15"/>
  <c r="G104" i="15"/>
  <c r="F104" i="15"/>
  <c r="E104" i="15"/>
  <c r="D104" i="15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E101" i="15"/>
  <c r="E108" i="15" s="1"/>
  <c r="E109" i="15" s="1"/>
  <c r="D101" i="15"/>
  <c r="D108" i="15" s="1"/>
  <c r="D109" i="15" s="1"/>
  <c r="U98" i="15"/>
  <c r="T98" i="15"/>
  <c r="S98" i="15"/>
  <c r="R98" i="15"/>
  <c r="Q98" i="15"/>
  <c r="P98" i="15"/>
  <c r="O98" i="15"/>
  <c r="N98" i="15"/>
  <c r="M98" i="15"/>
  <c r="L98" i="15"/>
  <c r="K98" i="15"/>
  <c r="J98" i="15"/>
  <c r="I98" i="15"/>
  <c r="H98" i="15"/>
  <c r="G98" i="15"/>
  <c r="F98" i="15"/>
  <c r="E98" i="15"/>
  <c r="D98" i="15"/>
  <c r="U95" i="15"/>
  <c r="U108" i="15" s="1"/>
  <c r="U109" i="15" s="1"/>
  <c r="T95" i="15"/>
  <c r="T108" i="15" s="1"/>
  <c r="T109" i="15" s="1"/>
  <c r="S95" i="15"/>
  <c r="S108" i="15" s="1"/>
  <c r="S109" i="15" s="1"/>
  <c r="R95" i="15"/>
  <c r="R108" i="15" s="1"/>
  <c r="R109" i="15" s="1"/>
  <c r="Q95" i="15"/>
  <c r="Q108" i="15" s="1"/>
  <c r="Q109" i="15" s="1"/>
  <c r="P95" i="15"/>
  <c r="P108" i="15" s="1"/>
  <c r="P109" i="15" s="1"/>
  <c r="O95" i="15"/>
  <c r="N95" i="15"/>
  <c r="M95" i="15"/>
  <c r="L95" i="15"/>
  <c r="K95" i="15"/>
  <c r="K108" i="15" s="1"/>
  <c r="K109" i="15" s="1"/>
  <c r="J95" i="15"/>
  <c r="J108" i="15" s="1"/>
  <c r="J109" i="15" s="1"/>
  <c r="I95" i="15"/>
  <c r="I108" i="15" s="1"/>
  <c r="I109" i="15" s="1"/>
  <c r="H95" i="15"/>
  <c r="H108" i="15" s="1"/>
  <c r="H109" i="15" s="1"/>
  <c r="G95" i="15"/>
  <c r="G108" i="15" s="1"/>
  <c r="G109" i="15" s="1"/>
  <c r="F95" i="15"/>
  <c r="F108" i="15" s="1"/>
  <c r="F109" i="15" s="1"/>
  <c r="E95" i="15"/>
  <c r="D95" i="15"/>
  <c r="U92" i="15"/>
  <c r="T92" i="15"/>
  <c r="S92" i="15"/>
  <c r="R92" i="15"/>
  <c r="Q92" i="15"/>
  <c r="P92" i="15"/>
  <c r="O92" i="15"/>
  <c r="N92" i="15"/>
  <c r="M92" i="15"/>
  <c r="M108" i="15" s="1"/>
  <c r="M109" i="15" s="1"/>
  <c r="L92" i="15"/>
  <c r="L108" i="15" s="1"/>
  <c r="L109" i="15" s="1"/>
  <c r="K92" i="15"/>
  <c r="J92" i="15"/>
  <c r="I92" i="15"/>
  <c r="H92" i="15"/>
  <c r="G92" i="15"/>
  <c r="F92" i="15"/>
  <c r="E92" i="15"/>
  <c r="D92" i="15"/>
  <c r="U89" i="15"/>
  <c r="T89" i="15"/>
  <c r="S89" i="15"/>
  <c r="R89" i="15"/>
  <c r="Q89" i="15"/>
  <c r="P89" i="15"/>
  <c r="O89" i="15"/>
  <c r="N89" i="15"/>
  <c r="M89" i="15"/>
  <c r="L89" i="15"/>
  <c r="K89" i="15"/>
  <c r="J89" i="15"/>
  <c r="I89" i="15"/>
  <c r="H89" i="15"/>
  <c r="G89" i="15"/>
  <c r="F89" i="15"/>
  <c r="E89" i="15"/>
  <c r="D89" i="15"/>
  <c r="U85" i="15"/>
  <c r="T85" i="15"/>
  <c r="S85" i="15"/>
  <c r="R85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U82" i="15"/>
  <c r="T82" i="15"/>
  <c r="S82" i="15"/>
  <c r="R82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E82" i="15"/>
  <c r="D82" i="15"/>
  <c r="U79" i="15"/>
  <c r="T79" i="15"/>
  <c r="S79" i="15"/>
  <c r="R79" i="15"/>
  <c r="Q79" i="15"/>
  <c r="P79" i="15"/>
  <c r="O79" i="15"/>
  <c r="N79" i="15"/>
  <c r="M79" i="15"/>
  <c r="M86" i="15" s="1"/>
  <c r="M87" i="15" s="1"/>
  <c r="L79" i="15"/>
  <c r="L86" i="15" s="1"/>
  <c r="L87" i="15" s="1"/>
  <c r="K79" i="15"/>
  <c r="J79" i="15"/>
  <c r="I79" i="15"/>
  <c r="H79" i="15"/>
  <c r="G79" i="15"/>
  <c r="F79" i="15"/>
  <c r="E79" i="15"/>
  <c r="D79" i="15"/>
  <c r="U76" i="15"/>
  <c r="T76" i="15"/>
  <c r="S76" i="15"/>
  <c r="R76" i="15"/>
  <c r="Q76" i="15"/>
  <c r="P76" i="15"/>
  <c r="O76" i="15"/>
  <c r="N76" i="15"/>
  <c r="M76" i="15"/>
  <c r="L76" i="15"/>
  <c r="K76" i="15"/>
  <c r="J76" i="15"/>
  <c r="I76" i="15"/>
  <c r="H76" i="15"/>
  <c r="G76" i="15"/>
  <c r="F76" i="15"/>
  <c r="E76" i="15"/>
  <c r="D76" i="15"/>
  <c r="U73" i="15"/>
  <c r="U86" i="15" s="1"/>
  <c r="U87" i="15" s="1"/>
  <c r="T73" i="15"/>
  <c r="T86" i="15" s="1"/>
  <c r="T87" i="15" s="1"/>
  <c r="S73" i="15"/>
  <c r="S86" i="15" s="1"/>
  <c r="S87" i="15" s="1"/>
  <c r="R73" i="15"/>
  <c r="R86" i="15" s="1"/>
  <c r="R87" i="15" s="1"/>
  <c r="Q73" i="15"/>
  <c r="Q86" i="15" s="1"/>
  <c r="Q87" i="15" s="1"/>
  <c r="P73" i="15"/>
  <c r="P86" i="15" s="1"/>
  <c r="P87" i="15" s="1"/>
  <c r="O73" i="15"/>
  <c r="O86" i="15" s="1"/>
  <c r="O87" i="15" s="1"/>
  <c r="N73" i="15"/>
  <c r="N86" i="15" s="1"/>
  <c r="N87" i="15" s="1"/>
  <c r="M73" i="15"/>
  <c r="L73" i="15"/>
  <c r="K73" i="15"/>
  <c r="K86" i="15" s="1"/>
  <c r="K87" i="15" s="1"/>
  <c r="J73" i="15"/>
  <c r="J86" i="15" s="1"/>
  <c r="J87" i="15" s="1"/>
  <c r="I73" i="15"/>
  <c r="I86" i="15" s="1"/>
  <c r="I87" i="15" s="1"/>
  <c r="H73" i="15"/>
  <c r="H86" i="15" s="1"/>
  <c r="H87" i="15" s="1"/>
  <c r="G73" i="15"/>
  <c r="G86" i="15" s="1"/>
  <c r="G87" i="15" s="1"/>
  <c r="F73" i="15"/>
  <c r="F86" i="15" s="1"/>
  <c r="F87" i="15" s="1"/>
  <c r="E73" i="15"/>
  <c r="E86" i="15" s="1"/>
  <c r="E87" i="15" s="1"/>
  <c r="D73" i="15"/>
  <c r="D86" i="15" s="1"/>
  <c r="D87" i="15" s="1"/>
  <c r="U70" i="15"/>
  <c r="T70" i="15"/>
  <c r="S70" i="15"/>
  <c r="R70" i="15"/>
  <c r="Q70" i="15"/>
  <c r="P70" i="15"/>
  <c r="O70" i="15"/>
  <c r="N70" i="15"/>
  <c r="M70" i="15"/>
  <c r="L70" i="15"/>
  <c r="K70" i="15"/>
  <c r="J70" i="15"/>
  <c r="I70" i="15"/>
  <c r="H70" i="15"/>
  <c r="G70" i="15"/>
  <c r="F70" i="15"/>
  <c r="E70" i="15"/>
  <c r="D70" i="15"/>
  <c r="M67" i="15"/>
  <c r="M68" i="15" s="1"/>
  <c r="L67" i="15"/>
  <c r="L68" i="15" s="1"/>
  <c r="U66" i="15"/>
  <c r="T66" i="15"/>
  <c r="S66" i="15"/>
  <c r="R66" i="15"/>
  <c r="Q66" i="15"/>
  <c r="P66" i="15"/>
  <c r="O66" i="15"/>
  <c r="N66" i="15"/>
  <c r="M66" i="15"/>
  <c r="L66" i="15"/>
  <c r="K66" i="15"/>
  <c r="J66" i="15"/>
  <c r="I66" i="15"/>
  <c r="H66" i="15"/>
  <c r="G66" i="15"/>
  <c r="F66" i="15"/>
  <c r="E66" i="15"/>
  <c r="D66" i="15"/>
  <c r="U63" i="15"/>
  <c r="T63" i="15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E63" i="15"/>
  <c r="D63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U54" i="15"/>
  <c r="U67" i="15" s="1"/>
  <c r="U68" i="15" s="1"/>
  <c r="T54" i="15"/>
  <c r="T67" i="15" s="1"/>
  <c r="T68" i="15" s="1"/>
  <c r="S54" i="15"/>
  <c r="S67" i="15" s="1"/>
  <c r="S68" i="15" s="1"/>
  <c r="R54" i="15"/>
  <c r="R67" i="15" s="1"/>
  <c r="R68" i="15" s="1"/>
  <c r="Q54" i="15"/>
  <c r="Q67" i="15" s="1"/>
  <c r="Q68" i="15" s="1"/>
  <c r="P54" i="15"/>
  <c r="P67" i="15" s="1"/>
  <c r="P68" i="15" s="1"/>
  <c r="O54" i="15"/>
  <c r="O67" i="15" s="1"/>
  <c r="O68" i="15" s="1"/>
  <c r="N54" i="15"/>
  <c r="N67" i="15" s="1"/>
  <c r="N68" i="15" s="1"/>
  <c r="M54" i="15"/>
  <c r="L54" i="15"/>
  <c r="K54" i="15"/>
  <c r="J54" i="15"/>
  <c r="I54" i="15"/>
  <c r="I67" i="15" s="1"/>
  <c r="I68" i="15" s="1"/>
  <c r="H54" i="15"/>
  <c r="H67" i="15" s="1"/>
  <c r="H68" i="15" s="1"/>
  <c r="G54" i="15"/>
  <c r="G67" i="15" s="1"/>
  <c r="G68" i="15" s="1"/>
  <c r="F54" i="15"/>
  <c r="F67" i="15" s="1"/>
  <c r="F68" i="15" s="1"/>
  <c r="E54" i="15"/>
  <c r="E67" i="15" s="1"/>
  <c r="E68" i="15" s="1"/>
  <c r="D54" i="15"/>
  <c r="D67" i="15" s="1"/>
  <c r="D68" i="15" s="1"/>
  <c r="U51" i="15"/>
  <c r="T51" i="15"/>
  <c r="S51" i="15"/>
  <c r="R51" i="15"/>
  <c r="Q51" i="15"/>
  <c r="P51" i="15"/>
  <c r="O51" i="15"/>
  <c r="N51" i="15"/>
  <c r="M51" i="15"/>
  <c r="L51" i="15"/>
  <c r="K51" i="15"/>
  <c r="K67" i="15" s="1"/>
  <c r="K68" i="15" s="1"/>
  <c r="J51" i="15"/>
  <c r="J67" i="15" s="1"/>
  <c r="J68" i="15" s="1"/>
  <c r="I51" i="15"/>
  <c r="H51" i="15"/>
  <c r="G51" i="15"/>
  <c r="F51" i="15"/>
  <c r="E51" i="15"/>
  <c r="D51" i="15"/>
  <c r="U48" i="15"/>
  <c r="T48" i="15"/>
  <c r="S48" i="15"/>
  <c r="R48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U45" i="15"/>
  <c r="U46" i="15" s="1"/>
  <c r="T45" i="15"/>
  <c r="T46" i="15" s="1"/>
  <c r="U44" i="15"/>
  <c r="T44" i="15"/>
  <c r="S44" i="15"/>
  <c r="R44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U38" i="15"/>
  <c r="T38" i="15"/>
  <c r="S38" i="15"/>
  <c r="R38" i="15"/>
  <c r="Q38" i="15"/>
  <c r="P38" i="15"/>
  <c r="O38" i="15"/>
  <c r="N38" i="15"/>
  <c r="M38" i="15"/>
  <c r="L38" i="15"/>
  <c r="K38" i="15"/>
  <c r="K45" i="15" s="1"/>
  <c r="K46" i="15" s="1"/>
  <c r="J38" i="15"/>
  <c r="J45" i="15" s="1"/>
  <c r="J46" i="15" s="1"/>
  <c r="I38" i="15"/>
  <c r="H38" i="15"/>
  <c r="G38" i="15"/>
  <c r="F38" i="15"/>
  <c r="E38" i="15"/>
  <c r="D38" i="15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U32" i="15"/>
  <c r="T32" i="15"/>
  <c r="S32" i="15"/>
  <c r="R32" i="15"/>
  <c r="Q32" i="15"/>
  <c r="Q45" i="15" s="1"/>
  <c r="Q46" i="15" s="1"/>
  <c r="P32" i="15"/>
  <c r="P45" i="15" s="1"/>
  <c r="P46" i="15" s="1"/>
  <c r="O32" i="15"/>
  <c r="O45" i="15" s="1"/>
  <c r="O46" i="15" s="1"/>
  <c r="N32" i="15"/>
  <c r="N45" i="15" s="1"/>
  <c r="N46" i="15" s="1"/>
  <c r="M32" i="15"/>
  <c r="M45" i="15" s="1"/>
  <c r="M46" i="15" s="1"/>
  <c r="L32" i="15"/>
  <c r="L45" i="15" s="1"/>
  <c r="L46" i="15" s="1"/>
  <c r="K32" i="15"/>
  <c r="J32" i="15"/>
  <c r="I32" i="15"/>
  <c r="H32" i="15"/>
  <c r="G32" i="15"/>
  <c r="G45" i="15" s="1"/>
  <c r="G46" i="15" s="1"/>
  <c r="F32" i="15"/>
  <c r="F45" i="15" s="1"/>
  <c r="F46" i="15" s="1"/>
  <c r="E32" i="15"/>
  <c r="E45" i="15" s="1"/>
  <c r="E46" i="15" s="1"/>
  <c r="D32" i="15"/>
  <c r="D45" i="15" s="1"/>
  <c r="D46" i="15" s="1"/>
  <c r="U29" i="15"/>
  <c r="T29" i="15"/>
  <c r="S29" i="15"/>
  <c r="S45" i="15" s="1"/>
  <c r="S46" i="15" s="1"/>
  <c r="R29" i="15"/>
  <c r="R45" i="15" s="1"/>
  <c r="R46" i="15" s="1"/>
  <c r="Q29" i="15"/>
  <c r="P29" i="15"/>
  <c r="O29" i="15"/>
  <c r="N29" i="15"/>
  <c r="M29" i="15"/>
  <c r="L29" i="15"/>
  <c r="K29" i="15"/>
  <c r="J29" i="15"/>
  <c r="I29" i="15"/>
  <c r="I45" i="15" s="1"/>
  <c r="I46" i="15" s="1"/>
  <c r="H29" i="15"/>
  <c r="H45" i="15" s="1"/>
  <c r="H46" i="15" s="1"/>
  <c r="G29" i="15"/>
  <c r="F29" i="15"/>
  <c r="E29" i="15"/>
  <c r="D29" i="15"/>
  <c r="U26" i="15"/>
  <c r="T26" i="15"/>
  <c r="S26" i="15"/>
  <c r="R26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G23" i="15"/>
  <c r="G24" i="15" s="1"/>
  <c r="F23" i="15"/>
  <c r="F24" i="15" s="1"/>
  <c r="U22" i="15"/>
  <c r="T22" i="15"/>
  <c r="S22" i="15"/>
  <c r="R22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U19" i="15"/>
  <c r="T19" i="15"/>
  <c r="S19" i="15"/>
  <c r="R19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U16" i="15"/>
  <c r="T16" i="15"/>
  <c r="S16" i="15"/>
  <c r="S23" i="15" s="1"/>
  <c r="S24" i="15" s="1"/>
  <c r="R16" i="15"/>
  <c r="R23" i="15" s="1"/>
  <c r="R24" i="15" s="1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U10" i="15"/>
  <c r="U23" i="15" s="1"/>
  <c r="U24" i="15" s="1"/>
  <c r="T10" i="15"/>
  <c r="T23" i="15" s="1"/>
  <c r="T24" i="15" s="1"/>
  <c r="S10" i="15"/>
  <c r="R10" i="15"/>
  <c r="Q10" i="15"/>
  <c r="P10" i="15"/>
  <c r="O10" i="15"/>
  <c r="N10" i="15"/>
  <c r="M10" i="15"/>
  <c r="L10" i="15"/>
  <c r="K10" i="15"/>
  <c r="K23" i="15" s="1"/>
  <c r="K24" i="15" s="1"/>
  <c r="J10" i="15"/>
  <c r="J23" i="15" s="1"/>
  <c r="J24" i="15" s="1"/>
  <c r="I10" i="15"/>
  <c r="I23" i="15" s="1"/>
  <c r="I24" i="15" s="1"/>
  <c r="H10" i="15"/>
  <c r="H23" i="15" s="1"/>
  <c r="H24" i="15" s="1"/>
  <c r="G10" i="15"/>
  <c r="F10" i="15"/>
  <c r="E10" i="15"/>
  <c r="D10" i="15"/>
  <c r="U7" i="15"/>
  <c r="T7" i="15"/>
  <c r="S7" i="15"/>
  <c r="R7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U4" i="15"/>
  <c r="T4" i="15"/>
  <c r="S4" i="15"/>
  <c r="R4" i="15"/>
  <c r="Q4" i="15"/>
  <c r="Q23" i="15" s="1"/>
  <c r="Q24" i="15" s="1"/>
  <c r="P4" i="15"/>
  <c r="P23" i="15" s="1"/>
  <c r="P24" i="15" s="1"/>
  <c r="O4" i="15"/>
  <c r="O23" i="15" s="1"/>
  <c r="O24" i="15" s="1"/>
  <c r="N4" i="15"/>
  <c r="N23" i="15" s="1"/>
  <c r="N24" i="15" s="1"/>
  <c r="M4" i="15"/>
  <c r="M23" i="15" s="1"/>
  <c r="M24" i="15" s="1"/>
  <c r="L4" i="15"/>
  <c r="L23" i="15" s="1"/>
  <c r="L24" i="15" s="1"/>
  <c r="K4" i="15"/>
  <c r="J4" i="15"/>
  <c r="I4" i="15"/>
  <c r="H4" i="15"/>
  <c r="G4" i="15"/>
  <c r="F4" i="15"/>
  <c r="E4" i="15"/>
  <c r="E23" i="15" s="1"/>
  <c r="E24" i="15" s="1"/>
  <c r="D4" i="15"/>
  <c r="D23" i="15" s="1"/>
  <c r="D24" i="15" s="1"/>
  <c r="E26" i="11" l="1"/>
  <c r="F26" i="11"/>
  <c r="G26" i="11"/>
  <c r="H26" i="11"/>
  <c r="D26" i="11"/>
  <c r="E23" i="11"/>
  <c r="F23" i="11"/>
  <c r="G23" i="11"/>
  <c r="H23" i="11"/>
  <c r="D23" i="11"/>
  <c r="E22" i="11"/>
  <c r="F22" i="11"/>
  <c r="G22" i="11"/>
  <c r="H22" i="11"/>
  <c r="D22" i="11"/>
  <c r="E8" i="11" l="1"/>
  <c r="D8" i="11"/>
  <c r="D4" i="11"/>
  <c r="H20" i="11"/>
  <c r="G20" i="11"/>
  <c r="F20" i="11"/>
  <c r="E20" i="11"/>
  <c r="D20" i="11"/>
  <c r="H16" i="11"/>
  <c r="G16" i="11"/>
  <c r="F16" i="11"/>
  <c r="E16" i="11"/>
  <c r="D16" i="11"/>
  <c r="H12" i="11"/>
  <c r="G12" i="11"/>
  <c r="F12" i="11"/>
  <c r="E12" i="11"/>
  <c r="D12" i="11"/>
  <c r="H8" i="11"/>
  <c r="G8" i="11"/>
  <c r="F8" i="11"/>
  <c r="E4" i="11"/>
  <c r="F4" i="11"/>
  <c r="G4" i="11"/>
  <c r="H4" i="11"/>
</calcChain>
</file>

<file path=xl/sharedStrings.xml><?xml version="1.0" encoding="utf-8"?>
<sst xmlns="http://schemas.openxmlformats.org/spreadsheetml/2006/main" count="1094" uniqueCount="162">
  <si>
    <t>Placebo</t>
  </si>
  <si>
    <t>1mg</t>
  </si>
  <si>
    <t>3.5mg</t>
  </si>
  <si>
    <t>5mg</t>
  </si>
  <si>
    <t>10mg</t>
  </si>
  <si>
    <t>Baseline</t>
  </si>
  <si>
    <t>day 8</t>
  </si>
  <si>
    <t>day 15</t>
  </si>
  <si>
    <t>day 29</t>
  </si>
  <si>
    <t>Treg frequency (% of CD4+ T cells)</t>
  </si>
  <si>
    <t>Treg absolute counts (cells/L)</t>
  </si>
  <si>
    <t>Timepoint/Treatment</t>
  </si>
  <si>
    <t>Time point</t>
  </si>
  <si>
    <t>Dose cohort</t>
  </si>
  <si>
    <t xml:space="preserve">Abs Count %FoxP3+CD25+ Tregs </t>
  </si>
  <si>
    <t>Ab Count gdT</t>
  </si>
  <si>
    <t>Ab Count CD8 Tconv</t>
  </si>
  <si>
    <t>Ab Count CD4 Tconv</t>
  </si>
  <si>
    <t>Ab Count Nkhi</t>
  </si>
  <si>
    <t>Ab Count Nkdim</t>
  </si>
  <si>
    <t>Ab Count Th1</t>
  </si>
  <si>
    <t>Ab Count Tc1</t>
  </si>
  <si>
    <t>Ab Count CD25+ CD8 Tconv</t>
  </si>
  <si>
    <t>Ab Count Ki67+ CD8 Tconv</t>
  </si>
  <si>
    <t>Ab Count CD25+ CD4 Tconv</t>
  </si>
  <si>
    <t>Ab Count Ki67+ CD4 Tconv</t>
  </si>
  <si>
    <t>Ab Count ILC2-like</t>
  </si>
  <si>
    <t>Average FC</t>
  </si>
  <si>
    <t>Log2(Ave FC)</t>
  </si>
  <si>
    <t>Absolute counts of predicted IL-2 responsive cell subsets, manually gated by CyTOF</t>
  </si>
  <si>
    <t>Day 8</t>
  </si>
  <si>
    <t>Fold change (D8/BL)</t>
  </si>
  <si>
    <t>Treatment</t>
  </si>
  <si>
    <t>ClusterID</t>
  </si>
  <si>
    <t>Clust.PCT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</si>
  <si>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</si>
  <si>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</si>
  <si>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</si>
  <si>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</si>
  <si>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</si>
  <si>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</si>
  <si>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</si>
  <si>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</si>
  <si>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</si>
  <si>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</si>
  <si>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Day 15</t>
  </si>
  <si>
    <t>Day 29</t>
  </si>
  <si>
    <t>%pSTAT5+ of total Tregs, unstimated</t>
  </si>
  <si>
    <t>Time/Treatment group</t>
  </si>
  <si>
    <t>Participant</t>
  </si>
  <si>
    <t>CD4 memory</t>
  </si>
  <si>
    <t>CD8 memory</t>
  </si>
  <si>
    <t>Myeloid</t>
  </si>
  <si>
    <t>NK Bright</t>
  </si>
  <si>
    <t>Treg</t>
  </si>
  <si>
    <t>D8</t>
  </si>
  <si>
    <t>Cohort</t>
  </si>
  <si>
    <t>FC (D8 + 1/D0 + 1)</t>
  </si>
  <si>
    <t>AVE FC</t>
  </si>
  <si>
    <t>Log2(AVE FC)</t>
  </si>
  <si>
    <t>p value by paired two-tailed t test (BL vs. D8)</t>
  </si>
  <si>
    <t>-Log10(p value)</t>
  </si>
  <si>
    <t>%pSTAT5+ Tregs</t>
  </si>
  <si>
    <t>%pSTAT5+ Tconv</t>
  </si>
  <si>
    <t>% pSTAT5+ NK</t>
  </si>
  <si>
    <t>Wild-type IL2</t>
  </si>
  <si>
    <t>MK-6194</t>
  </si>
  <si>
    <t>Days post-treatment</t>
  </si>
  <si>
    <t>Vehicle</t>
  </si>
  <si>
    <t>MK-6194, d1</t>
  </si>
  <si>
    <t>MK-6194, d3</t>
  </si>
  <si>
    <t>MK-6194, d5</t>
  </si>
  <si>
    <t>MK-6194, d6</t>
  </si>
  <si>
    <t>MK-6194, d7</t>
  </si>
  <si>
    <t>MK-6194, d9</t>
  </si>
  <si>
    <t>4125M</t>
  </si>
  <si>
    <t>4126M</t>
  </si>
  <si>
    <t>4127M</t>
  </si>
  <si>
    <t>4625F</t>
  </si>
  <si>
    <t>4626F</t>
  </si>
  <si>
    <t>4627F</t>
  </si>
  <si>
    <t>CD4 T regulatory</t>
  </si>
  <si>
    <t>CD4 T naïve</t>
  </si>
  <si>
    <t>CD4 T conventional</t>
  </si>
  <si>
    <t>CD4 central memory</t>
  </si>
  <si>
    <t>CD4 T effector memory</t>
  </si>
  <si>
    <t>CD8 T cells</t>
  </si>
  <si>
    <t>B cells</t>
  </si>
  <si>
    <t>NK cells</t>
  </si>
  <si>
    <t>Timepoint</t>
  </si>
  <si>
    <t>metacluster_1 (CD4 memory)</t>
  </si>
  <si>
    <t>metacluster_2 (classical monocytes)</t>
  </si>
  <si>
    <t>metacluster_3 (CD56hi NK)</t>
  </si>
  <si>
    <t>metacluster_4 (CD4 memory)</t>
  </si>
  <si>
    <t>metacluster_5 (CD4 memory)</t>
  </si>
  <si>
    <t>metacluster_6 (NKT)</t>
  </si>
  <si>
    <t>metacluster_7 (cDC)</t>
  </si>
  <si>
    <t>metacluster_8 (Treg)</t>
  </si>
  <si>
    <t>metacluster_9 (CD4 naïve)</t>
  </si>
  <si>
    <t>metacluster_10 (B cells)</t>
  </si>
  <si>
    <t>metacluster_11 (CD8 memory)</t>
  </si>
  <si>
    <t>metacluster_12 (naïve CD8)</t>
  </si>
  <si>
    <t>metacluster_13 (gamma delta T cells)</t>
  </si>
  <si>
    <t>metacluster_14 (MAIT)</t>
  </si>
  <si>
    <t>metacluster_15 (pDC)</t>
  </si>
  <si>
    <t>metacluster_16 (non-classical monocytes)</t>
  </si>
  <si>
    <t>metacluster_17 (intermediate monocytes)</t>
  </si>
  <si>
    <t>metacluster_18 (monocytes)</t>
  </si>
  <si>
    <t>placebo</t>
  </si>
  <si>
    <t>BL</t>
  </si>
  <si>
    <t>FC (Day 8 + 0.0005/BL + 0.0005)</t>
  </si>
  <si>
    <t>Log2( AVE FC)</t>
  </si>
  <si>
    <t>T test (paired, two tailed)</t>
  </si>
  <si>
    <t>-log10(pvalue)</t>
  </si>
  <si>
    <t>%pSTAT5+ of Tregs, following in vitro IL-2 stimulation</t>
  </si>
  <si>
    <t>pTregs (cells x 10^6/L)</t>
  </si>
  <si>
    <t>naïve tTregs (cells x 10^6/L)</t>
  </si>
  <si>
    <t>CLA+ memory tTregs (cells x 10^6/L)</t>
  </si>
  <si>
    <t>TIGIT+ memory tTregs (cells x 10^6/L)</t>
  </si>
  <si>
    <t>TIGIT+ tTreg BL</t>
  </si>
  <si>
    <t>CLA+ tTreg BL</t>
  </si>
  <si>
    <t>naive tTreg BL</t>
  </si>
  <si>
    <t>pTreg BL</t>
  </si>
  <si>
    <t>CD25 MMI</t>
  </si>
  <si>
    <t>CLA+ tTreg D8</t>
  </si>
  <si>
    <t>TIGIT+ tTreg D8</t>
  </si>
  <si>
    <t>naive tTreg D8</t>
  </si>
  <si>
    <t>pTreg D8</t>
  </si>
  <si>
    <t>%Ki67+</t>
  </si>
  <si>
    <t>%alpha4 beta7+</t>
  </si>
  <si>
    <t>%CCR7+</t>
  </si>
  <si>
    <t>%CXCR3+</t>
  </si>
  <si>
    <t>%ICOS+</t>
  </si>
  <si>
    <t>%CTLA4+</t>
  </si>
  <si>
    <t>%OX40+</t>
  </si>
  <si>
    <t>%CD39+</t>
  </si>
  <si>
    <t>%TIGIT+</t>
  </si>
  <si>
    <t>D15</t>
  </si>
  <si>
    <t>D29</t>
  </si>
  <si>
    <t>Total Treg expression of surface markers of activation, function, and migration (10mg cohort)</t>
  </si>
  <si>
    <t>Gated on Tregs:</t>
  </si>
  <si>
    <t>Subject</t>
  </si>
  <si>
    <t xml:space="preserve">Baseline </t>
  </si>
  <si>
    <t>Day 8 + anti-CTLA4</t>
  </si>
  <si>
    <t>Gated on Teff:</t>
  </si>
  <si>
    <t>% of cells double positive for GFP and mCherry</t>
  </si>
  <si>
    <t>HC</t>
  </si>
  <si>
    <t>SLE</t>
  </si>
  <si>
    <t>T1D</t>
  </si>
  <si>
    <t>UC</t>
  </si>
  <si>
    <t>Unstimulated</t>
  </si>
  <si>
    <t>IL-2 </t>
  </si>
  <si>
    <t>%pSTAT5+ of Tregs</t>
  </si>
  <si>
    <t>naive tTreg</t>
  </si>
  <si>
    <t>memory tTreg</t>
  </si>
  <si>
    <t>pTreg</t>
  </si>
  <si>
    <t>IL-2  </t>
  </si>
  <si>
    <t>%pSTAT5+ of Treg subset</t>
  </si>
  <si>
    <t>Concentration (pM)</t>
  </si>
  <si>
    <t>Treg frequency as % of CD4 (individual animals)</t>
  </si>
  <si>
    <t>CD4+ Tconv frequency as % of CD3+ (individual animals)</t>
  </si>
  <si>
    <t>NK frequency as % of CD45+ (individual animals)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</si>
</sst>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0" xfId="0" quotePrefix="1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5" borderId="0" xfId="0" applyFill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A9D5-3129-40BC-AED8-34F1BEAC2795}">
  <dimension ref="A3:K13"/>
  <sheetViews>
    <sheetView topLeftCell="F1" workbookViewId="0">
      <selection activeCell="J5" sqref="J5:K12"/>
    </sheetView>
  </sheetViews>
  <sheetFormatPr defaultRowHeight="14.4" x14ac:dyDescent="0.3"/>
  <cols>
    <col min="1" max="1" width="16.88671875" bestFit="1" customWidth="1"/>
    <col min="2" max="3" width="15.109375" bestFit="1" customWidth="1"/>
    <col min="5" max="5" width="16.88671875" bestFit="1" customWidth="1"/>
    <col min="6" max="7" width="15.5546875" bestFit="1" customWidth="1"/>
    <col min="9" max="9" width="16.88671875" bestFit="1" customWidth="1"/>
    <col min="10" max="11" width="13.44140625" bestFit="1" customWidth="1"/>
  </cols>
  <sheetData>
    <row r="3" spans="1:11" x14ac:dyDescent="0.3">
      <c r="B3" s="12" t="s">
        <v>62</v>
      </c>
      <c r="C3" s="12" t="s">
        <v>62</v>
      </c>
      <c r="F3" s="13" t="s">
        <v>63</v>
      </c>
      <c r="G3" s="13" t="s">
        <v>63</v>
      </c>
      <c r="J3" s="14" t="s">
        <v>64</v>
      </c>
      <c r="K3" s="14" t="s">
        <v>64</v>
      </c>
    </row>
    <row r="4" spans="1:11" x14ac:dyDescent="0.3">
      <c r="A4" s="15" t="s">
        <v>158</v>
      </c>
      <c r="B4" t="s">
        <v>65</v>
      </c>
      <c r="C4" t="s">
        <v>66</v>
      </c>
      <c r="E4" s="15" t="s">
        <v>158</v>
      </c>
      <c r="F4" t="s">
        <v>65</v>
      </c>
      <c r="G4" t="s">
        <v>66</v>
      </c>
      <c r="I4" s="15" t="s">
        <v>158</v>
      </c>
      <c r="J4" t="s">
        <v>65</v>
      </c>
      <c r="K4" t="s">
        <v>66</v>
      </c>
    </row>
    <row r="5" spans="1:11" x14ac:dyDescent="0.3">
      <c r="A5" s="5">
        <v>10000</v>
      </c>
      <c r="B5" s="5">
        <v>99.7</v>
      </c>
      <c r="C5" s="5">
        <v>93.7</v>
      </c>
      <c r="E5" s="5">
        <v>10000</v>
      </c>
      <c r="F5" s="5">
        <v>77.2</v>
      </c>
      <c r="G5" s="5">
        <v>3.64</v>
      </c>
      <c r="I5" s="5">
        <v>10000</v>
      </c>
      <c r="J5" s="5">
        <v>85.4</v>
      </c>
      <c r="K5" s="5">
        <v>0.61</v>
      </c>
    </row>
    <row r="6" spans="1:11" x14ac:dyDescent="0.3">
      <c r="A6" s="5">
        <v>2000</v>
      </c>
      <c r="B6" s="5">
        <v>99.8</v>
      </c>
      <c r="C6" s="5">
        <v>92.1</v>
      </c>
      <c r="E6" s="5">
        <v>2000</v>
      </c>
      <c r="F6" s="5">
        <v>72.400000000000006</v>
      </c>
      <c r="G6" s="5">
        <v>3.26</v>
      </c>
      <c r="I6" s="5">
        <v>2000</v>
      </c>
      <c r="J6" s="5">
        <v>81.2</v>
      </c>
      <c r="K6" s="5">
        <v>0.41</v>
      </c>
    </row>
    <row r="7" spans="1:11" x14ac:dyDescent="0.3">
      <c r="A7" s="5">
        <v>400</v>
      </c>
      <c r="B7" s="5">
        <v>99.6</v>
      </c>
      <c r="C7" s="5">
        <v>92.1</v>
      </c>
      <c r="E7" s="5">
        <v>400</v>
      </c>
      <c r="F7" s="5">
        <v>63.8</v>
      </c>
      <c r="G7" s="5">
        <v>3.15</v>
      </c>
      <c r="I7" s="5">
        <v>400</v>
      </c>
      <c r="J7" s="5">
        <v>43.6</v>
      </c>
      <c r="K7" s="5">
        <v>0.41</v>
      </c>
    </row>
    <row r="8" spans="1:11" x14ac:dyDescent="0.3">
      <c r="A8" s="5">
        <v>80</v>
      </c>
      <c r="B8" s="5">
        <v>99.6</v>
      </c>
      <c r="C8" s="5">
        <v>89</v>
      </c>
      <c r="E8" s="5">
        <v>80</v>
      </c>
      <c r="F8" s="5">
        <v>51.7</v>
      </c>
      <c r="G8" s="5">
        <v>2.5299999999999998</v>
      </c>
      <c r="I8" s="5">
        <v>80</v>
      </c>
      <c r="J8" s="5">
        <v>7.49</v>
      </c>
      <c r="K8" s="5">
        <v>0.63</v>
      </c>
    </row>
    <row r="9" spans="1:11" x14ac:dyDescent="0.3">
      <c r="A9" s="5">
        <v>16</v>
      </c>
      <c r="B9" s="5">
        <v>99.3</v>
      </c>
      <c r="C9" s="5">
        <v>71.7</v>
      </c>
      <c r="E9" s="5">
        <v>16</v>
      </c>
      <c r="F9" s="5">
        <v>20.5</v>
      </c>
      <c r="G9" s="5">
        <v>1.29</v>
      </c>
      <c r="I9" s="5">
        <v>16</v>
      </c>
      <c r="J9" s="5">
        <v>1.58</v>
      </c>
      <c r="K9" s="5">
        <v>0.67</v>
      </c>
    </row>
    <row r="10" spans="1:11" x14ac:dyDescent="0.3">
      <c r="A10" s="5">
        <v>3.2</v>
      </c>
      <c r="B10" s="5">
        <v>83.3</v>
      </c>
      <c r="C10" s="5">
        <v>17.7</v>
      </c>
      <c r="E10" s="5">
        <v>3.2</v>
      </c>
      <c r="F10" s="5">
        <v>3.06</v>
      </c>
      <c r="G10" s="5">
        <v>0.16</v>
      </c>
      <c r="I10" s="5">
        <v>3.2</v>
      </c>
      <c r="J10" s="5">
        <v>1.94</v>
      </c>
      <c r="K10" s="5">
        <v>0.45</v>
      </c>
    </row>
    <row r="11" spans="1:11" x14ac:dyDescent="0.3">
      <c r="A11" s="5">
        <v>0.64</v>
      </c>
      <c r="B11" s="5">
        <v>12.6</v>
      </c>
      <c r="C11" s="5">
        <v>0.35</v>
      </c>
      <c r="E11" s="5">
        <v>0.64</v>
      </c>
      <c r="F11" s="5">
        <v>0.56999999999999995</v>
      </c>
      <c r="G11" s="5">
        <v>9.7000000000000003E-2</v>
      </c>
      <c r="I11" s="5">
        <v>0.64</v>
      </c>
      <c r="J11" s="5">
        <v>2.76</v>
      </c>
      <c r="K11" s="5">
        <v>0.66</v>
      </c>
    </row>
    <row r="12" spans="1:11" x14ac:dyDescent="0.3">
      <c r="A12" s="5">
        <v>0.128</v>
      </c>
      <c r="B12" s="5">
        <v>0.5</v>
      </c>
      <c r="C12" s="5">
        <v>8.7999999999999995E-2</v>
      </c>
      <c r="E12" s="5">
        <v>0.128</v>
      </c>
      <c r="F12" s="5">
        <v>0.57999999999999996</v>
      </c>
      <c r="G12" s="5">
        <v>4.7E-2</v>
      </c>
      <c r="I12" s="5">
        <v>0.128</v>
      </c>
      <c r="J12" s="5">
        <v>6.22</v>
      </c>
      <c r="K12" s="5">
        <v>0</v>
      </c>
    </row>
    <row r="13" spans="1:11" x14ac:dyDescent="0.3">
      <c r="A13" s="5"/>
      <c r="B1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CA2EF-D0F5-4DE2-9A8C-39CF7EEB8B9C}">
  <dimension ref="A2:I27"/>
  <sheetViews>
    <sheetView workbookViewId="0">
      <selection activeCell="B22" sqref="B22:I27"/>
    </sheetView>
  </sheetViews>
  <sheetFormatPr defaultRowHeight="14.4" x14ac:dyDescent="0.3"/>
  <cols>
    <col min="1" max="1" width="19" bestFit="1" customWidth="1"/>
  </cols>
  <sheetData>
    <row r="2" spans="1:9" x14ac:dyDescent="0.3">
      <c r="A2" s="12" t="s">
        <v>67</v>
      </c>
      <c r="B2" s="12" t="s">
        <v>159</v>
      </c>
      <c r="C2" s="12"/>
      <c r="D2" s="12"/>
      <c r="E2" s="12"/>
      <c r="F2" s="12"/>
      <c r="G2" s="12"/>
      <c r="H2" s="12"/>
      <c r="I2" s="12"/>
    </row>
    <row r="3" spans="1:9" x14ac:dyDescent="0.3">
      <c r="A3" t="s">
        <v>68</v>
      </c>
      <c r="B3" s="5">
        <v>1.34</v>
      </c>
      <c r="C3" s="5">
        <v>4.5599999999999996</v>
      </c>
      <c r="D3" s="5">
        <v>2.92</v>
      </c>
      <c r="E3" s="5">
        <v>2.54</v>
      </c>
      <c r="F3" s="5">
        <v>2.2400000000000002</v>
      </c>
      <c r="G3" s="5">
        <v>1.1100000000000001</v>
      </c>
      <c r="H3" s="5">
        <v>3.74</v>
      </c>
      <c r="I3" s="5">
        <v>2.42</v>
      </c>
    </row>
    <row r="4" spans="1:9" x14ac:dyDescent="0.3">
      <c r="A4" s="16" t="s">
        <v>69</v>
      </c>
      <c r="B4">
        <v>1.91</v>
      </c>
      <c r="C4">
        <v>2.68</v>
      </c>
      <c r="D4">
        <v>2.72</v>
      </c>
    </row>
    <row r="5" spans="1:9" x14ac:dyDescent="0.3">
      <c r="A5" s="16" t="s">
        <v>70</v>
      </c>
      <c r="B5">
        <v>6.02</v>
      </c>
      <c r="C5">
        <v>5.84</v>
      </c>
      <c r="D5">
        <v>6.26</v>
      </c>
      <c r="E5">
        <v>3.34</v>
      </c>
      <c r="F5">
        <v>2.29</v>
      </c>
      <c r="G5">
        <v>1.55</v>
      </c>
      <c r="H5">
        <v>3.28</v>
      </c>
    </row>
    <row r="6" spans="1:9" x14ac:dyDescent="0.3">
      <c r="A6" s="16" t="s">
        <v>71</v>
      </c>
      <c r="B6">
        <v>10.199999999999999</v>
      </c>
      <c r="C6">
        <v>8.2799999999999994</v>
      </c>
      <c r="D6">
        <v>11.7</v>
      </c>
      <c r="E6">
        <v>9.34</v>
      </c>
      <c r="F6">
        <v>2.75</v>
      </c>
      <c r="G6">
        <v>8.93</v>
      </c>
      <c r="H6">
        <v>8.9</v>
      </c>
      <c r="I6">
        <v>7.48</v>
      </c>
    </row>
    <row r="7" spans="1:9" x14ac:dyDescent="0.3">
      <c r="A7" s="16" t="s">
        <v>72</v>
      </c>
      <c r="B7">
        <v>4.67</v>
      </c>
      <c r="C7">
        <v>9.5</v>
      </c>
      <c r="D7">
        <v>5.68</v>
      </c>
      <c r="E7">
        <v>10.8</v>
      </c>
      <c r="F7">
        <v>5.08</v>
      </c>
      <c r="G7">
        <v>7.45</v>
      </c>
      <c r="H7">
        <v>5.84</v>
      </c>
      <c r="I7">
        <v>7.42</v>
      </c>
    </row>
    <row r="8" spans="1:9" x14ac:dyDescent="0.3">
      <c r="A8" s="16" t="s">
        <v>73</v>
      </c>
      <c r="B8">
        <v>10.9</v>
      </c>
      <c r="C8">
        <v>13.7</v>
      </c>
      <c r="D8">
        <v>12.8</v>
      </c>
      <c r="E8">
        <v>13.7</v>
      </c>
      <c r="F8">
        <v>4.71</v>
      </c>
      <c r="G8">
        <v>9.33</v>
      </c>
      <c r="H8">
        <v>11.2</v>
      </c>
      <c r="I8">
        <v>8.52</v>
      </c>
    </row>
    <row r="9" spans="1:9" x14ac:dyDescent="0.3">
      <c r="A9" s="16" t="s">
        <v>74</v>
      </c>
      <c r="B9">
        <v>9.19</v>
      </c>
      <c r="C9">
        <v>8.14</v>
      </c>
      <c r="D9">
        <v>7.05</v>
      </c>
      <c r="E9">
        <v>7.28</v>
      </c>
      <c r="F9">
        <v>3.75</v>
      </c>
      <c r="G9">
        <v>3.96</v>
      </c>
      <c r="H9">
        <v>7.93</v>
      </c>
      <c r="I9">
        <v>6</v>
      </c>
    </row>
    <row r="11" spans="1:9" x14ac:dyDescent="0.3">
      <c r="A11" s="17" t="s">
        <v>67</v>
      </c>
      <c r="B11" s="17" t="s">
        <v>160</v>
      </c>
      <c r="C11" s="17"/>
      <c r="D11" s="17"/>
      <c r="E11" s="17"/>
      <c r="F11" s="17"/>
      <c r="G11" s="17"/>
      <c r="H11" s="17"/>
      <c r="I11" s="17"/>
    </row>
    <row r="12" spans="1:9" x14ac:dyDescent="0.3">
      <c r="A12" t="s">
        <v>68</v>
      </c>
      <c r="B12" s="5">
        <v>61.9</v>
      </c>
      <c r="C12" s="5">
        <v>53.4</v>
      </c>
      <c r="D12" s="5">
        <v>60.3</v>
      </c>
      <c r="E12" s="5">
        <v>55.9</v>
      </c>
      <c r="F12" s="5">
        <v>59.2</v>
      </c>
      <c r="G12" s="5">
        <v>56.9</v>
      </c>
      <c r="H12" s="5">
        <v>67.900000000000006</v>
      </c>
      <c r="I12" s="5">
        <v>57.9</v>
      </c>
    </row>
    <row r="13" spans="1:9" x14ac:dyDescent="0.3">
      <c r="A13" s="16" t="s">
        <v>69</v>
      </c>
      <c r="B13">
        <v>49.8</v>
      </c>
      <c r="C13">
        <v>59.8</v>
      </c>
      <c r="D13">
        <v>52.8</v>
      </c>
    </row>
    <row r="14" spans="1:9" x14ac:dyDescent="0.3">
      <c r="A14" s="16" t="s">
        <v>70</v>
      </c>
      <c r="B14">
        <v>52.6</v>
      </c>
      <c r="C14">
        <v>56.5</v>
      </c>
      <c r="D14">
        <v>53.1</v>
      </c>
      <c r="E14">
        <v>65.400000000000006</v>
      </c>
      <c r="F14">
        <v>61.3</v>
      </c>
      <c r="G14">
        <v>63.3</v>
      </c>
      <c r="H14">
        <v>60.9</v>
      </c>
    </row>
    <row r="15" spans="1:9" x14ac:dyDescent="0.3">
      <c r="A15" s="16" t="s">
        <v>71</v>
      </c>
      <c r="B15">
        <v>51.9</v>
      </c>
      <c r="C15">
        <v>64.900000000000006</v>
      </c>
      <c r="D15">
        <v>56.7</v>
      </c>
      <c r="E15">
        <v>66</v>
      </c>
      <c r="F15">
        <v>48.8</v>
      </c>
      <c r="G15">
        <v>60</v>
      </c>
      <c r="H15">
        <v>60.5</v>
      </c>
      <c r="I15">
        <v>51.4</v>
      </c>
    </row>
    <row r="16" spans="1:9" x14ac:dyDescent="0.3">
      <c r="A16" s="16" t="s">
        <v>72</v>
      </c>
      <c r="B16">
        <v>52.1</v>
      </c>
      <c r="C16">
        <v>56.6</v>
      </c>
      <c r="D16">
        <v>51.2</v>
      </c>
      <c r="E16">
        <v>83.3</v>
      </c>
      <c r="F16">
        <v>49.3</v>
      </c>
      <c r="G16">
        <v>67.5</v>
      </c>
      <c r="H16">
        <v>56.1</v>
      </c>
      <c r="I16">
        <v>63.4</v>
      </c>
    </row>
    <row r="17" spans="1:9" x14ac:dyDescent="0.3">
      <c r="A17" s="16" t="s">
        <v>73</v>
      </c>
      <c r="B17">
        <v>62.3</v>
      </c>
      <c r="C17">
        <v>57</v>
      </c>
      <c r="D17">
        <v>52.9</v>
      </c>
      <c r="E17">
        <v>53.2</v>
      </c>
      <c r="F17">
        <v>44.7</v>
      </c>
      <c r="G17">
        <v>52.7</v>
      </c>
      <c r="H17">
        <v>82.4</v>
      </c>
      <c r="I17">
        <v>46.7</v>
      </c>
    </row>
    <row r="18" spans="1:9" x14ac:dyDescent="0.3">
      <c r="A18" s="16" t="s">
        <v>74</v>
      </c>
      <c r="B18">
        <v>59.4</v>
      </c>
      <c r="C18">
        <v>58.1</v>
      </c>
      <c r="D18">
        <v>52.6</v>
      </c>
      <c r="E18">
        <v>52.9</v>
      </c>
      <c r="F18">
        <v>62.4</v>
      </c>
      <c r="G18">
        <v>72.2</v>
      </c>
      <c r="H18">
        <v>41.3</v>
      </c>
      <c r="I18">
        <v>79.099999999999994</v>
      </c>
    </row>
    <row r="20" spans="1:9" x14ac:dyDescent="0.3">
      <c r="A20" s="14" t="s">
        <v>67</v>
      </c>
      <c r="B20" s="14" t="s">
        <v>161</v>
      </c>
      <c r="C20" s="14"/>
      <c r="D20" s="14"/>
      <c r="E20" s="14"/>
      <c r="F20" s="14"/>
      <c r="G20" s="14"/>
      <c r="H20" s="14"/>
      <c r="I20" s="14"/>
    </row>
    <row r="21" spans="1:9" x14ac:dyDescent="0.3">
      <c r="A21" t="s">
        <v>68</v>
      </c>
      <c r="B21" s="5">
        <v>0.35</v>
      </c>
      <c r="C21" s="5">
        <v>0.43</v>
      </c>
      <c r="D21" s="5">
        <v>0.27</v>
      </c>
      <c r="E21" s="5">
        <v>0.37</v>
      </c>
      <c r="F21" s="5">
        <v>0.37</v>
      </c>
      <c r="G21" s="5">
        <v>0.18</v>
      </c>
      <c r="H21" s="5">
        <v>0.4</v>
      </c>
      <c r="I21" s="5">
        <v>0.34</v>
      </c>
    </row>
    <row r="22" spans="1:9" x14ac:dyDescent="0.3">
      <c r="A22" s="16" t="s">
        <v>69</v>
      </c>
      <c r="B22">
        <v>0.2</v>
      </c>
      <c r="C22">
        <v>0.34</v>
      </c>
      <c r="D22">
        <v>0.45</v>
      </c>
    </row>
    <row r="23" spans="1:9" x14ac:dyDescent="0.3">
      <c r="A23" s="16" t="s">
        <v>70</v>
      </c>
      <c r="B23">
        <v>1.02</v>
      </c>
      <c r="C23">
        <v>0.26</v>
      </c>
      <c r="D23">
        <v>0.42</v>
      </c>
      <c r="E23">
        <v>0.5</v>
      </c>
      <c r="F23">
        <v>0.38</v>
      </c>
      <c r="G23">
        <v>0.34</v>
      </c>
      <c r="H23">
        <v>0.3</v>
      </c>
    </row>
    <row r="24" spans="1:9" x14ac:dyDescent="0.3">
      <c r="A24" s="16" t="s">
        <v>71</v>
      </c>
      <c r="B24">
        <v>0.5</v>
      </c>
      <c r="C24">
        <v>0.64</v>
      </c>
      <c r="D24">
        <v>0.32</v>
      </c>
      <c r="E24">
        <v>0.59</v>
      </c>
      <c r="F24">
        <v>0.26</v>
      </c>
      <c r="G24">
        <v>0.35</v>
      </c>
      <c r="H24">
        <v>0.38</v>
      </c>
      <c r="I24">
        <v>0.34</v>
      </c>
    </row>
    <row r="25" spans="1:9" x14ac:dyDescent="0.3">
      <c r="A25" s="16" t="s">
        <v>72</v>
      </c>
      <c r="B25">
        <v>0.41</v>
      </c>
      <c r="C25">
        <v>0.73</v>
      </c>
      <c r="D25">
        <v>0.28999999999999998</v>
      </c>
      <c r="E25">
        <v>0.33</v>
      </c>
      <c r="F25">
        <v>0.51</v>
      </c>
      <c r="G25">
        <v>0.63</v>
      </c>
      <c r="H25">
        <v>0.32</v>
      </c>
      <c r="I25">
        <v>0.31</v>
      </c>
    </row>
    <row r="26" spans="1:9" x14ac:dyDescent="0.3">
      <c r="A26" s="16" t="s">
        <v>73</v>
      </c>
      <c r="B26">
        <v>0.66</v>
      </c>
      <c r="C26">
        <v>0.66</v>
      </c>
      <c r="D26">
        <v>0.7</v>
      </c>
      <c r="E26">
        <v>0.28000000000000003</v>
      </c>
      <c r="F26">
        <v>0.17</v>
      </c>
      <c r="G26">
        <v>1</v>
      </c>
      <c r="H26">
        <v>0.33</v>
      </c>
      <c r="I26">
        <v>0.27</v>
      </c>
    </row>
    <row r="27" spans="1:9" x14ac:dyDescent="0.3">
      <c r="A27" s="16" t="s">
        <v>74</v>
      </c>
      <c r="B27">
        <v>0.3</v>
      </c>
      <c r="C27">
        <v>0.28999999999999998</v>
      </c>
      <c r="D27">
        <v>0.23</v>
      </c>
      <c r="E27">
        <v>0.19</v>
      </c>
      <c r="F27">
        <v>0.2</v>
      </c>
      <c r="G27">
        <v>0.52</v>
      </c>
      <c r="H27">
        <v>0.6</v>
      </c>
      <c r="I27">
        <v>0.36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287D-7B8C-4B2C-B505-86E86C9057CD}">
  <dimension ref="A1:G9"/>
  <sheetViews>
    <sheetView workbookViewId="0">
      <selection activeCell="B9" sqref="B9:G9"/>
    </sheetView>
  </sheetViews>
  <sheetFormatPr defaultRowHeight="14.4" x14ac:dyDescent="0.3"/>
  <cols>
    <col min="1" max="1" width="28.33203125" customWidth="1"/>
  </cols>
  <sheetData>
    <row r="1" spans="1:7" x14ac:dyDescent="0.3"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</row>
    <row r="2" spans="1:7" x14ac:dyDescent="0.3">
      <c r="A2" t="s">
        <v>81</v>
      </c>
      <c r="B2">
        <v>70.19</v>
      </c>
      <c r="C2">
        <v>39.21</v>
      </c>
      <c r="D2">
        <v>32.6</v>
      </c>
      <c r="E2">
        <v>23.36</v>
      </c>
      <c r="F2">
        <v>50.7</v>
      </c>
      <c r="G2">
        <v>38.159999999999997</v>
      </c>
    </row>
    <row r="3" spans="1:7" x14ac:dyDescent="0.3">
      <c r="A3" t="s">
        <v>82</v>
      </c>
      <c r="B3">
        <v>3.82</v>
      </c>
      <c r="C3">
        <v>2.89</v>
      </c>
      <c r="D3">
        <v>1.71</v>
      </c>
      <c r="E3">
        <v>1.87</v>
      </c>
      <c r="F3">
        <v>1.1599999999999999</v>
      </c>
      <c r="G3">
        <v>1.62</v>
      </c>
    </row>
    <row r="4" spans="1:7" x14ac:dyDescent="0.3">
      <c r="A4" t="s">
        <v>83</v>
      </c>
      <c r="B4">
        <v>2.4700000000000002</v>
      </c>
      <c r="C4">
        <v>2.5</v>
      </c>
      <c r="D4">
        <v>1.25</v>
      </c>
      <c r="E4">
        <v>1.55</v>
      </c>
      <c r="F4">
        <v>1</v>
      </c>
      <c r="G4">
        <v>1.43</v>
      </c>
    </row>
    <row r="5" spans="1:7" x14ac:dyDescent="0.3">
      <c r="A5" t="s">
        <v>84</v>
      </c>
      <c r="B5">
        <v>6.15</v>
      </c>
      <c r="C5">
        <v>7.48</v>
      </c>
      <c r="D5">
        <v>6.47</v>
      </c>
      <c r="E5">
        <v>3.78</v>
      </c>
      <c r="F5">
        <v>7.63</v>
      </c>
      <c r="G5">
        <v>5.7</v>
      </c>
    </row>
    <row r="6" spans="1:7" x14ac:dyDescent="0.3">
      <c r="A6" t="s">
        <v>85</v>
      </c>
      <c r="B6">
        <v>6.15</v>
      </c>
      <c r="C6">
        <v>4.04</v>
      </c>
      <c r="D6">
        <v>3.32</v>
      </c>
      <c r="E6">
        <v>1.1499999999999999</v>
      </c>
      <c r="F6">
        <v>0.83</v>
      </c>
      <c r="G6">
        <v>0.56000000000000005</v>
      </c>
    </row>
    <row r="7" spans="1:7" x14ac:dyDescent="0.3">
      <c r="A7" t="s">
        <v>86</v>
      </c>
      <c r="B7">
        <v>3.35</v>
      </c>
      <c r="C7">
        <v>1.91</v>
      </c>
      <c r="D7">
        <v>1.62</v>
      </c>
      <c r="E7">
        <v>1.45</v>
      </c>
      <c r="F7">
        <v>1</v>
      </c>
      <c r="G7">
        <v>1.06</v>
      </c>
    </row>
    <row r="8" spans="1:7" x14ac:dyDescent="0.3">
      <c r="A8" t="s">
        <v>87</v>
      </c>
      <c r="B8">
        <v>1.1399999999999999</v>
      </c>
      <c r="C8">
        <v>0.95</v>
      </c>
      <c r="D8">
        <v>0.98</v>
      </c>
      <c r="E8">
        <v>0.99</v>
      </c>
      <c r="F8">
        <v>0.78</v>
      </c>
      <c r="G8">
        <v>0.95</v>
      </c>
    </row>
    <row r="9" spans="1:7" x14ac:dyDescent="0.3">
      <c r="A9" t="s">
        <v>88</v>
      </c>
      <c r="B9">
        <v>2.25</v>
      </c>
      <c r="C9">
        <v>1.32</v>
      </c>
      <c r="D9">
        <v>2.04</v>
      </c>
      <c r="E9">
        <v>0.97</v>
      </c>
      <c r="F9">
        <v>0.98</v>
      </c>
      <c r="G9">
        <v>0.8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9A61-339D-47A9-B344-38E6629332EF}">
  <dimension ref="A1:U4"/>
  <sheetViews>
    <sheetView workbookViewId="0">
      <selection activeCell="B8" sqref="B8"/>
    </sheetView>
  </sheetViews>
  <sheetFormatPr defaultRowHeight="14.4" x14ac:dyDescent="0.3"/>
  <cols>
    <col min="1" max="1" width="18.33203125" customWidth="1"/>
  </cols>
  <sheetData>
    <row r="1" spans="1:21" x14ac:dyDescent="0.3">
      <c r="A1" t="s">
        <v>152</v>
      </c>
      <c r="B1" s="28" t="s">
        <v>146</v>
      </c>
      <c r="C1" s="28"/>
      <c r="D1" s="28"/>
      <c r="E1" s="28"/>
      <c r="F1" s="28"/>
      <c r="G1" s="28" t="s">
        <v>147</v>
      </c>
      <c r="H1" s="28"/>
      <c r="I1" s="28"/>
      <c r="J1" s="28"/>
      <c r="K1" s="28"/>
      <c r="L1" s="28" t="s">
        <v>148</v>
      </c>
      <c r="M1" s="28"/>
      <c r="N1" s="28"/>
      <c r="O1" s="28"/>
      <c r="P1" s="28"/>
      <c r="Q1" s="28" t="s">
        <v>149</v>
      </c>
      <c r="R1" s="28"/>
      <c r="S1" s="28"/>
      <c r="T1" s="28"/>
      <c r="U1" s="28"/>
    </row>
    <row r="2" spans="1:21" x14ac:dyDescent="0.3">
      <c r="A2" s="16" t="s">
        <v>150</v>
      </c>
      <c r="B2" s="5">
        <v>3.45</v>
      </c>
      <c r="C2" s="5">
        <v>2.78</v>
      </c>
      <c r="D2" s="5">
        <v>3.49</v>
      </c>
      <c r="E2" s="5">
        <v>11.1</v>
      </c>
      <c r="F2" s="5">
        <v>2.56</v>
      </c>
      <c r="G2" s="5">
        <v>6.5</v>
      </c>
      <c r="H2" s="5">
        <v>7.68</v>
      </c>
      <c r="I2" s="5">
        <v>5.88</v>
      </c>
      <c r="J2" s="5">
        <v>8.81</v>
      </c>
      <c r="K2" s="5">
        <v>5.51</v>
      </c>
      <c r="L2" s="5">
        <v>5.64</v>
      </c>
      <c r="M2" s="5">
        <v>6.81</v>
      </c>
      <c r="N2" s="5">
        <v>6.54</v>
      </c>
      <c r="O2" s="5">
        <v>6.33</v>
      </c>
      <c r="P2" s="5">
        <v>7.75</v>
      </c>
      <c r="Q2" s="5">
        <v>1.85</v>
      </c>
      <c r="R2" s="5">
        <v>6.03</v>
      </c>
      <c r="S2" s="5">
        <v>12.7</v>
      </c>
      <c r="T2" s="5">
        <v>4.2</v>
      </c>
      <c r="U2" s="5">
        <v>2.1800000000000002</v>
      </c>
    </row>
    <row r="3" spans="1:21" x14ac:dyDescent="0.3">
      <c r="A3" s="16" t="s">
        <v>151</v>
      </c>
      <c r="B3" s="5">
        <v>88.2</v>
      </c>
      <c r="C3" s="5">
        <v>90.1</v>
      </c>
      <c r="D3" s="5">
        <v>94.8</v>
      </c>
      <c r="E3" s="5">
        <v>95.7</v>
      </c>
      <c r="F3" s="5">
        <v>93.8</v>
      </c>
      <c r="G3" s="5">
        <v>80.7</v>
      </c>
      <c r="H3" s="5">
        <v>97.2</v>
      </c>
      <c r="I3" s="5">
        <v>90.7</v>
      </c>
      <c r="J3" s="5">
        <v>81.099999999999994</v>
      </c>
      <c r="K3" s="5">
        <v>93.2</v>
      </c>
      <c r="L3" s="5">
        <v>91</v>
      </c>
      <c r="M3" s="5">
        <v>91.9</v>
      </c>
      <c r="N3" s="5">
        <v>95.8</v>
      </c>
      <c r="O3" s="5">
        <v>95.4</v>
      </c>
      <c r="P3" s="5">
        <v>91.6</v>
      </c>
      <c r="Q3" s="5">
        <v>88</v>
      </c>
      <c r="R3" s="5">
        <v>97.1</v>
      </c>
      <c r="S3" s="5">
        <v>91.9</v>
      </c>
      <c r="T3" s="5">
        <v>91</v>
      </c>
      <c r="U3" s="5">
        <v>89</v>
      </c>
    </row>
    <row r="4" spans="1:21" x14ac:dyDescent="0.3">
      <c r="A4" s="16" t="s">
        <v>66</v>
      </c>
      <c r="B4" s="5">
        <v>66.599999999999994</v>
      </c>
      <c r="C4" s="5">
        <v>65.900000000000006</v>
      </c>
      <c r="D4" s="5">
        <v>78.8</v>
      </c>
      <c r="E4" s="5">
        <v>68.2</v>
      </c>
      <c r="F4" s="5">
        <v>64.2</v>
      </c>
      <c r="G4" s="5">
        <v>50.9</v>
      </c>
      <c r="H4" s="5">
        <v>72.3</v>
      </c>
      <c r="I4" s="5">
        <v>28.3</v>
      </c>
      <c r="J4" s="5">
        <v>60.1</v>
      </c>
      <c r="K4" s="5">
        <v>78.599999999999994</v>
      </c>
      <c r="L4" s="5">
        <v>64.8</v>
      </c>
      <c r="M4" s="5">
        <v>76</v>
      </c>
      <c r="N4" s="5">
        <v>91.5</v>
      </c>
      <c r="O4" s="5">
        <v>81.599999999999994</v>
      </c>
      <c r="P4" s="5">
        <v>81</v>
      </c>
      <c r="Q4" s="5">
        <v>79</v>
      </c>
      <c r="R4" s="5">
        <v>87.1</v>
      </c>
      <c r="S4" s="5">
        <v>54</v>
      </c>
      <c r="T4" s="5">
        <v>68</v>
      </c>
      <c r="U4" s="5">
        <v>55.9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9C730-7324-4F99-8853-CD588CD59757}">
  <dimension ref="A1:AE6"/>
  <sheetViews>
    <sheetView workbookViewId="0"/>
  </sheetViews>
  <sheetFormatPr defaultRowHeight="14.4" x14ac:dyDescent="0.3"/>
  <cols>
    <col min="1" max="1" width="27.88671875" customWidth="1"/>
  </cols>
  <sheetData>
    <row r="1" spans="1:31" x14ac:dyDescent="0.3">
      <c r="A1" s="27" t="s">
        <v>9</v>
      </c>
    </row>
    <row r="2" spans="1:31" x14ac:dyDescent="0.3">
      <c r="A2" t="s">
        <v>11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4</v>
      </c>
      <c r="AA2" t="s">
        <v>4</v>
      </c>
      <c r="AB2" t="s">
        <v>4</v>
      </c>
      <c r="AC2" t="s">
        <v>4</v>
      </c>
      <c r="AD2" t="s">
        <v>4</v>
      </c>
      <c r="AE2" t="s">
        <v>4</v>
      </c>
    </row>
    <row r="3" spans="1:31" x14ac:dyDescent="0.3">
      <c r="A3" t="s">
        <v>5</v>
      </c>
      <c r="B3">
        <v>2.21</v>
      </c>
      <c r="C3">
        <v>4.0999999999999996</v>
      </c>
      <c r="D3">
        <v>5.15</v>
      </c>
      <c r="E3">
        <v>4.3499999999999996</v>
      </c>
      <c r="F3">
        <v>2.14</v>
      </c>
      <c r="G3">
        <v>3.52</v>
      </c>
      <c r="H3">
        <v>3.9</v>
      </c>
      <c r="I3">
        <v>2.82</v>
      </c>
      <c r="J3">
        <v>2.29</v>
      </c>
      <c r="K3">
        <v>3.73</v>
      </c>
      <c r="L3">
        <v>1.47</v>
      </c>
      <c r="M3">
        <v>3</v>
      </c>
      <c r="N3">
        <v>4.95</v>
      </c>
      <c r="O3">
        <v>2.83</v>
      </c>
      <c r="P3">
        <v>4.37</v>
      </c>
      <c r="Q3">
        <v>1.69</v>
      </c>
      <c r="R3">
        <v>4.38</v>
      </c>
      <c r="S3">
        <v>1.69</v>
      </c>
      <c r="T3">
        <v>2.33</v>
      </c>
      <c r="U3">
        <v>3.34</v>
      </c>
      <c r="V3">
        <v>2.82</v>
      </c>
      <c r="W3">
        <v>5.22</v>
      </c>
      <c r="X3">
        <v>3.1</v>
      </c>
      <c r="Y3">
        <v>1.84</v>
      </c>
      <c r="Z3">
        <v>3.81</v>
      </c>
      <c r="AA3">
        <v>3.12</v>
      </c>
      <c r="AB3">
        <v>3.95</v>
      </c>
      <c r="AC3">
        <v>1.83</v>
      </c>
      <c r="AD3">
        <v>2.96</v>
      </c>
      <c r="AE3">
        <v>3.54</v>
      </c>
    </row>
    <row r="4" spans="1:31" x14ac:dyDescent="0.3">
      <c r="A4" t="s">
        <v>6</v>
      </c>
      <c r="B4">
        <v>2.23</v>
      </c>
      <c r="C4">
        <v>3.13</v>
      </c>
      <c r="D4">
        <v>5.01</v>
      </c>
      <c r="E4">
        <v>3.95</v>
      </c>
      <c r="F4">
        <v>1.76</v>
      </c>
      <c r="G4">
        <v>2.56</v>
      </c>
      <c r="H4">
        <v>3.5</v>
      </c>
      <c r="I4">
        <v>4.0999999999999996</v>
      </c>
      <c r="J4">
        <v>4.72</v>
      </c>
      <c r="K4">
        <v>5.75</v>
      </c>
      <c r="L4">
        <v>3.4</v>
      </c>
      <c r="M4">
        <v>4.8</v>
      </c>
      <c r="N4">
        <v>7.33</v>
      </c>
      <c r="O4">
        <v>19.3</v>
      </c>
      <c r="P4">
        <v>26.3</v>
      </c>
      <c r="Q4">
        <v>4.92</v>
      </c>
      <c r="R4">
        <v>31.7</v>
      </c>
      <c r="S4">
        <v>6.54</v>
      </c>
      <c r="T4">
        <v>11.5</v>
      </c>
      <c r="U4">
        <v>10</v>
      </c>
      <c r="V4">
        <v>10.8</v>
      </c>
      <c r="W4">
        <v>23</v>
      </c>
      <c r="X4">
        <v>11</v>
      </c>
      <c r="Y4">
        <v>7.83</v>
      </c>
      <c r="Z4">
        <v>18.100000000000001</v>
      </c>
      <c r="AA4">
        <v>12</v>
      </c>
      <c r="AB4">
        <v>25.8</v>
      </c>
      <c r="AC4">
        <v>12.7</v>
      </c>
      <c r="AD4">
        <v>11.3</v>
      </c>
      <c r="AE4">
        <v>12.4</v>
      </c>
    </row>
    <row r="5" spans="1:31" x14ac:dyDescent="0.3">
      <c r="A5" t="s">
        <v>7</v>
      </c>
      <c r="B5">
        <v>1.85</v>
      </c>
      <c r="C5">
        <v>3.12</v>
      </c>
      <c r="D5">
        <v>3.13</v>
      </c>
      <c r="E5">
        <v>3.74</v>
      </c>
      <c r="F5">
        <v>1.44</v>
      </c>
      <c r="G5">
        <v>3.19</v>
      </c>
      <c r="H5">
        <v>3.79</v>
      </c>
      <c r="I5">
        <v>2.87</v>
      </c>
      <c r="J5">
        <v>3.43</v>
      </c>
      <c r="K5">
        <v>3.95</v>
      </c>
      <c r="L5">
        <v>2.4700000000000002</v>
      </c>
      <c r="M5">
        <v>2.79</v>
      </c>
      <c r="N5">
        <v>5.21</v>
      </c>
      <c r="O5">
        <v>7.19</v>
      </c>
      <c r="P5">
        <v>6.38</v>
      </c>
      <c r="Q5">
        <v>2.81</v>
      </c>
      <c r="R5">
        <v>9.56</v>
      </c>
      <c r="S5">
        <v>6.36</v>
      </c>
      <c r="T5">
        <v>3.94</v>
      </c>
      <c r="V5">
        <v>5.43</v>
      </c>
      <c r="W5">
        <v>8.99</v>
      </c>
      <c r="X5">
        <v>5.9</v>
      </c>
      <c r="Y5">
        <v>4.78</v>
      </c>
      <c r="Z5">
        <v>18.899999999999999</v>
      </c>
      <c r="AA5">
        <v>11.4</v>
      </c>
      <c r="AB5">
        <v>18.399999999999999</v>
      </c>
      <c r="AC5">
        <v>14.4</v>
      </c>
      <c r="AD5">
        <v>12.1</v>
      </c>
      <c r="AE5">
        <v>13.5</v>
      </c>
    </row>
    <row r="6" spans="1:31" x14ac:dyDescent="0.3">
      <c r="A6" t="s">
        <v>8</v>
      </c>
      <c r="B6">
        <v>3.22</v>
      </c>
      <c r="C6">
        <v>3.03</v>
      </c>
      <c r="D6">
        <v>3.29</v>
      </c>
      <c r="E6">
        <v>4.79</v>
      </c>
      <c r="F6">
        <v>1.67</v>
      </c>
      <c r="G6">
        <v>2.37</v>
      </c>
      <c r="H6">
        <v>3.66</v>
      </c>
      <c r="I6">
        <v>1.1200000000000001</v>
      </c>
      <c r="J6">
        <v>3.06</v>
      </c>
      <c r="K6">
        <v>3.61</v>
      </c>
      <c r="L6">
        <v>1.1200000000000001</v>
      </c>
      <c r="M6">
        <v>1.92</v>
      </c>
      <c r="N6">
        <v>5.62</v>
      </c>
      <c r="O6">
        <v>4.2300000000000004</v>
      </c>
      <c r="P6">
        <v>3.71</v>
      </c>
      <c r="Q6">
        <v>2.2799999999999998</v>
      </c>
      <c r="R6">
        <v>6.1</v>
      </c>
      <c r="S6">
        <v>2.5299999999999998</v>
      </c>
      <c r="T6">
        <v>3.49</v>
      </c>
      <c r="V6">
        <v>3.35</v>
      </c>
      <c r="W6">
        <v>6.22</v>
      </c>
      <c r="X6">
        <v>2.31</v>
      </c>
      <c r="Y6">
        <v>1.85</v>
      </c>
      <c r="Z6">
        <v>4.62</v>
      </c>
      <c r="AA6">
        <v>3.16</v>
      </c>
      <c r="AB6">
        <v>6.77</v>
      </c>
      <c r="AC6">
        <v>5.41</v>
      </c>
      <c r="AD6">
        <v>4.18</v>
      </c>
      <c r="AE6">
        <v>4.51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AE85B-BD91-44C4-A787-AE4C9FA490DF}">
  <dimension ref="A1:AE6"/>
  <sheetViews>
    <sheetView workbookViewId="0"/>
  </sheetViews>
  <sheetFormatPr defaultRowHeight="14.4" x14ac:dyDescent="0.3"/>
  <cols>
    <col min="1" max="1" width="30.77734375" customWidth="1"/>
  </cols>
  <sheetData>
    <row r="1" spans="1:31" x14ac:dyDescent="0.3">
      <c r="A1" s="27" t="s">
        <v>10</v>
      </c>
    </row>
    <row r="2" spans="1:31" x14ac:dyDescent="0.3">
      <c r="A2" t="s">
        <v>11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4</v>
      </c>
      <c r="AA2" t="s">
        <v>4</v>
      </c>
      <c r="AB2" t="s">
        <v>4</v>
      </c>
      <c r="AC2" t="s">
        <v>4</v>
      </c>
      <c r="AD2" t="s">
        <v>4</v>
      </c>
      <c r="AE2" t="s">
        <v>4</v>
      </c>
    </row>
    <row r="3" spans="1:31" x14ac:dyDescent="0.3">
      <c r="A3" t="s">
        <v>5</v>
      </c>
      <c r="B3" s="1">
        <v>37239257.909999996</v>
      </c>
      <c r="C3" s="1">
        <v>47942354.600000001</v>
      </c>
      <c r="D3" s="1">
        <v>35398718.039999999</v>
      </c>
      <c r="E3" s="1">
        <v>88355724.859999999</v>
      </c>
      <c r="F3" s="1">
        <v>18550905.68</v>
      </c>
      <c r="G3" s="1">
        <v>16937241.469999999</v>
      </c>
      <c r="H3" s="1">
        <v>20429104.48</v>
      </c>
      <c r="I3" s="1">
        <v>28732357.32</v>
      </c>
      <c r="J3" s="1">
        <v>21488742.989999998</v>
      </c>
      <c r="K3" s="1">
        <v>40120456.710000001</v>
      </c>
      <c r="L3" s="1">
        <v>14716787</v>
      </c>
      <c r="M3" s="1">
        <v>25367668.77</v>
      </c>
      <c r="N3" s="1">
        <v>29550951.120000001</v>
      </c>
      <c r="O3">
        <v>8923713.1349999998</v>
      </c>
      <c r="P3">
        <v>7876345.6560000004</v>
      </c>
      <c r="Q3">
        <v>8751439.3809999991</v>
      </c>
      <c r="R3" s="1">
        <v>24944513.609999999</v>
      </c>
      <c r="S3" s="1">
        <v>31554670.77</v>
      </c>
      <c r="T3" s="1">
        <v>17468221.870000001</v>
      </c>
      <c r="U3" s="1">
        <v>12709328.48</v>
      </c>
      <c r="V3" s="1">
        <v>31345463.940000001</v>
      </c>
      <c r="W3" s="1">
        <v>40857885</v>
      </c>
      <c r="X3" s="1">
        <v>34403816.82</v>
      </c>
      <c r="Y3" s="1">
        <v>21709871.800000001</v>
      </c>
      <c r="Z3" s="1">
        <v>15476731.439999999</v>
      </c>
      <c r="AA3" s="1">
        <v>18628077.43</v>
      </c>
      <c r="AB3" s="1">
        <v>11984636.130000001</v>
      </c>
      <c r="AC3">
        <v>8234146.5820000004</v>
      </c>
      <c r="AD3" s="1">
        <v>28800995.370000001</v>
      </c>
      <c r="AE3" s="1">
        <v>14457675.32</v>
      </c>
    </row>
    <row r="4" spans="1:31" x14ac:dyDescent="0.3">
      <c r="A4" t="s">
        <v>6</v>
      </c>
      <c r="B4" s="1">
        <v>26189936.670000002</v>
      </c>
      <c r="C4" s="1">
        <v>36386834.640000001</v>
      </c>
      <c r="D4" s="1">
        <v>16414895.970000001</v>
      </c>
      <c r="E4" s="1">
        <v>58224031.850000001</v>
      </c>
      <c r="F4" s="1">
        <v>12674009.65</v>
      </c>
      <c r="G4" s="1">
        <v>11089449.539999999</v>
      </c>
      <c r="H4" s="1">
        <v>18699136.73</v>
      </c>
      <c r="I4" s="1">
        <v>34010953.490000002</v>
      </c>
      <c r="J4" s="1">
        <v>22699501.48</v>
      </c>
      <c r="K4" s="1">
        <v>61627946.759999998</v>
      </c>
      <c r="L4" s="1">
        <v>22988881.620000001</v>
      </c>
      <c r="M4" s="1">
        <v>43201379.149999999</v>
      </c>
      <c r="N4" s="1">
        <v>51477371.969999999</v>
      </c>
      <c r="O4" s="1">
        <v>99257523.819999993</v>
      </c>
      <c r="P4" s="1">
        <v>95717940.739999995</v>
      </c>
      <c r="Q4" s="1">
        <v>28758957.390000001</v>
      </c>
      <c r="R4" s="1">
        <v>84329099.189999998</v>
      </c>
      <c r="S4" s="1">
        <v>101063196.7</v>
      </c>
      <c r="T4" s="1">
        <v>81605084.069999993</v>
      </c>
      <c r="U4" s="1">
        <v>37876832.600000001</v>
      </c>
      <c r="V4" s="1">
        <v>109993220.5</v>
      </c>
      <c r="W4" s="1">
        <v>190293323.5</v>
      </c>
      <c r="X4" s="1">
        <v>146366614.5</v>
      </c>
      <c r="Y4" s="1">
        <v>95779948.790000007</v>
      </c>
      <c r="Z4" s="1">
        <v>151742152.90000001</v>
      </c>
      <c r="AA4" s="1">
        <v>96784478.930000007</v>
      </c>
      <c r="AB4" s="1">
        <v>81442494.569999993</v>
      </c>
      <c r="AC4" s="1">
        <v>45665603.829999998</v>
      </c>
      <c r="AD4" s="1">
        <v>110516692.59999999</v>
      </c>
      <c r="AE4" s="1">
        <v>72030394.459999993</v>
      </c>
    </row>
    <row r="5" spans="1:31" x14ac:dyDescent="0.3">
      <c r="A5" t="s">
        <v>7</v>
      </c>
      <c r="B5" s="1">
        <v>14157060.52</v>
      </c>
      <c r="C5" s="1">
        <v>23888128.109999999</v>
      </c>
      <c r="D5" s="1">
        <v>19126881.640000001</v>
      </c>
      <c r="E5" s="1">
        <v>44879817.030000001</v>
      </c>
      <c r="F5" s="1">
        <v>11458909.970000001</v>
      </c>
      <c r="G5" s="1">
        <v>13933064.84</v>
      </c>
      <c r="H5" s="1">
        <v>25315968.440000001</v>
      </c>
      <c r="I5" s="1">
        <v>10937855.310000001</v>
      </c>
      <c r="J5" s="1">
        <v>22226209.370000001</v>
      </c>
      <c r="K5" s="1">
        <v>40106132.079999998</v>
      </c>
      <c r="L5" s="1">
        <v>15515877.01</v>
      </c>
      <c r="M5" s="1">
        <v>23714868.690000001</v>
      </c>
      <c r="N5" s="1">
        <v>34518596.369999997</v>
      </c>
      <c r="O5" s="1">
        <v>67205255.829999998</v>
      </c>
      <c r="P5" s="1">
        <v>35969454.270000003</v>
      </c>
      <c r="Q5" s="1">
        <v>10362954.07</v>
      </c>
      <c r="R5" s="1">
        <v>70508986.620000005</v>
      </c>
      <c r="S5" s="1">
        <v>110666155.8</v>
      </c>
      <c r="T5" s="1">
        <v>59658378.659999996</v>
      </c>
      <c r="V5" s="1">
        <v>43682968.789999999</v>
      </c>
      <c r="W5" s="1">
        <v>74385308.459999993</v>
      </c>
      <c r="X5" s="1">
        <v>55108747.310000002</v>
      </c>
      <c r="Y5" s="1">
        <v>50656561.75</v>
      </c>
      <c r="Z5" s="1">
        <v>109009167.59999999</v>
      </c>
      <c r="AA5" s="1">
        <v>92223642.920000002</v>
      </c>
      <c r="AB5" s="1">
        <v>109491859.2</v>
      </c>
      <c r="AC5" s="1">
        <v>57259973.049999997</v>
      </c>
      <c r="AD5" s="1">
        <v>146088177.19999999</v>
      </c>
      <c r="AE5" s="1">
        <v>71148659.230000004</v>
      </c>
    </row>
    <row r="6" spans="1:31" x14ac:dyDescent="0.3">
      <c r="A6" t="s">
        <v>8</v>
      </c>
      <c r="B6" s="1">
        <v>16101694.92</v>
      </c>
      <c r="C6" s="1">
        <v>22555091.199999999</v>
      </c>
      <c r="D6" s="1">
        <v>18630380.039999999</v>
      </c>
      <c r="E6" s="1">
        <v>65594949.520000003</v>
      </c>
      <c r="F6" s="1">
        <v>18347983.710000001</v>
      </c>
      <c r="G6" s="1">
        <v>10709356.35</v>
      </c>
      <c r="H6" s="1">
        <v>23633645.030000001</v>
      </c>
      <c r="I6">
        <v>7424867.4129999997</v>
      </c>
      <c r="J6" s="1">
        <v>25853230.91</v>
      </c>
      <c r="K6" s="1">
        <v>45333672.240000002</v>
      </c>
      <c r="L6">
        <v>7817387.8360000001</v>
      </c>
      <c r="M6" s="1">
        <v>12373296.050000001</v>
      </c>
      <c r="N6" s="1">
        <v>26128783.559999999</v>
      </c>
      <c r="O6" s="1">
        <v>25135692.390000001</v>
      </c>
      <c r="P6" s="1">
        <v>11825656.039999999</v>
      </c>
      <c r="Q6" s="1">
        <v>14507994.039999999</v>
      </c>
      <c r="R6" s="1">
        <v>12015939.51</v>
      </c>
      <c r="S6" s="1">
        <v>35783842.520000003</v>
      </c>
      <c r="T6" s="1">
        <v>19756472.699999999</v>
      </c>
      <c r="V6" s="1">
        <v>29441699.239999998</v>
      </c>
      <c r="W6" s="1">
        <v>39702785.530000001</v>
      </c>
      <c r="X6" s="1">
        <v>26627375.48</v>
      </c>
      <c r="Y6" s="1">
        <v>21404327.780000001</v>
      </c>
      <c r="Z6" s="1">
        <v>19966176.399999999</v>
      </c>
      <c r="AA6" s="1">
        <v>23264206.780000001</v>
      </c>
      <c r="AB6" s="1">
        <v>27672973.050000001</v>
      </c>
      <c r="AC6" s="1">
        <v>19438175.27</v>
      </c>
      <c r="AD6" s="1">
        <v>51561564.5</v>
      </c>
      <c r="AE6" s="1">
        <v>18926567.129999999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A15EF-CF54-45A3-BCE3-B3370550CFA4}">
  <dimension ref="A1:P102"/>
  <sheetViews>
    <sheetView workbookViewId="0">
      <selection activeCell="B102" sqref="B102"/>
    </sheetView>
  </sheetViews>
  <sheetFormatPr defaultColWidth="14.6640625" defaultRowHeight="14.4" x14ac:dyDescent="0.3"/>
  <cols>
    <col min="1" max="1" width="14.6640625" style="3"/>
    <col min="2" max="2" width="26.6640625" style="3" customWidth="1"/>
    <col min="3" max="16384" width="14.6640625" style="3"/>
  </cols>
  <sheetData>
    <row r="1" spans="1:16" x14ac:dyDescent="0.3">
      <c r="A1" s="7" t="s">
        <v>29</v>
      </c>
    </row>
    <row r="2" spans="1:16" s="2" customFormat="1" ht="25.2" customHeight="1" x14ac:dyDescent="0.3">
      <c r="A2" s="2" t="s">
        <v>49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  <c r="P2" s="2" t="s">
        <v>26</v>
      </c>
    </row>
    <row r="3" spans="1:16" x14ac:dyDescent="0.3">
      <c r="A3" s="3">
        <v>1</v>
      </c>
      <c r="B3" s="3" t="s">
        <v>5</v>
      </c>
      <c r="C3" s="3" t="s">
        <v>0</v>
      </c>
      <c r="D3" s="3">
        <v>37239257.906373158</v>
      </c>
      <c r="E3" s="3">
        <v>56233778.717677593</v>
      </c>
      <c r="F3" s="3">
        <v>339784110.35278279</v>
      </c>
      <c r="G3" s="3">
        <v>1650148995.4820724</v>
      </c>
      <c r="H3" s="3">
        <v>1124675.574353552</v>
      </c>
      <c r="I3" s="3">
        <v>51735076.420263387</v>
      </c>
      <c r="J3" s="3">
        <v>519796933.5768528</v>
      </c>
      <c r="K3" s="3">
        <v>153582417.87945783</v>
      </c>
      <c r="L3" s="3">
        <v>53346105.325386897</v>
      </c>
      <c r="M3" s="3">
        <v>70675094.953378826</v>
      </c>
      <c r="N3" s="3">
        <v>391085311.92925113</v>
      </c>
      <c r="O3" s="3">
        <v>323429203.11448622</v>
      </c>
      <c r="P3" s="3">
        <v>1001411.1314044027</v>
      </c>
    </row>
    <row r="4" spans="1:16" x14ac:dyDescent="0.3">
      <c r="A4" s="3">
        <v>1</v>
      </c>
      <c r="B4" s="3" t="s">
        <v>30</v>
      </c>
      <c r="C4" s="3" t="s">
        <v>0</v>
      </c>
      <c r="D4" s="3">
        <v>26189936.671874441</v>
      </c>
      <c r="E4" s="3">
        <v>50118665.696669012</v>
      </c>
      <c r="F4" s="3">
        <v>354407289.29384965</v>
      </c>
      <c r="G4" s="3">
        <v>1148035158.4395759</v>
      </c>
      <c r="H4" s="3">
        <v>9817648.3917518388</v>
      </c>
      <c r="I4" s="3">
        <v>134813772.37653401</v>
      </c>
      <c r="J4" s="3">
        <v>413292657.03824729</v>
      </c>
      <c r="K4" s="3">
        <v>174722793.62186787</v>
      </c>
      <c r="L4" s="3">
        <v>37212765.375854209</v>
      </c>
      <c r="M4" s="3">
        <v>56705166.287015945</v>
      </c>
      <c r="N4" s="3">
        <v>256011840.33202544</v>
      </c>
      <c r="O4" s="3">
        <v>194017941.7762883</v>
      </c>
      <c r="P4" s="3">
        <v>864834.64322770678</v>
      </c>
    </row>
    <row r="5" spans="1:16" s="18" customFormat="1" x14ac:dyDescent="0.3">
      <c r="A5" s="18">
        <v>1</v>
      </c>
      <c r="B5" s="18" t="s">
        <v>31</v>
      </c>
      <c r="C5" s="18" t="s">
        <v>0</v>
      </c>
      <c r="D5" s="18">
        <v>0.703288361377155</v>
      </c>
      <c r="E5" s="18">
        <v>0.89125552007256026</v>
      </c>
      <c r="F5" s="18">
        <v>1.0430366768059998</v>
      </c>
      <c r="G5" s="18">
        <v>0.69571606053924262</v>
      </c>
      <c r="H5" s="18">
        <v>8.7293159161875522</v>
      </c>
      <c r="I5" s="18">
        <v>2.6058485210573825</v>
      </c>
      <c r="J5" s="18">
        <v>0.79510406918770582</v>
      </c>
      <c r="K5" s="18">
        <v>1.1376484107640659</v>
      </c>
      <c r="L5" s="18">
        <v>0.69757229977471313</v>
      </c>
      <c r="M5" s="18">
        <v>0.80233590523538434</v>
      </c>
      <c r="N5" s="18">
        <v>0.65461890928375999</v>
      </c>
      <c r="O5" s="18">
        <v>0.59987762362822439</v>
      </c>
      <c r="P5" s="18">
        <v>0.86361596761446247</v>
      </c>
    </row>
    <row r="6" spans="1:16" x14ac:dyDescent="0.3">
      <c r="A6" s="3">
        <v>2</v>
      </c>
      <c r="B6" s="3" t="s">
        <v>5</v>
      </c>
      <c r="C6" s="3" t="s">
        <v>0</v>
      </c>
      <c r="D6" s="3">
        <v>47942354.599771753</v>
      </c>
      <c r="E6" s="3">
        <v>57755797.733867422</v>
      </c>
      <c r="F6" s="3">
        <v>545842209.14359891</v>
      </c>
      <c r="G6" s="3">
        <v>1122029523.8734605</v>
      </c>
      <c r="H6" s="3">
        <v>15185624.454539351</v>
      </c>
      <c r="I6" s="3">
        <v>294112381.67699778</v>
      </c>
      <c r="J6" s="3">
        <v>265920997.15801013</v>
      </c>
      <c r="K6" s="3">
        <v>246720678.53290671</v>
      </c>
      <c r="L6" s="3">
        <v>39846481.26748272</v>
      </c>
      <c r="M6" s="3">
        <v>111897652.87443776</v>
      </c>
      <c r="N6" s="3">
        <v>295093764.77872014</v>
      </c>
      <c r="O6" s="3">
        <v>215429668.58370441</v>
      </c>
      <c r="P6" s="3">
        <v>3902763.6672857879</v>
      </c>
    </row>
    <row r="7" spans="1:16" x14ac:dyDescent="0.3">
      <c r="A7" s="3">
        <v>2</v>
      </c>
      <c r="B7" s="3" t="s">
        <v>30</v>
      </c>
      <c r="C7" s="3" t="s">
        <v>0</v>
      </c>
      <c r="D7" s="3">
        <v>36386834.640207119</v>
      </c>
      <c r="E7" s="3">
        <v>30596950.214921899</v>
      </c>
      <c r="F7" s="3">
        <v>274148956.35908675</v>
      </c>
      <c r="G7" s="3">
        <v>1127850657.153121</v>
      </c>
      <c r="H7" s="3">
        <v>2989086.6748423693</v>
      </c>
      <c r="I7" s="3">
        <v>70890780.036419049</v>
      </c>
      <c r="J7" s="3">
        <v>254894248.51660535</v>
      </c>
      <c r="K7" s="3">
        <v>111578625.23814832</v>
      </c>
      <c r="L7" s="3">
        <v>18258320.493515179</v>
      </c>
      <c r="M7" s="3">
        <v>49346812.14463561</v>
      </c>
      <c r="N7" s="3">
        <v>249254995.23083973</v>
      </c>
      <c r="O7" s="3">
        <v>192862462.3731837</v>
      </c>
      <c r="P7" s="3">
        <v>7484131.7031476451</v>
      </c>
    </row>
    <row r="8" spans="1:16" s="18" customFormat="1" x14ac:dyDescent="0.3">
      <c r="A8" s="18">
        <v>2</v>
      </c>
      <c r="B8" s="18" t="s">
        <v>31</v>
      </c>
      <c r="C8" s="18" t="s">
        <v>0</v>
      </c>
      <c r="D8" s="18">
        <v>0.75897053751257249</v>
      </c>
      <c r="E8" s="18">
        <v>0.52976413477845796</v>
      </c>
      <c r="F8" s="18">
        <v>0.50224946287905026</v>
      </c>
      <c r="G8" s="18">
        <v>1.0051880393125172</v>
      </c>
      <c r="H8" s="18">
        <v>0.19683659923177271</v>
      </c>
      <c r="I8" s="18">
        <v>0.24103296716788086</v>
      </c>
      <c r="J8" s="18">
        <v>0.95853374212923592</v>
      </c>
      <c r="K8" s="18">
        <v>0.45224675086675542</v>
      </c>
      <c r="L8" s="18">
        <v>0.45821663325677736</v>
      </c>
      <c r="M8" s="18">
        <v>0.44099952838160505</v>
      </c>
      <c r="N8" s="18">
        <v>0.84466371364283754</v>
      </c>
      <c r="O8" s="18">
        <v>0.89524559751271071</v>
      </c>
      <c r="P8" s="18">
        <v>1.9176492201877424</v>
      </c>
    </row>
    <row r="9" spans="1:16" x14ac:dyDescent="0.3">
      <c r="A9" s="3">
        <v>3</v>
      </c>
      <c r="B9" s="3" t="s">
        <v>5</v>
      </c>
      <c r="C9" s="3" t="s">
        <v>0</v>
      </c>
      <c r="D9" s="3">
        <v>35398718.037080437</v>
      </c>
      <c r="E9" s="3">
        <v>78957888.207319587</v>
      </c>
      <c r="F9" s="3">
        <v>120887614.58405127</v>
      </c>
      <c r="G9" s="3">
        <v>651292301.33020878</v>
      </c>
      <c r="H9" s="3">
        <v>13122889.241160659</v>
      </c>
      <c r="I9" s="3">
        <v>233785925.97697979</v>
      </c>
      <c r="J9" s="3">
        <v>153704983.11392927</v>
      </c>
      <c r="K9" s="3">
        <v>54882977.021159269</v>
      </c>
      <c r="L9" s="3">
        <v>12052495.174029913</v>
      </c>
      <c r="M9" s="3">
        <v>26353499.979323175</v>
      </c>
      <c r="N9" s="3">
        <v>216229044.04162931</v>
      </c>
      <c r="O9" s="3">
        <v>147192060.10062718</v>
      </c>
      <c r="P9" s="3">
        <v>6381219.9324557176</v>
      </c>
    </row>
    <row r="10" spans="1:16" x14ac:dyDescent="0.3">
      <c r="A10" s="3">
        <v>3</v>
      </c>
      <c r="B10" s="3" t="s">
        <v>30</v>
      </c>
      <c r="C10" s="3" t="s">
        <v>0</v>
      </c>
      <c r="D10" s="3">
        <v>16414895.971668879</v>
      </c>
      <c r="E10" s="3">
        <v>86307547.587428063</v>
      </c>
      <c r="F10" s="3">
        <v>122887367.19787517</v>
      </c>
      <c r="G10" s="3">
        <v>311412682.60292166</v>
      </c>
      <c r="H10" s="3">
        <v>37392098.273572378</v>
      </c>
      <c r="I10" s="3">
        <v>611396082.33731747</v>
      </c>
      <c r="J10" s="3">
        <v>78787408.698539183</v>
      </c>
      <c r="K10" s="3">
        <v>46082762.699203193</v>
      </c>
      <c r="L10" s="3">
        <v>8344052.2327357242</v>
      </c>
      <c r="M10" s="3">
        <v>21136627.15803453</v>
      </c>
      <c r="N10" s="3">
        <v>94669455.511288181</v>
      </c>
      <c r="O10" s="3">
        <v>60414060.424966797</v>
      </c>
      <c r="P10" s="3">
        <v>3040462.0407259851</v>
      </c>
    </row>
    <row r="11" spans="1:16" s="18" customFormat="1" x14ac:dyDescent="0.3">
      <c r="A11" s="18">
        <v>3</v>
      </c>
      <c r="B11" s="18" t="s">
        <v>31</v>
      </c>
      <c r="C11" s="18" t="s">
        <v>0</v>
      </c>
      <c r="D11" s="18">
        <v>0.46371441910619887</v>
      </c>
      <c r="E11" s="18">
        <v>1.0930832820757628</v>
      </c>
      <c r="F11" s="18">
        <v>1.0165422456279301</v>
      </c>
      <c r="G11" s="18">
        <v>0.47814580637125281</v>
      </c>
      <c r="H11" s="18">
        <v>2.8493800097230126</v>
      </c>
      <c r="I11" s="18">
        <v>2.6151962731816449</v>
      </c>
      <c r="J11" s="18">
        <v>0.51258851276240247</v>
      </c>
      <c r="K11" s="18">
        <v>0.8396549385693256</v>
      </c>
      <c r="L11" s="18">
        <v>0.69230911211771751</v>
      </c>
      <c r="M11" s="18">
        <v>0.80204250572478886</v>
      </c>
      <c r="N11" s="18">
        <v>0.43782025643632788</v>
      </c>
      <c r="O11" s="18">
        <v>0.41044374529213734</v>
      </c>
      <c r="P11" s="18">
        <v>0.47647034155049228</v>
      </c>
    </row>
    <row r="12" spans="1:16" x14ac:dyDescent="0.3">
      <c r="A12" s="3">
        <v>4</v>
      </c>
      <c r="B12" s="3" t="s">
        <v>5</v>
      </c>
      <c r="C12" s="3" t="s">
        <v>0</v>
      </c>
      <c r="D12" s="3">
        <v>16937241.471333895</v>
      </c>
      <c r="E12" s="3">
        <v>44397989.592136279</v>
      </c>
      <c r="F12" s="3">
        <v>150008664.32415602</v>
      </c>
      <c r="G12" s="3">
        <v>464279677.97891748</v>
      </c>
      <c r="H12" s="3">
        <v>5417426.5000222381</v>
      </c>
      <c r="I12" s="3">
        <v>202063781.52381802</v>
      </c>
      <c r="J12" s="3">
        <v>107712885.29110885</v>
      </c>
      <c r="K12" s="3">
        <v>64503725.659387089</v>
      </c>
      <c r="L12" s="3">
        <v>9570552.7838811539</v>
      </c>
      <c r="M12" s="3">
        <v>18901091.704843659</v>
      </c>
      <c r="N12" s="3">
        <v>108177164.96908778</v>
      </c>
      <c r="O12" s="3">
        <v>55249281.679491185</v>
      </c>
      <c r="P12" s="3">
        <v>2911711.0705866651</v>
      </c>
    </row>
    <row r="13" spans="1:16" x14ac:dyDescent="0.3">
      <c r="A13" s="3">
        <v>4</v>
      </c>
      <c r="B13" s="3" t="s">
        <v>30</v>
      </c>
      <c r="C13" s="3" t="s">
        <v>0</v>
      </c>
      <c r="D13" s="3">
        <v>11089449.541284405</v>
      </c>
      <c r="E13" s="3">
        <v>48830275.229357809</v>
      </c>
      <c r="F13" s="3">
        <v>135375584.8623853</v>
      </c>
      <c r="G13" s="3">
        <v>422855504.58715594</v>
      </c>
      <c r="H13" s="3">
        <v>12270642.201834863</v>
      </c>
      <c r="I13" s="3">
        <v>171582568.80733946</v>
      </c>
      <c r="J13" s="3">
        <v>80765401.376146778</v>
      </c>
      <c r="K13" s="3">
        <v>51442722.247706413</v>
      </c>
      <c r="L13" s="3">
        <v>5523323.8623853205</v>
      </c>
      <c r="M13" s="3">
        <v>13537558.486238532</v>
      </c>
      <c r="N13" s="3">
        <v>65542603.211009167</v>
      </c>
      <c r="O13" s="3">
        <v>43976972.477064222</v>
      </c>
      <c r="P13" s="3">
        <v>1441163.9908256882</v>
      </c>
    </row>
    <row r="14" spans="1:16" s="18" customFormat="1" x14ac:dyDescent="0.3">
      <c r="A14" s="18">
        <v>4</v>
      </c>
      <c r="B14" s="18" t="s">
        <v>31</v>
      </c>
      <c r="C14" s="18" t="s">
        <v>0</v>
      </c>
      <c r="D14" s="18">
        <v>0.65473764190309169</v>
      </c>
      <c r="E14" s="18">
        <v>1.0998307733737245</v>
      </c>
      <c r="F14" s="18">
        <v>0.90245177151801137</v>
      </c>
      <c r="G14" s="18">
        <v>0.91077754345809947</v>
      </c>
      <c r="H14" s="18">
        <v>2.2650315978969893</v>
      </c>
      <c r="I14" s="18">
        <v>0.84915053807955376</v>
      </c>
      <c r="J14" s="18">
        <v>0.74982116724352155</v>
      </c>
      <c r="K14" s="18">
        <v>0.79751551901591688</v>
      </c>
      <c r="L14" s="18">
        <v>0.57711649338455895</v>
      </c>
      <c r="M14" s="18">
        <v>0.71623156469683447</v>
      </c>
      <c r="N14" s="18">
        <v>0.60588205680689011</v>
      </c>
      <c r="O14" s="18">
        <v>0.79597365142556598</v>
      </c>
      <c r="P14" s="18">
        <v>0.49495432612938339</v>
      </c>
    </row>
    <row r="15" spans="1:16" x14ac:dyDescent="0.3">
      <c r="A15" s="3">
        <v>5</v>
      </c>
      <c r="B15" s="3" t="s">
        <v>5</v>
      </c>
      <c r="C15" s="3" t="s">
        <v>0</v>
      </c>
      <c r="D15" s="3">
        <v>20429104.47761194</v>
      </c>
      <c r="E15" s="3">
        <v>21035447.761194032</v>
      </c>
      <c r="F15" s="3">
        <v>138149160.44776118</v>
      </c>
      <c r="G15" s="3">
        <v>503638059.70149255</v>
      </c>
      <c r="H15" s="3">
        <v>12919776.119402986</v>
      </c>
      <c r="I15" s="3">
        <v>165345149.25373134</v>
      </c>
      <c r="J15" s="3">
        <v>135982276.119403</v>
      </c>
      <c r="K15" s="3">
        <v>67416790.298507452</v>
      </c>
      <c r="L15" s="3">
        <v>16025302.611940296</v>
      </c>
      <c r="M15" s="3">
        <v>20584224.906716414</v>
      </c>
      <c r="N15" s="3">
        <v>131449533.58208956</v>
      </c>
      <c r="O15" s="3">
        <v>83100279.850746274</v>
      </c>
      <c r="P15" s="3">
        <v>1769496.2686567169</v>
      </c>
    </row>
    <row r="16" spans="1:16" x14ac:dyDescent="0.3">
      <c r="A16" s="3">
        <v>5</v>
      </c>
      <c r="B16" s="3" t="s">
        <v>30</v>
      </c>
      <c r="C16" s="3" t="s">
        <v>0</v>
      </c>
      <c r="D16" s="3">
        <v>18699136.725119986</v>
      </c>
      <c r="E16" s="3">
        <v>16218284.115587639</v>
      </c>
      <c r="F16" s="3">
        <v>156138371.29321203</v>
      </c>
      <c r="G16" s="3">
        <v>515217441.70769221</v>
      </c>
      <c r="H16" s="3">
        <v>16739958.729741635</v>
      </c>
      <c r="I16" s="3">
        <v>434775216.2051456</v>
      </c>
      <c r="J16" s="3">
        <v>93254356.949092299</v>
      </c>
      <c r="K16" s="3">
        <v>66827222.913494743</v>
      </c>
      <c r="L16" s="3">
        <v>10992141.339042127</v>
      </c>
      <c r="M16" s="3">
        <v>18736604.555185441</v>
      </c>
      <c r="N16" s="3">
        <v>93254356.949092299</v>
      </c>
      <c r="O16" s="3">
        <v>63371745.330046147</v>
      </c>
      <c r="P16" s="3">
        <v>1222784.428592406</v>
      </c>
    </row>
    <row r="17" spans="1:16" s="18" customFormat="1" x14ac:dyDescent="0.3">
      <c r="A17" s="18">
        <v>5</v>
      </c>
      <c r="B17" s="18" t="s">
        <v>31</v>
      </c>
      <c r="C17" s="18" t="s">
        <v>0</v>
      </c>
      <c r="D17" s="18">
        <v>0.91531847348532536</v>
      </c>
      <c r="E17" s="18">
        <v>0.77099780806695994</v>
      </c>
      <c r="F17" s="18">
        <v>1.1302158535538345</v>
      </c>
      <c r="G17" s="18">
        <v>1.0229914752929172</v>
      </c>
      <c r="H17" s="18">
        <v>1.2956848922948037</v>
      </c>
      <c r="I17" s="18">
        <v>2.6295008844677916</v>
      </c>
      <c r="J17" s="18">
        <v>0.68578317417784451</v>
      </c>
      <c r="K17" s="18">
        <v>0.99125488795295313</v>
      </c>
      <c r="L17" s="18">
        <v>0.68592410422577543</v>
      </c>
      <c r="M17" s="18">
        <v>0.91024095588228271</v>
      </c>
      <c r="N17" s="18">
        <v>0.7094308698391496</v>
      </c>
      <c r="O17" s="18">
        <v>0.7625936452183566</v>
      </c>
      <c r="P17" s="18">
        <v>0.6910353247145653</v>
      </c>
    </row>
    <row r="18" spans="1:16" x14ac:dyDescent="0.3">
      <c r="A18" s="3">
        <v>6</v>
      </c>
      <c r="B18" s="3" t="s">
        <v>5</v>
      </c>
      <c r="C18" s="3" t="s">
        <v>0</v>
      </c>
      <c r="D18" s="3">
        <v>18550905.683947533</v>
      </c>
      <c r="E18" s="3">
        <v>77493233.395794287</v>
      </c>
      <c r="F18" s="3">
        <v>341379033.9371227</v>
      </c>
      <c r="G18" s="3">
        <v>848552987.71601081</v>
      </c>
      <c r="H18" s="3">
        <v>7995003.123048095</v>
      </c>
      <c r="I18" s="3">
        <v>337518217.78055382</v>
      </c>
      <c r="J18" s="3">
        <v>182438892.35894233</v>
      </c>
      <c r="K18" s="3">
        <v>184686057.35998338</v>
      </c>
      <c r="L18" s="3">
        <v>13825850.87445347</v>
      </c>
      <c r="M18" s="3">
        <v>31611698.542577565</v>
      </c>
      <c r="N18" s="3">
        <v>123888736.20653757</v>
      </c>
      <c r="O18" s="3">
        <v>80103402.040391415</v>
      </c>
      <c r="P18" s="3">
        <v>535400.79117218405</v>
      </c>
    </row>
    <row r="19" spans="1:16" x14ac:dyDescent="0.3">
      <c r="A19" s="3">
        <v>6</v>
      </c>
      <c r="B19" s="3" t="s">
        <v>30</v>
      </c>
      <c r="C19" s="3" t="s">
        <v>0</v>
      </c>
      <c r="D19" s="3">
        <v>12674009.645557357</v>
      </c>
      <c r="E19" s="3">
        <v>60112040.098561585</v>
      </c>
      <c r="F19" s="3">
        <v>278281153.25484908</v>
      </c>
      <c r="G19" s="3">
        <v>708574998.7714901</v>
      </c>
      <c r="H19" s="3">
        <v>4928781.528827861</v>
      </c>
      <c r="I19" s="3">
        <v>218584897.05087435</v>
      </c>
      <c r="J19" s="3">
        <v>126834924.78009672</v>
      </c>
      <c r="K19" s="3">
        <v>138027452.01440513</v>
      </c>
      <c r="L19" s="3">
        <v>10713824.40031169</v>
      </c>
      <c r="M19" s="3">
        <v>22485117.182991803</v>
      </c>
      <c r="N19" s="3">
        <v>80777549.859949872</v>
      </c>
      <c r="O19" s="3">
        <v>55835709.903193414</v>
      </c>
      <c r="P19" s="3">
        <v>436639.9202521604</v>
      </c>
    </row>
    <row r="20" spans="1:16" s="18" customFormat="1" x14ac:dyDescent="0.3">
      <c r="A20" s="18">
        <v>6</v>
      </c>
      <c r="B20" s="18" t="s">
        <v>31</v>
      </c>
      <c r="C20" s="18" t="s">
        <v>0</v>
      </c>
      <c r="D20" s="18">
        <v>0.68320166473189659</v>
      </c>
      <c r="E20" s="18">
        <v>0.77570695484522123</v>
      </c>
      <c r="F20" s="18">
        <v>0.8151676746091695</v>
      </c>
      <c r="G20" s="18">
        <v>0.8350391891008605</v>
      </c>
      <c r="H20" s="18">
        <v>0.61648275216042225</v>
      </c>
      <c r="I20" s="18">
        <v>0.64762399638230184</v>
      </c>
      <c r="J20" s="18">
        <v>0.69521867371653034</v>
      </c>
      <c r="K20" s="18">
        <v>0.74736260001136423</v>
      </c>
      <c r="L20" s="18">
        <v>0.77491248080130926</v>
      </c>
      <c r="M20" s="18">
        <v>0.71129101628964242</v>
      </c>
      <c r="N20" s="18">
        <v>0.6520169010787541</v>
      </c>
      <c r="O20" s="18">
        <v>0.69704542480029452</v>
      </c>
      <c r="P20" s="18">
        <v>0.81553842925072872</v>
      </c>
    </row>
    <row r="21" spans="1:16" x14ac:dyDescent="0.3">
      <c r="A21" s="3">
        <v>7</v>
      </c>
      <c r="B21" s="3" t="s">
        <v>5</v>
      </c>
      <c r="C21" s="3" t="s">
        <v>0</v>
      </c>
      <c r="D21" s="3">
        <v>88355724.857322305</v>
      </c>
      <c r="E21" s="3">
        <v>26964037.027934793</v>
      </c>
      <c r="F21" s="3">
        <v>255186656.56317416</v>
      </c>
      <c r="G21" s="3">
        <v>1942954861.9644468</v>
      </c>
      <c r="H21" s="3">
        <v>8908822.8065863848</v>
      </c>
      <c r="I21" s="3">
        <v>246220064.99003303</v>
      </c>
      <c r="J21" s="3">
        <v>489624625.21504056</v>
      </c>
      <c r="K21" s="3">
        <v>131931501.44316104</v>
      </c>
      <c r="L21" s="3">
        <v>46188784.837934531</v>
      </c>
      <c r="M21" s="3">
        <v>55630691.130771965</v>
      </c>
      <c r="N21" s="3">
        <v>474080986.31932503</v>
      </c>
      <c r="O21" s="3">
        <v>349731875.15360039</v>
      </c>
      <c r="P21" s="3">
        <v>613639.71491767024</v>
      </c>
    </row>
    <row r="22" spans="1:16" x14ac:dyDescent="0.3">
      <c r="A22" s="3">
        <v>7</v>
      </c>
      <c r="B22" s="3" t="s">
        <v>30</v>
      </c>
      <c r="C22" s="3" t="s">
        <v>0</v>
      </c>
      <c r="D22" s="3">
        <v>58224031.85240408</v>
      </c>
      <c r="E22" s="3">
        <v>34334728.78759329</v>
      </c>
      <c r="F22" s="3">
        <v>279250591.90745759</v>
      </c>
      <c r="G22" s="3">
        <v>1416915854.9273736</v>
      </c>
      <c r="H22" s="3">
        <v>18900076.190164093</v>
      </c>
      <c r="I22" s="3">
        <v>669121683.06530237</v>
      </c>
      <c r="J22" s="3">
        <v>338642889.32764226</v>
      </c>
      <c r="K22" s="3">
        <v>123428761.62309626</v>
      </c>
      <c r="L22" s="3">
        <v>41887588.786118634</v>
      </c>
      <c r="M22" s="3">
        <v>57525621.932936266</v>
      </c>
      <c r="N22" s="3">
        <v>304636908.80938536</v>
      </c>
      <c r="O22" s="3">
        <v>238041863.6277988</v>
      </c>
      <c r="P22" s="3">
        <v>1142046.3203427738</v>
      </c>
    </row>
    <row r="23" spans="1:16" s="18" customFormat="1" x14ac:dyDescent="0.3">
      <c r="A23" s="18">
        <v>7</v>
      </c>
      <c r="B23" s="18" t="s">
        <v>31</v>
      </c>
      <c r="C23" s="18" t="s">
        <v>0</v>
      </c>
      <c r="D23" s="18">
        <v>0.65897294087536284</v>
      </c>
      <c r="E23" s="18">
        <v>1.2733526790525636</v>
      </c>
      <c r="F23" s="18">
        <v>1.0942993480473229</v>
      </c>
      <c r="G23" s="18">
        <v>0.72925824612043977</v>
      </c>
      <c r="H23" s="18">
        <v>2.1215009660076607</v>
      </c>
      <c r="I23" s="18">
        <v>2.7175757714643947</v>
      </c>
      <c r="J23" s="18">
        <v>0.69163778104279805</v>
      </c>
      <c r="K23" s="18">
        <v>0.93555186041956817</v>
      </c>
      <c r="L23" s="18">
        <v>0.90687791274639995</v>
      </c>
      <c r="M23" s="18">
        <v>1.03406268668692</v>
      </c>
      <c r="N23" s="18">
        <v>0.64258411031104334</v>
      </c>
      <c r="O23" s="18">
        <v>0.68064102971241058</v>
      </c>
      <c r="P23" s="18">
        <v>1.8611023579137116</v>
      </c>
    </row>
    <row r="24" spans="1:16" s="4" customFormat="1" x14ac:dyDescent="0.3">
      <c r="B24" s="4" t="s">
        <v>27</v>
      </c>
      <c r="C24" s="4" t="s">
        <v>0</v>
      </c>
      <c r="D24" s="4">
        <v>0.69117200557022895</v>
      </c>
      <c r="E24" s="4">
        <v>0.91914159318074995</v>
      </c>
      <c r="F24" s="4">
        <v>0.92913757614875969</v>
      </c>
      <c r="G24" s="4">
        <v>0.81101662288504706</v>
      </c>
      <c r="H24" s="4">
        <v>2.5820332476431735</v>
      </c>
      <c r="I24" s="4">
        <v>1.7579898502572786</v>
      </c>
      <c r="J24" s="4">
        <v>0.72695530289429122</v>
      </c>
      <c r="K24" s="4">
        <v>0.84303356679999275</v>
      </c>
      <c r="L24" s="4">
        <v>0.68470414804389323</v>
      </c>
      <c r="M24" s="4">
        <v>0.77388630898535116</v>
      </c>
      <c r="N24" s="4">
        <v>0.64957383105696598</v>
      </c>
      <c r="O24" s="4">
        <v>0.69168867394138578</v>
      </c>
      <c r="P24" s="4">
        <v>1.0171951381944409</v>
      </c>
    </row>
    <row r="25" spans="1:16" s="4" customFormat="1" x14ac:dyDescent="0.3">
      <c r="B25" s="4" t="s">
        <v>28</v>
      </c>
      <c r="C25" s="4" t="s">
        <v>0</v>
      </c>
      <c r="D25" s="4">
        <v>-0.53288330945035423</v>
      </c>
      <c r="E25" s="4">
        <v>-0.12164096999480842</v>
      </c>
      <c r="F25" s="4">
        <v>-0.10603586455234029</v>
      </c>
      <c r="G25" s="4">
        <v>-0.30219661015128546</v>
      </c>
      <c r="H25" s="4">
        <v>1.36850757767884</v>
      </c>
      <c r="I25" s="4">
        <v>0.81392674111512764</v>
      </c>
      <c r="J25" s="4">
        <v>-0.46006143263400212</v>
      </c>
      <c r="K25" s="4">
        <v>-0.24633801924576887</v>
      </c>
      <c r="L25" s="4">
        <v>-0.54644734236058934</v>
      </c>
      <c r="M25" s="4">
        <v>-0.36980645811789392</v>
      </c>
      <c r="N25" s="4">
        <v>-0.62243458207611324</v>
      </c>
      <c r="O25" s="4">
        <v>-0.53180526168664222</v>
      </c>
      <c r="P25" s="4">
        <v>2.4596471624010893E-2</v>
      </c>
    </row>
    <row r="26" spans="1:16" x14ac:dyDescent="0.3">
      <c r="A26" s="3">
        <v>8</v>
      </c>
      <c r="B26" s="3" t="s">
        <v>5</v>
      </c>
      <c r="C26" s="3" t="s">
        <v>1</v>
      </c>
      <c r="D26" s="3">
        <v>28732357.324449901</v>
      </c>
      <c r="E26" s="3">
        <v>24568247.567283247</v>
      </c>
      <c r="F26" s="3">
        <v>184631130.00788987</v>
      </c>
      <c r="G26" s="3">
        <v>991058122.20566308</v>
      </c>
      <c r="H26" s="3">
        <v>12825458.052073289</v>
      </c>
      <c r="I26" s="3">
        <v>164815464.18865609</v>
      </c>
      <c r="J26" s="3">
        <v>322093889.71684051</v>
      </c>
      <c r="K26" s="3">
        <v>88438311.273779243</v>
      </c>
      <c r="L26" s="3">
        <v>8253011.5113526769</v>
      </c>
      <c r="M26" s="3">
        <v>18260018.75778031</v>
      </c>
      <c r="N26" s="3">
        <v>139739195.23099849</v>
      </c>
      <c r="O26" s="3">
        <v>100096870.34277196</v>
      </c>
      <c r="P26" s="3">
        <v>666524.06417112297</v>
      </c>
    </row>
    <row r="27" spans="1:16" x14ac:dyDescent="0.3">
      <c r="A27" s="3">
        <v>8</v>
      </c>
      <c r="B27" s="3" t="s">
        <v>30</v>
      </c>
      <c r="C27" s="3" t="s">
        <v>1</v>
      </c>
      <c r="D27" s="3">
        <v>34010953.485718638</v>
      </c>
      <c r="E27" s="3">
        <v>14855665.005895106</v>
      </c>
      <c r="F27" s="3">
        <v>91290627.923781976</v>
      </c>
      <c r="G27" s="3">
        <v>796335526.56600618</v>
      </c>
      <c r="H27" s="3">
        <v>9011904.309131708</v>
      </c>
      <c r="I27" s="3">
        <v>108648689.76533677</v>
      </c>
      <c r="J27" s="3">
        <v>185546177.68987945</v>
      </c>
      <c r="K27" s="3">
        <v>40259166.914387852</v>
      </c>
      <c r="L27" s="3">
        <v>4938822.9706766047</v>
      </c>
      <c r="M27" s="3">
        <v>8015317.1317080567</v>
      </c>
      <c r="N27" s="3">
        <v>94763927.661354735</v>
      </c>
      <c r="O27" s="3">
        <v>66175482.257635117</v>
      </c>
      <c r="P27" s="3">
        <v>321031.45323850453</v>
      </c>
    </row>
    <row r="28" spans="1:16" s="18" customFormat="1" x14ac:dyDescent="0.3">
      <c r="A28" s="18">
        <v>8</v>
      </c>
      <c r="B28" s="18" t="s">
        <v>31</v>
      </c>
      <c r="C28" s="18" t="s">
        <v>1</v>
      </c>
      <c r="D28" s="18">
        <v>1.183716083635675</v>
      </c>
      <c r="E28" s="18">
        <v>0.60466929784922563</v>
      </c>
      <c r="F28" s="18">
        <v>0.49444873093654812</v>
      </c>
      <c r="G28" s="18">
        <v>0.80352050876058678</v>
      </c>
      <c r="H28" s="18">
        <v>0.70265750139620908</v>
      </c>
      <c r="I28" s="18">
        <v>0.65921417204499688</v>
      </c>
      <c r="J28" s="18">
        <v>0.57606239551143612</v>
      </c>
      <c r="K28" s="18">
        <v>0.45522315311694728</v>
      </c>
      <c r="L28" s="18">
        <v>0.5984267638404307</v>
      </c>
      <c r="M28" s="18">
        <v>0.43895448509837126</v>
      </c>
      <c r="N28" s="18">
        <v>0.67814851448588531</v>
      </c>
      <c r="O28" s="18">
        <v>0.66111439879212641</v>
      </c>
      <c r="P28" s="18">
        <v>0.4816502066399258</v>
      </c>
    </row>
    <row r="29" spans="1:16" x14ac:dyDescent="0.3">
      <c r="A29" s="3">
        <v>9</v>
      </c>
      <c r="B29" s="3" t="s">
        <v>5</v>
      </c>
      <c r="C29" s="3" t="s">
        <v>1</v>
      </c>
      <c r="D29" s="3">
        <v>25367668.773256157</v>
      </c>
      <c r="E29" s="3">
        <v>52418640.363829665</v>
      </c>
      <c r="F29" s="3">
        <v>579807926.28905559</v>
      </c>
      <c r="G29" s="3">
        <v>819620813.89167798</v>
      </c>
      <c r="H29" s="3">
        <v>1771897.7024393126</v>
      </c>
      <c r="I29" s="3">
        <v>57261827.417163782</v>
      </c>
      <c r="J29" s="3">
        <v>213921032.42572796</v>
      </c>
      <c r="K29" s="3">
        <v>202932774.20116943</v>
      </c>
      <c r="L29" s="3">
        <v>149010637.05628729</v>
      </c>
      <c r="M29" s="3">
        <v>106684658.43718623</v>
      </c>
      <c r="N29" s="3">
        <v>163924162.7783356</v>
      </c>
      <c r="O29" s="3">
        <v>134417813.47823519</v>
      </c>
      <c r="P29" s="3">
        <v>791311.79493237252</v>
      </c>
    </row>
    <row r="30" spans="1:16" x14ac:dyDescent="0.3">
      <c r="A30" s="3">
        <v>9</v>
      </c>
      <c r="B30" s="3" t="s">
        <v>30</v>
      </c>
      <c r="C30" s="3" t="s">
        <v>1</v>
      </c>
      <c r="D30" s="3">
        <v>43201379.150638759</v>
      </c>
      <c r="E30" s="3">
        <v>55806713.067194998</v>
      </c>
      <c r="F30" s="3">
        <v>589962708.89886665</v>
      </c>
      <c r="G30" s="3">
        <v>857162706.32582438</v>
      </c>
      <c r="H30" s="3">
        <v>4053828.0435873349</v>
      </c>
      <c r="I30" s="3">
        <v>112027685.93446462</v>
      </c>
      <c r="J30" s="3">
        <v>190290120.804333</v>
      </c>
      <c r="K30" s="3">
        <v>166369483.90948039</v>
      </c>
      <c r="L30" s="3">
        <v>105013362.18399827</v>
      </c>
      <c r="M30" s="3">
        <v>99703697.803908452</v>
      </c>
      <c r="N30" s="3">
        <v>127717243.24254782</v>
      </c>
      <c r="O30" s="3">
        <v>129431568.65519948</v>
      </c>
      <c r="P30" s="3">
        <v>1000073.4603558515</v>
      </c>
    </row>
    <row r="31" spans="1:16" s="18" customFormat="1" x14ac:dyDescent="0.3">
      <c r="A31" s="18">
        <v>9</v>
      </c>
      <c r="B31" s="18" t="s">
        <v>31</v>
      </c>
      <c r="C31" s="18" t="s">
        <v>1</v>
      </c>
      <c r="D31" s="18">
        <v>1.7030094304993362</v>
      </c>
      <c r="E31" s="18">
        <v>1.0646348833134405</v>
      </c>
      <c r="F31" s="18">
        <v>1.0175140458579184</v>
      </c>
      <c r="G31" s="18">
        <v>1.0458039764215992</v>
      </c>
      <c r="H31" s="18">
        <v>2.2878454201992389</v>
      </c>
      <c r="I31" s="18">
        <v>1.9564112950556167</v>
      </c>
      <c r="J31" s="18">
        <v>0.88953441672641764</v>
      </c>
      <c r="K31" s="18">
        <v>0.81982560266266569</v>
      </c>
      <c r="L31" s="18">
        <v>0.7047373547187139</v>
      </c>
      <c r="M31" s="18">
        <v>0.93456453124993577</v>
      </c>
      <c r="N31" s="18">
        <v>0.77912396243409132</v>
      </c>
      <c r="O31" s="18">
        <v>0.9629048807296432</v>
      </c>
      <c r="P31" s="18">
        <v>1.2638172042428866</v>
      </c>
    </row>
    <row r="32" spans="1:16" x14ac:dyDescent="0.3">
      <c r="A32" s="3">
        <v>10</v>
      </c>
      <c r="B32" s="3" t="s">
        <v>5</v>
      </c>
      <c r="C32" s="3" t="s">
        <v>1</v>
      </c>
      <c r="D32" s="3">
        <v>14716787.000408011</v>
      </c>
      <c r="E32" s="3">
        <v>44180518.351634711</v>
      </c>
      <c r="F32" s="3">
        <v>398117737.84392685</v>
      </c>
      <c r="G32" s="3">
        <v>984486704.15639234</v>
      </c>
      <c r="H32" s="3">
        <v>3649039.3996913307</v>
      </c>
      <c r="I32" s="3">
        <v>25241702.293732595</v>
      </c>
      <c r="J32" s="3">
        <v>188036960.49387094</v>
      </c>
      <c r="K32" s="3">
        <v>175569922.38917175</v>
      </c>
      <c r="L32" s="3">
        <v>22891769.926025793</v>
      </c>
      <c r="M32" s="3">
        <v>54144012.346774057</v>
      </c>
      <c r="N32" s="3">
        <v>197881827.53543487</v>
      </c>
      <c r="O32" s="3">
        <v>126998784.83617462</v>
      </c>
      <c r="P32" s="3">
        <v>273261.78354118258</v>
      </c>
    </row>
    <row r="33" spans="1:16" x14ac:dyDescent="0.3">
      <c r="A33" s="3">
        <v>10</v>
      </c>
      <c r="B33" s="3" t="s">
        <v>30</v>
      </c>
      <c r="C33" s="3" t="s">
        <v>1</v>
      </c>
      <c r="D33" s="3">
        <v>22988881.621975146</v>
      </c>
      <c r="E33" s="3">
        <v>57750163.505559191</v>
      </c>
      <c r="F33" s="3">
        <v>493311576.19359052</v>
      </c>
      <c r="G33" s="3">
        <v>652452583.38783514</v>
      </c>
      <c r="H33" s="3">
        <v>3989535.6442119027</v>
      </c>
      <c r="I33" s="3">
        <v>62328319.162851542</v>
      </c>
      <c r="J33" s="3">
        <v>114831654.676259</v>
      </c>
      <c r="K33" s="3">
        <v>151939965.46762589</v>
      </c>
      <c r="L33" s="3">
        <v>15095334.231523871</v>
      </c>
      <c r="M33" s="3">
        <v>65610439.63374754</v>
      </c>
      <c r="N33" s="3">
        <v>88081098.757357746</v>
      </c>
      <c r="O33" s="3">
        <v>85471288.423806414</v>
      </c>
      <c r="P33" s="3">
        <v>191497.71092217136</v>
      </c>
    </row>
    <row r="34" spans="1:16" s="18" customFormat="1" x14ac:dyDescent="0.3">
      <c r="A34" s="18">
        <v>10</v>
      </c>
      <c r="B34" s="18" t="s">
        <v>31</v>
      </c>
      <c r="C34" s="18" t="s">
        <v>1</v>
      </c>
      <c r="D34" s="18">
        <v>1.5620856387564621</v>
      </c>
      <c r="E34" s="18">
        <v>1.3071409222934658</v>
      </c>
      <c r="F34" s="18">
        <v>1.2391097640240845</v>
      </c>
      <c r="G34" s="18">
        <v>0.66273376840261389</v>
      </c>
      <c r="H34" s="18">
        <v>1.0933111998049061</v>
      </c>
      <c r="I34" s="18">
        <v>2.4692597368255704</v>
      </c>
      <c r="J34" s="18">
        <v>0.61068661381602118</v>
      </c>
      <c r="K34" s="18">
        <v>0.8654099939215828</v>
      </c>
      <c r="L34" s="18">
        <v>0.65942189181107813</v>
      </c>
      <c r="M34" s="18">
        <v>1.211776460405906</v>
      </c>
      <c r="N34" s="18">
        <v>0.44511969519578543</v>
      </c>
      <c r="O34" s="18">
        <v>0.67300871054839084</v>
      </c>
      <c r="P34" s="18">
        <v>0.7007848241366369</v>
      </c>
    </row>
    <row r="35" spans="1:16" x14ac:dyDescent="0.3">
      <c r="A35" s="3">
        <v>11</v>
      </c>
      <c r="B35" s="3" t="s">
        <v>5</v>
      </c>
      <c r="C35" s="3" t="s">
        <v>1</v>
      </c>
      <c r="D35" s="3">
        <v>29550951.118552625</v>
      </c>
      <c r="E35" s="3">
        <v>136151806.8927027</v>
      </c>
      <c r="F35" s="3">
        <v>516823047.76522017</v>
      </c>
      <c r="G35" s="3">
        <v>567477094.08864701</v>
      </c>
      <c r="H35" s="3">
        <v>4941630.6218315428</v>
      </c>
      <c r="I35" s="3">
        <v>65051625.505790427</v>
      </c>
      <c r="J35" s="3">
        <v>148111521.55713686</v>
      </c>
      <c r="K35" s="3">
        <v>239289071.11529693</v>
      </c>
      <c r="L35" s="3">
        <v>20983015.739267938</v>
      </c>
      <c r="M35" s="3">
        <v>81141218.499139562</v>
      </c>
      <c r="N35" s="3">
        <v>118035235.57043859</v>
      </c>
      <c r="O35" s="3">
        <v>101578399.8418678</v>
      </c>
      <c r="P35" s="3">
        <v>2554730.1288312171</v>
      </c>
    </row>
    <row r="36" spans="1:16" x14ac:dyDescent="0.3">
      <c r="A36" s="3">
        <v>11</v>
      </c>
      <c r="B36" s="3" t="s">
        <v>30</v>
      </c>
      <c r="C36" s="3" t="s">
        <v>1</v>
      </c>
      <c r="D36" s="3">
        <v>51477371.971841723</v>
      </c>
      <c r="E36" s="3">
        <v>139445626.49832657</v>
      </c>
      <c r="F36" s="3">
        <v>354766076.42124885</v>
      </c>
      <c r="G36" s="3">
        <v>651265188.41548121</v>
      </c>
      <c r="H36" s="3">
        <v>12838863.587074386</v>
      </c>
      <c r="I36" s="3">
        <v>61052594.559426054</v>
      </c>
      <c r="J36" s="3">
        <v>174539070.49534896</v>
      </c>
      <c r="K36" s="3">
        <v>183059295.43336442</v>
      </c>
      <c r="L36" s="3">
        <v>15822567.0083877</v>
      </c>
      <c r="M36" s="3">
        <v>46474356.011183605</v>
      </c>
      <c r="N36" s="3">
        <v>134811894.00200459</v>
      </c>
      <c r="O36" s="3">
        <v>92479656.754998326</v>
      </c>
      <c r="P36" s="3">
        <v>1855631.2460801725</v>
      </c>
    </row>
    <row r="37" spans="1:16" s="18" customFormat="1" x14ac:dyDescent="0.3">
      <c r="A37" s="18">
        <v>11</v>
      </c>
      <c r="B37" s="18" t="s">
        <v>31</v>
      </c>
      <c r="C37" s="18" t="s">
        <v>1</v>
      </c>
      <c r="D37" s="18">
        <v>1.7419869758277693</v>
      </c>
      <c r="E37" s="18">
        <v>1.0241922577510825</v>
      </c>
      <c r="F37" s="18">
        <v>0.68643625309529588</v>
      </c>
      <c r="G37" s="18">
        <v>1.1476501786585689</v>
      </c>
      <c r="H37" s="18">
        <v>2.5981026445711657</v>
      </c>
      <c r="I37" s="18">
        <v>0.93852527257741769</v>
      </c>
      <c r="J37" s="18">
        <v>1.1784300685076492</v>
      </c>
      <c r="K37" s="18">
        <v>0.76501318919475747</v>
      </c>
      <c r="L37" s="18">
        <v>0.75406544059236946</v>
      </c>
      <c r="M37" s="18">
        <v>0.57275891181836802</v>
      </c>
      <c r="N37" s="18">
        <v>1.1421326297227101</v>
      </c>
      <c r="O37" s="18">
        <v>0.91042639871238429</v>
      </c>
      <c r="P37" s="18">
        <v>0.72635118094807116</v>
      </c>
    </row>
    <row r="38" spans="1:16" x14ac:dyDescent="0.3">
      <c r="A38" s="3">
        <v>12</v>
      </c>
      <c r="B38" s="3" t="s">
        <v>5</v>
      </c>
      <c r="C38" s="3" t="s">
        <v>1</v>
      </c>
      <c r="D38" s="3">
        <v>40120456.712322399</v>
      </c>
      <c r="E38" s="3">
        <v>36457921.540357649</v>
      </c>
      <c r="F38" s="3">
        <v>234531193.17256939</v>
      </c>
      <c r="G38" s="3">
        <v>1034551077.8317792</v>
      </c>
      <c r="H38" s="3">
        <v>5546124.688975187</v>
      </c>
      <c r="I38" s="3">
        <v>98051298.746599078</v>
      </c>
      <c r="J38" s="3">
        <v>170700927.84224358</v>
      </c>
      <c r="K38" s="3">
        <v>110229660.79110761</v>
      </c>
      <c r="L38" s="3">
        <v>19161198.48219892</v>
      </c>
      <c r="M38" s="3">
        <v>25094837.669464923</v>
      </c>
      <c r="N38" s="3">
        <v>237946747.90130922</v>
      </c>
      <c r="O38" s="3">
        <v>109662414.25016859</v>
      </c>
      <c r="P38" s="3">
        <v>3536753.2497732718</v>
      </c>
    </row>
    <row r="39" spans="1:16" x14ac:dyDescent="0.3">
      <c r="A39" s="3">
        <v>12</v>
      </c>
      <c r="B39" s="3" t="s">
        <v>30</v>
      </c>
      <c r="C39" s="3" t="s">
        <v>1</v>
      </c>
      <c r="D39" s="3">
        <v>61627946.761556096</v>
      </c>
      <c r="E39" s="3">
        <v>38810004.447941959</v>
      </c>
      <c r="F39" s="3">
        <v>201418852.43097138</v>
      </c>
      <c r="G39" s="3">
        <v>1009406827.0206771</v>
      </c>
      <c r="H39" s="3">
        <v>10553027.451785449</v>
      </c>
      <c r="I39" s="3">
        <v>124361036.02832998</v>
      </c>
      <c r="J39" s="3">
        <v>146363989.91799816</v>
      </c>
      <c r="K39" s="3">
        <v>70093760.645978034</v>
      </c>
      <c r="L39" s="3">
        <v>15247407.129024534</v>
      </c>
      <c r="M39" s="3">
        <v>21551817.210113939</v>
      </c>
      <c r="N39" s="3">
        <v>259417554.54431403</v>
      </c>
      <c r="O39" s="3">
        <v>110025344.14525381</v>
      </c>
      <c r="P39" s="3">
        <v>6537203.9552468611</v>
      </c>
    </row>
    <row r="40" spans="1:16" s="18" customFormat="1" x14ac:dyDescent="0.3">
      <c r="A40" s="18">
        <v>12</v>
      </c>
      <c r="B40" s="18" t="s">
        <v>31</v>
      </c>
      <c r="C40" s="18" t="s">
        <v>1</v>
      </c>
      <c r="D40" s="18">
        <v>1.536072911718076</v>
      </c>
      <c r="E40" s="18">
        <v>1.0645150027266539</v>
      </c>
      <c r="F40" s="18">
        <v>0.8588147687577159</v>
      </c>
      <c r="G40" s="18">
        <v>0.97569549599832261</v>
      </c>
      <c r="H40" s="18">
        <v>1.902775008424024</v>
      </c>
      <c r="I40" s="18">
        <v>1.2683262498105714</v>
      </c>
      <c r="J40" s="18">
        <v>0.85742937527125307</v>
      </c>
      <c r="K40" s="18">
        <v>0.63588838197379816</v>
      </c>
      <c r="L40" s="18">
        <v>0.79574391670696565</v>
      </c>
      <c r="M40" s="18">
        <v>0.85881476875771601</v>
      </c>
      <c r="N40" s="18">
        <v>1.0902336629198648</v>
      </c>
      <c r="O40" s="18">
        <v>1.0033095194699733</v>
      </c>
      <c r="P40" s="18">
        <v>1.8483630306032621</v>
      </c>
    </row>
    <row r="41" spans="1:16" x14ac:dyDescent="0.3">
      <c r="A41" s="3">
        <v>13</v>
      </c>
      <c r="B41" s="3" t="s">
        <v>5</v>
      </c>
      <c r="C41" s="3" t="s">
        <v>1</v>
      </c>
      <c r="D41" s="3">
        <v>21488742.992475346</v>
      </c>
      <c r="E41" s="3">
        <v>19666037.113649309</v>
      </c>
      <c r="F41" s="3">
        <v>162538597.59570703</v>
      </c>
      <c r="G41" s="3">
        <v>914998351.17066884</v>
      </c>
      <c r="H41" s="3">
        <v>1151182.660311179</v>
      </c>
      <c r="I41" s="3">
        <v>178001618.85061607</v>
      </c>
      <c r="J41" s="3">
        <v>250709548.22076324</v>
      </c>
      <c r="K41" s="3">
        <v>87283226.908894673</v>
      </c>
      <c r="L41" s="3">
        <v>11849063.764727043</v>
      </c>
      <c r="M41" s="3">
        <v>20317324.699463379</v>
      </c>
      <c r="N41" s="3">
        <v>162869706.50837907</v>
      </c>
      <c r="O41" s="3">
        <v>122609779.05686963</v>
      </c>
      <c r="P41" s="3">
        <v>1000497.6466708637</v>
      </c>
    </row>
    <row r="42" spans="1:16" x14ac:dyDescent="0.3">
      <c r="A42" s="3">
        <v>13</v>
      </c>
      <c r="B42" s="3" t="s">
        <v>30</v>
      </c>
      <c r="C42" s="3" t="s">
        <v>1</v>
      </c>
      <c r="D42" s="3">
        <v>22699501.480565239</v>
      </c>
      <c r="E42" s="3">
        <v>22099778.852280822</v>
      </c>
      <c r="F42" s="3">
        <v>148838682.10952434</v>
      </c>
      <c r="G42" s="3">
        <v>458368004.79778105</v>
      </c>
      <c r="H42" s="3">
        <v>17901720.454289891</v>
      </c>
      <c r="I42" s="3">
        <v>470602346.41478312</v>
      </c>
      <c r="J42" s="3">
        <v>126967937.32898533</v>
      </c>
      <c r="K42" s="3">
        <v>80224049.657033622</v>
      </c>
      <c r="L42" s="3">
        <v>9123811.2133138422</v>
      </c>
      <c r="M42" s="3">
        <v>17860641.853142921</v>
      </c>
      <c r="N42" s="3">
        <v>97174017.017129585</v>
      </c>
      <c r="O42" s="3">
        <v>62796416.657295994</v>
      </c>
      <c r="P42" s="3">
        <v>1092502.7174931595</v>
      </c>
    </row>
    <row r="43" spans="1:16" s="18" customFormat="1" x14ac:dyDescent="0.3">
      <c r="A43" s="18">
        <v>13</v>
      </c>
      <c r="B43" s="18" t="s">
        <v>31</v>
      </c>
      <c r="C43" s="18" t="s">
        <v>1</v>
      </c>
      <c r="D43" s="18">
        <v>1.0563438488939936</v>
      </c>
      <c r="E43" s="18">
        <v>1.1237535414261148</v>
      </c>
      <c r="F43" s="18">
        <v>0.91571284797067465</v>
      </c>
      <c r="G43" s="18">
        <v>0.50094954183396623</v>
      </c>
      <c r="H43" s="18">
        <v>15.550721072753852</v>
      </c>
      <c r="I43" s="18">
        <v>2.6438093622604959</v>
      </c>
      <c r="J43" s="18">
        <v>0.50643439083214825</v>
      </c>
      <c r="K43" s="18">
        <v>0.91912332412699005</v>
      </c>
      <c r="L43" s="18">
        <v>0.77000271029632861</v>
      </c>
      <c r="M43" s="18">
        <v>0.87908433405184772</v>
      </c>
      <c r="N43" s="18">
        <v>0.59663653297079111</v>
      </c>
      <c r="O43" s="18">
        <v>0.51216483008398028</v>
      </c>
      <c r="P43" s="18">
        <v>1.0919593075790242</v>
      </c>
    </row>
    <row r="44" spans="1:16" s="4" customFormat="1" x14ac:dyDescent="0.3">
      <c r="B44" s="4" t="s">
        <v>27</v>
      </c>
      <c r="C44" s="4" t="s">
        <v>1</v>
      </c>
      <c r="D44" s="4">
        <v>1.4638691482218853</v>
      </c>
      <c r="E44" s="4">
        <v>1.031484317559997</v>
      </c>
      <c r="F44" s="4">
        <v>0.86867273510703968</v>
      </c>
      <c r="G44" s="4">
        <v>0.85605891167927639</v>
      </c>
      <c r="H44" s="4">
        <v>4.0225688078582325</v>
      </c>
      <c r="I44" s="4">
        <v>1.6559243480957784</v>
      </c>
      <c r="J44" s="4">
        <v>0.76976287677748756</v>
      </c>
      <c r="K44" s="4">
        <v>0.74341394083279022</v>
      </c>
      <c r="L44" s="4">
        <v>0.71373301299431446</v>
      </c>
      <c r="M44" s="4">
        <v>0.81599224856369068</v>
      </c>
      <c r="N44" s="4">
        <v>0.78856583295485461</v>
      </c>
      <c r="O44" s="4">
        <v>0.78715478972274966</v>
      </c>
      <c r="P44" s="4">
        <v>1.0188209590249677</v>
      </c>
    </row>
    <row r="45" spans="1:16" s="4" customFormat="1" x14ac:dyDescent="0.3">
      <c r="B45" s="4" t="s">
        <v>28</v>
      </c>
      <c r="C45" s="4" t="s">
        <v>1</v>
      </c>
      <c r="D45" s="4">
        <v>0.54978660031021476</v>
      </c>
      <c r="E45" s="4">
        <v>4.4721887001990639E-2</v>
      </c>
      <c r="F45" s="4">
        <v>-0.20311533829064404</v>
      </c>
      <c r="G45" s="4">
        <v>-0.22421801243964479</v>
      </c>
      <c r="H45" s="4">
        <v>2.0081170991107657</v>
      </c>
      <c r="I45" s="4">
        <v>0.72763676394826493</v>
      </c>
      <c r="J45" s="4">
        <v>-0.37751399866775293</v>
      </c>
      <c r="K45" s="4">
        <v>-0.42776235236733523</v>
      </c>
      <c r="L45" s="4">
        <v>-0.48654359046861972</v>
      </c>
      <c r="M45" s="4">
        <v>-0.2933726473619625</v>
      </c>
      <c r="N45" s="4">
        <v>-0.34269689229663564</v>
      </c>
      <c r="O45" s="4">
        <v>-0.34528073309720247</v>
      </c>
      <c r="P45" s="4">
        <v>2.690054392611976E-2</v>
      </c>
    </row>
    <row r="46" spans="1:16" x14ac:dyDescent="0.3">
      <c r="A46" s="3">
        <v>14</v>
      </c>
      <c r="B46" s="3" t="s">
        <v>5</v>
      </c>
      <c r="C46" s="3" t="s">
        <v>2</v>
      </c>
      <c r="D46" s="3">
        <v>8751439.3814772163</v>
      </c>
      <c r="E46" s="3">
        <v>31368795.705035217</v>
      </c>
      <c r="F46" s="3">
        <v>230807933.42206407</v>
      </c>
      <c r="G46" s="3">
        <v>507867621.76793432</v>
      </c>
      <c r="H46" s="3">
        <v>34892102.469006561</v>
      </c>
      <c r="I46" s="3">
        <v>410891444.46604556</v>
      </c>
      <c r="J46" s="3">
        <v>132045581.65966293</v>
      </c>
      <c r="K46" s="3">
        <v>116558006.37814236</v>
      </c>
      <c r="L46" s="3">
        <v>11632719.844472028</v>
      </c>
      <c r="M46" s="3">
        <v>25158064.743004981</v>
      </c>
      <c r="N46" s="3">
        <v>79227348.995797753</v>
      </c>
      <c r="O46" s="3">
        <v>58912644.125080377</v>
      </c>
      <c r="P46" s="3">
        <v>1342038.9119023762</v>
      </c>
    </row>
    <row r="47" spans="1:16" x14ac:dyDescent="0.3">
      <c r="A47" s="3">
        <v>14</v>
      </c>
      <c r="B47" s="3" t="s">
        <v>30</v>
      </c>
      <c r="C47" s="3" t="s">
        <v>2</v>
      </c>
      <c r="D47" s="3">
        <v>28758957.391140159</v>
      </c>
      <c r="E47" s="3">
        <v>37190818.280720368</v>
      </c>
      <c r="F47" s="3">
        <v>268164783.62899095</v>
      </c>
      <c r="G47" s="3">
        <v>555742170.99288809</v>
      </c>
      <c r="H47" s="3">
        <v>33225739.743393786</v>
      </c>
      <c r="I47" s="3">
        <v>325168808.04883963</v>
      </c>
      <c r="J47" s="3">
        <v>128376441.49935715</v>
      </c>
      <c r="K47" s="3">
        <v>129523590.49280262</v>
      </c>
      <c r="L47" s="3">
        <v>11531085.696046609</v>
      </c>
      <c r="M47" s="3">
        <v>27889137.497415062</v>
      </c>
      <c r="N47" s="3">
        <v>59464412.296239026</v>
      </c>
      <c r="O47" s="3">
        <v>65021834.006167904</v>
      </c>
      <c r="P47" s="3">
        <v>1464133.5718973938</v>
      </c>
    </row>
    <row r="48" spans="1:16" s="18" customFormat="1" x14ac:dyDescent="0.3">
      <c r="A48" s="18">
        <v>14</v>
      </c>
      <c r="B48" s="18" t="s">
        <v>31</v>
      </c>
      <c r="C48" s="18" t="s">
        <v>2</v>
      </c>
      <c r="D48" s="18">
        <v>3.2861974056530272</v>
      </c>
      <c r="E48" s="18">
        <v>1.185599174110169</v>
      </c>
      <c r="F48" s="18">
        <v>1.1618525396985153</v>
      </c>
      <c r="G48" s="18">
        <v>1.0942658030813188</v>
      </c>
      <c r="H48" s="18">
        <v>0.95224240995242559</v>
      </c>
      <c r="I48" s="18">
        <v>0.79137400505234978</v>
      </c>
      <c r="J48" s="18">
        <v>0.97221307889147934</v>
      </c>
      <c r="K48" s="18">
        <v>1.1112371815334312</v>
      </c>
      <c r="L48" s="18">
        <v>0.99126307950468551</v>
      </c>
      <c r="M48" s="18">
        <v>1.1085565516389506</v>
      </c>
      <c r="N48" s="18">
        <v>0.75055410852372506</v>
      </c>
      <c r="O48" s="18">
        <v>1.1036991289699509</v>
      </c>
      <c r="P48" s="18">
        <v>1.0909769894987211</v>
      </c>
    </row>
    <row r="49" spans="1:16" x14ac:dyDescent="0.3">
      <c r="A49" s="3">
        <v>15</v>
      </c>
      <c r="B49" s="3" t="s">
        <v>5</v>
      </c>
      <c r="C49" s="3" t="s">
        <v>2</v>
      </c>
      <c r="D49" s="3">
        <v>8923713.1352704316</v>
      </c>
      <c r="E49" s="3">
        <v>197061704.2115573</v>
      </c>
      <c r="F49" s="3">
        <v>214267841.98498198</v>
      </c>
      <c r="G49" s="3">
        <v>305931004.46185654</v>
      </c>
      <c r="H49" s="3">
        <v>8575470.6714550015</v>
      </c>
      <c r="I49" s="3">
        <v>375231254.76112741</v>
      </c>
      <c r="J49" s="3">
        <v>73423441.070845574</v>
      </c>
      <c r="K49" s="3">
        <v>103705635.52073127</v>
      </c>
      <c r="L49" s="3">
        <v>21641052.04048318</v>
      </c>
      <c r="M49" s="3">
        <v>36425533.13744694</v>
      </c>
      <c r="N49" s="3">
        <v>71587855.044074431</v>
      </c>
      <c r="O49" s="3">
        <v>54149787.789748609</v>
      </c>
      <c r="P49" s="3">
        <v>1873117.8583088471</v>
      </c>
    </row>
    <row r="50" spans="1:16" x14ac:dyDescent="0.3">
      <c r="A50" s="3">
        <v>15</v>
      </c>
      <c r="B50" s="3" t="s">
        <v>30</v>
      </c>
      <c r="C50" s="3" t="s">
        <v>2</v>
      </c>
      <c r="D50" s="3">
        <v>99257523.816086411</v>
      </c>
      <c r="E50" s="3">
        <v>177935881.75506896</v>
      </c>
      <c r="F50" s="3">
        <v>251550931.10992435</v>
      </c>
      <c r="G50" s="3">
        <v>416320694.58560872</v>
      </c>
      <c r="H50" s="3">
        <v>27059897.672655858</v>
      </c>
      <c r="I50" s="3">
        <v>494127375.14858139</v>
      </c>
      <c r="J50" s="3">
        <v>126561491.15402505</v>
      </c>
      <c r="K50" s="3">
        <v>103638983.61728884</v>
      </c>
      <c r="L50" s="3">
        <v>27419051.490981754</v>
      </c>
      <c r="M50" s="3">
        <v>42260556.426467292</v>
      </c>
      <c r="N50" s="3">
        <v>95753759.754690006</v>
      </c>
      <c r="O50" s="3">
        <v>99084325.311374888</v>
      </c>
      <c r="P50" s="3">
        <v>646663.33614704816</v>
      </c>
    </row>
    <row r="51" spans="1:16" s="18" customFormat="1" x14ac:dyDescent="0.3">
      <c r="A51" s="18">
        <v>15</v>
      </c>
      <c r="B51" s="18" t="s">
        <v>31</v>
      </c>
      <c r="C51" s="18" t="s">
        <v>2</v>
      </c>
      <c r="D51" s="18">
        <v>11.122894955439245</v>
      </c>
      <c r="E51" s="18">
        <v>0.90294500632169683</v>
      </c>
      <c r="F51" s="18">
        <v>1.1740022617465644</v>
      </c>
      <c r="G51" s="18">
        <v>1.3608319801320286</v>
      </c>
      <c r="H51" s="18">
        <v>3.155499996370998</v>
      </c>
      <c r="I51" s="18">
        <v>1.3168609194432468</v>
      </c>
      <c r="J51" s="18">
        <v>1.7237205081672362</v>
      </c>
      <c r="K51" s="18">
        <v>0.9993572971892245</v>
      </c>
      <c r="L51" s="18">
        <v>1.2669925399047082</v>
      </c>
      <c r="M51" s="18">
        <v>1.160190470431899</v>
      </c>
      <c r="N51" s="18">
        <v>1.3375698950015666</v>
      </c>
      <c r="O51" s="18">
        <v>1.8298192727199032</v>
      </c>
      <c r="P51" s="18">
        <v>0.34523366123415805</v>
      </c>
    </row>
    <row r="52" spans="1:16" x14ac:dyDescent="0.3">
      <c r="A52" s="3">
        <v>16</v>
      </c>
      <c r="B52" s="3" t="s">
        <v>5</v>
      </c>
      <c r="C52" s="3" t="s">
        <v>2</v>
      </c>
      <c r="D52" s="3">
        <v>7876345.6559403539</v>
      </c>
      <c r="E52" s="3">
        <v>64455216.180965178</v>
      </c>
      <c r="F52" s="3">
        <v>202958001.90776539</v>
      </c>
      <c r="G52" s="3">
        <v>172489244.48597404</v>
      </c>
      <c r="H52" s="3">
        <v>22511631.528743017</v>
      </c>
      <c r="I52" s="3">
        <v>456691779.08855534</v>
      </c>
      <c r="J52" s="3">
        <v>48469477.700558715</v>
      </c>
      <c r="K52" s="3">
        <v>102087874.95960599</v>
      </c>
      <c r="L52" s="3">
        <v>13699665.128774164</v>
      </c>
      <c r="M52" s="3">
        <v>35111734.330043413</v>
      </c>
      <c r="N52" s="3">
        <v>45364671.299811177</v>
      </c>
      <c r="O52" s="3">
        <v>34497848.89719481</v>
      </c>
      <c r="P52" s="3">
        <v>701272.75204890117</v>
      </c>
    </row>
    <row r="53" spans="1:16" x14ac:dyDescent="0.3">
      <c r="A53" s="3">
        <v>16</v>
      </c>
      <c r="B53" s="3" t="s">
        <v>30</v>
      </c>
      <c r="C53" s="3" t="s">
        <v>2</v>
      </c>
      <c r="D53" s="3">
        <v>95717940.739204079</v>
      </c>
      <c r="E53" s="3">
        <v>50694948.656778343</v>
      </c>
      <c r="F53" s="3">
        <v>196536704.3529371</v>
      </c>
      <c r="G53" s="3">
        <v>268815475.57307333</v>
      </c>
      <c r="H53" s="3">
        <v>42818863.879957125</v>
      </c>
      <c r="I53" s="3">
        <v>445762887.66725439</v>
      </c>
      <c r="J53" s="3">
        <v>65859791.515402965</v>
      </c>
      <c r="K53" s="3">
        <v>92372251.045880437</v>
      </c>
      <c r="L53" s="3">
        <v>13659300.952529131</v>
      </c>
      <c r="M53" s="3">
        <v>30856262.583411124</v>
      </c>
      <c r="N53" s="3">
        <v>67472684.36884141</v>
      </c>
      <c r="O53" s="3">
        <v>54300726.065760806</v>
      </c>
      <c r="P53" s="3">
        <v>725966.35895308235</v>
      </c>
    </row>
    <row r="54" spans="1:16" s="18" customFormat="1" x14ac:dyDescent="0.3">
      <c r="A54" s="18">
        <v>16</v>
      </c>
      <c r="B54" s="18" t="s">
        <v>31</v>
      </c>
      <c r="C54" s="18" t="s">
        <v>2</v>
      </c>
      <c r="D54" s="18">
        <v>12.152582545309377</v>
      </c>
      <c r="E54" s="18">
        <v>0.78651429101481318</v>
      </c>
      <c r="F54" s="18">
        <v>0.96836144673050906</v>
      </c>
      <c r="G54" s="18">
        <v>1.5584477535057675</v>
      </c>
      <c r="H54" s="18">
        <v>1.9020773250168777</v>
      </c>
      <c r="I54" s="18">
        <v>0.97606943693378423</v>
      </c>
      <c r="J54" s="18">
        <v>1.3587889665797614</v>
      </c>
      <c r="K54" s="18">
        <v>0.90483077527502831</v>
      </c>
      <c r="L54" s="18">
        <v>0.99705363774474642</v>
      </c>
      <c r="M54" s="18">
        <v>0.87880200657046192</v>
      </c>
      <c r="N54" s="18">
        <v>1.4873398712165309</v>
      </c>
      <c r="O54" s="18">
        <v>1.5740322310408248</v>
      </c>
      <c r="P54" s="18">
        <v>1.0352125572140571</v>
      </c>
    </row>
    <row r="55" spans="1:16" x14ac:dyDescent="0.3">
      <c r="A55" s="3">
        <v>17</v>
      </c>
      <c r="B55" s="3" t="s">
        <v>5</v>
      </c>
      <c r="C55" s="3" t="s">
        <v>2</v>
      </c>
      <c r="D55" s="3">
        <v>31554670.766714957</v>
      </c>
      <c r="E55" s="3">
        <v>37217714.341577865</v>
      </c>
      <c r="F55" s="3">
        <v>140337778.50851858</v>
      </c>
      <c r="G55" s="3">
        <v>1831226726.1529164</v>
      </c>
      <c r="H55" s="3">
        <v>22316231.036536049</v>
      </c>
      <c r="I55" s="3">
        <v>97975453.034598604</v>
      </c>
      <c r="J55" s="3">
        <v>309477316.71984285</v>
      </c>
      <c r="K55" s="3">
        <v>76764764.844159663</v>
      </c>
      <c r="L55" s="3">
        <v>11016515.612918708</v>
      </c>
      <c r="M55" s="3">
        <v>12433927.175854746</v>
      </c>
      <c r="N55" s="3">
        <v>260034195.1137141</v>
      </c>
      <c r="O55" s="3">
        <v>146864383.43746388</v>
      </c>
      <c r="P55" s="3">
        <v>1776823.1143184709</v>
      </c>
    </row>
    <row r="56" spans="1:16" x14ac:dyDescent="0.3">
      <c r="A56" s="3">
        <v>17</v>
      </c>
      <c r="B56" s="3" t="s">
        <v>30</v>
      </c>
      <c r="C56" s="3" t="s">
        <v>2</v>
      </c>
      <c r="D56" s="3">
        <v>101063196.73106676</v>
      </c>
      <c r="E56" s="3">
        <v>35704367.834331729</v>
      </c>
      <c r="F56" s="3">
        <v>120563051.93001944</v>
      </c>
      <c r="G56" s="3">
        <v>1443765620.6609275</v>
      </c>
      <c r="H56" s="3">
        <v>67977149.204586029</v>
      </c>
      <c r="I56" s="3">
        <v>198754314.27778</v>
      </c>
      <c r="J56" s="3">
        <v>248327686.75367951</v>
      </c>
      <c r="K56" s="3">
        <v>60281525.965009719</v>
      </c>
      <c r="L56" s="3">
        <v>9247186.0830324907</v>
      </c>
      <c r="M56" s="3">
        <v>11308814.271035824</v>
      </c>
      <c r="N56" s="3">
        <v>220896139.96112192</v>
      </c>
      <c r="O56" s="3">
        <v>117522521.5217995</v>
      </c>
      <c r="P56" s="3">
        <v>1758654.3420478434</v>
      </c>
    </row>
    <row r="57" spans="1:16" s="18" customFormat="1" x14ac:dyDescent="0.3">
      <c r="A57" s="18">
        <v>17</v>
      </c>
      <c r="B57" s="18" t="s">
        <v>31</v>
      </c>
      <c r="C57" s="18" t="s">
        <v>2</v>
      </c>
      <c r="D57" s="18">
        <v>3.202796742144177</v>
      </c>
      <c r="E57" s="18">
        <v>0.95933800519406165</v>
      </c>
      <c r="F57" s="18">
        <v>0.85909192244126342</v>
      </c>
      <c r="G57" s="18">
        <v>0.7884144546612335</v>
      </c>
      <c r="H57" s="18">
        <v>3.0460855640584694</v>
      </c>
      <c r="I57" s="18">
        <v>2.0286133732659835</v>
      </c>
      <c r="J57" s="18">
        <v>0.80240997752504239</v>
      </c>
      <c r="K57" s="18">
        <v>0.78527598029365941</v>
      </c>
      <c r="L57" s="18">
        <v>0.83939299937891587</v>
      </c>
      <c r="M57" s="18">
        <v>0.90951266732494929</v>
      </c>
      <c r="N57" s="18">
        <v>0.84948881382513197</v>
      </c>
      <c r="O57" s="18">
        <v>0.80021117966863364</v>
      </c>
      <c r="P57" s="18">
        <v>0.9897745745627603</v>
      </c>
    </row>
    <row r="58" spans="1:16" x14ac:dyDescent="0.3">
      <c r="A58" s="3">
        <v>18</v>
      </c>
      <c r="B58" s="3" t="s">
        <v>5</v>
      </c>
      <c r="C58" s="3" t="s">
        <v>2</v>
      </c>
      <c r="D58" s="3">
        <v>24944513.614464354</v>
      </c>
      <c r="E58" s="3">
        <v>79279669.427452698</v>
      </c>
      <c r="F58" s="3">
        <v>277000162.39917719</v>
      </c>
      <c r="G58" s="3">
        <v>544131074.18033528</v>
      </c>
      <c r="H58" s="3">
        <v>15128385.571735326</v>
      </c>
      <c r="I58" s="3">
        <v>127176600.08300403</v>
      </c>
      <c r="J58" s="3">
        <v>144194734.65778884</v>
      </c>
      <c r="K58" s="3">
        <v>140716082.49878201</v>
      </c>
      <c r="L58" s="3">
        <v>20387211.952579442</v>
      </c>
      <c r="M58" s="3">
        <v>35456020.787094682</v>
      </c>
      <c r="N58" s="3">
        <v>142562341.43524784</v>
      </c>
      <c r="O58" s="3">
        <v>80531398.978689626</v>
      </c>
      <c r="P58" s="3">
        <v>409840.66836283583</v>
      </c>
    </row>
    <row r="59" spans="1:16" x14ac:dyDescent="0.3">
      <c r="A59" s="3">
        <v>18</v>
      </c>
      <c r="B59" s="3" t="s">
        <v>30</v>
      </c>
      <c r="C59" s="3" t="s">
        <v>2</v>
      </c>
      <c r="D59" s="3">
        <v>84329099.188550681</v>
      </c>
      <c r="E59" s="3">
        <v>108929366.24781729</v>
      </c>
      <c r="F59" s="3">
        <v>272916595.33673429</v>
      </c>
      <c r="G59" s="3">
        <v>181625980.07327011</v>
      </c>
      <c r="H59" s="3">
        <v>31584894.032252539</v>
      </c>
      <c r="I59" s="3">
        <v>180342041.29147121</v>
      </c>
      <c r="J59" s="3">
        <v>47767632.759270042</v>
      </c>
      <c r="K59" s="3">
        <v>123085384.49686716</v>
      </c>
      <c r="L59" s="3">
        <v>13673121.426370388</v>
      </c>
      <c r="M59" s="3">
        <v>31931241.654397912</v>
      </c>
      <c r="N59" s="3">
        <v>43226983.257438287</v>
      </c>
      <c r="O59" s="3">
        <v>32511050.433115348</v>
      </c>
      <c r="P59" s="3">
        <v>179391.92659294006</v>
      </c>
    </row>
    <row r="60" spans="1:16" s="18" customFormat="1" x14ac:dyDescent="0.3">
      <c r="A60" s="18">
        <v>18</v>
      </c>
      <c r="B60" s="18" t="s">
        <v>31</v>
      </c>
      <c r="C60" s="18" t="s">
        <v>2</v>
      </c>
      <c r="D60" s="18">
        <v>3.380667207704203</v>
      </c>
      <c r="E60" s="18">
        <v>1.3739886535159744</v>
      </c>
      <c r="F60" s="18">
        <v>0.98525788928398461</v>
      </c>
      <c r="G60" s="18">
        <v>0.33379086159868138</v>
      </c>
      <c r="H60" s="18">
        <v>2.0877901268766736</v>
      </c>
      <c r="I60" s="18">
        <v>1.4180442091844556</v>
      </c>
      <c r="J60" s="18">
        <v>0.33127168528472906</v>
      </c>
      <c r="K60" s="18">
        <v>0.87470729934463998</v>
      </c>
      <c r="L60" s="18">
        <v>0.67067147083053846</v>
      </c>
      <c r="M60" s="18">
        <v>0.90058728942364219</v>
      </c>
      <c r="N60" s="18">
        <v>0.30321459946750445</v>
      </c>
      <c r="O60" s="18">
        <v>0.40370651504164834</v>
      </c>
      <c r="P60" s="18">
        <v>0.43771138503542228</v>
      </c>
    </row>
    <row r="61" spans="1:16" x14ac:dyDescent="0.3">
      <c r="A61" s="3">
        <v>19</v>
      </c>
      <c r="B61" s="3" t="s">
        <v>5</v>
      </c>
      <c r="C61" s="3" t="s">
        <v>2</v>
      </c>
      <c r="D61" s="3">
        <v>17468221.873154864</v>
      </c>
      <c r="E61" s="3">
        <v>48817441.484798856</v>
      </c>
      <c r="F61" s="3">
        <v>228643490.07943138</v>
      </c>
      <c r="G61" s="3">
        <v>731325824.67163539</v>
      </c>
      <c r="H61" s="3">
        <v>35747468.333277628</v>
      </c>
      <c r="I61" s="3">
        <v>1073515813.8654013</v>
      </c>
      <c r="J61" s="3">
        <v>181368804.51856557</v>
      </c>
      <c r="K61" s="3">
        <v>118665971.3512249</v>
      </c>
      <c r="L61" s="3">
        <v>20737964.550204426</v>
      </c>
      <c r="M61" s="3">
        <v>25836714.378975749</v>
      </c>
      <c r="N61" s="3">
        <v>178443501.21987903</v>
      </c>
      <c r="O61" s="3">
        <v>87759098.960596249</v>
      </c>
      <c r="P61" s="3">
        <v>1647746.1760413533</v>
      </c>
    </row>
    <row r="62" spans="1:16" x14ac:dyDescent="0.3">
      <c r="A62" s="3">
        <v>19</v>
      </c>
      <c r="B62" s="3" t="s">
        <v>30</v>
      </c>
      <c r="C62" s="3" t="s">
        <v>2</v>
      </c>
      <c r="D62" s="3">
        <v>81605084.068954378</v>
      </c>
      <c r="E62" s="3">
        <v>36193405.323659107</v>
      </c>
      <c r="F62" s="3">
        <v>153151502.53608721</v>
      </c>
      <c r="G62" s="3">
        <v>626035462.74033356</v>
      </c>
      <c r="H62" s="3">
        <v>67926355.765881345</v>
      </c>
      <c r="I62" s="3">
        <v>921508738.24351537</v>
      </c>
      <c r="J62" s="3">
        <v>152752652.9086414</v>
      </c>
      <c r="K62" s="3">
        <v>77954114.790868387</v>
      </c>
      <c r="L62" s="3">
        <v>11210689.985641584</v>
      </c>
      <c r="M62" s="3">
        <v>18071877.299258292</v>
      </c>
      <c r="N62" s="3">
        <v>122076915.23436505</v>
      </c>
      <c r="O62" s="3">
        <v>73872184.603359371</v>
      </c>
      <c r="P62" s="3">
        <v>1187610.9803655026</v>
      </c>
    </row>
    <row r="63" spans="1:16" s="18" customFormat="1" x14ac:dyDescent="0.3">
      <c r="A63" s="18">
        <v>19</v>
      </c>
      <c r="B63" s="18" t="s">
        <v>31</v>
      </c>
      <c r="C63" s="18" t="s">
        <v>2</v>
      </c>
      <c r="D63" s="18">
        <v>4.6716308426540509</v>
      </c>
      <c r="E63" s="18">
        <v>0.74140315884701335</v>
      </c>
      <c r="F63" s="18">
        <v>0.66982664795259184</v>
      </c>
      <c r="G63" s="18">
        <v>0.8560281089778593</v>
      </c>
      <c r="H63" s="18">
        <v>1.9001724858554001</v>
      </c>
      <c r="I63" s="18">
        <v>0.85840257436492251</v>
      </c>
      <c r="J63" s="18">
        <v>0.84222120399434564</v>
      </c>
      <c r="K63" s="18">
        <v>0.65692054683597145</v>
      </c>
      <c r="L63" s="18">
        <v>0.54058776879966619</v>
      </c>
      <c r="M63" s="18">
        <v>0.69946499520713123</v>
      </c>
      <c r="N63" s="18">
        <v>0.68412082479787939</v>
      </c>
      <c r="O63" s="18">
        <v>0.84176097382822845</v>
      </c>
      <c r="P63" s="18">
        <v>0.72074874008731871</v>
      </c>
    </row>
    <row r="64" spans="1:16" s="4" customFormat="1" x14ac:dyDescent="0.3">
      <c r="B64" s="4" t="s">
        <v>27</v>
      </c>
      <c r="C64" s="4" t="s">
        <v>2</v>
      </c>
      <c r="D64" s="4">
        <v>6.302794949817347</v>
      </c>
      <c r="E64" s="4">
        <v>0.99163138150062125</v>
      </c>
      <c r="F64" s="4">
        <v>0.96973211797557146</v>
      </c>
      <c r="G64" s="4">
        <v>0.99862982699281488</v>
      </c>
      <c r="H64" s="4">
        <v>2.1739779846884741</v>
      </c>
      <c r="I64" s="4">
        <v>1.2315607530407904</v>
      </c>
      <c r="J64" s="4">
        <v>1.0051042367404321</v>
      </c>
      <c r="K64" s="4">
        <v>0.88872151341199246</v>
      </c>
      <c r="L64" s="4">
        <v>0.88432691602721014</v>
      </c>
      <c r="M64" s="4">
        <v>0.94285233009950564</v>
      </c>
      <c r="N64" s="4">
        <v>0.90204801880538987</v>
      </c>
      <c r="O64" s="4">
        <v>1.0922048835448648</v>
      </c>
      <c r="P64" s="4">
        <v>0.76994298460540633</v>
      </c>
    </row>
    <row r="65" spans="1:16" s="4" customFormat="1" x14ac:dyDescent="0.3">
      <c r="B65" s="4" t="s">
        <v>28</v>
      </c>
      <c r="C65" s="4" t="s">
        <v>2</v>
      </c>
      <c r="D65" s="4">
        <v>2.6559917279877614</v>
      </c>
      <c r="E65" s="4">
        <v>-1.212416672721158E-2</v>
      </c>
      <c r="F65" s="4">
        <v>-4.434182742619109E-2</v>
      </c>
      <c r="G65" s="4">
        <v>-1.978097280056487E-3</v>
      </c>
      <c r="H65" s="4">
        <v>1.120337330640484</v>
      </c>
      <c r="I65" s="4">
        <v>0.3004877979130296</v>
      </c>
      <c r="J65" s="4">
        <v>7.3451273050761431E-3</v>
      </c>
      <c r="K65" s="4">
        <v>-0.17019668276335545</v>
      </c>
      <c r="L65" s="4">
        <v>-0.17734829433959659</v>
      </c>
      <c r="M65" s="4">
        <v>-8.4896261755464608E-2</v>
      </c>
      <c r="N65" s="4">
        <v>-0.1487238602443206</v>
      </c>
      <c r="O65" s="4">
        <v>0.1272435126208474</v>
      </c>
      <c r="P65" s="4">
        <v>-0.37717647878442212</v>
      </c>
    </row>
    <row r="66" spans="1:16" x14ac:dyDescent="0.3">
      <c r="A66" s="3">
        <v>20</v>
      </c>
      <c r="B66" s="3" t="s">
        <v>5</v>
      </c>
      <c r="C66" s="3" t="s">
        <v>3</v>
      </c>
      <c r="D66" s="3">
        <v>40857885.003599815</v>
      </c>
      <c r="E66" s="3">
        <v>22198850.883013114</v>
      </c>
      <c r="F66" s="3">
        <v>370648525.48809236</v>
      </c>
      <c r="G66" s="3">
        <v>741417620.7349267</v>
      </c>
      <c r="H66" s="3">
        <v>24370738.455891691</v>
      </c>
      <c r="I66" s="3">
        <v>135340994.1132459</v>
      </c>
      <c r="J66" s="3">
        <v>209821186.66798428</v>
      </c>
      <c r="K66" s="3">
        <v>173463509.92842722</v>
      </c>
      <c r="L66" s="3">
        <v>74129705.097618476</v>
      </c>
      <c r="M66" s="3">
        <v>48184308.313452005</v>
      </c>
      <c r="N66" s="3">
        <v>225390956.70341772</v>
      </c>
      <c r="O66" s="3">
        <v>90452949.729661062</v>
      </c>
      <c r="P66" s="3">
        <v>799979.38930220087</v>
      </c>
    </row>
    <row r="67" spans="1:16" x14ac:dyDescent="0.3">
      <c r="A67" s="3">
        <v>20</v>
      </c>
      <c r="B67" s="3" t="s">
        <v>30</v>
      </c>
      <c r="C67" s="3" t="s">
        <v>3</v>
      </c>
      <c r="D67" s="3">
        <v>190293323.52523217</v>
      </c>
      <c r="E67" s="3">
        <v>25097593.392906401</v>
      </c>
      <c r="F67" s="3">
        <v>355987875.84950143</v>
      </c>
      <c r="G67" s="3">
        <v>635745513.21167946</v>
      </c>
      <c r="H67" s="3">
        <v>49036604.836619884</v>
      </c>
      <c r="I67" s="3">
        <v>155776609.35057554</v>
      </c>
      <c r="J67" s="3">
        <v>154486159.7104381</v>
      </c>
      <c r="K67" s="3">
        <v>143819101.84319857</v>
      </c>
      <c r="L67" s="3">
        <v>61585902.521963753</v>
      </c>
      <c r="M67" s="3">
        <v>60517938.894415244</v>
      </c>
      <c r="N67" s="3">
        <v>141771249.44620451</v>
      </c>
      <c r="O67" s="3">
        <v>96633318.008175269</v>
      </c>
      <c r="P67" s="3">
        <v>835406.7993546715</v>
      </c>
    </row>
    <row r="68" spans="1:16" s="18" customFormat="1" x14ac:dyDescent="0.3">
      <c r="A68" s="18">
        <v>20</v>
      </c>
      <c r="B68" s="18" t="s">
        <v>31</v>
      </c>
      <c r="C68" s="18" t="s">
        <v>3</v>
      </c>
      <c r="D68" s="18">
        <v>4.6574442976788015</v>
      </c>
      <c r="E68" s="18">
        <v>1.1305807460561594</v>
      </c>
      <c r="F68" s="18">
        <v>0.96044595181031711</v>
      </c>
      <c r="G68" s="18">
        <v>0.85747289440126839</v>
      </c>
      <c r="H68" s="18">
        <v>2.0121099295111904</v>
      </c>
      <c r="I68" s="18">
        <v>1.1509935357814074</v>
      </c>
      <c r="J68" s="18">
        <v>0.7362753121537392</v>
      </c>
      <c r="K68" s="18">
        <v>0.82910291566531635</v>
      </c>
      <c r="L68" s="18">
        <v>0.83078574831592433</v>
      </c>
      <c r="M68" s="18">
        <v>1.2559677831365685</v>
      </c>
      <c r="N68" s="18">
        <v>0.6290014981956672</v>
      </c>
      <c r="O68" s="18">
        <v>1.0683268848278096</v>
      </c>
      <c r="P68" s="18">
        <v>1.044285403506924</v>
      </c>
    </row>
    <row r="69" spans="1:16" x14ac:dyDescent="0.3">
      <c r="A69" s="3">
        <v>21</v>
      </c>
      <c r="B69" s="3" t="s">
        <v>5</v>
      </c>
      <c r="C69" s="3" t="s">
        <v>3</v>
      </c>
      <c r="D69" s="3">
        <v>31345463.941089369</v>
      </c>
      <c r="E69" s="3">
        <v>53383286.791815311</v>
      </c>
      <c r="F69" s="3">
        <v>541588428.55297279</v>
      </c>
      <c r="G69" s="3">
        <v>1081376767.6667295</v>
      </c>
      <c r="H69" s="3">
        <v>13836246.732984191</v>
      </c>
      <c r="I69" s="3">
        <v>85521778.449123994</v>
      </c>
      <c r="J69" s="3">
        <v>149229993.93800867</v>
      </c>
      <c r="K69" s="3">
        <v>157602232.70891511</v>
      </c>
      <c r="L69" s="3">
        <v>66615376.712015659</v>
      </c>
      <c r="M69" s="3">
        <v>55242019.712403223</v>
      </c>
      <c r="N69" s="3">
        <v>142741733.3320083</v>
      </c>
      <c r="O69" s="3">
        <v>88672894.948671803</v>
      </c>
      <c r="P69" s="3">
        <v>249227.74205730073</v>
      </c>
    </row>
    <row r="70" spans="1:16" x14ac:dyDescent="0.3">
      <c r="A70" s="3">
        <v>21</v>
      </c>
      <c r="B70" s="3" t="s">
        <v>30</v>
      </c>
      <c r="C70" s="3" t="s">
        <v>3</v>
      </c>
      <c r="D70" s="3">
        <v>109993220.54949774</v>
      </c>
      <c r="E70" s="3">
        <v>44699349.483260967</v>
      </c>
      <c r="F70" s="3">
        <v>605675598.63582969</v>
      </c>
      <c r="G70" s="3">
        <v>904017988.83201969</v>
      </c>
      <c r="H70" s="3">
        <v>9194176.9177823439</v>
      </c>
      <c r="I70" s="3">
        <v>62544312.248034731</v>
      </c>
      <c r="J70" s="3">
        <v>132890644.35830688</v>
      </c>
      <c r="K70" s="3">
        <v>231368078.67888695</v>
      </c>
      <c r="L70" s="3">
        <v>72075396.237663731</v>
      </c>
      <c r="M70" s="3">
        <v>59174505.986720555</v>
      </c>
      <c r="N70" s="3">
        <v>117522338.54816256</v>
      </c>
      <c r="O70" s="3">
        <v>79553583.01721774</v>
      </c>
      <c r="P70" s="3">
        <v>204767.14398828347</v>
      </c>
    </row>
    <row r="71" spans="1:16" s="18" customFormat="1" x14ac:dyDescent="0.3">
      <c r="A71" s="18">
        <v>21</v>
      </c>
      <c r="B71" s="18" t="s">
        <v>31</v>
      </c>
      <c r="C71" s="18" t="s">
        <v>3</v>
      </c>
      <c r="D71" s="18">
        <v>3.5090634088625672</v>
      </c>
      <c r="E71" s="18">
        <v>0.83732853800441231</v>
      </c>
      <c r="F71" s="18">
        <v>1.1183318673445191</v>
      </c>
      <c r="G71" s="18">
        <v>0.83598798851819778</v>
      </c>
      <c r="H71" s="18">
        <v>0.66449934691207624</v>
      </c>
      <c r="I71" s="18">
        <v>0.73132614150723818</v>
      </c>
      <c r="J71" s="18">
        <v>0.89050894429112371</v>
      </c>
      <c r="K71" s="18">
        <v>1.4680507674419456</v>
      </c>
      <c r="L71" s="18">
        <v>1.0819633513333151</v>
      </c>
      <c r="M71" s="18">
        <v>1.0711865043094069</v>
      </c>
      <c r="N71" s="18">
        <v>0.82332150384367964</v>
      </c>
      <c r="O71" s="18">
        <v>0.8971578413366027</v>
      </c>
      <c r="P71" s="18">
        <v>0.82160654467272276</v>
      </c>
    </row>
    <row r="72" spans="1:16" x14ac:dyDescent="0.3">
      <c r="A72" s="3">
        <v>22</v>
      </c>
      <c r="B72" s="3" t="s">
        <v>5</v>
      </c>
      <c r="C72" s="3" t="s">
        <v>3</v>
      </c>
      <c r="D72" s="3">
        <v>12709328.476107281</v>
      </c>
      <c r="E72" s="3">
        <v>14593981.748229653</v>
      </c>
      <c r="F72" s="3">
        <v>263213962.04672602</v>
      </c>
      <c r="G72" s="3">
        <v>367483225.84242511</v>
      </c>
      <c r="H72" s="3">
        <v>18556586.063974127</v>
      </c>
      <c r="I72" s="3">
        <v>271680017.84287125</v>
      </c>
      <c r="J72" s="3">
        <v>78641410.330278978</v>
      </c>
      <c r="K72" s="3">
        <v>147136604.78411981</v>
      </c>
      <c r="L72" s="3">
        <v>15187445.61009609</v>
      </c>
      <c r="M72" s="3">
        <v>43430303.737709798</v>
      </c>
      <c r="N72" s="3">
        <v>79376376.781963825</v>
      </c>
      <c r="O72" s="3">
        <v>62472148.393212274</v>
      </c>
      <c r="P72" s="3">
        <v>2510145.53091835</v>
      </c>
    </row>
    <row r="73" spans="1:16" x14ac:dyDescent="0.3">
      <c r="A73" s="3">
        <v>22</v>
      </c>
      <c r="B73" s="3" t="s">
        <v>30</v>
      </c>
      <c r="C73" s="3" t="s">
        <v>3</v>
      </c>
      <c r="D73" s="3">
        <v>37876832.596416257</v>
      </c>
      <c r="E73" s="3">
        <v>12016332.056950644</v>
      </c>
      <c r="F73" s="3">
        <v>214626964.81837988</v>
      </c>
      <c r="G73" s="3">
        <v>340121432.65142059</v>
      </c>
      <c r="H73" s="3">
        <v>36624426.156677738</v>
      </c>
      <c r="I73" s="3">
        <v>272855359.74951869</v>
      </c>
      <c r="J73" s="3">
        <v>63942829.338467069</v>
      </c>
      <c r="K73" s="3">
        <v>94865118.449723914</v>
      </c>
      <c r="L73" s="3">
        <v>10023079.257018341</v>
      </c>
      <c r="M73" s="3">
        <v>34125687.406122401</v>
      </c>
      <c r="N73" s="3">
        <v>44215786.244684681</v>
      </c>
      <c r="O73" s="3">
        <v>57820643.550741509</v>
      </c>
      <c r="P73" s="3">
        <v>1275528.5705219063</v>
      </c>
    </row>
    <row r="74" spans="1:16" s="18" customFormat="1" x14ac:dyDescent="0.3">
      <c r="A74" s="18">
        <v>22</v>
      </c>
      <c r="B74" s="18" t="s">
        <v>31</v>
      </c>
      <c r="C74" s="18" t="s">
        <v>3</v>
      </c>
      <c r="D74" s="18">
        <v>2.9802387016451943</v>
      </c>
      <c r="E74" s="18">
        <v>0.82337584521155815</v>
      </c>
      <c r="F74" s="18">
        <v>0.81540873876697728</v>
      </c>
      <c r="G74" s="18">
        <v>0.92554274245231238</v>
      </c>
      <c r="H74" s="18">
        <v>1.973661859482905</v>
      </c>
      <c r="I74" s="18">
        <v>1.0043261993133672</v>
      </c>
      <c r="J74" s="18">
        <v>0.81309362421044251</v>
      </c>
      <c r="K74" s="18">
        <v>0.64474179344365656</v>
      </c>
      <c r="L74" s="18">
        <v>0.65995819931400079</v>
      </c>
      <c r="M74" s="18">
        <v>0.78575751190272347</v>
      </c>
      <c r="N74" s="18">
        <v>0.55703961351296583</v>
      </c>
      <c r="O74" s="18">
        <v>0.92554274245231238</v>
      </c>
      <c r="P74" s="18">
        <v>0.50814925063537941</v>
      </c>
    </row>
    <row r="75" spans="1:16" x14ac:dyDescent="0.3">
      <c r="A75" s="3">
        <v>23</v>
      </c>
      <c r="B75" s="3" t="s">
        <v>5</v>
      </c>
      <c r="C75" s="3" t="s">
        <v>3</v>
      </c>
      <c r="D75" s="3">
        <v>34403816.816145673</v>
      </c>
      <c r="E75" s="3">
        <v>12103427.166635895</v>
      </c>
      <c r="F75" s="3">
        <v>183367446.2895844</v>
      </c>
      <c r="G75" s="3">
        <v>1076347983.2479863</v>
      </c>
      <c r="H75" s="3">
        <v>41295074.480386347</v>
      </c>
      <c r="I75" s="3">
        <v>167751401.66937119</v>
      </c>
      <c r="J75" s="3">
        <v>212040552.69985327</v>
      </c>
      <c r="K75" s="3">
        <v>72796876.176965013</v>
      </c>
      <c r="L75" s="3">
        <v>11918884.008822987</v>
      </c>
      <c r="M75" s="3">
        <v>22187461.00103971</v>
      </c>
      <c r="N75" s="3">
        <v>233567512.36481303</v>
      </c>
      <c r="O75" s="3">
        <v>138848889.83899024</v>
      </c>
      <c r="P75" s="3">
        <v>2635858.8322175043</v>
      </c>
    </row>
    <row r="76" spans="1:16" x14ac:dyDescent="0.3">
      <c r="A76" s="3">
        <v>23</v>
      </c>
      <c r="B76" s="3" t="s">
        <v>30</v>
      </c>
      <c r="C76" s="3" t="s">
        <v>3</v>
      </c>
      <c r="D76" s="3">
        <v>146366614.48835671</v>
      </c>
      <c r="E76" s="3">
        <v>14961995.901044104</v>
      </c>
      <c r="F76" s="3">
        <v>209840721.67443961</v>
      </c>
      <c r="G76" s="3">
        <v>1184403795.568609</v>
      </c>
      <c r="H76" s="3">
        <v>44140429.583487988</v>
      </c>
      <c r="I76" s="3">
        <v>187372311.06879467</v>
      </c>
      <c r="J76" s="3">
        <v>204901856.63336939</v>
      </c>
      <c r="K76" s="3">
        <v>80788677.844659254</v>
      </c>
      <c r="L76" s="3">
        <v>13618662.836671131</v>
      </c>
      <c r="M76" s="3">
        <v>24551364.435909431</v>
      </c>
      <c r="N76" s="3">
        <v>182398184.51756579</v>
      </c>
      <c r="O76" s="3">
        <v>145681666.85493892</v>
      </c>
      <c r="P76" s="3">
        <v>1501577.7752674811</v>
      </c>
    </row>
    <row r="77" spans="1:16" s="18" customFormat="1" x14ac:dyDescent="0.3">
      <c r="A77" s="18">
        <v>23</v>
      </c>
      <c r="B77" s="18" t="s">
        <v>31</v>
      </c>
      <c r="C77" s="18" t="s">
        <v>3</v>
      </c>
      <c r="D77" s="18">
        <v>4.2543714050839565</v>
      </c>
      <c r="E77" s="18">
        <v>1.2361784554946629</v>
      </c>
      <c r="F77" s="18">
        <v>1.1443728203699095</v>
      </c>
      <c r="G77" s="18">
        <v>1.1003911504479746</v>
      </c>
      <c r="H77" s="18">
        <v>1.0689030141949032</v>
      </c>
      <c r="I77" s="18">
        <v>1.1169642053906363</v>
      </c>
      <c r="J77" s="18">
        <v>0.96633334531725723</v>
      </c>
      <c r="K77" s="18">
        <v>1.1097822061521794</v>
      </c>
      <c r="L77" s="18">
        <v>1.1426122468001096</v>
      </c>
      <c r="M77" s="18">
        <v>1.1065423139114001</v>
      </c>
      <c r="N77" s="18">
        <v>0.78092275193082072</v>
      </c>
      <c r="O77" s="18">
        <v>1.0492101667062084</v>
      </c>
      <c r="P77" s="18">
        <v>0.56967306325894118</v>
      </c>
    </row>
    <row r="78" spans="1:16" x14ac:dyDescent="0.3">
      <c r="A78" s="3">
        <v>24</v>
      </c>
      <c r="B78" s="3" t="s">
        <v>5</v>
      </c>
      <c r="C78" s="3" t="s">
        <v>3</v>
      </c>
      <c r="D78" s="3">
        <v>21709871.800056618</v>
      </c>
      <c r="E78" s="3">
        <v>50730780.118898362</v>
      </c>
      <c r="F78" s="3">
        <v>252174057.5079872</v>
      </c>
      <c r="G78" s="3">
        <v>1160073603.7529826</v>
      </c>
      <c r="H78" s="3">
        <v>11161887.814939134</v>
      </c>
      <c r="I78" s="3">
        <v>231962631.94079351</v>
      </c>
      <c r="J78" s="3">
        <v>197212512.63800704</v>
      </c>
      <c r="K78" s="3">
        <v>147773997.69968048</v>
      </c>
      <c r="L78" s="3">
        <v>15357400.10223642</v>
      </c>
      <c r="M78" s="3">
        <v>28495668.498402555</v>
      </c>
      <c r="N78" s="3">
        <v>129928243.62033404</v>
      </c>
      <c r="O78" s="3">
        <v>107074793.62640031</v>
      </c>
      <c r="P78" s="3">
        <v>4460668.014720751</v>
      </c>
    </row>
    <row r="79" spans="1:16" x14ac:dyDescent="0.3">
      <c r="A79" s="3">
        <v>24</v>
      </c>
      <c r="B79" s="3" t="s">
        <v>30</v>
      </c>
      <c r="C79" s="3" t="s">
        <v>3</v>
      </c>
      <c r="D79" s="3">
        <v>95779948.793248773</v>
      </c>
      <c r="E79" s="3">
        <v>45493434.828012116</v>
      </c>
      <c r="F79" s="3">
        <v>243218783.23005405</v>
      </c>
      <c r="G79" s="3">
        <v>1127947966.3074419</v>
      </c>
      <c r="H79" s="3">
        <v>18717498.820548434</v>
      </c>
      <c r="I79" s="3">
        <v>267666064.13035989</v>
      </c>
      <c r="J79" s="3">
        <v>182727570.5418056</v>
      </c>
      <c r="K79" s="3">
        <v>135959299.82560021</v>
      </c>
      <c r="L79" s="3">
        <v>12112295.404856693</v>
      </c>
      <c r="M79" s="3">
        <v>28456597.637916323</v>
      </c>
      <c r="N79" s="3">
        <v>105124750.45985359</v>
      </c>
      <c r="O79" s="3">
        <v>104335186.88343838</v>
      </c>
      <c r="P79" s="3">
        <v>4147850.2176021882</v>
      </c>
    </row>
    <row r="80" spans="1:16" s="18" customFormat="1" x14ac:dyDescent="0.3">
      <c r="A80" s="18">
        <v>24</v>
      </c>
      <c r="B80" s="18" t="s">
        <v>31</v>
      </c>
      <c r="C80" s="18" t="s">
        <v>3</v>
      </c>
      <c r="D80" s="18">
        <v>4.4118154945990504</v>
      </c>
      <c r="E80" s="18">
        <v>0.89676198003241003</v>
      </c>
      <c r="F80" s="18">
        <v>0.96448772579372277</v>
      </c>
      <c r="G80" s="18">
        <v>0.97230724210807817</v>
      </c>
      <c r="H80" s="18">
        <v>1.6769115700568884</v>
      </c>
      <c r="I80" s="18">
        <v>1.1539188958619826</v>
      </c>
      <c r="J80" s="18">
        <v>0.92655160718534502</v>
      </c>
      <c r="K80" s="18">
        <v>0.9200488715336026</v>
      </c>
      <c r="L80" s="18">
        <v>0.78869439646186212</v>
      </c>
      <c r="M80" s="18">
        <v>0.99862888422889884</v>
      </c>
      <c r="N80" s="18">
        <v>0.80909852646850788</v>
      </c>
      <c r="O80" s="18">
        <v>0.97441408336941726</v>
      </c>
      <c r="P80" s="18">
        <v>0.92987198417675876</v>
      </c>
    </row>
    <row r="81" spans="1:16" s="4" customFormat="1" x14ac:dyDescent="0.3">
      <c r="B81" s="4" t="s">
        <v>27</v>
      </c>
      <c r="C81" s="4" t="s">
        <v>3</v>
      </c>
      <c r="D81" s="4">
        <v>3.9625866615739143</v>
      </c>
      <c r="E81" s="4">
        <v>0.98484511295984056</v>
      </c>
      <c r="F81" s="4">
        <v>1.000609420817089</v>
      </c>
      <c r="G81" s="4">
        <v>0.93834040358556625</v>
      </c>
      <c r="H81" s="4">
        <v>1.4792171440315927</v>
      </c>
      <c r="I81" s="4">
        <v>1.0315057955709264</v>
      </c>
      <c r="J81" s="4">
        <v>0.86655256663158153</v>
      </c>
      <c r="K81" s="4">
        <v>0.9943453108473399</v>
      </c>
      <c r="L81" s="4">
        <v>0.90080278844504247</v>
      </c>
      <c r="M81" s="4">
        <v>1.0436165994977995</v>
      </c>
      <c r="N81" s="4">
        <v>0.71987677879032819</v>
      </c>
      <c r="O81" s="4">
        <v>0.98293034373846999</v>
      </c>
      <c r="P81" s="4">
        <v>0.77471724925014518</v>
      </c>
    </row>
    <row r="82" spans="1:16" s="4" customFormat="1" x14ac:dyDescent="0.3">
      <c r="B82" s="4" t="s">
        <v>28</v>
      </c>
      <c r="C82" s="4" t="s">
        <v>3</v>
      </c>
      <c r="D82" s="4">
        <v>1.9864424872661151</v>
      </c>
      <c r="E82" s="4">
        <v>-2.2031245785588325E-2</v>
      </c>
      <c r="F82" s="4">
        <v>8.7894059547538334E-4</v>
      </c>
      <c r="G82" s="4">
        <v>-9.1816707886977447E-2</v>
      </c>
      <c r="H82" s="4">
        <v>0.56483385069440883</v>
      </c>
      <c r="I82" s="4">
        <v>4.4751927107039909E-2</v>
      </c>
      <c r="J82" s="4">
        <v>-0.20664082638082162</v>
      </c>
      <c r="K82" s="4">
        <v>-8.1811447751657454E-3</v>
      </c>
      <c r="L82" s="4">
        <v>-0.15071680158377562</v>
      </c>
      <c r="M82" s="4">
        <v>6.1591796587569671E-2</v>
      </c>
      <c r="N82" s="4">
        <v>-0.4741781131126136</v>
      </c>
      <c r="O82" s="4">
        <v>-2.4838912608126328E-2</v>
      </c>
      <c r="P82" s="4">
        <v>-0.36825823293402821</v>
      </c>
    </row>
    <row r="83" spans="1:16" x14ac:dyDescent="0.3">
      <c r="A83" s="3">
        <v>25</v>
      </c>
      <c r="B83" s="3" t="s">
        <v>5</v>
      </c>
      <c r="C83" s="3" t="s">
        <v>4</v>
      </c>
      <c r="D83" s="3">
        <v>18628077.429054689</v>
      </c>
      <c r="E83" s="3">
        <v>23273820.710392784</v>
      </c>
      <c r="F83" s="3">
        <v>161023311.40763012</v>
      </c>
      <c r="G83" s="3">
        <v>579252020.29693675</v>
      </c>
      <c r="H83" s="3">
        <v>7013719.2257094514</v>
      </c>
      <c r="I83" s="3">
        <v>126314602.51832362</v>
      </c>
      <c r="J83" s="3">
        <v>138441232.85096788</v>
      </c>
      <c r="K83" s="3">
        <v>78096306.032700598</v>
      </c>
      <c r="L83" s="3">
        <v>19966890.614546135</v>
      </c>
      <c r="M83" s="3">
        <v>29145219.364781056</v>
      </c>
      <c r="N83" s="3">
        <v>102527607.5925578</v>
      </c>
      <c r="O83" s="3">
        <v>94418079.308400691</v>
      </c>
      <c r="P83" s="3">
        <v>291125.72824657022</v>
      </c>
    </row>
    <row r="84" spans="1:16" x14ac:dyDescent="0.3">
      <c r="A84" s="3">
        <v>25</v>
      </c>
      <c r="B84" s="3" t="s">
        <v>30</v>
      </c>
      <c r="C84" s="3" t="s">
        <v>4</v>
      </c>
      <c r="D84" s="3">
        <v>96784478.92712903</v>
      </c>
      <c r="E84" s="3">
        <v>28419872.847784493</v>
      </c>
      <c r="F84" s="3">
        <v>184396683.99389359</v>
      </c>
      <c r="G84" s="3">
        <v>709035923.39948595</v>
      </c>
      <c r="H84" s="3">
        <v>11863031.169684438</v>
      </c>
      <c r="I84" s="3">
        <v>110351890.85779436</v>
      </c>
      <c r="J84" s="3">
        <v>150315615.76069102</v>
      </c>
      <c r="K84" s="3">
        <v>79843764.169355929</v>
      </c>
      <c r="L84" s="3">
        <v>17517684.979419891</v>
      </c>
      <c r="M84" s="3">
        <v>29872262.807010762</v>
      </c>
      <c r="N84" s="3">
        <v>97846957.429129064</v>
      </c>
      <c r="O84" s="3">
        <v>119118035.13111365</v>
      </c>
      <c r="P84" s="3">
        <v>240926.39471294131</v>
      </c>
    </row>
    <row r="85" spans="1:16" s="18" customFormat="1" x14ac:dyDescent="0.3">
      <c r="A85" s="18">
        <v>25</v>
      </c>
      <c r="B85" s="18" t="s">
        <v>31</v>
      </c>
      <c r="C85" s="18" t="s">
        <v>4</v>
      </c>
      <c r="D85" s="18">
        <v>5.19562361149368</v>
      </c>
      <c r="E85" s="18">
        <v>1.2211090392689057</v>
      </c>
      <c r="F85" s="18">
        <v>1.145155210024801</v>
      </c>
      <c r="G85" s="18">
        <v>1.2240542951166908</v>
      </c>
      <c r="H85" s="18">
        <v>1.6914037742200136</v>
      </c>
      <c r="I85" s="18">
        <v>0.87362734519776797</v>
      </c>
      <c r="J85" s="18">
        <v>1.0857720107311231</v>
      </c>
      <c r="K85" s="18">
        <v>1.0223756823520389</v>
      </c>
      <c r="L85" s="18">
        <v>0.87733665284158135</v>
      </c>
      <c r="M85" s="18">
        <v>1.0249455470940205</v>
      </c>
      <c r="N85" s="18">
        <v>0.95434741653165722</v>
      </c>
      <c r="O85" s="18">
        <v>1.2616019728810064</v>
      </c>
      <c r="P85" s="18">
        <v>0.8275681993619185</v>
      </c>
    </row>
    <row r="86" spans="1:16" x14ac:dyDescent="0.3">
      <c r="A86" s="3">
        <v>26</v>
      </c>
      <c r="B86" s="3" t="s">
        <v>5</v>
      </c>
      <c r="C86" s="3" t="s">
        <v>4</v>
      </c>
      <c r="D86" s="3">
        <v>11984636.129612224</v>
      </c>
      <c r="E86" s="3">
        <v>13414783.639112491</v>
      </c>
      <c r="F86" s="3">
        <v>75601458.750459701</v>
      </c>
      <c r="G86" s="3">
        <v>291206635.884444</v>
      </c>
      <c r="H86" s="3">
        <v>6635884.4440812329</v>
      </c>
      <c r="I86" s="3">
        <v>258713684.46859807</v>
      </c>
      <c r="J86" s="3">
        <v>67851146.161075458</v>
      </c>
      <c r="K86" s="3">
        <v>31147801.0051894</v>
      </c>
      <c r="L86" s="3">
        <v>13608262.575082745</v>
      </c>
      <c r="M86" s="3">
        <v>10206196.93131206</v>
      </c>
      <c r="N86" s="3">
        <v>75713725.329955444</v>
      </c>
      <c r="O86" s="3">
        <v>39604102.480284385</v>
      </c>
      <c r="P86" s="3">
        <v>957080.45601274876</v>
      </c>
    </row>
    <row r="87" spans="1:16" x14ac:dyDescent="0.3">
      <c r="A87" s="3">
        <v>26</v>
      </c>
      <c r="B87" s="3" t="s">
        <v>30</v>
      </c>
      <c r="C87" s="3" t="s">
        <v>4</v>
      </c>
      <c r="D87" s="3">
        <v>81442494.573621407</v>
      </c>
      <c r="E87" s="3">
        <v>51510164.706549957</v>
      </c>
      <c r="F87" s="3">
        <v>95181046.688135758</v>
      </c>
      <c r="G87" s="3">
        <v>234580572.85533914</v>
      </c>
      <c r="H87" s="3">
        <v>26575777.780930351</v>
      </c>
      <c r="I87" s="3">
        <v>373665394.60057598</v>
      </c>
      <c r="J87" s="3">
        <v>52546048.319595963</v>
      </c>
      <c r="K87" s="3">
        <v>41213393.215962783</v>
      </c>
      <c r="L87" s="3">
        <v>11707268.7426407</v>
      </c>
      <c r="M87" s="3">
        <v>15800053.750230536</v>
      </c>
      <c r="N87" s="3">
        <v>46681533.998212487</v>
      </c>
      <c r="O87" s="3">
        <v>36125408.219722226</v>
      </c>
      <c r="P87" s="3">
        <v>437891.72778731445</v>
      </c>
    </row>
    <row r="88" spans="1:16" s="18" customFormat="1" x14ac:dyDescent="0.3">
      <c r="A88" s="18">
        <v>26</v>
      </c>
      <c r="B88" s="18" t="s">
        <v>31</v>
      </c>
      <c r="C88" s="18" t="s">
        <v>4</v>
      </c>
      <c r="D88" s="18">
        <v>6.795575075691227</v>
      </c>
      <c r="E88" s="18">
        <v>3.839805850939376</v>
      </c>
      <c r="F88" s="18">
        <v>1.2589842611675399</v>
      </c>
      <c r="G88" s="18">
        <v>0.80554679718364974</v>
      </c>
      <c r="H88" s="18">
        <v>4.0048584336989439</v>
      </c>
      <c r="I88" s="18">
        <v>1.444320177218652</v>
      </c>
      <c r="J88" s="18">
        <v>0.77443125566153437</v>
      </c>
      <c r="K88" s="18">
        <v>1.3231557890425842</v>
      </c>
      <c r="L88" s="18">
        <v>0.86030591179781923</v>
      </c>
      <c r="M88" s="18">
        <v>1.548084350768975</v>
      </c>
      <c r="N88" s="18">
        <v>0.61655312553671648</v>
      </c>
      <c r="O88" s="18">
        <v>0.91216328504619149</v>
      </c>
      <c r="P88" s="18">
        <v>0.45752864875289179</v>
      </c>
    </row>
    <row r="89" spans="1:16" x14ac:dyDescent="0.3">
      <c r="A89" s="3">
        <v>27</v>
      </c>
      <c r="B89" s="3" t="s">
        <v>5</v>
      </c>
      <c r="C89" s="3" t="s">
        <v>4</v>
      </c>
      <c r="D89" s="3">
        <v>14457675.319755035</v>
      </c>
      <c r="E89" s="3">
        <v>155175307.76571921</v>
      </c>
      <c r="F89" s="3">
        <v>217993052.9112455</v>
      </c>
      <c r="G89" s="3">
        <v>394422091.03247184</v>
      </c>
      <c r="H89" s="3">
        <v>19663435.945885025</v>
      </c>
      <c r="I89" s="3">
        <v>231765450.63039818</v>
      </c>
      <c r="J89" s="3">
        <v>62318690.38313055</v>
      </c>
      <c r="K89" s="3">
        <v>109650505.61435649</v>
      </c>
      <c r="L89" s="3">
        <v>20840135.858315069</v>
      </c>
      <c r="M89" s="3">
        <v>28557089.93137316</v>
      </c>
      <c r="N89" s="3">
        <v>52852560.198351227</v>
      </c>
      <c r="O89" s="3">
        <v>44964118.377701789</v>
      </c>
      <c r="P89" s="3">
        <v>1887644.9628091448</v>
      </c>
    </row>
    <row r="90" spans="1:16" x14ac:dyDescent="0.3">
      <c r="A90" s="3">
        <v>27</v>
      </c>
      <c r="B90" s="3" t="s">
        <v>30</v>
      </c>
      <c r="C90" s="3" t="s">
        <v>4</v>
      </c>
      <c r="D90" s="3">
        <v>72030394.45748128</v>
      </c>
      <c r="E90" s="3">
        <v>135232986.92591351</v>
      </c>
      <c r="F90" s="3">
        <v>175463403.73226061</v>
      </c>
      <c r="G90" s="3">
        <v>507386300.14526767</v>
      </c>
      <c r="H90" s="3">
        <v>44407196.334786005</v>
      </c>
      <c r="I90" s="3">
        <v>198424404.96144822</v>
      </c>
      <c r="J90" s="3">
        <v>79152262.822661757</v>
      </c>
      <c r="K90" s="3">
        <v>85626141.021343172</v>
      </c>
      <c r="L90" s="3">
        <v>17002403.821656052</v>
      </c>
      <c r="M90" s="3">
        <v>26845900.771035872</v>
      </c>
      <c r="N90" s="3">
        <v>53782947.815398373</v>
      </c>
      <c r="O90" s="3">
        <v>59871583.417141587</v>
      </c>
      <c r="P90" s="3">
        <v>2123714.3814951391</v>
      </c>
    </row>
    <row r="91" spans="1:16" s="18" customFormat="1" x14ac:dyDescent="0.3">
      <c r="A91" s="18">
        <v>27</v>
      </c>
      <c r="B91" s="18" t="s">
        <v>31</v>
      </c>
      <c r="C91" s="18" t="s">
        <v>4</v>
      </c>
      <c r="D91" s="18">
        <v>4.9821560426840277</v>
      </c>
      <c r="E91" s="18">
        <v>0.87148521806114776</v>
      </c>
      <c r="F91" s="18">
        <v>0.8049036489419662</v>
      </c>
      <c r="G91" s="18">
        <v>1.2864043664924838</v>
      </c>
      <c r="H91" s="18">
        <v>2.2583640243239951</v>
      </c>
      <c r="I91" s="18">
        <v>0.85614315861892754</v>
      </c>
      <c r="J91" s="18">
        <v>1.2701207669166295</v>
      </c>
      <c r="K91" s="18">
        <v>0.78090055801924352</v>
      </c>
      <c r="L91" s="18">
        <v>0.81584899144849921</v>
      </c>
      <c r="M91" s="18">
        <v>0.94007830754290711</v>
      </c>
      <c r="N91" s="18">
        <v>1.0176034540910692</v>
      </c>
      <c r="O91" s="18">
        <v>1.3315413618080094</v>
      </c>
      <c r="P91" s="18">
        <v>1.1250602858784853</v>
      </c>
    </row>
    <row r="92" spans="1:16" x14ac:dyDescent="0.3">
      <c r="A92" s="3">
        <v>28</v>
      </c>
      <c r="B92" s="3" t="s">
        <v>5</v>
      </c>
      <c r="C92" s="3" t="s">
        <v>4</v>
      </c>
      <c r="D92" s="3">
        <v>28800995.373615589</v>
      </c>
      <c r="E92" s="3">
        <v>75814874.52684705</v>
      </c>
      <c r="F92" s="3">
        <v>244993586.14888549</v>
      </c>
      <c r="G92" s="3">
        <v>944905719.893453</v>
      </c>
      <c r="H92" s="3">
        <v>2031052.852937053</v>
      </c>
      <c r="I92" s="3">
        <v>87901303.799242958</v>
      </c>
      <c r="J92" s="3">
        <v>196540389.73783824</v>
      </c>
      <c r="K92" s="3">
        <v>116861940.59301838</v>
      </c>
      <c r="L92" s="3">
        <v>41403916.059161641</v>
      </c>
      <c r="M92" s="3">
        <v>34299102.060843974</v>
      </c>
      <c r="N92" s="3">
        <v>237171335.69325671</v>
      </c>
      <c r="O92" s="3">
        <v>127562272.18561617</v>
      </c>
      <c r="P92" s="3">
        <v>2923171.1762231882</v>
      </c>
    </row>
    <row r="93" spans="1:16" x14ac:dyDescent="0.3">
      <c r="A93" s="3">
        <v>28</v>
      </c>
      <c r="B93" s="3" t="s">
        <v>30</v>
      </c>
      <c r="C93" s="3" t="s">
        <v>4</v>
      </c>
      <c r="D93" s="3">
        <v>110516692.62544863</v>
      </c>
      <c r="E93" s="3">
        <v>92341030.676508442</v>
      </c>
      <c r="F93" s="3">
        <v>254287397.57567552</v>
      </c>
      <c r="G93" s="3">
        <v>865896932.34915686</v>
      </c>
      <c r="H93" s="3">
        <v>12297690.797047472</v>
      </c>
      <c r="I93" s="3">
        <v>67156497.59599106</v>
      </c>
      <c r="J93" s="3">
        <v>151531963.16110244</v>
      </c>
      <c r="K93" s="3">
        <v>135280895.51025939</v>
      </c>
      <c r="L93" s="3">
        <v>28988763.32362701</v>
      </c>
      <c r="M93" s="3">
        <v>35345948.263018899</v>
      </c>
      <c r="N93" s="3">
        <v>126420952.1229769</v>
      </c>
      <c r="O93" s="3">
        <v>108237116.54364461</v>
      </c>
      <c r="P93" s="3">
        <v>723900.58915148641</v>
      </c>
    </row>
    <row r="94" spans="1:16" s="18" customFormat="1" x14ac:dyDescent="0.3">
      <c r="A94" s="18">
        <v>28</v>
      </c>
      <c r="B94" s="18" t="s">
        <v>31</v>
      </c>
      <c r="C94" s="18" t="s">
        <v>4</v>
      </c>
      <c r="D94" s="18">
        <v>3.8372525390803776</v>
      </c>
      <c r="E94" s="18">
        <v>1.2179803930666568</v>
      </c>
      <c r="F94" s="18">
        <v>1.0379349172885779</v>
      </c>
      <c r="G94" s="18">
        <v>0.91638447531759559</v>
      </c>
      <c r="H94" s="18">
        <v>6.0548354412658929</v>
      </c>
      <c r="I94" s="18">
        <v>0.76399887934960797</v>
      </c>
      <c r="J94" s="18">
        <v>0.77099655375278464</v>
      </c>
      <c r="K94" s="18">
        <v>1.1576129475839065</v>
      </c>
      <c r="L94" s="18">
        <v>0.70014544716507632</v>
      </c>
      <c r="M94" s="18">
        <v>1.030521096450802</v>
      </c>
      <c r="N94" s="18">
        <v>0.53303638803334241</v>
      </c>
      <c r="O94" s="18">
        <v>0.84850414381258843</v>
      </c>
      <c r="P94" s="18">
        <v>0.24764221645301815</v>
      </c>
    </row>
    <row r="95" spans="1:16" x14ac:dyDescent="0.3">
      <c r="A95" s="3">
        <v>29</v>
      </c>
      <c r="B95" s="3" t="s">
        <v>5</v>
      </c>
      <c r="C95" s="3" t="s">
        <v>4</v>
      </c>
      <c r="D95" s="3">
        <v>8234146.5823785067</v>
      </c>
      <c r="E95" s="3">
        <v>84909620.703279331</v>
      </c>
      <c r="F95" s="3">
        <v>168115399.0517582</v>
      </c>
      <c r="G95" s="3">
        <v>442846207.0327934</v>
      </c>
      <c r="H95" s="3">
        <v>22567661.003555909</v>
      </c>
      <c r="I95" s="3">
        <v>197426906.3611221</v>
      </c>
      <c r="J95" s="3">
        <v>91226318.648755446</v>
      </c>
      <c r="K95" s="3">
        <v>66741813.423548006</v>
      </c>
      <c r="L95" s="3">
        <v>20678194.08336626</v>
      </c>
      <c r="M95" s="3">
        <v>17820232.299486369</v>
      </c>
      <c r="N95" s="3">
        <v>85912164.164361909</v>
      </c>
      <c r="O95" s="3">
        <v>49155928.980640069</v>
      </c>
      <c r="P95" s="3">
        <v>698888.03832477285</v>
      </c>
    </row>
    <row r="96" spans="1:16" x14ac:dyDescent="0.3">
      <c r="A96" s="3">
        <v>29</v>
      </c>
      <c r="B96" s="3" t="s">
        <v>30</v>
      </c>
      <c r="C96" s="3" t="s">
        <v>4</v>
      </c>
      <c r="D96" s="3">
        <v>45665603.826225586</v>
      </c>
      <c r="E96" s="3">
        <v>75697489.039457962</v>
      </c>
      <c r="F96" s="3">
        <v>147960860.90075725</v>
      </c>
      <c r="G96" s="3">
        <v>314408130.72937423</v>
      </c>
      <c r="H96" s="3">
        <v>32483060.980470311</v>
      </c>
      <c r="I96" s="3">
        <v>196721801.51454765</v>
      </c>
      <c r="J96" s="3">
        <v>65082483.060980462</v>
      </c>
      <c r="K96" s="3">
        <v>55485322.83778397</v>
      </c>
      <c r="L96" s="3">
        <v>14633329.143084893</v>
      </c>
      <c r="M96" s="3">
        <v>20714520.526106019</v>
      </c>
      <c r="N96" s="3">
        <v>45589178.955759257</v>
      </c>
      <c r="O96" s="3">
        <v>61309585.492227979</v>
      </c>
      <c r="P96" s="3">
        <v>437560.78118772426</v>
      </c>
    </row>
    <row r="97" spans="1:16" s="18" customFormat="1" x14ac:dyDescent="0.3">
      <c r="A97" s="18">
        <v>29</v>
      </c>
      <c r="B97" s="18" t="s">
        <v>31</v>
      </c>
      <c r="C97" s="18" t="s">
        <v>4</v>
      </c>
      <c r="D97" s="18">
        <v>5.5458818190038421</v>
      </c>
      <c r="E97" s="18">
        <v>0.89150662095154565</v>
      </c>
      <c r="F97" s="18">
        <v>0.88011486000282513</v>
      </c>
      <c r="G97" s="18">
        <v>0.70997137547142153</v>
      </c>
      <c r="H97" s="18">
        <v>1.4393632098316289</v>
      </c>
      <c r="I97" s="18">
        <v>0.9964285270960751</v>
      </c>
      <c r="J97" s="18">
        <v>0.71341783845914675</v>
      </c>
      <c r="K97" s="18">
        <v>0.83134275189183737</v>
      </c>
      <c r="L97" s="18">
        <v>0.70766959068519841</v>
      </c>
      <c r="M97" s="18">
        <v>1.1624158528339201</v>
      </c>
      <c r="N97" s="18">
        <v>0.53064870847090784</v>
      </c>
      <c r="O97" s="18">
        <v>1.247247010963308</v>
      </c>
      <c r="P97" s="18">
        <v>0.62608137096830674</v>
      </c>
    </row>
    <row r="98" spans="1:16" x14ac:dyDescent="0.3">
      <c r="A98" s="3">
        <v>30</v>
      </c>
      <c r="B98" s="3" t="s">
        <v>5</v>
      </c>
      <c r="C98" s="3" t="s">
        <v>4</v>
      </c>
      <c r="D98" s="3">
        <v>15476731.442623828</v>
      </c>
      <c r="E98" s="3">
        <v>253641976.9586485</v>
      </c>
      <c r="F98" s="3">
        <v>169975889.44428113</v>
      </c>
      <c r="G98" s="3">
        <v>391128277.77926284</v>
      </c>
      <c r="H98" s="3">
        <v>19486247.360402022</v>
      </c>
      <c r="I98" s="3">
        <v>202480553.84779876</v>
      </c>
      <c r="J98" s="3">
        <v>86439349.389217094</v>
      </c>
      <c r="K98" s="3">
        <v>81248475.154366374</v>
      </c>
      <c r="L98" s="3">
        <v>15348822.816818584</v>
      </c>
      <c r="M98" s="3">
        <v>30425684.210526321</v>
      </c>
      <c r="N98" s="3">
        <v>89959503.88923046</v>
      </c>
      <c r="O98" s="3">
        <v>72358731.389163628</v>
      </c>
      <c r="P98" s="3">
        <v>1074389.8853278446</v>
      </c>
    </row>
    <row r="99" spans="1:16" x14ac:dyDescent="0.3">
      <c r="A99" s="3">
        <v>30</v>
      </c>
      <c r="B99" s="3" t="s">
        <v>30</v>
      </c>
      <c r="C99" s="3" t="s">
        <v>4</v>
      </c>
      <c r="D99" s="3">
        <v>151742152.93869814</v>
      </c>
      <c r="E99" s="3">
        <v>232921845.37602699</v>
      </c>
      <c r="F99" s="3">
        <v>266381563.09247947</v>
      </c>
      <c r="G99" s="3">
        <v>685603539.07731199</v>
      </c>
      <c r="H99" s="3">
        <v>32997682.746998101</v>
      </c>
      <c r="I99" s="3">
        <v>182936591.5314936</v>
      </c>
      <c r="J99" s="3">
        <v>122723033.49483885</v>
      </c>
      <c r="K99" s="3">
        <v>113478545.87739626</v>
      </c>
      <c r="L99" s="3">
        <v>23361663.08321045</v>
      </c>
      <c r="M99" s="3">
        <v>49546970.735201187</v>
      </c>
      <c r="N99" s="3">
        <v>133692690.12007584</v>
      </c>
      <c r="O99" s="3">
        <v>127522258.26838005</v>
      </c>
      <c r="P99" s="3">
        <v>749072.67748051416</v>
      </c>
    </row>
    <row r="100" spans="1:16" s="18" customFormat="1" x14ac:dyDescent="0.3">
      <c r="A100" s="18">
        <v>30</v>
      </c>
      <c r="B100" s="18" t="s">
        <v>31</v>
      </c>
      <c r="C100" s="18" t="s">
        <v>4</v>
      </c>
      <c r="D100" s="18">
        <v>9.8045348593948809</v>
      </c>
      <c r="E100" s="18">
        <v>0.9183095328656915</v>
      </c>
      <c r="F100" s="18">
        <v>1.5671726382099653</v>
      </c>
      <c r="G100" s="18">
        <v>1.7528866564443066</v>
      </c>
      <c r="H100" s="18">
        <v>1.6933831402578134</v>
      </c>
      <c r="I100" s="18">
        <v>0.90347733673725517</v>
      </c>
      <c r="J100" s="18">
        <v>1.4197588755815875</v>
      </c>
      <c r="K100" s="18">
        <v>1.3966852382373334</v>
      </c>
      <c r="L100" s="18">
        <v>1.5220491735438979</v>
      </c>
      <c r="M100" s="18">
        <v>1.6284587190338191</v>
      </c>
      <c r="N100" s="18">
        <v>1.4861430348114772</v>
      </c>
      <c r="O100" s="18">
        <v>1.7623617194521137</v>
      </c>
      <c r="P100" s="18">
        <v>0.6972074920939324</v>
      </c>
    </row>
    <row r="101" spans="1:16" s="4" customFormat="1" x14ac:dyDescent="0.3">
      <c r="B101" s="4" t="s">
        <v>27</v>
      </c>
      <c r="C101" s="4" t="s">
        <v>4</v>
      </c>
      <c r="D101" s="4">
        <v>6.0268373245580058</v>
      </c>
      <c r="E101" s="4">
        <v>1.4933661091922206</v>
      </c>
      <c r="F101" s="4">
        <v>1.1157109226059458</v>
      </c>
      <c r="G101" s="4">
        <v>1.1158746610043579</v>
      </c>
      <c r="H101" s="4">
        <v>2.8570346705997149</v>
      </c>
      <c r="I101" s="4">
        <v>0.97299923736971439</v>
      </c>
      <c r="J101" s="4">
        <v>1.005749550183801</v>
      </c>
      <c r="K101" s="4">
        <v>1.0853454945211574</v>
      </c>
      <c r="L101" s="4">
        <v>0.91389262791367865</v>
      </c>
      <c r="M101" s="4">
        <v>1.2224173122874074</v>
      </c>
      <c r="N101" s="4">
        <v>0.85638868791252853</v>
      </c>
      <c r="O101" s="4">
        <v>1.2272365823272029</v>
      </c>
      <c r="P101" s="4">
        <v>0.6635147022514255</v>
      </c>
    </row>
    <row r="102" spans="1:16" s="4" customFormat="1" x14ac:dyDescent="0.3">
      <c r="B102" s="4" t="s">
        <v>28</v>
      </c>
      <c r="C102" s="4" t="s">
        <v>4</v>
      </c>
      <c r="D102" s="4">
        <v>2.5914011243210187</v>
      </c>
      <c r="E102" s="4">
        <v>0.57856789565781952</v>
      </c>
      <c r="F102" s="4">
        <v>0.1579632775735102</v>
      </c>
      <c r="G102" s="4">
        <v>0.1581749876486703</v>
      </c>
      <c r="H102" s="4">
        <v>1.5145185437292297</v>
      </c>
      <c r="I102" s="4">
        <v>-3.9489420655242996E-2</v>
      </c>
      <c r="J102" s="4">
        <v>8.271092725914659E-3</v>
      </c>
      <c r="K102" s="4">
        <v>0.1181543642273561</v>
      </c>
      <c r="L102" s="4">
        <v>-0.12990342005906741</v>
      </c>
      <c r="M102" s="4">
        <v>0.28973688056608204</v>
      </c>
      <c r="N102" s="4">
        <v>-0.22366235567991599</v>
      </c>
      <c r="O102" s="4">
        <v>0.29541339345822898</v>
      </c>
      <c r="P102" s="4">
        <v>-0.59179966149954544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823A-76FD-4069-B2B3-5EDF2DF55D32}">
  <dimension ref="A1:U111"/>
  <sheetViews>
    <sheetView zoomScale="85" zoomScaleNormal="85" workbookViewId="0">
      <pane ySplit="1" topLeftCell="A2" activePane="bottomLeft" state="frozen"/>
      <selection pane="bottomLeft" activeCell="B90" sqref="B90:B111"/>
    </sheetView>
  </sheetViews>
  <sheetFormatPr defaultColWidth="19.33203125" defaultRowHeight="14.4" x14ac:dyDescent="0.3"/>
  <cols>
    <col min="1" max="1" width="12.109375" customWidth="1"/>
    <col min="3" max="3" width="30.33203125" customWidth="1"/>
  </cols>
  <sheetData>
    <row r="1" spans="1:21" s="19" customFormat="1" ht="43.2" x14ac:dyDescent="0.3">
      <c r="A1" s="19" t="s">
        <v>49</v>
      </c>
      <c r="B1" s="19" t="s">
        <v>56</v>
      </c>
      <c r="C1" s="19" t="s">
        <v>89</v>
      </c>
      <c r="D1" s="19" t="s">
        <v>90</v>
      </c>
      <c r="E1" s="19" t="s">
        <v>91</v>
      </c>
      <c r="F1" s="19" t="s">
        <v>92</v>
      </c>
      <c r="G1" s="19" t="s">
        <v>93</v>
      </c>
      <c r="H1" s="19" t="s">
        <v>94</v>
      </c>
      <c r="I1" s="19" t="s">
        <v>95</v>
      </c>
      <c r="J1" s="19" t="s">
        <v>96</v>
      </c>
      <c r="K1" s="20" t="s">
        <v>97</v>
      </c>
      <c r="L1" s="19" t="s">
        <v>98</v>
      </c>
      <c r="M1" s="19" t="s">
        <v>99</v>
      </c>
      <c r="N1" s="19" t="s">
        <v>100</v>
      </c>
      <c r="O1" s="19" t="s">
        <v>101</v>
      </c>
      <c r="P1" s="19" t="s">
        <v>102</v>
      </c>
      <c r="Q1" s="19" t="s">
        <v>103</v>
      </c>
      <c r="R1" s="19" t="s">
        <v>104</v>
      </c>
      <c r="S1" s="19" t="s">
        <v>105</v>
      </c>
      <c r="T1" s="19" t="s">
        <v>106</v>
      </c>
      <c r="U1" s="19" t="s">
        <v>107</v>
      </c>
    </row>
    <row r="2" spans="1:21" x14ac:dyDescent="0.3">
      <c r="A2">
        <v>1</v>
      </c>
      <c r="B2" t="s">
        <v>108</v>
      </c>
      <c r="C2" t="s">
        <v>109</v>
      </c>
      <c r="D2" s="21">
        <v>3.4599999999999999E-2</v>
      </c>
      <c r="E2">
        <v>9.6199999999999994E-2</v>
      </c>
      <c r="F2">
        <v>2.2599999999999999E-2</v>
      </c>
      <c r="G2">
        <v>0.23150000000000001</v>
      </c>
      <c r="H2">
        <v>8.9999999999999993E-3</v>
      </c>
      <c r="I2">
        <v>1.52E-2</v>
      </c>
      <c r="J2">
        <v>1.46E-2</v>
      </c>
      <c r="K2">
        <v>1.61E-2</v>
      </c>
      <c r="L2">
        <v>0.27260000000000001</v>
      </c>
      <c r="M2">
        <v>0.1517</v>
      </c>
      <c r="N2">
        <v>1.17E-2</v>
      </c>
      <c r="O2">
        <v>0.1242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">
      <c r="A3">
        <v>1</v>
      </c>
      <c r="B3" t="s">
        <v>108</v>
      </c>
      <c r="C3" t="s">
        <v>30</v>
      </c>
      <c r="D3" s="21">
        <v>0</v>
      </c>
      <c r="E3">
        <v>9.6799999999999997E-2</v>
      </c>
      <c r="F3">
        <v>5.4800000000000001E-2</v>
      </c>
      <c r="G3">
        <v>0.19900000000000001</v>
      </c>
      <c r="H3">
        <v>6.7199999999999996E-2</v>
      </c>
      <c r="I3">
        <v>8.7099999999999997E-2</v>
      </c>
      <c r="J3">
        <v>1.18E-2</v>
      </c>
      <c r="K3">
        <v>1.8E-3</v>
      </c>
      <c r="L3">
        <v>0.16539999999999999</v>
      </c>
      <c r="M3">
        <v>0.18440000000000001</v>
      </c>
      <c r="N3">
        <v>1.01E-2</v>
      </c>
      <c r="O3">
        <v>9.64E-2</v>
      </c>
      <c r="P3">
        <v>1.24E-2</v>
      </c>
      <c r="Q3">
        <v>5.0000000000000001E-3</v>
      </c>
      <c r="R3">
        <v>7.7999999999999996E-3</v>
      </c>
      <c r="S3">
        <v>0</v>
      </c>
      <c r="T3">
        <v>0</v>
      </c>
      <c r="U3">
        <v>0</v>
      </c>
    </row>
    <row r="4" spans="1:21" x14ac:dyDescent="0.3">
      <c r="A4">
        <v>1</v>
      </c>
      <c r="B4" t="s">
        <v>108</v>
      </c>
      <c r="C4" t="s">
        <v>110</v>
      </c>
      <c r="D4" s="21">
        <f>(D3+0.0005)/(D2+0.0005)</f>
        <v>1.4245014245014245E-2</v>
      </c>
      <c r="E4" s="21">
        <f t="shared" ref="E4:U4" si="0">(E3+0.0005)/(E2+0.0005)</f>
        <v>1.0062047569803516</v>
      </c>
      <c r="F4" s="21">
        <f t="shared" si="0"/>
        <v>2.393939393939394</v>
      </c>
      <c r="G4" s="21">
        <f t="shared" si="0"/>
        <v>0.85991379310344829</v>
      </c>
      <c r="H4" s="21">
        <f t="shared" si="0"/>
        <v>7.1263157894736837</v>
      </c>
      <c r="I4" s="21">
        <f t="shared" si="0"/>
        <v>5.579617834394905</v>
      </c>
      <c r="J4" s="21">
        <f t="shared" si="0"/>
        <v>0.814569536423841</v>
      </c>
      <c r="K4" s="21">
        <f t="shared" si="0"/>
        <v>0.13855421686746988</v>
      </c>
      <c r="L4" s="21">
        <f t="shared" si="0"/>
        <v>0.60746979128524348</v>
      </c>
      <c r="M4" s="21">
        <f t="shared" si="0"/>
        <v>1.2148488830486204</v>
      </c>
      <c r="N4" s="21">
        <f t="shared" si="0"/>
        <v>0.86885245901639341</v>
      </c>
      <c r="O4" s="21">
        <f t="shared" si="0"/>
        <v>0.77706495589414593</v>
      </c>
      <c r="P4" s="21">
        <f t="shared" si="0"/>
        <v>25.8</v>
      </c>
      <c r="Q4" s="21">
        <f t="shared" si="0"/>
        <v>11</v>
      </c>
      <c r="R4" s="21">
        <f t="shared" si="0"/>
        <v>16.600000000000001</v>
      </c>
      <c r="S4" s="21">
        <f t="shared" si="0"/>
        <v>1</v>
      </c>
      <c r="T4" s="21">
        <f t="shared" si="0"/>
        <v>1</v>
      </c>
      <c r="U4" s="21">
        <f t="shared" si="0"/>
        <v>1</v>
      </c>
    </row>
    <row r="5" spans="1:21" x14ac:dyDescent="0.3">
      <c r="A5">
        <v>2</v>
      </c>
      <c r="B5" t="s">
        <v>108</v>
      </c>
      <c r="C5" t="s">
        <v>109</v>
      </c>
      <c r="D5" s="21">
        <v>0</v>
      </c>
      <c r="E5">
        <v>7.4099999999999999E-2</v>
      </c>
      <c r="F5">
        <v>0.1086</v>
      </c>
      <c r="G5">
        <v>0.2253</v>
      </c>
      <c r="H5">
        <v>4.82E-2</v>
      </c>
      <c r="I5">
        <v>0.20050000000000001</v>
      </c>
      <c r="J5">
        <v>8.3999999999999995E-3</v>
      </c>
      <c r="K5">
        <v>2.3699999999999999E-2</v>
      </c>
      <c r="L5">
        <v>0.13159999999999999</v>
      </c>
      <c r="M5">
        <v>4.6600000000000003E-2</v>
      </c>
      <c r="N5">
        <v>0</v>
      </c>
      <c r="O5">
        <v>9.1200000000000003E-2</v>
      </c>
      <c r="P5">
        <v>2.63E-2</v>
      </c>
      <c r="Q5">
        <v>0</v>
      </c>
      <c r="R5">
        <v>0</v>
      </c>
      <c r="S5">
        <v>1.1999999999999999E-3</v>
      </c>
      <c r="T5">
        <v>1.4200000000000001E-2</v>
      </c>
      <c r="U5">
        <v>0</v>
      </c>
    </row>
    <row r="6" spans="1:21" x14ac:dyDescent="0.3">
      <c r="A6">
        <v>2</v>
      </c>
      <c r="B6" t="s">
        <v>108</v>
      </c>
      <c r="C6" t="s">
        <v>30</v>
      </c>
      <c r="D6" s="21">
        <v>0</v>
      </c>
      <c r="E6">
        <v>0.152</v>
      </c>
      <c r="F6">
        <v>2.23E-2</v>
      </c>
      <c r="G6">
        <v>0.216</v>
      </c>
      <c r="H6">
        <v>2.8000000000000001E-2</v>
      </c>
      <c r="I6">
        <v>9.0200000000000002E-2</v>
      </c>
      <c r="J6">
        <v>1.26E-2</v>
      </c>
      <c r="K6">
        <v>2.23E-2</v>
      </c>
      <c r="L6">
        <v>0.24490000000000001</v>
      </c>
      <c r="M6">
        <v>9.5899999999999999E-2</v>
      </c>
      <c r="N6">
        <v>1.6999999999999999E-3</v>
      </c>
      <c r="O6">
        <v>6.6199999999999995E-2</v>
      </c>
      <c r="P6">
        <v>1.72E-2</v>
      </c>
      <c r="Q6">
        <v>5.7000000000000002E-3</v>
      </c>
      <c r="R6">
        <v>0</v>
      </c>
      <c r="S6">
        <v>1.8E-3</v>
      </c>
      <c r="T6">
        <v>2.3300000000000001E-2</v>
      </c>
      <c r="U6">
        <v>0</v>
      </c>
    </row>
    <row r="7" spans="1:21" x14ac:dyDescent="0.3">
      <c r="A7">
        <v>2</v>
      </c>
      <c r="B7" t="s">
        <v>108</v>
      </c>
      <c r="C7" t="s">
        <v>110</v>
      </c>
      <c r="D7" s="21">
        <f>(D6+0.0005)/(D5+0.0005)</f>
        <v>1</v>
      </c>
      <c r="E7" s="21">
        <f t="shared" ref="E7:U7" si="1">(E6+0.0005)/(E5+0.0005)</f>
        <v>2.044235924932976</v>
      </c>
      <c r="F7" s="21">
        <f t="shared" si="1"/>
        <v>0.2089825847846013</v>
      </c>
      <c r="G7" s="21">
        <f t="shared" si="1"/>
        <v>0.95881310894596983</v>
      </c>
      <c r="H7" s="21">
        <f t="shared" si="1"/>
        <v>0.58521560574948672</v>
      </c>
      <c r="I7" s="21">
        <f t="shared" si="1"/>
        <v>0.45124378109452734</v>
      </c>
      <c r="J7" s="21">
        <f t="shared" si="1"/>
        <v>1.4719101123595506</v>
      </c>
      <c r="K7" s="21">
        <f t="shared" si="1"/>
        <v>0.94214876033057859</v>
      </c>
      <c r="L7" s="21">
        <f t="shared" si="1"/>
        <v>1.8576835730507193</v>
      </c>
      <c r="M7" s="21">
        <f t="shared" si="1"/>
        <v>2.0467091295116773</v>
      </c>
      <c r="N7" s="21">
        <f t="shared" si="1"/>
        <v>4.3999999999999995</v>
      </c>
      <c r="O7" s="21">
        <f t="shared" si="1"/>
        <v>0.72737186477644489</v>
      </c>
      <c r="P7" s="21">
        <f t="shared" si="1"/>
        <v>0.66044776119402981</v>
      </c>
      <c r="Q7" s="21">
        <f t="shared" si="1"/>
        <v>12.4</v>
      </c>
      <c r="R7" s="21">
        <f t="shared" si="1"/>
        <v>1</v>
      </c>
      <c r="S7" s="21">
        <f t="shared" si="1"/>
        <v>1.3529411764705883</v>
      </c>
      <c r="T7" s="21">
        <f t="shared" si="1"/>
        <v>1.6190476190476191</v>
      </c>
      <c r="U7" s="21">
        <f t="shared" si="1"/>
        <v>1</v>
      </c>
    </row>
    <row r="8" spans="1:21" x14ac:dyDescent="0.3">
      <c r="A8">
        <v>3</v>
      </c>
      <c r="B8" t="s">
        <v>108</v>
      </c>
      <c r="C8" t="s">
        <v>109</v>
      </c>
      <c r="D8" s="21">
        <v>3.3999999999999998E-3</v>
      </c>
      <c r="E8">
        <v>0.35649999999999998</v>
      </c>
      <c r="F8">
        <v>9.0999999999999998E-2</v>
      </c>
      <c r="G8">
        <v>0.17979999999999999</v>
      </c>
      <c r="H8">
        <v>0</v>
      </c>
      <c r="I8">
        <v>2.92E-2</v>
      </c>
      <c r="J8">
        <v>9.1999999999999998E-3</v>
      </c>
      <c r="K8">
        <v>1.8100000000000002E-2</v>
      </c>
      <c r="L8">
        <v>7.2599999999999998E-2</v>
      </c>
      <c r="M8">
        <v>0.1268</v>
      </c>
      <c r="N8">
        <v>0</v>
      </c>
      <c r="O8">
        <v>3.7600000000000001E-2</v>
      </c>
      <c r="P8">
        <v>5.9299999999999999E-2</v>
      </c>
      <c r="Q8">
        <v>7.1999999999999998E-3</v>
      </c>
      <c r="R8">
        <v>3.2000000000000002E-3</v>
      </c>
      <c r="S8">
        <v>0</v>
      </c>
      <c r="T8">
        <v>0</v>
      </c>
      <c r="U8">
        <v>6.1000000000000004E-3</v>
      </c>
    </row>
    <row r="9" spans="1:21" x14ac:dyDescent="0.3">
      <c r="A9">
        <v>3</v>
      </c>
      <c r="B9" t="s">
        <v>108</v>
      </c>
      <c r="C9" t="s">
        <v>30</v>
      </c>
      <c r="D9" s="21">
        <v>4.4000000000000003E-3</v>
      </c>
      <c r="E9">
        <v>0.38140000000000002</v>
      </c>
      <c r="F9">
        <v>0.22850000000000001</v>
      </c>
      <c r="G9">
        <v>0.1134</v>
      </c>
      <c r="H9">
        <v>0</v>
      </c>
      <c r="I9">
        <v>3.32E-2</v>
      </c>
      <c r="J9">
        <v>0</v>
      </c>
      <c r="K9">
        <v>9.1999999999999998E-3</v>
      </c>
      <c r="L9">
        <v>0</v>
      </c>
      <c r="M9">
        <v>9.7799999999999998E-2</v>
      </c>
      <c r="N9">
        <v>0</v>
      </c>
      <c r="O9">
        <v>2.87E-2</v>
      </c>
      <c r="P9">
        <v>6.6000000000000003E-2</v>
      </c>
      <c r="Q9">
        <v>5.0000000000000001E-3</v>
      </c>
      <c r="R9">
        <v>1.0200000000000001E-2</v>
      </c>
      <c r="S9">
        <v>6.8999999999999999E-3</v>
      </c>
      <c r="T9">
        <v>1.4E-2</v>
      </c>
      <c r="U9">
        <v>1.4E-3</v>
      </c>
    </row>
    <row r="10" spans="1:21" x14ac:dyDescent="0.3">
      <c r="A10">
        <v>3</v>
      </c>
      <c r="B10" t="s">
        <v>108</v>
      </c>
      <c r="C10" t="s">
        <v>110</v>
      </c>
      <c r="D10" s="21">
        <f>(D9+0.0005)/(D8+0.0005)</f>
        <v>1.2564102564102564</v>
      </c>
      <c r="E10" s="21">
        <f t="shared" ref="E10:U10" si="2">(E9+0.0005)/(E8+0.0005)</f>
        <v>1.0697478991596641</v>
      </c>
      <c r="F10" s="21">
        <f t="shared" si="2"/>
        <v>2.5027322404371586</v>
      </c>
      <c r="G10" s="21">
        <f t="shared" si="2"/>
        <v>0.6317249029395452</v>
      </c>
      <c r="H10" s="21">
        <f t="shared" si="2"/>
        <v>1</v>
      </c>
      <c r="I10" s="21">
        <f t="shared" si="2"/>
        <v>1.1346801346801347</v>
      </c>
      <c r="J10" s="21">
        <f t="shared" si="2"/>
        <v>5.1546391752577317E-2</v>
      </c>
      <c r="K10" s="21">
        <f t="shared" si="2"/>
        <v>0.521505376344086</v>
      </c>
      <c r="L10" s="21">
        <f t="shared" si="2"/>
        <v>6.8399452804377564E-3</v>
      </c>
      <c r="M10" s="21">
        <f t="shared" si="2"/>
        <v>0.77219167321288296</v>
      </c>
      <c r="N10" s="21">
        <f t="shared" si="2"/>
        <v>1</v>
      </c>
      <c r="O10" s="21">
        <f t="shared" si="2"/>
        <v>0.76640419947506555</v>
      </c>
      <c r="P10" s="21">
        <f t="shared" si="2"/>
        <v>1.1120401337792643</v>
      </c>
      <c r="Q10" s="21">
        <f t="shared" si="2"/>
        <v>0.71428571428571419</v>
      </c>
      <c r="R10" s="21">
        <f t="shared" si="2"/>
        <v>2.8918918918918921</v>
      </c>
      <c r="S10" s="21">
        <f t="shared" si="2"/>
        <v>14.8</v>
      </c>
      <c r="T10" s="21">
        <f t="shared" si="2"/>
        <v>29</v>
      </c>
      <c r="U10" s="21">
        <f t="shared" si="2"/>
        <v>0.2878787878787879</v>
      </c>
    </row>
    <row r="11" spans="1:21" x14ac:dyDescent="0.3">
      <c r="A11">
        <v>4</v>
      </c>
      <c r="B11" t="s">
        <v>108</v>
      </c>
      <c r="C11" t="s">
        <v>109</v>
      </c>
      <c r="D11" s="21">
        <v>3.5700000000000003E-2</v>
      </c>
      <c r="E11">
        <v>0.28420000000000001</v>
      </c>
      <c r="F11">
        <v>7.85E-2</v>
      </c>
      <c r="G11">
        <v>0.1137</v>
      </c>
      <c r="H11">
        <v>0</v>
      </c>
      <c r="I11">
        <v>4.3799999999999999E-2</v>
      </c>
      <c r="J11">
        <v>1.9900000000000001E-2</v>
      </c>
      <c r="K11">
        <v>8.6999999999999994E-3</v>
      </c>
      <c r="L11">
        <v>8.4000000000000005E-2</v>
      </c>
      <c r="M11">
        <v>0.23619999999999999</v>
      </c>
      <c r="N11">
        <v>0</v>
      </c>
      <c r="O11">
        <v>3.9399999999999998E-2</v>
      </c>
      <c r="P11">
        <v>3.1199999999999999E-2</v>
      </c>
      <c r="Q11">
        <v>9.2999999999999992E-3</v>
      </c>
      <c r="R11">
        <v>6.0000000000000001E-3</v>
      </c>
      <c r="S11">
        <v>0</v>
      </c>
      <c r="T11">
        <v>0</v>
      </c>
      <c r="U11">
        <v>9.4000000000000004E-3</v>
      </c>
    </row>
    <row r="12" spans="1:21" x14ac:dyDescent="0.3">
      <c r="A12">
        <v>4</v>
      </c>
      <c r="B12" t="s">
        <v>108</v>
      </c>
      <c r="C12" t="s">
        <v>30</v>
      </c>
      <c r="D12" s="21">
        <v>1.09E-2</v>
      </c>
      <c r="E12">
        <v>0.23860000000000001</v>
      </c>
      <c r="F12">
        <v>0.10580000000000001</v>
      </c>
      <c r="G12">
        <v>8.7900000000000006E-2</v>
      </c>
      <c r="H12">
        <v>0</v>
      </c>
      <c r="I12">
        <v>5.74E-2</v>
      </c>
      <c r="J12">
        <v>1.54E-2</v>
      </c>
      <c r="K12">
        <v>6.4999999999999997E-3</v>
      </c>
      <c r="L12">
        <v>0.1426</v>
      </c>
      <c r="M12">
        <v>0.21010000000000001</v>
      </c>
      <c r="N12">
        <v>2.3999999999999998E-3</v>
      </c>
      <c r="O12">
        <v>4.0099999999999997E-2</v>
      </c>
      <c r="P12">
        <v>3.6299999999999999E-2</v>
      </c>
      <c r="Q12">
        <v>1.01E-2</v>
      </c>
      <c r="R12">
        <v>8.3000000000000001E-3</v>
      </c>
      <c r="S12">
        <v>7.0000000000000001E-3</v>
      </c>
      <c r="T12">
        <v>2.0500000000000001E-2</v>
      </c>
      <c r="U12">
        <v>0</v>
      </c>
    </row>
    <row r="13" spans="1:21" x14ac:dyDescent="0.3">
      <c r="A13">
        <v>4</v>
      </c>
      <c r="B13" t="s">
        <v>108</v>
      </c>
      <c r="C13" t="s">
        <v>110</v>
      </c>
      <c r="D13" s="21">
        <f>(D12+0.0005)/(D11+0.0005)</f>
        <v>0.31491712707182318</v>
      </c>
      <c r="E13" s="21">
        <f t="shared" ref="E13:U13" si="3">(E12+0.0005)/(E11+0.0005)</f>
        <v>0.83983140147523705</v>
      </c>
      <c r="F13" s="21">
        <f t="shared" si="3"/>
        <v>1.3455696202531646</v>
      </c>
      <c r="G13" s="21">
        <f t="shared" si="3"/>
        <v>0.77408056042031537</v>
      </c>
      <c r="H13" s="21">
        <f t="shared" si="3"/>
        <v>1</v>
      </c>
      <c r="I13" s="21">
        <f t="shared" si="3"/>
        <v>1.306997742663657</v>
      </c>
      <c r="J13" s="21">
        <f t="shared" si="3"/>
        <v>0.77941176470588236</v>
      </c>
      <c r="K13" s="21">
        <f t="shared" si="3"/>
        <v>0.76086956521739124</v>
      </c>
      <c r="L13" s="21">
        <f t="shared" si="3"/>
        <v>1.693491124260355</v>
      </c>
      <c r="M13" s="21">
        <f t="shared" si="3"/>
        <v>0.88973384030418257</v>
      </c>
      <c r="N13" s="21">
        <f t="shared" si="3"/>
        <v>5.8</v>
      </c>
      <c r="O13" s="21">
        <f t="shared" si="3"/>
        <v>1.0175438596491229</v>
      </c>
      <c r="P13" s="21">
        <f t="shared" si="3"/>
        <v>1.1608832807570979</v>
      </c>
      <c r="Q13" s="21">
        <f t="shared" si="3"/>
        <v>1.0816326530612246</v>
      </c>
      <c r="R13" s="21">
        <f t="shared" si="3"/>
        <v>1.3538461538461537</v>
      </c>
      <c r="S13" s="21">
        <f t="shared" si="3"/>
        <v>15</v>
      </c>
      <c r="T13" s="21">
        <f t="shared" si="3"/>
        <v>42</v>
      </c>
      <c r="U13" s="21">
        <f t="shared" si="3"/>
        <v>5.0505050505050504E-2</v>
      </c>
    </row>
    <row r="14" spans="1:21" x14ac:dyDescent="0.3">
      <c r="A14">
        <v>5</v>
      </c>
      <c r="B14" t="s">
        <v>108</v>
      </c>
      <c r="C14" t="s">
        <v>109</v>
      </c>
      <c r="D14" s="21">
        <v>1.6400000000000001E-2</v>
      </c>
      <c r="E14">
        <v>0.33</v>
      </c>
      <c r="F14">
        <v>7.4399999999999994E-2</v>
      </c>
      <c r="G14">
        <v>0.1411</v>
      </c>
      <c r="H14">
        <v>0</v>
      </c>
      <c r="I14">
        <v>9.4999999999999998E-3</v>
      </c>
      <c r="J14">
        <v>1.0999999999999999E-2</v>
      </c>
      <c r="K14">
        <v>1.04E-2</v>
      </c>
      <c r="L14">
        <v>5.3499999999999999E-2</v>
      </c>
      <c r="M14">
        <v>0.2462</v>
      </c>
      <c r="N14">
        <v>6.3E-3</v>
      </c>
      <c r="O14">
        <v>4.3299999999999998E-2</v>
      </c>
      <c r="P14">
        <v>9.7000000000000003E-3</v>
      </c>
      <c r="Q14">
        <v>2.3300000000000001E-2</v>
      </c>
      <c r="R14">
        <v>1.49E-2</v>
      </c>
      <c r="S14">
        <v>0</v>
      </c>
      <c r="T14">
        <v>6.0000000000000001E-3</v>
      </c>
      <c r="U14">
        <v>4.1000000000000003E-3</v>
      </c>
    </row>
    <row r="15" spans="1:21" x14ac:dyDescent="0.3">
      <c r="A15">
        <v>5</v>
      </c>
      <c r="B15" t="s">
        <v>108</v>
      </c>
      <c r="C15" t="s">
        <v>30</v>
      </c>
      <c r="D15" s="21">
        <v>8.5000000000000006E-3</v>
      </c>
      <c r="E15">
        <v>0.1767</v>
      </c>
      <c r="F15">
        <v>0.2306</v>
      </c>
      <c r="G15">
        <v>0.1099</v>
      </c>
      <c r="H15">
        <v>0</v>
      </c>
      <c r="I15">
        <v>2.01E-2</v>
      </c>
      <c r="J15">
        <v>8.9999999999999993E-3</v>
      </c>
      <c r="K15">
        <v>1.3100000000000001E-2</v>
      </c>
      <c r="L15">
        <v>0.1298</v>
      </c>
      <c r="M15">
        <v>0.1802</v>
      </c>
      <c r="N15">
        <v>0</v>
      </c>
      <c r="O15">
        <v>6.2899999999999998E-2</v>
      </c>
      <c r="P15">
        <v>1.47E-2</v>
      </c>
      <c r="Q15">
        <v>1.38E-2</v>
      </c>
      <c r="R15">
        <v>1.06E-2</v>
      </c>
      <c r="S15">
        <v>4.5999999999999999E-3</v>
      </c>
      <c r="T15">
        <v>1.5299999999999999E-2</v>
      </c>
      <c r="U15">
        <v>0</v>
      </c>
    </row>
    <row r="16" spans="1:21" x14ac:dyDescent="0.3">
      <c r="A16">
        <v>5</v>
      </c>
      <c r="B16" t="s">
        <v>108</v>
      </c>
      <c r="C16" t="s">
        <v>110</v>
      </c>
      <c r="D16" s="21">
        <f>(D15+0.0005)/(D14+0.0005)</f>
        <v>0.53254437869822491</v>
      </c>
      <c r="E16" s="21">
        <f t="shared" ref="E16:U16" si="4">(E15+0.0005)/(E14+0.0005)</f>
        <v>0.53615733736762472</v>
      </c>
      <c r="F16" s="21">
        <f t="shared" si="4"/>
        <v>3.0854472630173566</v>
      </c>
      <c r="G16" s="21">
        <f t="shared" si="4"/>
        <v>0.77966101694915246</v>
      </c>
      <c r="H16" s="21">
        <f t="shared" si="4"/>
        <v>1</v>
      </c>
      <c r="I16" s="21">
        <f t="shared" si="4"/>
        <v>2.06</v>
      </c>
      <c r="J16" s="21">
        <f t="shared" si="4"/>
        <v>0.82608695652173914</v>
      </c>
      <c r="K16" s="21">
        <f t="shared" si="4"/>
        <v>1.2477064220183487</v>
      </c>
      <c r="L16" s="21">
        <f t="shared" si="4"/>
        <v>2.412962962962963</v>
      </c>
      <c r="M16" s="21">
        <f t="shared" si="4"/>
        <v>0.73246858532630721</v>
      </c>
      <c r="N16" s="21">
        <f t="shared" si="4"/>
        <v>7.3529411764705885E-2</v>
      </c>
      <c r="O16" s="21">
        <f t="shared" si="4"/>
        <v>1.4474885844748859</v>
      </c>
      <c r="P16" s="21">
        <f t="shared" si="4"/>
        <v>1.4901960784313724</v>
      </c>
      <c r="Q16" s="21">
        <f t="shared" si="4"/>
        <v>0.60084033613445376</v>
      </c>
      <c r="R16" s="21">
        <f t="shared" si="4"/>
        <v>0.72077922077922074</v>
      </c>
      <c r="S16" s="21">
        <f t="shared" si="4"/>
        <v>10.200000000000001</v>
      </c>
      <c r="T16" s="21">
        <f t="shared" si="4"/>
        <v>2.4307692307692301</v>
      </c>
      <c r="U16" s="21">
        <f t="shared" si="4"/>
        <v>0.10869565217391305</v>
      </c>
    </row>
    <row r="17" spans="1:21" x14ac:dyDescent="0.3">
      <c r="A17">
        <v>6</v>
      </c>
      <c r="B17" t="s">
        <v>108</v>
      </c>
      <c r="C17" t="s">
        <v>109</v>
      </c>
      <c r="D17" s="21">
        <v>0</v>
      </c>
      <c r="E17">
        <v>8.6800000000000002E-2</v>
      </c>
      <c r="F17">
        <v>7.9500000000000001E-2</v>
      </c>
      <c r="G17">
        <v>0.21429999999999999</v>
      </c>
      <c r="H17">
        <v>0</v>
      </c>
      <c r="I17">
        <v>2.46E-2</v>
      </c>
      <c r="J17">
        <v>5.7999999999999996E-3</v>
      </c>
      <c r="K17">
        <v>3.6299999999999999E-2</v>
      </c>
      <c r="L17">
        <v>0.38419999999999999</v>
      </c>
      <c r="M17">
        <v>7.6300000000000007E-2</v>
      </c>
      <c r="N17">
        <v>1.9199999999999998E-2</v>
      </c>
      <c r="O17">
        <v>5.5100000000000003E-2</v>
      </c>
      <c r="P17">
        <v>1.0200000000000001E-2</v>
      </c>
      <c r="Q17">
        <v>0</v>
      </c>
      <c r="R17">
        <v>0</v>
      </c>
      <c r="S17">
        <v>0</v>
      </c>
      <c r="T17">
        <v>6.3E-3</v>
      </c>
      <c r="U17">
        <v>1.4E-3</v>
      </c>
    </row>
    <row r="18" spans="1:21" x14ac:dyDescent="0.3">
      <c r="A18">
        <v>6</v>
      </c>
      <c r="B18" t="s">
        <v>108</v>
      </c>
      <c r="C18" t="s">
        <v>30</v>
      </c>
      <c r="D18" s="21">
        <v>0</v>
      </c>
      <c r="E18">
        <v>0.21659999999999999</v>
      </c>
      <c r="F18">
        <v>0.1744</v>
      </c>
      <c r="G18">
        <v>0.1009</v>
      </c>
      <c r="H18">
        <v>0</v>
      </c>
      <c r="I18">
        <v>3.3799999999999997E-2</v>
      </c>
      <c r="J18">
        <v>1.5800000000000002E-2</v>
      </c>
      <c r="K18">
        <v>2.4299999999999999E-2</v>
      </c>
      <c r="L18">
        <v>0.24460000000000001</v>
      </c>
      <c r="M18">
        <v>9.9400000000000002E-2</v>
      </c>
      <c r="N18">
        <v>1.54E-2</v>
      </c>
      <c r="O18">
        <v>3.9100000000000003E-2</v>
      </c>
      <c r="P18">
        <v>1.8800000000000001E-2</v>
      </c>
      <c r="Q18">
        <v>0</v>
      </c>
      <c r="R18">
        <v>0</v>
      </c>
      <c r="S18">
        <v>0</v>
      </c>
      <c r="T18">
        <v>1.7100000000000001E-2</v>
      </c>
      <c r="U18">
        <v>0</v>
      </c>
    </row>
    <row r="19" spans="1:21" x14ac:dyDescent="0.3">
      <c r="A19">
        <v>6</v>
      </c>
      <c r="B19" t="s">
        <v>108</v>
      </c>
      <c r="C19" t="s">
        <v>110</v>
      </c>
      <c r="D19" s="21">
        <f>(D18+0.0005)/(D17+0.0005)</f>
        <v>1</v>
      </c>
      <c r="E19" s="21">
        <f t="shared" ref="E19:U19" si="5">(E18+0.0005)/(E17+0.0005)</f>
        <v>2.4868270332187854</v>
      </c>
      <c r="F19" s="21">
        <f t="shared" si="5"/>
        <v>2.1862499999999998</v>
      </c>
      <c r="G19" s="21">
        <f t="shared" si="5"/>
        <v>0.47206703910614528</v>
      </c>
      <c r="H19" s="21">
        <f t="shared" si="5"/>
        <v>1</v>
      </c>
      <c r="I19" s="21">
        <f t="shared" si="5"/>
        <v>1.3665338645418326</v>
      </c>
      <c r="J19" s="21">
        <f t="shared" si="5"/>
        <v>2.5873015873015874</v>
      </c>
      <c r="K19" s="21">
        <f t="shared" si="5"/>
        <v>0.67391304347826086</v>
      </c>
      <c r="L19" s="21">
        <f t="shared" si="5"/>
        <v>0.63711983363659996</v>
      </c>
      <c r="M19" s="21">
        <f t="shared" si="5"/>
        <v>1.30078125</v>
      </c>
      <c r="N19" s="21">
        <f t="shared" si="5"/>
        <v>0.80710659898477166</v>
      </c>
      <c r="O19" s="21">
        <f t="shared" si="5"/>
        <v>0.71223021582733814</v>
      </c>
      <c r="P19" s="21">
        <f t="shared" si="5"/>
        <v>1.8037383177570092</v>
      </c>
      <c r="Q19" s="21">
        <f t="shared" si="5"/>
        <v>1</v>
      </c>
      <c r="R19" s="21">
        <f t="shared" si="5"/>
        <v>1</v>
      </c>
      <c r="S19" s="21">
        <f t="shared" si="5"/>
        <v>1</v>
      </c>
      <c r="T19" s="21">
        <f t="shared" si="5"/>
        <v>2.5882352941176472</v>
      </c>
      <c r="U19" s="21">
        <f t="shared" si="5"/>
        <v>0.26315789473684209</v>
      </c>
    </row>
    <row r="20" spans="1:21" x14ac:dyDescent="0.3">
      <c r="A20">
        <v>7</v>
      </c>
      <c r="B20" t="s">
        <v>108</v>
      </c>
      <c r="C20" t="s">
        <v>109</v>
      </c>
      <c r="D20" s="21">
        <v>0</v>
      </c>
      <c r="E20">
        <v>0.28689999999999999</v>
      </c>
      <c r="F20">
        <v>0.1203</v>
      </c>
      <c r="G20">
        <v>7.5600000000000001E-2</v>
      </c>
      <c r="H20">
        <v>2.1899999999999999E-2</v>
      </c>
      <c r="I20">
        <v>5.9200000000000003E-2</v>
      </c>
      <c r="J20">
        <v>1.9800000000000002E-2</v>
      </c>
      <c r="K20">
        <v>9.1999999999999998E-3</v>
      </c>
      <c r="L20">
        <v>0.13500000000000001</v>
      </c>
      <c r="M20">
        <v>0.16850000000000001</v>
      </c>
      <c r="N20">
        <v>0</v>
      </c>
      <c r="O20">
        <v>5.3400000000000003E-2</v>
      </c>
      <c r="P20">
        <v>3.2500000000000001E-2</v>
      </c>
      <c r="Q20">
        <v>0</v>
      </c>
      <c r="R20">
        <v>4.3E-3</v>
      </c>
      <c r="S20">
        <v>0</v>
      </c>
      <c r="T20">
        <v>1.3599999999999999E-2</v>
      </c>
      <c r="U20">
        <v>0</v>
      </c>
    </row>
    <row r="21" spans="1:21" x14ac:dyDescent="0.3">
      <c r="A21">
        <v>7</v>
      </c>
      <c r="B21" t="s">
        <v>108</v>
      </c>
      <c r="C21" t="s">
        <v>30</v>
      </c>
      <c r="D21" s="21">
        <v>0</v>
      </c>
      <c r="E21">
        <v>0.1075</v>
      </c>
      <c r="F21">
        <v>0.13850000000000001</v>
      </c>
      <c r="G21">
        <v>9.0499999999999997E-2</v>
      </c>
      <c r="H21">
        <v>2.0400000000000001E-2</v>
      </c>
      <c r="I21">
        <v>6.8599999999999994E-2</v>
      </c>
      <c r="J21">
        <v>0.01</v>
      </c>
      <c r="K21">
        <v>1.17E-2</v>
      </c>
      <c r="L21">
        <v>0.219</v>
      </c>
      <c r="M21">
        <v>0.18390000000000001</v>
      </c>
      <c r="N21">
        <v>1.9E-3</v>
      </c>
      <c r="O21">
        <v>8.6400000000000005E-2</v>
      </c>
      <c r="P21">
        <v>4.5400000000000003E-2</v>
      </c>
      <c r="Q21">
        <v>0</v>
      </c>
      <c r="R21">
        <v>3.2000000000000002E-3</v>
      </c>
      <c r="S21">
        <v>1.2999999999999999E-3</v>
      </c>
      <c r="T21">
        <v>1.1599999999999999E-2</v>
      </c>
      <c r="U21">
        <v>0</v>
      </c>
    </row>
    <row r="22" spans="1:21" x14ac:dyDescent="0.3">
      <c r="A22">
        <v>7</v>
      </c>
      <c r="B22" t="s">
        <v>108</v>
      </c>
      <c r="C22" t="s">
        <v>110</v>
      </c>
      <c r="D22" s="21">
        <f>(D21+0.0005)/(D20+0.0005)</f>
        <v>1</v>
      </c>
      <c r="E22" s="21">
        <f t="shared" ref="E22:U22" si="6">(E21+0.0005)/(E20+0.0005)</f>
        <v>0.37578288100208768</v>
      </c>
      <c r="F22" s="21">
        <f t="shared" si="6"/>
        <v>1.1506622516556293</v>
      </c>
      <c r="G22" s="21">
        <f t="shared" si="6"/>
        <v>1.1957950065703022</v>
      </c>
      <c r="H22" s="21">
        <f t="shared" si="6"/>
        <v>0.93303571428571441</v>
      </c>
      <c r="I22" s="21">
        <f t="shared" si="6"/>
        <v>1.1574539363484087</v>
      </c>
      <c r="J22" s="21">
        <f t="shared" si="6"/>
        <v>0.51724137931034486</v>
      </c>
      <c r="K22" s="21">
        <f t="shared" si="6"/>
        <v>1.2577319587628866</v>
      </c>
      <c r="L22" s="21">
        <f t="shared" si="6"/>
        <v>1.6199261992619924</v>
      </c>
      <c r="M22" s="21">
        <f t="shared" si="6"/>
        <v>1.0911242603550295</v>
      </c>
      <c r="N22" s="21">
        <f t="shared" si="6"/>
        <v>4.8000000000000007</v>
      </c>
      <c r="O22" s="21">
        <f t="shared" si="6"/>
        <v>1.6122448979591837</v>
      </c>
      <c r="P22" s="21">
        <f t="shared" si="6"/>
        <v>1.3909090909090909</v>
      </c>
      <c r="Q22" s="21">
        <f t="shared" si="6"/>
        <v>1</v>
      </c>
      <c r="R22" s="21">
        <f t="shared" si="6"/>
        <v>0.77083333333333326</v>
      </c>
      <c r="S22" s="21">
        <f t="shared" si="6"/>
        <v>3.5999999999999996</v>
      </c>
      <c r="T22" s="21">
        <f t="shared" si="6"/>
        <v>0.85815602836879434</v>
      </c>
      <c r="U22" s="21">
        <f t="shared" si="6"/>
        <v>1</v>
      </c>
    </row>
    <row r="23" spans="1:21" s="22" customFormat="1" x14ac:dyDescent="0.3">
      <c r="B23" t="s">
        <v>108</v>
      </c>
      <c r="C23" s="22" t="s">
        <v>58</v>
      </c>
      <c r="D23" s="23">
        <f>AVERAGE(D4,D7,D10,D13,D16,D19,D22)</f>
        <v>0.73115953948933132</v>
      </c>
      <c r="E23" s="22">
        <f t="shared" ref="E23:U23" si="7">AVERAGE(E4,E7,E10,E13,E16,E19,E22)</f>
        <v>1.1941124620195325</v>
      </c>
      <c r="F23" s="22">
        <f t="shared" si="7"/>
        <v>1.8390833362981864</v>
      </c>
      <c r="G23" s="22">
        <f t="shared" si="7"/>
        <v>0.81029363257641118</v>
      </c>
      <c r="H23" s="22">
        <f t="shared" si="7"/>
        <v>1.8063667299298405</v>
      </c>
      <c r="I23" s="22">
        <f t="shared" si="7"/>
        <v>1.8652181848176379</v>
      </c>
      <c r="J23" s="22">
        <f t="shared" si="7"/>
        <v>1.0068668183393605</v>
      </c>
      <c r="K23" s="22">
        <f t="shared" si="7"/>
        <v>0.79177562043128891</v>
      </c>
      <c r="L23" s="22">
        <f t="shared" si="7"/>
        <v>1.2622133471054728</v>
      </c>
      <c r="M23" s="22">
        <f t="shared" si="7"/>
        <v>1.1496939459655287</v>
      </c>
      <c r="N23" s="22">
        <f t="shared" si="7"/>
        <v>2.5356412099665531</v>
      </c>
      <c r="O23" s="22">
        <f t="shared" si="7"/>
        <v>1.0086212254365983</v>
      </c>
      <c r="P23" s="22">
        <f t="shared" si="7"/>
        <v>4.7740306661182661</v>
      </c>
      <c r="Q23" s="22">
        <f t="shared" si="7"/>
        <v>3.9709655290687702</v>
      </c>
      <c r="R23" s="22">
        <f t="shared" si="7"/>
        <v>3.4767643714072283</v>
      </c>
      <c r="S23" s="22">
        <f t="shared" si="7"/>
        <v>6.7075630252100851</v>
      </c>
      <c r="T23" s="22">
        <f>AVERAGE(T4,T7,T10,T13,T16,T19,T22)</f>
        <v>11.356601167471899</v>
      </c>
      <c r="U23" s="22">
        <f t="shared" si="7"/>
        <v>0.530033912184942</v>
      </c>
    </row>
    <row r="24" spans="1:21" s="22" customFormat="1" x14ac:dyDescent="0.3">
      <c r="B24" t="s">
        <v>108</v>
      </c>
      <c r="C24" s="22" t="s">
        <v>111</v>
      </c>
      <c r="D24" s="22">
        <f>LOG(D23,2)</f>
        <v>-0.45174185735947014</v>
      </c>
      <c r="E24" s="22">
        <f t="shared" ref="E24:U24" si="8">LOG(E23,2)</f>
        <v>0.25593871663397127</v>
      </c>
      <c r="F24" s="22">
        <f t="shared" si="8"/>
        <v>0.8789868555736956</v>
      </c>
      <c r="G24" s="22">
        <f t="shared" si="8"/>
        <v>-0.30348329121495532</v>
      </c>
      <c r="H24" s="22">
        <f t="shared" si="8"/>
        <v>0.85309081958534794</v>
      </c>
      <c r="I24" s="22">
        <f t="shared" si="8"/>
        <v>0.89934440031603835</v>
      </c>
      <c r="J24" s="22">
        <f t="shared" si="8"/>
        <v>9.8728658389199055E-3</v>
      </c>
      <c r="K24" s="22">
        <f t="shared" si="8"/>
        <v>-0.33683644886864283</v>
      </c>
      <c r="L24" s="22">
        <f t="shared" si="8"/>
        <v>0.3359557841690331</v>
      </c>
      <c r="M24" s="22">
        <f t="shared" si="8"/>
        <v>0.20124985994969924</v>
      </c>
      <c r="N24" s="22">
        <f t="shared" si="8"/>
        <v>1.3423506203898357</v>
      </c>
      <c r="O24" s="22">
        <f t="shared" si="8"/>
        <v>1.2384490818260527E-2</v>
      </c>
      <c r="P24" s="22">
        <f t="shared" si="8"/>
        <v>2.2552078336410242</v>
      </c>
      <c r="Q24" s="22">
        <f t="shared" si="8"/>
        <v>1.9894898372518575</v>
      </c>
      <c r="R24" s="22">
        <f t="shared" si="8"/>
        <v>1.7977452955034756</v>
      </c>
      <c r="S24" s="22">
        <f t="shared" si="8"/>
        <v>2.7457887053159662</v>
      </c>
      <c r="T24" s="22">
        <f t="shared" si="8"/>
        <v>3.5054592208811255</v>
      </c>
      <c r="U24" s="22">
        <f t="shared" si="8"/>
        <v>-0.9158434269551653</v>
      </c>
    </row>
    <row r="25" spans="1:21" s="22" customFormat="1" x14ac:dyDescent="0.3">
      <c r="B25" t="s">
        <v>108</v>
      </c>
      <c r="C25" s="22" t="s">
        <v>112</v>
      </c>
      <c r="D25" s="23">
        <v>0.13291903790236129</v>
      </c>
      <c r="E25" s="22">
        <v>0.64815847062217657</v>
      </c>
      <c r="F25" s="22">
        <v>0.13392034995419075</v>
      </c>
      <c r="G25" s="22">
        <v>5.3215086408867858E-2</v>
      </c>
      <c r="H25" s="22">
        <v>0.59406003638625671</v>
      </c>
      <c r="I25" s="22">
        <v>0.95542520896492178</v>
      </c>
      <c r="J25" s="22">
        <v>0.48096571753701778</v>
      </c>
      <c r="K25" s="22">
        <v>0.11586057108414971</v>
      </c>
      <c r="L25" s="22">
        <v>0.96453727935528111</v>
      </c>
      <c r="M25" s="22">
        <v>0.99577919251442237</v>
      </c>
      <c r="N25" s="22">
        <v>0.53491636400490239</v>
      </c>
      <c r="O25" s="22">
        <v>0.69999589216880476</v>
      </c>
      <c r="P25" s="22">
        <v>7.6746510091177944E-2</v>
      </c>
      <c r="Q25" s="22">
        <v>0.98854978290858275</v>
      </c>
      <c r="R25" s="22">
        <v>0.35196533753483389</v>
      </c>
      <c r="S25" s="22">
        <v>5.1105998528270295E-2</v>
      </c>
      <c r="T25" s="22">
        <v>2.3980976947780425E-2</v>
      </c>
      <c r="U25" s="22">
        <v>7.9966523805617876E-2</v>
      </c>
    </row>
    <row r="26" spans="1:21" s="22" customFormat="1" x14ac:dyDescent="0.3">
      <c r="B26" t="s">
        <v>108</v>
      </c>
      <c r="C26" s="24" t="s">
        <v>113</v>
      </c>
      <c r="D26" s="23">
        <f>-LOG10(D25)</f>
        <v>0.8764128109022622</v>
      </c>
      <c r="E26" s="23">
        <f t="shared" ref="E26:U26" si="9">-LOG10(E25)</f>
        <v>0.18831879890921119</v>
      </c>
      <c r="F26" s="23">
        <f t="shared" si="9"/>
        <v>0.87315342447196675</v>
      </c>
      <c r="G26" s="23">
        <f t="shared" si="9"/>
        <v>1.2739652283195875</v>
      </c>
      <c r="H26" s="23">
        <f t="shared" si="9"/>
        <v>0.22616966250413825</v>
      </c>
      <c r="I26" s="23">
        <f t="shared" si="9"/>
        <v>1.9803304009410487E-2</v>
      </c>
      <c r="J26" s="23">
        <f t="shared" si="9"/>
        <v>0.31788587833533116</v>
      </c>
      <c r="K26" s="23">
        <f t="shared" si="9"/>
        <v>0.93606433516646559</v>
      </c>
      <c r="L26" s="23">
        <f t="shared" si="9"/>
        <v>1.5680982218740973E-2</v>
      </c>
      <c r="M26" s="23">
        <f t="shared" si="9"/>
        <v>1.8369528452356352E-3</v>
      </c>
      <c r="N26" s="23">
        <f t="shared" si="9"/>
        <v>0.27171411609203605</v>
      </c>
      <c r="O26" s="23">
        <f t="shared" si="9"/>
        <v>0.15490450857667928</v>
      </c>
      <c r="P26" s="23">
        <f t="shared" si="9"/>
        <v>1.1149413641583188</v>
      </c>
      <c r="Q26" s="23">
        <f t="shared" si="9"/>
        <v>5.0014549309020011E-3</v>
      </c>
      <c r="R26" s="23">
        <f t="shared" si="9"/>
        <v>0.45350010487013931</v>
      </c>
      <c r="S26" s="23">
        <f t="shared" si="9"/>
        <v>1.2915281218841934</v>
      </c>
      <c r="T26" s="23">
        <f t="shared" si="9"/>
        <v>1.6201331283936458</v>
      </c>
      <c r="U26" s="23">
        <f t="shared" si="9"/>
        <v>1.0970917826228688</v>
      </c>
    </row>
    <row r="27" spans="1:21" x14ac:dyDescent="0.3">
      <c r="A27">
        <v>8</v>
      </c>
      <c r="B27" t="s">
        <v>1</v>
      </c>
      <c r="C27" t="s">
        <v>109</v>
      </c>
      <c r="D27">
        <v>0</v>
      </c>
      <c r="E27">
        <v>0.20569999999999999</v>
      </c>
      <c r="F27">
        <v>8.2699999999999996E-2</v>
      </c>
      <c r="G27">
        <v>0.18890000000000001</v>
      </c>
      <c r="H27">
        <v>8.43E-2</v>
      </c>
      <c r="I27">
        <v>7.1599999999999997E-2</v>
      </c>
      <c r="J27">
        <v>1.95E-2</v>
      </c>
      <c r="K27">
        <v>2.0799999999999999E-2</v>
      </c>
      <c r="L27">
        <v>0.11899999999999999</v>
      </c>
      <c r="M27">
        <v>0.1588</v>
      </c>
      <c r="N27">
        <v>0</v>
      </c>
      <c r="O27">
        <v>3.3399999999999999E-2</v>
      </c>
      <c r="P27">
        <v>1.5100000000000001E-2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">
      <c r="A28">
        <v>8</v>
      </c>
      <c r="B28" t="s">
        <v>1</v>
      </c>
      <c r="C28" t="s">
        <v>30</v>
      </c>
      <c r="D28">
        <v>0</v>
      </c>
      <c r="E28">
        <v>0.16189999999999999</v>
      </c>
      <c r="F28">
        <v>8.0100000000000005E-2</v>
      </c>
      <c r="G28">
        <v>0.20399999999999999</v>
      </c>
      <c r="H28">
        <v>4.5199999999999997E-2</v>
      </c>
      <c r="I28">
        <v>3.2300000000000002E-2</v>
      </c>
      <c r="J28">
        <v>1.2699999999999999E-2</v>
      </c>
      <c r="K28">
        <v>3.5200000000000002E-2</v>
      </c>
      <c r="L28">
        <v>0.1883</v>
      </c>
      <c r="M28">
        <v>0.19409999999999999</v>
      </c>
      <c r="N28">
        <v>0</v>
      </c>
      <c r="O28">
        <v>3.7999999999999999E-2</v>
      </c>
      <c r="P28">
        <v>8.0999999999999996E-3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">
      <c r="A29">
        <v>8</v>
      </c>
      <c r="B29" t="s">
        <v>1</v>
      </c>
      <c r="C29" t="s">
        <v>110</v>
      </c>
      <c r="D29" s="21">
        <f>(D28+0.0005)/(D27+0.0005)</f>
        <v>1</v>
      </c>
      <c r="E29" s="21">
        <f t="shared" ref="E29:U29" si="10">(E28+0.0005)/(E27+0.0005)</f>
        <v>0.7875848690591658</v>
      </c>
      <c r="F29" s="21">
        <f t="shared" si="10"/>
        <v>0.96875000000000011</v>
      </c>
      <c r="G29" s="21">
        <f t="shared" si="10"/>
        <v>1.0797254487856387</v>
      </c>
      <c r="H29" s="21">
        <f t="shared" si="10"/>
        <v>0.53891509433962259</v>
      </c>
      <c r="I29" s="21">
        <f t="shared" si="10"/>
        <v>0.45492371705963947</v>
      </c>
      <c r="J29" s="21">
        <f t="shared" si="10"/>
        <v>0.66</v>
      </c>
      <c r="K29" s="21">
        <f t="shared" si="10"/>
        <v>1.6760563380281692</v>
      </c>
      <c r="L29" s="21">
        <f t="shared" si="10"/>
        <v>1.5799163179916318</v>
      </c>
      <c r="M29" s="21">
        <f t="shared" si="10"/>
        <v>1.2215944758317641</v>
      </c>
      <c r="N29" s="21">
        <f t="shared" si="10"/>
        <v>1</v>
      </c>
      <c r="O29" s="21">
        <f t="shared" si="10"/>
        <v>1.135693215339233</v>
      </c>
      <c r="P29" s="21">
        <f t="shared" si="10"/>
        <v>0.55128205128205121</v>
      </c>
      <c r="Q29" s="21">
        <f t="shared" si="10"/>
        <v>1</v>
      </c>
      <c r="R29" s="21">
        <f t="shared" si="10"/>
        <v>1</v>
      </c>
      <c r="S29" s="21">
        <f t="shared" si="10"/>
        <v>1</v>
      </c>
      <c r="T29" s="21">
        <f t="shared" si="10"/>
        <v>1</v>
      </c>
      <c r="U29" s="21">
        <f t="shared" si="10"/>
        <v>1</v>
      </c>
    </row>
    <row r="30" spans="1:21" x14ac:dyDescent="0.3">
      <c r="A30">
        <v>9</v>
      </c>
      <c r="B30" t="s">
        <v>1</v>
      </c>
      <c r="C30" t="s">
        <v>109</v>
      </c>
      <c r="D30">
        <v>2.5000000000000001E-3</v>
      </c>
      <c r="E30">
        <v>8.43E-2</v>
      </c>
      <c r="F30">
        <v>3.5200000000000002E-2</v>
      </c>
      <c r="G30">
        <v>0.1794</v>
      </c>
      <c r="H30">
        <v>9.5899999999999999E-2</v>
      </c>
      <c r="I30">
        <v>7.4399999999999994E-2</v>
      </c>
      <c r="J30">
        <v>7.0000000000000001E-3</v>
      </c>
      <c r="K30">
        <v>1.6199999999999999E-2</v>
      </c>
      <c r="L30">
        <v>0.13139999999999999</v>
      </c>
      <c r="M30">
        <v>7.4399999999999994E-2</v>
      </c>
      <c r="N30">
        <v>0.1862</v>
      </c>
      <c r="O30">
        <v>6.9800000000000001E-2</v>
      </c>
      <c r="P30">
        <v>2.4E-2</v>
      </c>
      <c r="Q30">
        <v>6.1000000000000004E-3</v>
      </c>
      <c r="R30">
        <v>3.7000000000000002E-3</v>
      </c>
      <c r="S30">
        <v>8.0000000000000002E-3</v>
      </c>
      <c r="T30">
        <v>1.1999999999999999E-3</v>
      </c>
      <c r="U30">
        <v>0</v>
      </c>
    </row>
    <row r="31" spans="1:21" x14ac:dyDescent="0.3">
      <c r="A31">
        <v>9</v>
      </c>
      <c r="B31" t="s">
        <v>1</v>
      </c>
      <c r="C31" t="s">
        <v>30</v>
      </c>
      <c r="D31">
        <v>0</v>
      </c>
      <c r="E31">
        <v>0.1096</v>
      </c>
      <c r="F31">
        <v>2.8000000000000001E-2</v>
      </c>
      <c r="G31">
        <v>0.1381</v>
      </c>
      <c r="H31">
        <v>0.13569999999999999</v>
      </c>
      <c r="I31">
        <v>0.1033</v>
      </c>
      <c r="J31">
        <v>1.09E-2</v>
      </c>
      <c r="K31">
        <v>2.3800000000000002E-2</v>
      </c>
      <c r="L31">
        <v>9.7500000000000003E-2</v>
      </c>
      <c r="M31">
        <v>8.6199999999999999E-2</v>
      </c>
      <c r="N31">
        <v>0.13669999999999999</v>
      </c>
      <c r="O31">
        <v>6.9699999999999998E-2</v>
      </c>
      <c r="P31">
        <v>2.7199999999999998E-2</v>
      </c>
      <c r="Q31">
        <v>2.5999999999999999E-3</v>
      </c>
      <c r="R31">
        <v>2.7000000000000001E-3</v>
      </c>
      <c r="S31">
        <v>1.0200000000000001E-2</v>
      </c>
      <c r="T31">
        <v>1.0699999999999999E-2</v>
      </c>
      <c r="U31">
        <v>6.7999999999999996E-3</v>
      </c>
    </row>
    <row r="32" spans="1:21" x14ac:dyDescent="0.3">
      <c r="A32">
        <v>9</v>
      </c>
      <c r="B32" t="s">
        <v>1</v>
      </c>
      <c r="C32" t="s">
        <v>110</v>
      </c>
      <c r="D32" s="21">
        <f>(D31+0.0005)/(D30+0.0005)</f>
        <v>0.16666666666666666</v>
      </c>
      <c r="E32" s="21">
        <f t="shared" ref="E32:U32" si="11">(E31+0.0005)/(E30+0.0005)</f>
        <v>1.2983490566037736</v>
      </c>
      <c r="F32" s="21">
        <f t="shared" si="11"/>
        <v>0.79831932773109238</v>
      </c>
      <c r="G32" s="21">
        <f t="shared" si="11"/>
        <v>0.77042801556420237</v>
      </c>
      <c r="H32" s="21">
        <f t="shared" si="11"/>
        <v>1.412863070539419</v>
      </c>
      <c r="I32" s="21">
        <f t="shared" si="11"/>
        <v>1.3858477970627505</v>
      </c>
      <c r="J32" s="21">
        <f t="shared" si="11"/>
        <v>1.52</v>
      </c>
      <c r="K32" s="21">
        <f t="shared" si="11"/>
        <v>1.4550898203592817</v>
      </c>
      <c r="L32" s="21">
        <f t="shared" si="11"/>
        <v>0.74298711144806684</v>
      </c>
      <c r="M32" s="21">
        <f t="shared" si="11"/>
        <v>1.1575433911882511</v>
      </c>
      <c r="N32" s="21">
        <f t="shared" si="11"/>
        <v>0.73486877343331536</v>
      </c>
      <c r="O32" s="21">
        <f t="shared" si="11"/>
        <v>0.99857752489331431</v>
      </c>
      <c r="P32" s="21">
        <f t="shared" si="11"/>
        <v>1.1306122448979592</v>
      </c>
      <c r="Q32" s="21">
        <f t="shared" si="11"/>
        <v>0.46969696969696967</v>
      </c>
      <c r="R32" s="21">
        <f t="shared" si="11"/>
        <v>0.76190476190476186</v>
      </c>
      <c r="S32" s="21">
        <f t="shared" si="11"/>
        <v>1.2588235294117647</v>
      </c>
      <c r="T32" s="21">
        <f t="shared" si="11"/>
        <v>6.5882352941176476</v>
      </c>
      <c r="U32" s="21">
        <f t="shared" si="11"/>
        <v>14.599999999999998</v>
      </c>
    </row>
    <row r="33" spans="1:21" x14ac:dyDescent="0.3">
      <c r="A33">
        <v>10</v>
      </c>
      <c r="B33" t="s">
        <v>1</v>
      </c>
      <c r="C33" t="s">
        <v>109</v>
      </c>
      <c r="D33">
        <v>1.9E-3</v>
      </c>
      <c r="E33">
        <v>9.6699999999999994E-2</v>
      </c>
      <c r="F33">
        <v>1.46E-2</v>
      </c>
      <c r="G33">
        <v>0.24779999999999999</v>
      </c>
      <c r="H33">
        <v>2.9600000000000001E-2</v>
      </c>
      <c r="I33">
        <v>9.0499999999999997E-2</v>
      </c>
      <c r="J33">
        <v>6.7999999999999996E-3</v>
      </c>
      <c r="K33">
        <v>1.32E-2</v>
      </c>
      <c r="L33">
        <v>0.22770000000000001</v>
      </c>
      <c r="M33">
        <v>6.8599999999999994E-2</v>
      </c>
      <c r="N33">
        <v>1.2E-2</v>
      </c>
      <c r="O33">
        <v>0.14249999999999999</v>
      </c>
      <c r="P33">
        <v>0.02</v>
      </c>
      <c r="Q33">
        <v>2.0799999999999999E-2</v>
      </c>
      <c r="R33">
        <v>4.0000000000000001E-3</v>
      </c>
      <c r="S33">
        <v>0</v>
      </c>
      <c r="T33">
        <v>3.2000000000000002E-3</v>
      </c>
      <c r="U33">
        <v>0</v>
      </c>
    </row>
    <row r="34" spans="1:21" x14ac:dyDescent="0.3">
      <c r="A34">
        <v>10</v>
      </c>
      <c r="B34" t="s">
        <v>1</v>
      </c>
      <c r="C34" t="s">
        <v>30</v>
      </c>
      <c r="D34">
        <v>1.6999999999999999E-3</v>
      </c>
      <c r="E34">
        <v>0.107</v>
      </c>
      <c r="F34">
        <v>3.8600000000000002E-2</v>
      </c>
      <c r="G34">
        <v>9.8299999999999998E-2</v>
      </c>
      <c r="H34">
        <v>7.2999999999999995E-2</v>
      </c>
      <c r="I34">
        <v>0.2026</v>
      </c>
      <c r="J34">
        <v>1.52E-2</v>
      </c>
      <c r="K34">
        <v>1.9400000000000001E-2</v>
      </c>
      <c r="L34">
        <v>0.18060000000000001</v>
      </c>
      <c r="M34">
        <v>7.8600000000000003E-2</v>
      </c>
      <c r="N34">
        <v>6.7999999999999996E-3</v>
      </c>
      <c r="O34">
        <v>0.114</v>
      </c>
      <c r="P34">
        <v>4.07E-2</v>
      </c>
      <c r="Q34">
        <v>0</v>
      </c>
      <c r="R34">
        <v>0</v>
      </c>
      <c r="S34">
        <v>5.8999999999999999E-3</v>
      </c>
      <c r="T34">
        <v>1.46E-2</v>
      </c>
      <c r="U34">
        <v>3.2000000000000002E-3</v>
      </c>
    </row>
    <row r="35" spans="1:21" x14ac:dyDescent="0.3">
      <c r="A35">
        <v>10</v>
      </c>
      <c r="B35" t="s">
        <v>1</v>
      </c>
      <c r="C35" t="s">
        <v>110</v>
      </c>
      <c r="D35" s="21">
        <f>(D34+0.0005)/(D33+0.0005)</f>
        <v>0.91666666666666641</v>
      </c>
      <c r="E35" s="21">
        <f t="shared" ref="E35:U35" si="12">(E34+0.0005)/(E33+0.0005)</f>
        <v>1.1059670781893005</v>
      </c>
      <c r="F35" s="21">
        <f t="shared" si="12"/>
        <v>2.5894039735099339</v>
      </c>
      <c r="G35" s="21">
        <f t="shared" si="12"/>
        <v>0.3979057591623037</v>
      </c>
      <c r="H35" s="21">
        <f t="shared" si="12"/>
        <v>2.441860465116279</v>
      </c>
      <c r="I35" s="21">
        <f t="shared" si="12"/>
        <v>2.2318681318681319</v>
      </c>
      <c r="J35" s="21">
        <f t="shared" si="12"/>
        <v>2.1506849315068495</v>
      </c>
      <c r="K35" s="21">
        <f t="shared" si="12"/>
        <v>1.4525547445255476</v>
      </c>
      <c r="L35" s="21">
        <f t="shared" si="12"/>
        <v>0.79360210341805437</v>
      </c>
      <c r="M35" s="21">
        <f t="shared" si="12"/>
        <v>1.1447178002894358</v>
      </c>
      <c r="N35" s="21">
        <f t="shared" si="12"/>
        <v>0.58399999999999985</v>
      </c>
      <c r="O35" s="21">
        <f t="shared" si="12"/>
        <v>0.80069930069930084</v>
      </c>
      <c r="P35" s="21">
        <f t="shared" si="12"/>
        <v>2.0097560975609756</v>
      </c>
      <c r="Q35" s="21">
        <f t="shared" si="12"/>
        <v>2.3474178403755871E-2</v>
      </c>
      <c r="R35" s="21">
        <f t="shared" si="12"/>
        <v>0.1111111111111111</v>
      </c>
      <c r="S35" s="21">
        <f t="shared" si="12"/>
        <v>12.799999999999999</v>
      </c>
      <c r="T35" s="21">
        <f t="shared" si="12"/>
        <v>4.0810810810810807</v>
      </c>
      <c r="U35" s="21">
        <f t="shared" si="12"/>
        <v>7.4</v>
      </c>
    </row>
    <row r="36" spans="1:21" x14ac:dyDescent="0.3">
      <c r="A36">
        <v>11</v>
      </c>
      <c r="B36" t="s">
        <v>1</v>
      </c>
      <c r="C36" t="s">
        <v>109</v>
      </c>
      <c r="D36">
        <v>0.14000000000000001</v>
      </c>
      <c r="E36">
        <v>1.6E-2</v>
      </c>
      <c r="F36">
        <v>4.58E-2</v>
      </c>
      <c r="G36">
        <v>0.12540000000000001</v>
      </c>
      <c r="H36">
        <v>3.2899999999999999E-2</v>
      </c>
      <c r="I36">
        <v>0.13600000000000001</v>
      </c>
      <c r="J36">
        <v>1.5E-3</v>
      </c>
      <c r="K36">
        <v>2.8299999999999999E-2</v>
      </c>
      <c r="L36">
        <v>9.3799999999999994E-2</v>
      </c>
      <c r="M36">
        <v>0.11</v>
      </c>
      <c r="N36">
        <v>4.7000000000000002E-3</v>
      </c>
      <c r="O36">
        <v>0.13300000000000001</v>
      </c>
      <c r="P36">
        <v>0.1055</v>
      </c>
      <c r="Q36">
        <v>1.7500000000000002E-2</v>
      </c>
      <c r="R36">
        <v>0</v>
      </c>
      <c r="S36">
        <v>9.7000000000000003E-3</v>
      </c>
      <c r="T36">
        <v>0</v>
      </c>
      <c r="U36">
        <v>0</v>
      </c>
    </row>
    <row r="37" spans="1:21" x14ac:dyDescent="0.3">
      <c r="A37">
        <v>11</v>
      </c>
      <c r="B37" t="s">
        <v>1</v>
      </c>
      <c r="C37" t="s">
        <v>30</v>
      </c>
      <c r="D37">
        <v>5.8999999999999999E-3</v>
      </c>
      <c r="E37">
        <v>8.5599999999999996E-2</v>
      </c>
      <c r="F37">
        <v>3.4799999999999998E-2</v>
      </c>
      <c r="G37">
        <v>0.14000000000000001</v>
      </c>
      <c r="H37">
        <v>1.6299999999999999E-2</v>
      </c>
      <c r="I37">
        <v>0.15609999999999999</v>
      </c>
      <c r="J37">
        <v>1.1900000000000001E-2</v>
      </c>
      <c r="K37">
        <v>3.5299999999999998E-2</v>
      </c>
      <c r="L37">
        <v>0.192</v>
      </c>
      <c r="M37">
        <v>9.6699999999999994E-2</v>
      </c>
      <c r="N37">
        <v>0</v>
      </c>
      <c r="O37">
        <v>0.1137</v>
      </c>
      <c r="P37">
        <v>9.6199999999999994E-2</v>
      </c>
      <c r="Q37">
        <v>1.6000000000000001E-3</v>
      </c>
      <c r="R37">
        <v>0</v>
      </c>
      <c r="S37">
        <v>6.4999999999999997E-3</v>
      </c>
      <c r="T37">
        <v>7.4000000000000003E-3</v>
      </c>
      <c r="U37">
        <v>0</v>
      </c>
    </row>
    <row r="38" spans="1:21" x14ac:dyDescent="0.3">
      <c r="A38">
        <v>11</v>
      </c>
      <c r="B38" t="s">
        <v>1</v>
      </c>
      <c r="C38" t="s">
        <v>110</v>
      </c>
      <c r="D38" s="21">
        <f>(D37+0.0005)/(D36+0.0005)</f>
        <v>4.5551601423487534E-2</v>
      </c>
      <c r="E38" s="21">
        <f t="shared" ref="E38:U38" si="13">(E37+0.0005)/(E36+0.0005)</f>
        <v>5.2181818181818178</v>
      </c>
      <c r="F38" s="21">
        <f t="shared" si="13"/>
        <v>0.76241900647948158</v>
      </c>
      <c r="G38" s="21">
        <f t="shared" si="13"/>
        <v>1.1159650516282764</v>
      </c>
      <c r="H38" s="21">
        <f t="shared" si="13"/>
        <v>0.50299401197604787</v>
      </c>
      <c r="I38" s="21">
        <f t="shared" si="13"/>
        <v>1.1472527472527472</v>
      </c>
      <c r="J38" s="21">
        <f t="shared" si="13"/>
        <v>6.2</v>
      </c>
      <c r="K38" s="21">
        <f t="shared" si="13"/>
        <v>1.2430555555555556</v>
      </c>
      <c r="L38" s="21">
        <f t="shared" si="13"/>
        <v>2.0413573700954402</v>
      </c>
      <c r="M38" s="21">
        <f t="shared" si="13"/>
        <v>0.87963800904977374</v>
      </c>
      <c r="N38" s="21">
        <f t="shared" si="13"/>
        <v>9.6153846153846159E-2</v>
      </c>
      <c r="O38" s="21">
        <f t="shared" si="13"/>
        <v>0.85543071161048678</v>
      </c>
      <c r="P38" s="21">
        <f t="shared" si="13"/>
        <v>0.91226415094339619</v>
      </c>
      <c r="Q38" s="21">
        <f t="shared" si="13"/>
        <v>0.11666666666666667</v>
      </c>
      <c r="R38" s="21">
        <f t="shared" si="13"/>
        <v>1</v>
      </c>
      <c r="S38" s="21">
        <f t="shared" si="13"/>
        <v>0.68627450980392146</v>
      </c>
      <c r="T38" s="21">
        <f t="shared" si="13"/>
        <v>15.8</v>
      </c>
      <c r="U38" s="21">
        <f t="shared" si="13"/>
        <v>1</v>
      </c>
    </row>
    <row r="39" spans="1:21" x14ac:dyDescent="0.3">
      <c r="A39">
        <v>12</v>
      </c>
      <c r="B39" t="s">
        <v>1</v>
      </c>
      <c r="C39" t="s">
        <v>109</v>
      </c>
      <c r="D39">
        <v>1.6000000000000001E-3</v>
      </c>
      <c r="E39">
        <v>9.4899999999999998E-2</v>
      </c>
      <c r="F39">
        <v>5.2299999999999999E-2</v>
      </c>
      <c r="G39">
        <v>0.30499999999999999</v>
      </c>
      <c r="H39">
        <v>1.8E-3</v>
      </c>
      <c r="I39">
        <v>1.5299999999999999E-2</v>
      </c>
      <c r="J39">
        <v>3.8E-3</v>
      </c>
      <c r="K39">
        <v>2.18E-2</v>
      </c>
      <c r="L39">
        <v>0.19370000000000001</v>
      </c>
      <c r="M39">
        <v>0.11799999999999999</v>
      </c>
      <c r="N39">
        <v>4.4999999999999997E-3</v>
      </c>
      <c r="O39">
        <v>0.12280000000000001</v>
      </c>
      <c r="P39">
        <v>4.9599999999999998E-2</v>
      </c>
      <c r="Q39">
        <v>0</v>
      </c>
      <c r="R39">
        <v>7.3000000000000001E-3</v>
      </c>
      <c r="S39">
        <v>0</v>
      </c>
      <c r="T39">
        <v>6.0000000000000001E-3</v>
      </c>
      <c r="U39">
        <v>1.4E-3</v>
      </c>
    </row>
    <row r="40" spans="1:21" x14ac:dyDescent="0.3">
      <c r="A40">
        <v>12</v>
      </c>
      <c r="B40" t="s">
        <v>1</v>
      </c>
      <c r="C40" t="s">
        <v>30</v>
      </c>
      <c r="D40">
        <v>3.7000000000000002E-3</v>
      </c>
      <c r="E40">
        <v>9.6799999999999997E-2</v>
      </c>
      <c r="F40">
        <v>6.7299999999999999E-2</v>
      </c>
      <c r="G40">
        <v>0.32229999999999998</v>
      </c>
      <c r="H40">
        <v>1.8E-3</v>
      </c>
      <c r="I40">
        <v>2.8899999999999999E-2</v>
      </c>
      <c r="J40">
        <v>1.06E-2</v>
      </c>
      <c r="K40">
        <v>4.2099999999999999E-2</v>
      </c>
      <c r="L40">
        <v>0.12889999999999999</v>
      </c>
      <c r="M40">
        <v>0.1255</v>
      </c>
      <c r="N40">
        <v>1.41E-2</v>
      </c>
      <c r="O40">
        <v>8.4599999999999995E-2</v>
      </c>
      <c r="P40">
        <v>5.8000000000000003E-2</v>
      </c>
      <c r="Q40">
        <v>5.7999999999999996E-3</v>
      </c>
      <c r="R40">
        <v>0</v>
      </c>
      <c r="S40">
        <v>5.7000000000000002E-3</v>
      </c>
      <c r="T40">
        <v>3.8999999999999998E-3</v>
      </c>
      <c r="U40">
        <v>0</v>
      </c>
    </row>
    <row r="41" spans="1:21" x14ac:dyDescent="0.3">
      <c r="A41">
        <v>12</v>
      </c>
      <c r="B41" t="s">
        <v>1</v>
      </c>
      <c r="C41" t="s">
        <v>110</v>
      </c>
      <c r="D41" s="21">
        <f>(D40+0.0005)/(D39+0.0005)</f>
        <v>2</v>
      </c>
      <c r="E41" s="21">
        <f t="shared" ref="E41:U41" si="14">(E40+0.0005)/(E39+0.0005)</f>
        <v>1.019916142557652</v>
      </c>
      <c r="F41" s="21">
        <f t="shared" si="14"/>
        <v>1.2840909090909092</v>
      </c>
      <c r="G41" s="21">
        <f t="shared" si="14"/>
        <v>1.0566284779050736</v>
      </c>
      <c r="H41" s="21">
        <f t="shared" si="14"/>
        <v>1</v>
      </c>
      <c r="I41" s="21">
        <f t="shared" si="14"/>
        <v>1.8607594936708862</v>
      </c>
      <c r="J41" s="21">
        <f t="shared" si="14"/>
        <v>2.5813953488372094</v>
      </c>
      <c r="K41" s="21">
        <f t="shared" si="14"/>
        <v>1.9103139013452914</v>
      </c>
      <c r="L41" s="21">
        <f t="shared" si="14"/>
        <v>0.66632337796086494</v>
      </c>
      <c r="M41" s="21">
        <f t="shared" si="14"/>
        <v>1.0632911392405064</v>
      </c>
      <c r="N41" s="21">
        <f t="shared" si="14"/>
        <v>2.9200000000000004</v>
      </c>
      <c r="O41" s="21">
        <f t="shared" si="14"/>
        <v>0.69018653690186527</v>
      </c>
      <c r="P41" s="21">
        <f t="shared" si="14"/>
        <v>1.1676646706586826</v>
      </c>
      <c r="Q41" s="21">
        <f t="shared" si="14"/>
        <v>12.6</v>
      </c>
      <c r="R41" s="21">
        <f t="shared" si="14"/>
        <v>6.4102564102564111E-2</v>
      </c>
      <c r="S41" s="21">
        <f t="shared" si="14"/>
        <v>12.4</v>
      </c>
      <c r="T41" s="21">
        <f t="shared" si="14"/>
        <v>0.67692307692307674</v>
      </c>
      <c r="U41" s="21">
        <f t="shared" si="14"/>
        <v>0.26315789473684209</v>
      </c>
    </row>
    <row r="42" spans="1:21" x14ac:dyDescent="0.3">
      <c r="A42">
        <v>13</v>
      </c>
      <c r="B42" t="s">
        <v>1</v>
      </c>
      <c r="C42" t="s">
        <v>109</v>
      </c>
      <c r="D42">
        <v>0</v>
      </c>
      <c r="E42">
        <v>3.6700000000000003E-2</v>
      </c>
      <c r="F42">
        <v>0.1341</v>
      </c>
      <c r="G42">
        <v>0.36749999999999999</v>
      </c>
      <c r="H42">
        <v>9.2999999999999992E-3</v>
      </c>
      <c r="I42">
        <v>2.8799999999999999E-2</v>
      </c>
      <c r="J42">
        <v>4.0000000000000001E-3</v>
      </c>
      <c r="K42">
        <v>1.7999999999999999E-2</v>
      </c>
      <c r="L42">
        <v>0.1744</v>
      </c>
      <c r="M42">
        <v>6.0299999999999999E-2</v>
      </c>
      <c r="N42">
        <v>1.18E-2</v>
      </c>
      <c r="O42">
        <v>6.3899999999999998E-2</v>
      </c>
      <c r="P42">
        <v>2.5000000000000001E-3</v>
      </c>
      <c r="Q42">
        <v>8.8900000000000007E-2</v>
      </c>
      <c r="R42">
        <v>0</v>
      </c>
      <c r="S42">
        <v>0</v>
      </c>
      <c r="T42">
        <v>0</v>
      </c>
      <c r="U42">
        <v>0</v>
      </c>
    </row>
    <row r="43" spans="1:21" x14ac:dyDescent="0.3">
      <c r="A43">
        <v>13</v>
      </c>
      <c r="B43" t="s">
        <v>1</v>
      </c>
      <c r="C43" t="s">
        <v>30</v>
      </c>
      <c r="D43">
        <v>4.1000000000000003E-3</v>
      </c>
      <c r="E43">
        <v>0.1666</v>
      </c>
      <c r="F43">
        <v>0.25159999999999999</v>
      </c>
      <c r="G43">
        <v>0.21640000000000001</v>
      </c>
      <c r="H43">
        <v>9.1999999999999998E-3</v>
      </c>
      <c r="I43">
        <v>4.07E-2</v>
      </c>
      <c r="J43">
        <v>2.12E-2</v>
      </c>
      <c r="K43">
        <v>1.84E-2</v>
      </c>
      <c r="L43">
        <v>0</v>
      </c>
      <c r="M43">
        <v>0.16869999999999999</v>
      </c>
      <c r="N43">
        <v>0.01</v>
      </c>
      <c r="O43">
        <v>4.24E-2</v>
      </c>
      <c r="P43">
        <v>8.5000000000000006E-3</v>
      </c>
      <c r="Q43">
        <v>3.15E-2</v>
      </c>
      <c r="R43">
        <v>0</v>
      </c>
      <c r="S43">
        <v>1.0699999999999999E-2</v>
      </c>
      <c r="T43">
        <v>0</v>
      </c>
      <c r="U43">
        <v>0</v>
      </c>
    </row>
    <row r="44" spans="1:21" x14ac:dyDescent="0.3">
      <c r="A44">
        <v>13</v>
      </c>
      <c r="B44" t="s">
        <v>1</v>
      </c>
      <c r="C44" t="s">
        <v>110</v>
      </c>
      <c r="D44" s="21">
        <f>(D43+0.0005)/(D42+0.0005)</f>
        <v>9.1999999999999993</v>
      </c>
      <c r="E44" s="21">
        <f t="shared" ref="E44:U44" si="15">(E43+0.0005)/(E42+0.0005)</f>
        <v>4.4919354838709671</v>
      </c>
      <c r="F44" s="21">
        <f t="shared" si="15"/>
        <v>1.8729569093610698</v>
      </c>
      <c r="G44" s="21">
        <f t="shared" si="15"/>
        <v>0.5894021739130435</v>
      </c>
      <c r="H44" s="21">
        <f t="shared" si="15"/>
        <v>0.98979591836734704</v>
      </c>
      <c r="I44" s="21">
        <f t="shared" si="15"/>
        <v>1.4061433447098977</v>
      </c>
      <c r="J44" s="21">
        <f t="shared" si="15"/>
        <v>4.822222222222222</v>
      </c>
      <c r="K44" s="21">
        <f t="shared" si="15"/>
        <v>1.0216216216216216</v>
      </c>
      <c r="L44" s="21">
        <f t="shared" si="15"/>
        <v>2.858776443682104E-3</v>
      </c>
      <c r="M44" s="21">
        <f t="shared" si="15"/>
        <v>2.7828947368421053</v>
      </c>
      <c r="N44" s="21">
        <f t="shared" si="15"/>
        <v>0.85365853658536595</v>
      </c>
      <c r="O44" s="21">
        <f t="shared" si="15"/>
        <v>0.66614906832298137</v>
      </c>
      <c r="P44" s="21">
        <f t="shared" si="15"/>
        <v>3.0000000000000004</v>
      </c>
      <c r="Q44" s="21">
        <f t="shared" si="15"/>
        <v>0.35794183445190153</v>
      </c>
      <c r="R44" s="21">
        <f t="shared" si="15"/>
        <v>1</v>
      </c>
      <c r="S44" s="21">
        <f t="shared" si="15"/>
        <v>22.4</v>
      </c>
      <c r="T44" s="21">
        <f t="shared" si="15"/>
        <v>1</v>
      </c>
      <c r="U44" s="21">
        <f t="shared" si="15"/>
        <v>1</v>
      </c>
    </row>
    <row r="45" spans="1:21" x14ac:dyDescent="0.3">
      <c r="B45" t="s">
        <v>1</v>
      </c>
      <c r="C45" s="22" t="s">
        <v>58</v>
      </c>
      <c r="D45" s="22">
        <f>AVERAGE(D29,D32,D35,D38,D41,D44)</f>
        <v>2.22148082245947</v>
      </c>
      <c r="E45" s="22">
        <f t="shared" ref="E45:U45" si="16">AVERAGE(E29,E32,E35,E38,E41,E44)</f>
        <v>2.3203224080771125</v>
      </c>
      <c r="F45" s="22">
        <f t="shared" si="16"/>
        <v>1.3793233543620811</v>
      </c>
      <c r="G45" s="22">
        <f>AVERAGE(G29,G32,G35,G38,G41,G44)</f>
        <v>0.83500915449308977</v>
      </c>
      <c r="H45" s="22">
        <f t="shared" si="16"/>
        <v>1.1477380933897861</v>
      </c>
      <c r="I45" s="22">
        <f t="shared" si="16"/>
        <v>1.414465871937342</v>
      </c>
      <c r="J45" s="22">
        <f t="shared" si="16"/>
        <v>2.9890504170943806</v>
      </c>
      <c r="K45" s="22">
        <f t="shared" si="16"/>
        <v>1.4597819969059112</v>
      </c>
      <c r="L45" s="22">
        <f t="shared" si="16"/>
        <v>0.97117417622628999</v>
      </c>
      <c r="M45" s="22">
        <f t="shared" si="16"/>
        <v>1.3749465920736395</v>
      </c>
      <c r="N45" s="22">
        <f t="shared" si="16"/>
        <v>1.0314468593620878</v>
      </c>
      <c r="O45" s="22">
        <f t="shared" si="16"/>
        <v>0.85778939296119694</v>
      </c>
      <c r="P45" s="22">
        <f t="shared" si="16"/>
        <v>1.4619298692238443</v>
      </c>
      <c r="Q45" s="22">
        <f t="shared" si="16"/>
        <v>2.4279632748698821</v>
      </c>
      <c r="R45" s="22">
        <f t="shared" si="16"/>
        <v>0.65618640618640622</v>
      </c>
      <c r="S45" s="22">
        <f t="shared" si="16"/>
        <v>8.424183006535948</v>
      </c>
      <c r="T45" s="22">
        <f t="shared" si="16"/>
        <v>4.8577065753536344</v>
      </c>
      <c r="U45" s="22">
        <f t="shared" si="16"/>
        <v>4.2105263157894735</v>
      </c>
    </row>
    <row r="46" spans="1:21" x14ac:dyDescent="0.3">
      <c r="B46" t="s">
        <v>1</v>
      </c>
      <c r="C46" s="22" t="s">
        <v>111</v>
      </c>
      <c r="D46" s="22">
        <f>LOG(D45,2)</f>
        <v>1.1515216869423164</v>
      </c>
      <c r="E46" s="22">
        <f>LOG(E45,2)</f>
        <v>1.2143252813085403</v>
      </c>
      <c r="F46" s="22">
        <f t="shared" ref="F46:U46" si="17">LOG(F45,2)</f>
        <v>0.46396070706902143</v>
      </c>
      <c r="G46" s="22">
        <f t="shared" si="17"/>
        <v>-0.26013608045110964</v>
      </c>
      <c r="H46" s="22">
        <f t="shared" si="17"/>
        <v>0.19879346564068703</v>
      </c>
      <c r="I46" s="22">
        <f t="shared" si="17"/>
        <v>0.50025736798143905</v>
      </c>
      <c r="J46" s="22">
        <f t="shared" si="17"/>
        <v>1.5796872315354464</v>
      </c>
      <c r="K46" s="22">
        <f t="shared" si="17"/>
        <v>0.54575293385453882</v>
      </c>
      <c r="L46" s="22">
        <f t="shared" si="17"/>
        <v>-4.2198034419781719E-2</v>
      </c>
      <c r="M46" s="22">
        <f t="shared" si="17"/>
        <v>0.45937558020314273</v>
      </c>
      <c r="N46" s="22">
        <f t="shared" si="17"/>
        <v>4.4669494797175684E-2</v>
      </c>
      <c r="O46" s="22">
        <f t="shared" si="17"/>
        <v>-0.22130461852323396</v>
      </c>
      <c r="P46" s="22">
        <f t="shared" si="17"/>
        <v>0.54787410489517785</v>
      </c>
      <c r="Q46" s="22">
        <f t="shared" si="17"/>
        <v>1.2797465996974648</v>
      </c>
      <c r="R46" s="22">
        <f t="shared" si="17"/>
        <v>-0.60782238815477119</v>
      </c>
      <c r="S46" s="22">
        <f t="shared" si="17"/>
        <v>3.0745367777399402</v>
      </c>
      <c r="T46" s="22">
        <f t="shared" si="17"/>
        <v>2.2802753481320535</v>
      </c>
      <c r="U46" s="22">
        <f t="shared" si="17"/>
        <v>2.074000581443777</v>
      </c>
    </row>
    <row r="47" spans="1:21" s="22" customFormat="1" x14ac:dyDescent="0.3">
      <c r="B47" t="s">
        <v>1</v>
      </c>
      <c r="C47" s="22" t="s">
        <v>112</v>
      </c>
      <c r="D47" s="22">
        <v>0.37748362991006623</v>
      </c>
      <c r="E47" s="22">
        <v>0.24760021361315429</v>
      </c>
      <c r="F47" s="22">
        <v>0.30427906543358563</v>
      </c>
      <c r="G47" s="22">
        <v>0.19921615477445423</v>
      </c>
      <c r="H47" s="22">
        <v>0.74155336727963972</v>
      </c>
      <c r="I47" s="22">
        <v>0.27533250262764664</v>
      </c>
      <c r="J47" s="22">
        <v>9.612822984792925E-2</v>
      </c>
      <c r="K47" s="22">
        <v>2.227798430401912E-2</v>
      </c>
      <c r="L47" s="22">
        <v>0.55473637709514945</v>
      </c>
      <c r="M47" s="22">
        <v>0.18937214612503853</v>
      </c>
      <c r="N47" s="22">
        <v>0.35640250020296677</v>
      </c>
      <c r="O47" s="22">
        <v>5.1244303422240241E-2</v>
      </c>
      <c r="P47" s="22">
        <v>0.44962126598835533</v>
      </c>
      <c r="Q47" s="22">
        <v>0.16261745241563061</v>
      </c>
      <c r="R47" s="22">
        <v>0.15530069939289012</v>
      </c>
      <c r="S47" s="22">
        <v>0.13769229054560736</v>
      </c>
      <c r="T47" s="22">
        <v>0.12164151875913236</v>
      </c>
      <c r="U47" s="22">
        <v>0.29987672088684936</v>
      </c>
    </row>
    <row r="48" spans="1:21" s="22" customFormat="1" x14ac:dyDescent="0.3">
      <c r="B48" t="s">
        <v>1</v>
      </c>
      <c r="C48" s="24" t="s">
        <v>113</v>
      </c>
      <c r="D48" s="23">
        <f>-LOG10(D47)</f>
        <v>0.4231018773960632</v>
      </c>
      <c r="E48" s="23">
        <f t="shared" ref="E48:U48" si="18">-LOG10(E47)</f>
        <v>0.60624898497108703</v>
      </c>
      <c r="F48" s="23">
        <f t="shared" si="18"/>
        <v>0.51672792631231235</v>
      </c>
      <c r="G48" s="23">
        <f t="shared" si="18"/>
        <v>0.70067544681127891</v>
      </c>
      <c r="H48" s="23">
        <f t="shared" si="18"/>
        <v>0.12985758869352307</v>
      </c>
      <c r="I48" s="23">
        <f t="shared" si="18"/>
        <v>0.56014251770717394</v>
      </c>
      <c r="J48" s="23">
        <f t="shared" si="18"/>
        <v>1.0171490549245277</v>
      </c>
      <c r="K48" s="23">
        <f t="shared" si="18"/>
        <v>1.6521241063727941</v>
      </c>
      <c r="L48" s="23">
        <f t="shared" si="18"/>
        <v>0.25591335412533439</v>
      </c>
      <c r="M48" s="23">
        <f t="shared" si="18"/>
        <v>0.72268389900635599</v>
      </c>
      <c r="N48" s="23">
        <f t="shared" si="18"/>
        <v>0.44805925800064117</v>
      </c>
      <c r="O48" s="23">
        <f t="shared" si="18"/>
        <v>1.2903544059754761</v>
      </c>
      <c r="P48" s="23">
        <f t="shared" si="18"/>
        <v>0.34715315588432799</v>
      </c>
      <c r="Q48" s="23">
        <f t="shared" si="18"/>
        <v>0.78883284692726952</v>
      </c>
      <c r="R48" s="23">
        <f t="shared" si="18"/>
        <v>0.80882658843249167</v>
      </c>
      <c r="S48" s="23">
        <f t="shared" si="18"/>
        <v>0.8610903754092516</v>
      </c>
      <c r="T48" s="23">
        <f t="shared" si="18"/>
        <v>0.91491816609619836</v>
      </c>
      <c r="U48" s="23">
        <f t="shared" si="18"/>
        <v>0.52305724675393972</v>
      </c>
    </row>
    <row r="49" spans="1:21" x14ac:dyDescent="0.3">
      <c r="A49">
        <v>14</v>
      </c>
      <c r="B49" t="s">
        <v>2</v>
      </c>
      <c r="C49" t="s">
        <v>109</v>
      </c>
      <c r="D49">
        <v>6.8999999999999999E-3</v>
      </c>
      <c r="E49">
        <v>0.17599999999999999</v>
      </c>
      <c r="F49">
        <v>0.18340000000000001</v>
      </c>
      <c r="G49">
        <v>8.2799999999999999E-2</v>
      </c>
      <c r="H49">
        <v>3.04E-2</v>
      </c>
      <c r="I49">
        <v>4.9399999999999999E-2</v>
      </c>
      <c r="J49">
        <v>1.7000000000000001E-2</v>
      </c>
      <c r="K49">
        <v>3.2000000000000002E-3</v>
      </c>
      <c r="L49">
        <v>7.3700000000000002E-2</v>
      </c>
      <c r="M49">
        <v>0.28050000000000003</v>
      </c>
      <c r="N49">
        <v>0</v>
      </c>
      <c r="O49">
        <v>5.7299999999999997E-2</v>
      </c>
      <c r="P49">
        <v>2.3300000000000001E-2</v>
      </c>
      <c r="Q49">
        <v>0</v>
      </c>
      <c r="R49">
        <v>1.6199999999999999E-2</v>
      </c>
      <c r="S49">
        <v>0</v>
      </c>
      <c r="T49">
        <v>0</v>
      </c>
      <c r="U49">
        <v>0</v>
      </c>
    </row>
    <row r="50" spans="1:21" x14ac:dyDescent="0.3">
      <c r="A50">
        <v>14</v>
      </c>
      <c r="B50" t="s">
        <v>2</v>
      </c>
      <c r="C50" t="s">
        <v>30</v>
      </c>
      <c r="D50">
        <v>1.9E-3</v>
      </c>
      <c r="E50">
        <v>0.12590000000000001</v>
      </c>
      <c r="F50">
        <v>0.18140000000000001</v>
      </c>
      <c r="G50">
        <v>9.7500000000000003E-2</v>
      </c>
      <c r="H50">
        <v>3.73E-2</v>
      </c>
      <c r="I50">
        <v>6.59E-2</v>
      </c>
      <c r="J50">
        <v>1.03E-2</v>
      </c>
      <c r="K50">
        <v>1.6400000000000001E-2</v>
      </c>
      <c r="L50">
        <v>0.11</v>
      </c>
      <c r="M50">
        <v>0.22739999999999999</v>
      </c>
      <c r="N50">
        <v>0</v>
      </c>
      <c r="O50">
        <v>8.1299999999999997E-2</v>
      </c>
      <c r="P50">
        <v>3.1300000000000001E-2</v>
      </c>
      <c r="Q50">
        <v>1.2999999999999999E-3</v>
      </c>
      <c r="R50">
        <v>9.9000000000000008E-3</v>
      </c>
      <c r="S50">
        <v>0</v>
      </c>
      <c r="T50">
        <v>2.2000000000000001E-3</v>
      </c>
      <c r="U50">
        <v>0</v>
      </c>
    </row>
    <row r="51" spans="1:21" x14ac:dyDescent="0.3">
      <c r="A51">
        <v>14</v>
      </c>
      <c r="B51" t="s">
        <v>2</v>
      </c>
      <c r="C51" t="s">
        <v>110</v>
      </c>
      <c r="D51" s="21">
        <f>(D50+0.0005)/(D49+0.0005)</f>
        <v>0.32432432432432434</v>
      </c>
      <c r="E51" s="21">
        <f t="shared" ref="E51:U51" si="19">(E50+0.0005)/(E49+0.0005)</f>
        <v>0.71614730878186983</v>
      </c>
      <c r="F51" s="21">
        <f t="shared" si="19"/>
        <v>0.98912452419793362</v>
      </c>
      <c r="G51" s="21">
        <f t="shared" si="19"/>
        <v>1.1764705882352942</v>
      </c>
      <c r="H51" s="21">
        <f t="shared" si="19"/>
        <v>1.2233009708737863</v>
      </c>
      <c r="I51" s="21">
        <f t="shared" si="19"/>
        <v>1.3306613226452906</v>
      </c>
      <c r="J51" s="21">
        <f t="shared" si="19"/>
        <v>0.6171428571428571</v>
      </c>
      <c r="K51" s="21">
        <f t="shared" si="19"/>
        <v>4.5675675675675675</v>
      </c>
      <c r="L51" s="21">
        <f t="shared" si="19"/>
        <v>1.4892183288409704</v>
      </c>
      <c r="M51" s="21">
        <f t="shared" si="19"/>
        <v>0.81103202846975075</v>
      </c>
      <c r="N51" s="21">
        <f t="shared" si="19"/>
        <v>1</v>
      </c>
      <c r="O51" s="21">
        <f t="shared" si="19"/>
        <v>1.4152249134948096</v>
      </c>
      <c r="P51" s="21">
        <f t="shared" si="19"/>
        <v>1.3361344537815125</v>
      </c>
      <c r="Q51" s="21">
        <f t="shared" si="19"/>
        <v>3.5999999999999996</v>
      </c>
      <c r="R51" s="21">
        <f t="shared" si="19"/>
        <v>0.62275449101796421</v>
      </c>
      <c r="S51" s="21">
        <f t="shared" si="19"/>
        <v>1</v>
      </c>
      <c r="T51" s="21">
        <f t="shared" si="19"/>
        <v>5.4</v>
      </c>
      <c r="U51" s="21">
        <f t="shared" si="19"/>
        <v>1</v>
      </c>
    </row>
    <row r="52" spans="1:21" x14ac:dyDescent="0.3">
      <c r="A52">
        <v>15</v>
      </c>
      <c r="B52" t="s">
        <v>2</v>
      </c>
      <c r="C52" t="s">
        <v>109</v>
      </c>
      <c r="D52">
        <v>0</v>
      </c>
      <c r="E52">
        <v>0.19320000000000001</v>
      </c>
      <c r="F52">
        <v>0.19359999999999999</v>
      </c>
      <c r="G52">
        <v>0.06</v>
      </c>
      <c r="H52">
        <v>1.0699999999999999E-2</v>
      </c>
      <c r="I52">
        <v>5.7599999999999998E-2</v>
      </c>
      <c r="J52">
        <v>9.4000000000000004E-3</v>
      </c>
      <c r="K52">
        <v>5.7999999999999996E-3</v>
      </c>
      <c r="L52">
        <v>7.0900000000000005E-2</v>
      </c>
      <c r="M52">
        <v>0.15740000000000001</v>
      </c>
      <c r="N52">
        <v>1.7000000000000001E-2</v>
      </c>
      <c r="O52">
        <v>4.1000000000000002E-2</v>
      </c>
      <c r="P52">
        <v>0.14910000000000001</v>
      </c>
      <c r="Q52">
        <v>1.6E-2</v>
      </c>
      <c r="R52">
        <v>5.0000000000000001E-3</v>
      </c>
      <c r="S52">
        <v>6.7999999999999996E-3</v>
      </c>
      <c r="T52">
        <v>4.7999999999999996E-3</v>
      </c>
      <c r="U52">
        <v>1.8E-3</v>
      </c>
    </row>
    <row r="53" spans="1:21" x14ac:dyDescent="0.3">
      <c r="A53">
        <v>15</v>
      </c>
      <c r="B53" t="s">
        <v>2</v>
      </c>
      <c r="C53" t="s">
        <v>30</v>
      </c>
      <c r="D53">
        <v>1.5E-3</v>
      </c>
      <c r="E53">
        <v>0.2354</v>
      </c>
      <c r="F53">
        <v>0.1636</v>
      </c>
      <c r="G53">
        <v>7.0699999999999999E-2</v>
      </c>
      <c r="H53">
        <v>8.2000000000000007E-3</v>
      </c>
      <c r="I53">
        <v>4.2799999999999998E-2</v>
      </c>
      <c r="J53">
        <v>6.7999999999999996E-3</v>
      </c>
      <c r="K53">
        <v>3.9100000000000003E-2</v>
      </c>
      <c r="L53">
        <v>2.47E-2</v>
      </c>
      <c r="M53">
        <v>0.2485</v>
      </c>
      <c r="N53">
        <v>2.1399999999999999E-2</v>
      </c>
      <c r="O53">
        <v>2.2800000000000001E-2</v>
      </c>
      <c r="P53">
        <v>7.6300000000000007E-2</v>
      </c>
      <c r="Q53">
        <v>6.0000000000000001E-3</v>
      </c>
      <c r="R53">
        <v>3.8999999999999998E-3</v>
      </c>
      <c r="S53">
        <v>1.8700000000000001E-2</v>
      </c>
      <c r="T53">
        <v>9.5999999999999992E-3</v>
      </c>
      <c r="U53">
        <v>0</v>
      </c>
    </row>
    <row r="54" spans="1:21" x14ac:dyDescent="0.3">
      <c r="A54">
        <v>15</v>
      </c>
      <c r="B54" t="s">
        <v>2</v>
      </c>
      <c r="C54" t="s">
        <v>110</v>
      </c>
      <c r="D54" s="21">
        <f>(D53+0.0005)/(D52+0.0005)</f>
        <v>4</v>
      </c>
      <c r="E54" s="21">
        <f t="shared" ref="E54:U54" si="20">(E53+0.0005)/(E52+0.0005)</f>
        <v>1.217862674238513</v>
      </c>
      <c r="F54" s="21">
        <f t="shared" si="20"/>
        <v>0.84544049459041726</v>
      </c>
      <c r="G54" s="21">
        <f t="shared" si="20"/>
        <v>1.1768595041322314</v>
      </c>
      <c r="H54" s="21">
        <f t="shared" si="20"/>
        <v>0.77678571428571441</v>
      </c>
      <c r="I54" s="21">
        <f t="shared" si="20"/>
        <v>0.74526678141135971</v>
      </c>
      <c r="J54" s="21">
        <f t="shared" si="20"/>
        <v>0.73737373737373724</v>
      </c>
      <c r="K54" s="21">
        <f t="shared" si="20"/>
        <v>6.2857142857142865</v>
      </c>
      <c r="L54" s="21">
        <f t="shared" si="20"/>
        <v>0.3529411764705882</v>
      </c>
      <c r="M54" s="21">
        <f t="shared" si="20"/>
        <v>1.5769474350854971</v>
      </c>
      <c r="N54" s="21">
        <f t="shared" si="20"/>
        <v>1.2514285714285713</v>
      </c>
      <c r="O54" s="21">
        <f t="shared" si="20"/>
        <v>0.56144578313253013</v>
      </c>
      <c r="P54" s="21">
        <f t="shared" si="20"/>
        <v>0.5133689839572193</v>
      </c>
      <c r="Q54" s="21">
        <f t="shared" si="20"/>
        <v>0.39393939393939398</v>
      </c>
      <c r="R54" s="21">
        <f t="shared" si="20"/>
        <v>0.79999999999999993</v>
      </c>
      <c r="S54" s="21">
        <f t="shared" si="20"/>
        <v>2.6301369863013706</v>
      </c>
      <c r="T54" s="21">
        <f t="shared" si="20"/>
        <v>1.9056603773584908</v>
      </c>
      <c r="U54" s="21">
        <f t="shared" si="20"/>
        <v>0.21739130434782611</v>
      </c>
    </row>
    <row r="55" spans="1:21" x14ac:dyDescent="0.3">
      <c r="A55">
        <v>16</v>
      </c>
      <c r="B55" t="s">
        <v>2</v>
      </c>
      <c r="C55" t="s">
        <v>109</v>
      </c>
      <c r="D55">
        <v>3.7000000000000002E-3</v>
      </c>
      <c r="E55">
        <v>0.12670000000000001</v>
      </c>
      <c r="F55">
        <v>0.2422</v>
      </c>
      <c r="G55">
        <v>4.0399999999999998E-2</v>
      </c>
      <c r="H55">
        <v>4.8999999999999998E-3</v>
      </c>
      <c r="I55">
        <v>0.13170000000000001</v>
      </c>
      <c r="J55">
        <v>7.1999999999999998E-3</v>
      </c>
      <c r="K55">
        <v>8.3000000000000001E-3</v>
      </c>
      <c r="L55">
        <v>6.25E-2</v>
      </c>
      <c r="M55">
        <v>0.21049999999999999</v>
      </c>
      <c r="N55">
        <v>1.6999999999999999E-3</v>
      </c>
      <c r="O55">
        <v>6.6299999999999998E-2</v>
      </c>
      <c r="P55">
        <v>6.0100000000000001E-2</v>
      </c>
      <c r="Q55">
        <v>1.78E-2</v>
      </c>
      <c r="R55">
        <v>3.3E-3</v>
      </c>
      <c r="S55">
        <v>8.0999999999999996E-3</v>
      </c>
      <c r="T55">
        <v>0</v>
      </c>
      <c r="U55">
        <v>4.7000000000000002E-3</v>
      </c>
    </row>
    <row r="56" spans="1:21" x14ac:dyDescent="0.3">
      <c r="A56">
        <v>16</v>
      </c>
      <c r="B56" t="s">
        <v>2</v>
      </c>
      <c r="C56" t="s">
        <v>30</v>
      </c>
      <c r="D56">
        <v>0</v>
      </c>
      <c r="E56">
        <v>0.20949999999999999</v>
      </c>
      <c r="F56">
        <v>0.25719999999999998</v>
      </c>
      <c r="G56">
        <v>4.19E-2</v>
      </c>
      <c r="H56">
        <v>2.2000000000000001E-3</v>
      </c>
      <c r="I56">
        <v>6.6500000000000004E-2</v>
      </c>
      <c r="J56">
        <v>1.6E-2</v>
      </c>
      <c r="K56">
        <v>6.1600000000000002E-2</v>
      </c>
      <c r="L56">
        <v>6.4000000000000001E-2</v>
      </c>
      <c r="M56">
        <v>0.16200000000000001</v>
      </c>
      <c r="N56">
        <v>0</v>
      </c>
      <c r="O56">
        <v>6.3399999999999998E-2</v>
      </c>
      <c r="P56">
        <v>4.7E-2</v>
      </c>
      <c r="Q56">
        <v>0</v>
      </c>
      <c r="R56">
        <v>0</v>
      </c>
      <c r="S56">
        <v>3.5999999999999999E-3</v>
      </c>
      <c r="T56">
        <v>5.1000000000000004E-3</v>
      </c>
      <c r="U56">
        <v>0</v>
      </c>
    </row>
    <row r="57" spans="1:21" x14ac:dyDescent="0.3">
      <c r="A57">
        <v>16</v>
      </c>
      <c r="B57" t="s">
        <v>2</v>
      </c>
      <c r="C57" t="s">
        <v>110</v>
      </c>
      <c r="D57" s="21">
        <f>(D56+0.0005)/(D55+0.0005)</f>
        <v>0.11904761904761903</v>
      </c>
      <c r="E57" s="21">
        <f t="shared" ref="E57:U57" si="21">(E56+0.0005)/(E55+0.0005)</f>
        <v>1.6509433962264148</v>
      </c>
      <c r="F57" s="21">
        <f t="shared" si="21"/>
        <v>1.0618046971569839</v>
      </c>
      <c r="G57" s="21">
        <f t="shared" si="21"/>
        <v>1.036674816625917</v>
      </c>
      <c r="H57" s="21">
        <f t="shared" si="21"/>
        <v>0.5</v>
      </c>
      <c r="I57" s="21">
        <f t="shared" si="21"/>
        <v>0.5068078668683812</v>
      </c>
      <c r="J57" s="21">
        <f t="shared" si="21"/>
        <v>2.1428571428571428</v>
      </c>
      <c r="K57" s="21">
        <f t="shared" si="21"/>
        <v>7.0568181818181817</v>
      </c>
      <c r="L57" s="21">
        <f t="shared" si="21"/>
        <v>1.0238095238095237</v>
      </c>
      <c r="M57" s="21">
        <f t="shared" si="21"/>
        <v>0.77014218009478674</v>
      </c>
      <c r="N57" s="21">
        <f t="shared" si="21"/>
        <v>0.22727272727272732</v>
      </c>
      <c r="O57" s="21">
        <f t="shared" si="21"/>
        <v>0.95658682634730541</v>
      </c>
      <c r="P57" s="21">
        <f t="shared" si="21"/>
        <v>0.78382838283828382</v>
      </c>
      <c r="Q57" s="21">
        <f t="shared" si="21"/>
        <v>2.7322404371584699E-2</v>
      </c>
      <c r="R57" s="21">
        <f t="shared" si="21"/>
        <v>0.13157894736842105</v>
      </c>
      <c r="S57" s="21">
        <f t="shared" si="21"/>
        <v>0.47674418604651159</v>
      </c>
      <c r="T57" s="21">
        <f t="shared" si="21"/>
        <v>11.200000000000001</v>
      </c>
      <c r="U57" s="21">
        <f t="shared" si="21"/>
        <v>9.6153846153846159E-2</v>
      </c>
    </row>
    <row r="58" spans="1:21" x14ac:dyDescent="0.3">
      <c r="A58">
        <v>17</v>
      </c>
      <c r="B58" t="s">
        <v>2</v>
      </c>
      <c r="C58" t="s">
        <v>109</v>
      </c>
      <c r="D58">
        <v>1.2999999999999999E-3</v>
      </c>
      <c r="E58">
        <v>0.1331</v>
      </c>
      <c r="F58">
        <v>3.9800000000000002E-2</v>
      </c>
      <c r="G58">
        <v>0.1331</v>
      </c>
      <c r="H58">
        <v>1.4E-3</v>
      </c>
      <c r="I58">
        <v>0</v>
      </c>
      <c r="J58">
        <v>9.7999999999999997E-3</v>
      </c>
      <c r="K58">
        <v>1.46E-2</v>
      </c>
      <c r="L58">
        <v>0.36580000000000001</v>
      </c>
      <c r="M58">
        <v>0.21929999999999999</v>
      </c>
      <c r="N58">
        <v>0</v>
      </c>
      <c r="O58">
        <v>4.3400000000000001E-2</v>
      </c>
      <c r="P58">
        <v>5.0000000000000001E-3</v>
      </c>
      <c r="Q58">
        <v>2.2499999999999999E-2</v>
      </c>
      <c r="R58">
        <v>3.5999999999999999E-3</v>
      </c>
      <c r="S58">
        <v>0</v>
      </c>
      <c r="T58">
        <v>5.1000000000000004E-3</v>
      </c>
      <c r="U58">
        <v>2.5000000000000001E-3</v>
      </c>
    </row>
    <row r="59" spans="1:21" x14ac:dyDescent="0.3">
      <c r="A59">
        <v>17</v>
      </c>
      <c r="B59" t="s">
        <v>2</v>
      </c>
      <c r="C59" t="s">
        <v>30</v>
      </c>
      <c r="D59">
        <v>0</v>
      </c>
      <c r="E59">
        <v>0.1244</v>
      </c>
      <c r="F59">
        <v>0.1016</v>
      </c>
      <c r="G59">
        <v>0.1691</v>
      </c>
      <c r="H59">
        <v>3.8999999999999998E-3</v>
      </c>
      <c r="I59">
        <v>1.8E-3</v>
      </c>
      <c r="J59">
        <v>9.4000000000000004E-3</v>
      </c>
      <c r="K59">
        <v>4.5900000000000003E-2</v>
      </c>
      <c r="L59">
        <v>0.27229999999999999</v>
      </c>
      <c r="M59">
        <v>0.191</v>
      </c>
      <c r="N59">
        <v>0</v>
      </c>
      <c r="O59">
        <v>3.9699999999999999E-2</v>
      </c>
      <c r="P59">
        <v>4.8999999999999998E-3</v>
      </c>
      <c r="Q59">
        <v>2.4299999999999999E-2</v>
      </c>
      <c r="R59">
        <v>3.5000000000000001E-3</v>
      </c>
      <c r="S59">
        <v>0</v>
      </c>
      <c r="T59">
        <v>8.2000000000000007E-3</v>
      </c>
      <c r="U59">
        <v>0</v>
      </c>
    </row>
    <row r="60" spans="1:21" x14ac:dyDescent="0.3">
      <c r="A60">
        <v>17</v>
      </c>
      <c r="B60" t="s">
        <v>2</v>
      </c>
      <c r="C60" t="s">
        <v>110</v>
      </c>
      <c r="D60" s="21">
        <f>(D59+0.0005)/(D58+0.0005)</f>
        <v>0.27777777777777779</v>
      </c>
      <c r="E60" s="21">
        <f t="shared" ref="E60:U60" si="22">(E59+0.0005)/(E58+0.0005)</f>
        <v>0.93488023952095811</v>
      </c>
      <c r="F60" s="21">
        <f t="shared" si="22"/>
        <v>2.5334987593052105</v>
      </c>
      <c r="G60" s="21">
        <f t="shared" si="22"/>
        <v>1.2694610778443114</v>
      </c>
      <c r="H60" s="21">
        <f t="shared" si="22"/>
        <v>2.3157894736842102</v>
      </c>
      <c r="I60" s="21">
        <f t="shared" si="22"/>
        <v>4.5999999999999996</v>
      </c>
      <c r="J60" s="21">
        <f t="shared" si="22"/>
        <v>0.96116504854368934</v>
      </c>
      <c r="K60" s="21">
        <f t="shared" si="22"/>
        <v>3.0728476821192054</v>
      </c>
      <c r="L60" s="21">
        <f t="shared" si="22"/>
        <v>0.74474474474474472</v>
      </c>
      <c r="M60" s="21">
        <f t="shared" si="22"/>
        <v>0.87124658780709741</v>
      </c>
      <c r="N60" s="21">
        <f t="shared" si="22"/>
        <v>1</v>
      </c>
      <c r="O60" s="21">
        <f t="shared" si="22"/>
        <v>0.91571753986332571</v>
      </c>
      <c r="P60" s="21">
        <f t="shared" si="22"/>
        <v>0.98181818181818192</v>
      </c>
      <c r="Q60" s="21">
        <f t="shared" si="22"/>
        <v>1.0782608695652174</v>
      </c>
      <c r="R60" s="21">
        <f t="shared" si="22"/>
        <v>0.97560975609756106</v>
      </c>
      <c r="S60" s="21">
        <f t="shared" si="22"/>
        <v>1</v>
      </c>
      <c r="T60" s="21">
        <f t="shared" si="22"/>
        <v>1.5535714285714286</v>
      </c>
      <c r="U60" s="21">
        <f t="shared" si="22"/>
        <v>0.16666666666666666</v>
      </c>
    </row>
    <row r="61" spans="1:21" x14ac:dyDescent="0.3">
      <c r="A61">
        <v>18</v>
      </c>
      <c r="B61" t="s">
        <v>2</v>
      </c>
      <c r="C61" t="s">
        <v>109</v>
      </c>
      <c r="D61">
        <v>0</v>
      </c>
      <c r="E61">
        <v>0.14149999999999999</v>
      </c>
      <c r="F61">
        <v>7.8600000000000003E-2</v>
      </c>
      <c r="G61">
        <v>0.25169999999999998</v>
      </c>
      <c r="H61">
        <v>0</v>
      </c>
      <c r="I61">
        <v>0.1249</v>
      </c>
      <c r="J61">
        <v>1.2E-2</v>
      </c>
      <c r="K61">
        <v>1.52E-2</v>
      </c>
      <c r="L61">
        <v>3.7699999999999997E-2</v>
      </c>
      <c r="M61">
        <v>0.11899999999999999</v>
      </c>
      <c r="N61">
        <v>5.4999999999999997E-3</v>
      </c>
      <c r="O61">
        <v>7.6499999999999999E-2</v>
      </c>
      <c r="P61">
        <v>9.2799999999999994E-2</v>
      </c>
      <c r="Q61">
        <v>4.0300000000000002E-2</v>
      </c>
      <c r="R61">
        <v>4.4999999999999997E-3</v>
      </c>
      <c r="S61">
        <v>0</v>
      </c>
      <c r="T61">
        <v>0</v>
      </c>
      <c r="U61">
        <v>0</v>
      </c>
    </row>
    <row r="62" spans="1:21" x14ac:dyDescent="0.3">
      <c r="A62">
        <v>18</v>
      </c>
      <c r="B62" t="s">
        <v>2</v>
      </c>
      <c r="C62" t="s">
        <v>30</v>
      </c>
      <c r="D62">
        <v>0</v>
      </c>
      <c r="E62">
        <v>0.20810000000000001</v>
      </c>
      <c r="F62">
        <v>9.98E-2</v>
      </c>
      <c r="G62">
        <v>8.9200000000000002E-2</v>
      </c>
      <c r="H62">
        <v>0</v>
      </c>
      <c r="I62">
        <v>0.1832</v>
      </c>
      <c r="J62">
        <v>1.7299999999999999E-2</v>
      </c>
      <c r="K62">
        <v>5.4100000000000002E-2</v>
      </c>
      <c r="L62">
        <v>0</v>
      </c>
      <c r="M62">
        <v>0.1195</v>
      </c>
      <c r="N62">
        <v>2.8999999999999998E-3</v>
      </c>
      <c r="O62">
        <v>5.5500000000000001E-2</v>
      </c>
      <c r="P62">
        <v>0.1305</v>
      </c>
      <c r="Q62">
        <v>2.7900000000000001E-2</v>
      </c>
      <c r="R62">
        <v>8.9999999999999993E-3</v>
      </c>
      <c r="S62">
        <v>3.0000000000000001E-3</v>
      </c>
      <c r="T62">
        <v>0</v>
      </c>
      <c r="U62">
        <v>0</v>
      </c>
    </row>
    <row r="63" spans="1:21" x14ac:dyDescent="0.3">
      <c r="A63">
        <v>18</v>
      </c>
      <c r="B63" t="s">
        <v>2</v>
      </c>
      <c r="C63" t="s">
        <v>110</v>
      </c>
      <c r="D63" s="21">
        <f>(D62+0.0005)/(D61+0.0005)</f>
        <v>1</v>
      </c>
      <c r="E63" s="21">
        <f t="shared" ref="E63:U63" si="23">(E62+0.0005)/(E61+0.0005)</f>
        <v>1.4690140845070425</v>
      </c>
      <c r="F63" s="21">
        <f t="shared" si="23"/>
        <v>1.2680151706700378</v>
      </c>
      <c r="G63" s="21">
        <f t="shared" si="23"/>
        <v>0.35567010309278352</v>
      </c>
      <c r="H63" s="21">
        <f t="shared" si="23"/>
        <v>1</v>
      </c>
      <c r="I63" s="21">
        <f t="shared" si="23"/>
        <v>1.4649122807017545</v>
      </c>
      <c r="J63" s="21">
        <f t="shared" si="23"/>
        <v>1.4239999999999999</v>
      </c>
      <c r="K63" s="21">
        <f t="shared" si="23"/>
        <v>3.4777070063694273</v>
      </c>
      <c r="L63" s="21">
        <f t="shared" si="23"/>
        <v>1.3089005235602096E-2</v>
      </c>
      <c r="M63" s="21">
        <f t="shared" si="23"/>
        <v>1.00418410041841</v>
      </c>
      <c r="N63" s="21">
        <f t="shared" si="23"/>
        <v>0.56666666666666665</v>
      </c>
      <c r="O63" s="21">
        <f t="shared" si="23"/>
        <v>0.72727272727272729</v>
      </c>
      <c r="P63" s="21">
        <f t="shared" si="23"/>
        <v>1.4040728831725617</v>
      </c>
      <c r="Q63" s="21">
        <f t="shared" si="23"/>
        <v>0.69607843137254899</v>
      </c>
      <c r="R63" s="21">
        <f t="shared" si="23"/>
        <v>1.9000000000000001</v>
      </c>
      <c r="S63" s="21">
        <f t="shared" si="23"/>
        <v>7</v>
      </c>
      <c r="T63" s="21">
        <f t="shared" si="23"/>
        <v>1</v>
      </c>
      <c r="U63" s="21">
        <f t="shared" si="23"/>
        <v>1</v>
      </c>
    </row>
    <row r="64" spans="1:21" x14ac:dyDescent="0.3">
      <c r="A64">
        <v>19</v>
      </c>
      <c r="B64" t="s">
        <v>2</v>
      </c>
      <c r="C64" t="s">
        <v>109</v>
      </c>
      <c r="D64">
        <v>1.8E-3</v>
      </c>
      <c r="E64">
        <v>0.2235</v>
      </c>
      <c r="F64">
        <v>0.22589999999999999</v>
      </c>
      <c r="G64">
        <v>0.1085</v>
      </c>
      <c r="H64">
        <v>0</v>
      </c>
      <c r="I64">
        <v>2.5000000000000001E-2</v>
      </c>
      <c r="J64">
        <v>1.5900000000000001E-2</v>
      </c>
      <c r="K64">
        <v>6.4000000000000003E-3</v>
      </c>
      <c r="L64">
        <v>7.7700000000000005E-2</v>
      </c>
      <c r="M64">
        <v>0.2205</v>
      </c>
      <c r="N64">
        <v>0</v>
      </c>
      <c r="O64">
        <v>4.4699999999999997E-2</v>
      </c>
      <c r="P64">
        <v>3.2000000000000001E-2</v>
      </c>
      <c r="Q64">
        <v>0</v>
      </c>
      <c r="R64">
        <v>2.8E-3</v>
      </c>
      <c r="S64">
        <v>2.0999999999999999E-3</v>
      </c>
      <c r="T64">
        <v>1.32E-2</v>
      </c>
      <c r="U64">
        <v>0</v>
      </c>
    </row>
    <row r="65" spans="1:21" x14ac:dyDescent="0.3">
      <c r="A65">
        <v>19</v>
      </c>
      <c r="B65" t="s">
        <v>2</v>
      </c>
      <c r="C65" t="s">
        <v>30</v>
      </c>
      <c r="D65">
        <v>1.1000000000000001E-3</v>
      </c>
      <c r="E65">
        <v>0.21190000000000001</v>
      </c>
      <c r="F65">
        <v>0.25819999999999999</v>
      </c>
      <c r="G65">
        <v>8.9300000000000004E-2</v>
      </c>
      <c r="H65">
        <v>0</v>
      </c>
      <c r="I65">
        <v>1.49E-2</v>
      </c>
      <c r="J65">
        <v>1.4200000000000001E-2</v>
      </c>
      <c r="K65">
        <v>3.1099999999999999E-2</v>
      </c>
      <c r="L65">
        <v>7.9200000000000007E-2</v>
      </c>
      <c r="M65">
        <v>0.19650000000000001</v>
      </c>
      <c r="N65">
        <v>0</v>
      </c>
      <c r="O65">
        <v>3.7699999999999997E-2</v>
      </c>
      <c r="P65">
        <v>2.2200000000000001E-2</v>
      </c>
      <c r="Q65">
        <v>0</v>
      </c>
      <c r="R65">
        <v>3.7000000000000002E-3</v>
      </c>
      <c r="S65">
        <v>9.4999999999999998E-3</v>
      </c>
      <c r="T65">
        <v>3.0599999999999999E-2</v>
      </c>
      <c r="U65">
        <v>0</v>
      </c>
    </row>
    <row r="66" spans="1:21" x14ac:dyDescent="0.3">
      <c r="A66">
        <v>19</v>
      </c>
      <c r="B66" t="s">
        <v>2</v>
      </c>
      <c r="C66" t="s">
        <v>110</v>
      </c>
      <c r="D66" s="21">
        <f>(D65+0.0005)/(D64+0.0005)</f>
        <v>0.69565217391304357</v>
      </c>
      <c r="E66" s="21">
        <f t="shared" ref="E66:U66" si="24">(E65+0.0005)/(E64+0.0005)</f>
        <v>0.94821428571428568</v>
      </c>
      <c r="F66" s="21">
        <f t="shared" si="24"/>
        <v>1.1426678445229681</v>
      </c>
      <c r="G66" s="21">
        <f t="shared" si="24"/>
        <v>0.82385321100917441</v>
      </c>
      <c r="H66" s="21">
        <f t="shared" si="24"/>
        <v>1</v>
      </c>
      <c r="I66" s="21">
        <f t="shared" si="24"/>
        <v>0.60392156862745094</v>
      </c>
      <c r="J66" s="21">
        <f t="shared" si="24"/>
        <v>0.89634146341463417</v>
      </c>
      <c r="K66" s="21">
        <f t="shared" si="24"/>
        <v>4.5797101449275361</v>
      </c>
      <c r="L66" s="21">
        <f t="shared" si="24"/>
        <v>1.0191815856777493</v>
      </c>
      <c r="M66" s="21">
        <f t="shared" si="24"/>
        <v>0.89140271493212675</v>
      </c>
      <c r="N66" s="21">
        <f t="shared" si="24"/>
        <v>1</v>
      </c>
      <c r="O66" s="21">
        <f t="shared" si="24"/>
        <v>0.84513274336283184</v>
      </c>
      <c r="P66" s="21">
        <f t="shared" si="24"/>
        <v>0.69846153846153847</v>
      </c>
      <c r="Q66" s="21">
        <f t="shared" si="24"/>
        <v>1</v>
      </c>
      <c r="R66" s="21">
        <f t="shared" si="24"/>
        <v>1.2727272727272729</v>
      </c>
      <c r="S66" s="21">
        <f t="shared" si="24"/>
        <v>3.8461538461538463</v>
      </c>
      <c r="T66" s="21">
        <f t="shared" si="24"/>
        <v>2.2700729927007299</v>
      </c>
      <c r="U66" s="21">
        <f t="shared" si="24"/>
        <v>1</v>
      </c>
    </row>
    <row r="67" spans="1:21" x14ac:dyDescent="0.3">
      <c r="B67" t="s">
        <v>2</v>
      </c>
      <c r="C67" s="22" t="s">
        <v>58</v>
      </c>
      <c r="D67" s="22">
        <f>AVERAGE(D51,D54,D57,D60,D63,D66)</f>
        <v>1.0694669825104608</v>
      </c>
      <c r="E67" s="22">
        <f t="shared" ref="E67:U67" si="25">AVERAGE(E51,E54,E57,E60,E63,E66)</f>
        <v>1.1561769981648473</v>
      </c>
      <c r="F67" s="22">
        <f t="shared" si="25"/>
        <v>1.306758581740592</v>
      </c>
      <c r="G67" s="22">
        <f t="shared" si="25"/>
        <v>0.97316488348995189</v>
      </c>
      <c r="H67" s="22">
        <f>AVERAGE(H51,H54,H57,H60,H63,H66)</f>
        <v>1.1359793598072851</v>
      </c>
      <c r="I67" s="22">
        <f t="shared" si="25"/>
        <v>1.5419283033757061</v>
      </c>
      <c r="J67" s="22">
        <f t="shared" si="25"/>
        <v>1.1298133748886767</v>
      </c>
      <c r="K67" s="22">
        <f t="shared" si="25"/>
        <v>4.8400608114193675</v>
      </c>
      <c r="L67" s="22">
        <f t="shared" si="25"/>
        <v>0.77383072746319648</v>
      </c>
      <c r="M67" s="22">
        <f t="shared" si="25"/>
        <v>0.98749250780127829</v>
      </c>
      <c r="N67" s="22">
        <f t="shared" si="25"/>
        <v>0.84089466089466092</v>
      </c>
      <c r="O67" s="22">
        <f t="shared" si="25"/>
        <v>0.90356342224558839</v>
      </c>
      <c r="P67" s="22">
        <f t="shared" si="25"/>
        <v>0.95294740400488298</v>
      </c>
      <c r="Q67" s="22">
        <f t="shared" si="25"/>
        <v>1.1326001832081241</v>
      </c>
      <c r="R67" s="22">
        <f t="shared" si="25"/>
        <v>0.95044507786853638</v>
      </c>
      <c r="S67" s="22">
        <f t="shared" si="25"/>
        <v>2.6588391697502884</v>
      </c>
      <c r="T67" s="22">
        <f t="shared" si="25"/>
        <v>3.8882174664384412</v>
      </c>
      <c r="U67" s="22">
        <f t="shared" si="25"/>
        <v>0.58003530286138982</v>
      </c>
    </row>
    <row r="68" spans="1:21" x14ac:dyDescent="0.3">
      <c r="B68" t="s">
        <v>2</v>
      </c>
      <c r="C68" s="22" t="s">
        <v>111</v>
      </c>
      <c r="D68" s="22">
        <f>LOG(D67,2)</f>
        <v>9.6891943088544485E-2</v>
      </c>
      <c r="E68" s="22">
        <f t="shared" ref="E68:U68" si="26">LOG(E67,2)</f>
        <v>0.20936227571720845</v>
      </c>
      <c r="F68" s="22">
        <f t="shared" si="26"/>
        <v>0.38599263379096838</v>
      </c>
      <c r="G68" s="22">
        <f t="shared" si="26"/>
        <v>-3.9243833107692624E-2</v>
      </c>
      <c r="H68" s="22">
        <f t="shared" si="26"/>
        <v>0.18393662201320027</v>
      </c>
      <c r="I68" s="22">
        <f t="shared" si="26"/>
        <v>0.62473568433915128</v>
      </c>
      <c r="J68" s="22">
        <f t="shared" si="26"/>
        <v>0.17608448471260543</v>
      </c>
      <c r="K68" s="22">
        <f t="shared" si="26"/>
        <v>2.2750251739011111</v>
      </c>
      <c r="L68" s="22">
        <f t="shared" si="26"/>
        <v>-0.36991007807493226</v>
      </c>
      <c r="M68" s="22">
        <f>LOG(M67,2)</f>
        <v>-1.8158292531976244E-2</v>
      </c>
      <c r="N68" s="22">
        <f t="shared" si="26"/>
        <v>-0.25000300989242064</v>
      </c>
      <c r="O68" s="22">
        <f t="shared" si="26"/>
        <v>-0.1463022256758448</v>
      </c>
      <c r="P68" s="22">
        <f t="shared" si="26"/>
        <v>-6.9531505175343566E-2</v>
      </c>
      <c r="Q68" s="22">
        <f t="shared" si="26"/>
        <v>0.1796386683068685</v>
      </c>
      <c r="R68" s="22">
        <f t="shared" si="26"/>
        <v>-7.3324832743681234E-2</v>
      </c>
      <c r="S68" s="22">
        <f t="shared" si="26"/>
        <v>1.4107965128025262</v>
      </c>
      <c r="T68" s="22">
        <f t="shared" si="26"/>
        <v>1.9591089105533963</v>
      </c>
      <c r="U68" s="22">
        <f t="shared" si="26"/>
        <v>-0.78578738479697585</v>
      </c>
    </row>
    <row r="69" spans="1:21" s="22" customFormat="1" x14ac:dyDescent="0.3">
      <c r="B69" t="s">
        <v>2</v>
      </c>
      <c r="C69" s="22" t="s">
        <v>112</v>
      </c>
      <c r="D69" s="22">
        <v>0.17969485917003708</v>
      </c>
      <c r="E69" s="22">
        <v>0.38216157146255259</v>
      </c>
      <c r="F69" s="22">
        <v>0.25312905415435855</v>
      </c>
      <c r="G69" s="22">
        <v>0.53143318659537997</v>
      </c>
      <c r="H69" s="22">
        <v>0.65311985874296452</v>
      </c>
      <c r="I69" s="22">
        <v>0.89715745309416972</v>
      </c>
      <c r="J69" s="22">
        <v>0.85272900015904385</v>
      </c>
      <c r="K69" s="22">
        <v>1.9974046568269803E-3</v>
      </c>
      <c r="L69" s="22">
        <v>0.27213043360875194</v>
      </c>
      <c r="M69" s="22">
        <v>0.65332470747929094</v>
      </c>
      <c r="N69" s="22">
        <v>0.98713271589432838</v>
      </c>
      <c r="O69" s="22">
        <v>0.49560688617514637</v>
      </c>
      <c r="P69" s="22">
        <v>0.59869506176521203</v>
      </c>
      <c r="Q69" s="22">
        <v>0.12834456693969637</v>
      </c>
      <c r="R69" s="22">
        <v>0.57602325141865696</v>
      </c>
      <c r="S69" s="22">
        <v>0.27133335901761285</v>
      </c>
      <c r="T69" s="22">
        <v>8.2775182937880581E-2</v>
      </c>
      <c r="U69" s="22">
        <v>0.11117601053803441</v>
      </c>
    </row>
    <row r="70" spans="1:21" s="22" customFormat="1" x14ac:dyDescent="0.3">
      <c r="B70" t="s">
        <v>2</v>
      </c>
      <c r="C70" s="24" t="s">
        <v>113</v>
      </c>
      <c r="D70" s="23">
        <f>-LOG10(D69)</f>
        <v>0.74546434729849043</v>
      </c>
      <c r="E70" s="23">
        <f t="shared" ref="E70:F70" si="27">-LOG10(E69)</f>
        <v>0.41775298588601745</v>
      </c>
      <c r="F70" s="23">
        <f t="shared" si="27"/>
        <v>0.596658003657486</v>
      </c>
      <c r="G70" s="23">
        <f>-LOG10(G69)</f>
        <v>0.27455132853842834</v>
      </c>
      <c r="H70" s="23">
        <f t="shared" ref="H70:U70" si="28">-LOG10(H69)</f>
        <v>0.18500711089340505</v>
      </c>
      <c r="I70" s="23">
        <f t="shared" si="28"/>
        <v>4.7131330635844286E-2</v>
      </c>
      <c r="J70" s="23">
        <f t="shared" si="28"/>
        <v>6.9188966998074447E-2</v>
      </c>
      <c r="K70" s="23">
        <f t="shared" si="28"/>
        <v>2.6995339419274456</v>
      </c>
      <c r="L70" s="23">
        <f t="shared" si="28"/>
        <v>0.56522288633766127</v>
      </c>
      <c r="M70" s="23">
        <f t="shared" si="28"/>
        <v>0.18487091732064942</v>
      </c>
      <c r="N70" s="23">
        <f t="shared" si="28"/>
        <v>5.6244543153542515E-3</v>
      </c>
      <c r="O70" s="23">
        <f t="shared" si="28"/>
        <v>0.30486266797981021</v>
      </c>
      <c r="P70" s="23">
        <f t="shared" si="28"/>
        <v>0.22279432404399882</v>
      </c>
      <c r="Q70" s="23">
        <f t="shared" si="28"/>
        <v>0.89162251108331303</v>
      </c>
      <c r="R70" s="23">
        <f t="shared" si="28"/>
        <v>0.23955998574516962</v>
      </c>
      <c r="S70" s="23">
        <f t="shared" si="28"/>
        <v>0.56649680872036168</v>
      </c>
      <c r="T70" s="23">
        <f t="shared" si="28"/>
        <v>1.082099850759231</v>
      </c>
      <c r="U70" s="23">
        <f t="shared" si="28"/>
        <v>0.9539889143269924</v>
      </c>
    </row>
    <row r="71" spans="1:21" x14ac:dyDescent="0.3">
      <c r="A71">
        <v>20</v>
      </c>
      <c r="B71" t="s">
        <v>3</v>
      </c>
      <c r="C71" t="s">
        <v>109</v>
      </c>
      <c r="D71">
        <v>0</v>
      </c>
      <c r="E71">
        <v>7.2099999999999997E-2</v>
      </c>
      <c r="F71">
        <v>8.8800000000000004E-2</v>
      </c>
      <c r="G71">
        <v>0.21260000000000001</v>
      </c>
      <c r="H71">
        <v>3.7499999999999999E-2</v>
      </c>
      <c r="I71">
        <v>9.5000000000000001E-2</v>
      </c>
      <c r="J71">
        <v>1.0200000000000001E-2</v>
      </c>
      <c r="K71">
        <v>3.1099999999999999E-2</v>
      </c>
      <c r="L71">
        <v>0.13120000000000001</v>
      </c>
      <c r="M71">
        <v>0.1171</v>
      </c>
      <c r="N71">
        <v>7.2599999999999998E-2</v>
      </c>
      <c r="O71">
        <v>8.1600000000000006E-2</v>
      </c>
      <c r="P71">
        <v>2.9000000000000001E-2</v>
      </c>
      <c r="Q71">
        <v>0</v>
      </c>
      <c r="R71">
        <v>2.3E-3</v>
      </c>
      <c r="S71">
        <v>8.9999999999999993E-3</v>
      </c>
      <c r="T71">
        <v>0.01</v>
      </c>
      <c r="U71">
        <v>0</v>
      </c>
    </row>
    <row r="72" spans="1:21" x14ac:dyDescent="0.3">
      <c r="A72">
        <v>20</v>
      </c>
      <c r="B72" t="s">
        <v>3</v>
      </c>
      <c r="C72" t="s">
        <v>30</v>
      </c>
      <c r="D72">
        <v>0</v>
      </c>
      <c r="E72">
        <v>0.1827</v>
      </c>
      <c r="F72">
        <v>9.4799999999999995E-2</v>
      </c>
      <c r="G72">
        <v>0.1394</v>
      </c>
      <c r="H72">
        <v>2.9600000000000001E-2</v>
      </c>
      <c r="I72">
        <v>7.7200000000000005E-2</v>
      </c>
      <c r="J72">
        <v>1.23E-2</v>
      </c>
      <c r="K72">
        <v>0.1051</v>
      </c>
      <c r="L72">
        <v>8.0699999999999994E-2</v>
      </c>
      <c r="M72">
        <v>0.1082</v>
      </c>
      <c r="N72">
        <v>5.4999999999999997E-3</v>
      </c>
      <c r="O72">
        <v>0.11070000000000001</v>
      </c>
      <c r="P72">
        <v>1.4999999999999999E-2</v>
      </c>
      <c r="Q72">
        <v>0</v>
      </c>
      <c r="R72">
        <v>0</v>
      </c>
      <c r="S72">
        <v>2.8199999999999999E-2</v>
      </c>
      <c r="T72">
        <v>1.06E-2</v>
      </c>
      <c r="U72">
        <v>0</v>
      </c>
    </row>
    <row r="73" spans="1:21" x14ac:dyDescent="0.3">
      <c r="A73">
        <v>20</v>
      </c>
      <c r="B73" t="s">
        <v>3</v>
      </c>
      <c r="C73" t="s">
        <v>110</v>
      </c>
      <c r="D73" s="21">
        <f>(D72+0.0005)/(D71+0.0005)</f>
        <v>1</v>
      </c>
      <c r="E73" s="21">
        <f t="shared" ref="E73:U73" si="29">(E72+0.0005)/(E71+0.0005)</f>
        <v>2.5234159779614327</v>
      </c>
      <c r="F73" s="21">
        <f t="shared" si="29"/>
        <v>1.0671892497200446</v>
      </c>
      <c r="G73" s="21">
        <f t="shared" si="29"/>
        <v>0.65649929610511493</v>
      </c>
      <c r="H73" s="21">
        <f t="shared" si="29"/>
        <v>0.79210526315789476</v>
      </c>
      <c r="I73" s="21">
        <f t="shared" si="29"/>
        <v>0.81361256544502625</v>
      </c>
      <c r="J73" s="21">
        <f t="shared" si="29"/>
        <v>1.1962616822429906</v>
      </c>
      <c r="K73" s="21">
        <f t="shared" si="29"/>
        <v>3.3417721518987347</v>
      </c>
      <c r="L73" s="21">
        <f t="shared" si="29"/>
        <v>0.61655277145026566</v>
      </c>
      <c r="M73" s="21">
        <f t="shared" si="29"/>
        <v>0.92431972789115657</v>
      </c>
      <c r="N73" s="21">
        <f t="shared" si="29"/>
        <v>8.2079343365253077E-2</v>
      </c>
      <c r="O73" s="21">
        <f t="shared" si="29"/>
        <v>1.3544457978075517</v>
      </c>
      <c r="P73" s="21">
        <f t="shared" si="29"/>
        <v>0.52542372881355925</v>
      </c>
      <c r="Q73" s="21">
        <f t="shared" si="29"/>
        <v>1</v>
      </c>
      <c r="R73" s="21">
        <f t="shared" si="29"/>
        <v>0.17857142857142858</v>
      </c>
      <c r="S73" s="21">
        <f t="shared" si="29"/>
        <v>3.0210526315789474</v>
      </c>
      <c r="T73" s="21">
        <f t="shared" si="29"/>
        <v>1.0571428571428572</v>
      </c>
      <c r="U73" s="21">
        <f t="shared" si="29"/>
        <v>1</v>
      </c>
    </row>
    <row r="74" spans="1:21" x14ac:dyDescent="0.3">
      <c r="A74">
        <v>21</v>
      </c>
      <c r="B74" t="s">
        <v>3</v>
      </c>
      <c r="C74" t="s">
        <v>109</v>
      </c>
      <c r="D74">
        <v>0</v>
      </c>
      <c r="E74">
        <v>0.21759999999999999</v>
      </c>
      <c r="F74">
        <v>4.07E-2</v>
      </c>
      <c r="G74">
        <v>0.1641</v>
      </c>
      <c r="H74">
        <v>1.26E-2</v>
      </c>
      <c r="I74">
        <v>3.2199999999999999E-2</v>
      </c>
      <c r="J74">
        <v>8.0999999999999996E-3</v>
      </c>
      <c r="K74">
        <v>1.66E-2</v>
      </c>
      <c r="L74">
        <v>0.2024</v>
      </c>
      <c r="M74">
        <v>7.4499999999999997E-2</v>
      </c>
      <c r="N74">
        <v>7.6100000000000001E-2</v>
      </c>
      <c r="O74">
        <v>0.11509999999999999</v>
      </c>
      <c r="P74">
        <v>1.6400000000000001E-2</v>
      </c>
      <c r="Q74">
        <v>0</v>
      </c>
      <c r="R74">
        <v>0</v>
      </c>
      <c r="S74">
        <v>1.6000000000000001E-3</v>
      </c>
      <c r="T74">
        <v>4.7999999999999996E-3</v>
      </c>
      <c r="U74">
        <v>1.7100000000000001E-2</v>
      </c>
    </row>
    <row r="75" spans="1:21" x14ac:dyDescent="0.3">
      <c r="A75">
        <v>21</v>
      </c>
      <c r="B75" t="s">
        <v>3</v>
      </c>
      <c r="C75" t="s">
        <v>30</v>
      </c>
      <c r="D75">
        <v>0</v>
      </c>
      <c r="E75">
        <v>8.4400000000000003E-2</v>
      </c>
      <c r="F75">
        <v>3.6999999999999998E-2</v>
      </c>
      <c r="G75">
        <v>0.14499999999999999</v>
      </c>
      <c r="H75">
        <v>9.2999999999999992E-3</v>
      </c>
      <c r="I75">
        <v>2.9700000000000001E-2</v>
      </c>
      <c r="J75">
        <v>1.23E-2</v>
      </c>
      <c r="K75">
        <v>6.2600000000000003E-2</v>
      </c>
      <c r="L75">
        <v>0.2034</v>
      </c>
      <c r="M75">
        <v>0.1244</v>
      </c>
      <c r="N75">
        <v>8.8999999999999996E-2</v>
      </c>
      <c r="O75">
        <v>0.1721</v>
      </c>
      <c r="P75">
        <v>1.77E-2</v>
      </c>
      <c r="Q75">
        <v>0</v>
      </c>
      <c r="R75">
        <v>0</v>
      </c>
      <c r="S75">
        <v>4.1999999999999997E-3</v>
      </c>
      <c r="T75">
        <v>3.5999999999999999E-3</v>
      </c>
      <c r="U75">
        <v>5.3E-3</v>
      </c>
    </row>
    <row r="76" spans="1:21" x14ac:dyDescent="0.3">
      <c r="A76">
        <v>21</v>
      </c>
      <c r="B76" t="s">
        <v>3</v>
      </c>
      <c r="C76" t="s">
        <v>110</v>
      </c>
      <c r="D76" s="21">
        <f>(D75+0.0005)/(D74+0.0005)</f>
        <v>1</v>
      </c>
      <c r="E76" s="21">
        <f t="shared" ref="E76:U76" si="30">(E75+0.0005)/(E74+0.0005)</f>
        <v>0.38927097661623111</v>
      </c>
      <c r="F76" s="21">
        <f t="shared" si="30"/>
        <v>0.91019417475728148</v>
      </c>
      <c r="G76" s="21">
        <f t="shared" si="30"/>
        <v>0.88396111786148235</v>
      </c>
      <c r="H76" s="21">
        <f t="shared" si="30"/>
        <v>0.74809160305343503</v>
      </c>
      <c r="I76" s="21">
        <f t="shared" si="30"/>
        <v>0.92354740061162088</v>
      </c>
      <c r="J76" s="21">
        <f t="shared" si="30"/>
        <v>1.4883720930232558</v>
      </c>
      <c r="K76" s="21">
        <f t="shared" si="30"/>
        <v>3.6900584795321638</v>
      </c>
      <c r="L76" s="21">
        <f t="shared" si="30"/>
        <v>1.0049285362247413</v>
      </c>
      <c r="M76" s="21">
        <f t="shared" si="30"/>
        <v>1.6653333333333333</v>
      </c>
      <c r="N76" s="21">
        <f t="shared" si="30"/>
        <v>1.1684073107049608</v>
      </c>
      <c r="O76" s="21">
        <f t="shared" si="30"/>
        <v>1.4930795847750866</v>
      </c>
      <c r="P76" s="21">
        <f t="shared" si="30"/>
        <v>1.0769230769230769</v>
      </c>
      <c r="Q76" s="21">
        <f t="shared" si="30"/>
        <v>1</v>
      </c>
      <c r="R76" s="21">
        <f t="shared" si="30"/>
        <v>1</v>
      </c>
      <c r="S76" s="21">
        <f t="shared" si="30"/>
        <v>2.2380952380952372</v>
      </c>
      <c r="T76" s="21">
        <f t="shared" si="30"/>
        <v>0.77358490566037741</v>
      </c>
      <c r="U76" s="21">
        <f t="shared" si="30"/>
        <v>0.32954545454545453</v>
      </c>
    </row>
    <row r="77" spans="1:21" x14ac:dyDescent="0.3">
      <c r="A77">
        <v>22</v>
      </c>
      <c r="B77" t="s">
        <v>3</v>
      </c>
      <c r="C77" t="s">
        <v>109</v>
      </c>
      <c r="D77">
        <v>1.1000000000000001E-3</v>
      </c>
      <c r="E77">
        <v>0.34710000000000002</v>
      </c>
      <c r="F77">
        <v>0.1237</v>
      </c>
      <c r="G77">
        <v>6.9800000000000001E-2</v>
      </c>
      <c r="H77">
        <v>2.35E-2</v>
      </c>
      <c r="I77">
        <v>6.6600000000000006E-2</v>
      </c>
      <c r="J77">
        <v>2.87E-2</v>
      </c>
      <c r="K77">
        <v>6.7999999999999996E-3</v>
      </c>
      <c r="L77">
        <v>7.1999999999999995E-2</v>
      </c>
      <c r="M77">
        <v>0.1086</v>
      </c>
      <c r="N77">
        <v>3.7000000000000002E-3</v>
      </c>
      <c r="O77">
        <v>8.5300000000000001E-2</v>
      </c>
      <c r="P77">
        <v>8.6E-3</v>
      </c>
      <c r="Q77">
        <v>0</v>
      </c>
      <c r="R77">
        <v>1.0999999999999999E-2</v>
      </c>
      <c r="S77">
        <v>0</v>
      </c>
      <c r="T77">
        <v>3.0200000000000001E-2</v>
      </c>
      <c r="U77">
        <v>1.34E-2</v>
      </c>
    </row>
    <row r="78" spans="1:21" x14ac:dyDescent="0.3">
      <c r="A78">
        <v>22</v>
      </c>
      <c r="B78" t="s">
        <v>3</v>
      </c>
      <c r="C78" t="s">
        <v>30</v>
      </c>
      <c r="D78">
        <v>0</v>
      </c>
      <c r="E78">
        <v>0.1656</v>
      </c>
      <c r="F78">
        <v>0.2198</v>
      </c>
      <c r="G78">
        <v>7.8100000000000003E-2</v>
      </c>
      <c r="H78">
        <v>4.2200000000000001E-2</v>
      </c>
      <c r="I78">
        <v>0.11550000000000001</v>
      </c>
      <c r="J78">
        <v>9.4999999999999998E-3</v>
      </c>
      <c r="K78">
        <v>3.7400000000000003E-2</v>
      </c>
      <c r="L78">
        <v>0.1094</v>
      </c>
      <c r="M78">
        <v>7.5499999999999998E-2</v>
      </c>
      <c r="N78">
        <v>0</v>
      </c>
      <c r="O78">
        <v>9.6500000000000002E-2</v>
      </c>
      <c r="P78">
        <v>1.47E-2</v>
      </c>
      <c r="Q78">
        <v>0</v>
      </c>
      <c r="R78">
        <v>8.8999999999999999E-3</v>
      </c>
      <c r="S78">
        <v>3.0000000000000001E-3</v>
      </c>
      <c r="T78">
        <v>2.2499999999999999E-2</v>
      </c>
      <c r="U78">
        <v>1.2999999999999999E-3</v>
      </c>
    </row>
    <row r="79" spans="1:21" x14ac:dyDescent="0.3">
      <c r="A79">
        <v>22</v>
      </c>
      <c r="B79" t="s">
        <v>3</v>
      </c>
      <c r="C79" t="s">
        <v>110</v>
      </c>
      <c r="D79" s="21">
        <f>(D78+0.0005)/(D77+0.0005)</f>
        <v>0.3125</v>
      </c>
      <c r="E79" s="21">
        <f t="shared" ref="E79:U79" si="31">(E78+0.0005)/(E77+0.0005)</f>
        <v>0.47784810126582278</v>
      </c>
      <c r="F79" s="21">
        <f t="shared" si="31"/>
        <v>1.7737520128824475</v>
      </c>
      <c r="G79" s="21">
        <f t="shared" si="31"/>
        <v>1.1180654338549076</v>
      </c>
      <c r="H79" s="21">
        <f t="shared" si="31"/>
        <v>1.7791666666666668</v>
      </c>
      <c r="I79" s="21">
        <f t="shared" si="31"/>
        <v>1.72876304023845</v>
      </c>
      <c r="J79" s="21">
        <f t="shared" si="31"/>
        <v>0.34246575342465752</v>
      </c>
      <c r="K79" s="21">
        <f t="shared" si="31"/>
        <v>5.191780821917809</v>
      </c>
      <c r="L79" s="21">
        <f t="shared" si="31"/>
        <v>1.5158620689655173</v>
      </c>
      <c r="M79" s="21">
        <f t="shared" si="31"/>
        <v>0.69660861594867096</v>
      </c>
      <c r="N79" s="21">
        <f t="shared" si="31"/>
        <v>0.11904761904761903</v>
      </c>
      <c r="O79" s="21">
        <f t="shared" si="31"/>
        <v>1.1305361305361306</v>
      </c>
      <c r="P79" s="21">
        <f t="shared" si="31"/>
        <v>1.6703296703296702</v>
      </c>
      <c r="Q79" s="21">
        <f t="shared" si="31"/>
        <v>1</v>
      </c>
      <c r="R79" s="21">
        <f t="shared" si="31"/>
        <v>0.81739130434782614</v>
      </c>
      <c r="S79" s="21">
        <f t="shared" si="31"/>
        <v>7</v>
      </c>
      <c r="T79" s="21">
        <f t="shared" si="31"/>
        <v>0.749185667752443</v>
      </c>
      <c r="U79" s="21">
        <f t="shared" si="31"/>
        <v>0.12949640287769784</v>
      </c>
    </row>
    <row r="80" spans="1:21" x14ac:dyDescent="0.3">
      <c r="A80">
        <v>23</v>
      </c>
      <c r="B80" t="s">
        <v>3</v>
      </c>
      <c r="C80" t="s">
        <v>109</v>
      </c>
      <c r="D80">
        <v>7.3000000000000001E-3</v>
      </c>
      <c r="E80">
        <v>0.31900000000000001</v>
      </c>
      <c r="F80">
        <v>7.3700000000000002E-2</v>
      </c>
      <c r="G80">
        <v>0.1361</v>
      </c>
      <c r="H80">
        <v>0</v>
      </c>
      <c r="I80">
        <v>3.5499999999999997E-2</v>
      </c>
      <c r="J80">
        <v>2.63E-2</v>
      </c>
      <c r="K80">
        <v>1.89E-2</v>
      </c>
      <c r="L80">
        <v>0.1893</v>
      </c>
      <c r="M80">
        <v>0.11550000000000001</v>
      </c>
      <c r="N80">
        <v>0</v>
      </c>
      <c r="O80">
        <v>2.86E-2</v>
      </c>
      <c r="P80">
        <v>0</v>
      </c>
      <c r="Q80">
        <v>8.6E-3</v>
      </c>
      <c r="R80">
        <v>1.04E-2</v>
      </c>
      <c r="S80">
        <v>1.6999999999999999E-3</v>
      </c>
      <c r="T80">
        <v>1.3599999999999999E-2</v>
      </c>
      <c r="U80">
        <v>1.5599999999999999E-2</v>
      </c>
    </row>
    <row r="81" spans="1:21" x14ac:dyDescent="0.3">
      <c r="A81">
        <v>23</v>
      </c>
      <c r="B81" t="s">
        <v>3</v>
      </c>
      <c r="C81" t="s">
        <v>30</v>
      </c>
      <c r="D81">
        <v>6.1999999999999998E-3</v>
      </c>
      <c r="E81">
        <v>0.17449999999999999</v>
      </c>
      <c r="F81">
        <v>9.5899999999999999E-2</v>
      </c>
      <c r="G81">
        <v>0.12970000000000001</v>
      </c>
      <c r="H81">
        <v>0</v>
      </c>
      <c r="I81">
        <v>3.3700000000000001E-2</v>
      </c>
      <c r="J81">
        <v>1.7000000000000001E-2</v>
      </c>
      <c r="K81">
        <v>7.5999999999999998E-2</v>
      </c>
      <c r="L81">
        <v>0.25719999999999998</v>
      </c>
      <c r="M81">
        <v>0.12870000000000001</v>
      </c>
      <c r="N81">
        <v>0</v>
      </c>
      <c r="O81">
        <v>4.5699999999999998E-2</v>
      </c>
      <c r="P81">
        <v>4.7000000000000002E-3</v>
      </c>
      <c r="Q81">
        <v>7.4000000000000003E-3</v>
      </c>
      <c r="R81">
        <v>9.7999999999999997E-3</v>
      </c>
      <c r="S81">
        <v>4.7999999999999996E-3</v>
      </c>
      <c r="T81">
        <v>8.6E-3</v>
      </c>
      <c r="U81">
        <v>0</v>
      </c>
    </row>
    <row r="82" spans="1:21" x14ac:dyDescent="0.3">
      <c r="A82">
        <v>23</v>
      </c>
      <c r="B82" t="s">
        <v>3</v>
      </c>
      <c r="C82" t="s">
        <v>110</v>
      </c>
      <c r="D82" s="21">
        <f>(D81+0.0005)/(D80+0.0005)</f>
        <v>0.85897435897435892</v>
      </c>
      <c r="E82" s="21">
        <f t="shared" ref="E82:U82" si="32">(E81+0.0005)/(E80+0.0005)</f>
        <v>0.54773082942097018</v>
      </c>
      <c r="F82" s="21">
        <f t="shared" si="32"/>
        <v>1.2991913746630728</v>
      </c>
      <c r="G82" s="21">
        <f t="shared" si="32"/>
        <v>0.95314787701317727</v>
      </c>
      <c r="H82" s="21">
        <f t="shared" si="32"/>
        <v>1</v>
      </c>
      <c r="I82" s="21">
        <f t="shared" si="32"/>
        <v>0.95000000000000007</v>
      </c>
      <c r="J82" s="21">
        <f t="shared" si="32"/>
        <v>0.65298507462686572</v>
      </c>
      <c r="K82" s="21">
        <f t="shared" si="32"/>
        <v>3.9432989690721647</v>
      </c>
      <c r="L82" s="21">
        <f t="shared" si="32"/>
        <v>1.3577449947312961</v>
      </c>
      <c r="M82" s="21">
        <f t="shared" si="32"/>
        <v>1.113793103448276</v>
      </c>
      <c r="N82" s="21">
        <f t="shared" si="32"/>
        <v>1</v>
      </c>
      <c r="O82" s="21">
        <f t="shared" si="32"/>
        <v>1.5876288659793814</v>
      </c>
      <c r="P82" s="21">
        <f t="shared" si="32"/>
        <v>10.399999999999999</v>
      </c>
      <c r="Q82" s="21">
        <f t="shared" si="32"/>
        <v>0.86813186813186816</v>
      </c>
      <c r="R82" s="21">
        <f t="shared" si="32"/>
        <v>0.94495412844036697</v>
      </c>
      <c r="S82" s="21">
        <f t="shared" si="32"/>
        <v>2.4090909090909092</v>
      </c>
      <c r="T82" s="21">
        <f t="shared" si="32"/>
        <v>0.64539007092198586</v>
      </c>
      <c r="U82" s="21">
        <f t="shared" si="32"/>
        <v>3.1055900621118012E-2</v>
      </c>
    </row>
    <row r="83" spans="1:21" x14ac:dyDescent="0.3">
      <c r="A83">
        <v>24</v>
      </c>
      <c r="B83" t="s">
        <v>3</v>
      </c>
      <c r="C83" t="s">
        <v>109</v>
      </c>
      <c r="D83">
        <v>0</v>
      </c>
      <c r="E83">
        <v>0.1938</v>
      </c>
      <c r="F83">
        <v>8.5900000000000004E-2</v>
      </c>
      <c r="G83">
        <v>8.0799999999999997E-2</v>
      </c>
      <c r="H83">
        <v>1.9E-3</v>
      </c>
      <c r="I83">
        <v>3.3700000000000001E-2</v>
      </c>
      <c r="J83">
        <v>1.55E-2</v>
      </c>
      <c r="K83">
        <v>1.35E-2</v>
      </c>
      <c r="L83">
        <v>0.26469999999999999</v>
      </c>
      <c r="M83">
        <v>0.2019</v>
      </c>
      <c r="N83">
        <v>1.1999999999999999E-3</v>
      </c>
      <c r="O83">
        <v>6.2700000000000006E-2</v>
      </c>
      <c r="P83">
        <v>3.1300000000000001E-2</v>
      </c>
      <c r="Q83">
        <v>0</v>
      </c>
      <c r="R83">
        <v>8.0000000000000002E-3</v>
      </c>
      <c r="S83">
        <v>0</v>
      </c>
      <c r="T83">
        <v>0</v>
      </c>
      <c r="U83">
        <v>5.1000000000000004E-3</v>
      </c>
    </row>
    <row r="84" spans="1:21" x14ac:dyDescent="0.3">
      <c r="A84">
        <v>24</v>
      </c>
      <c r="B84" t="s">
        <v>3</v>
      </c>
      <c r="C84" t="s">
        <v>30</v>
      </c>
      <c r="D84">
        <v>0</v>
      </c>
      <c r="E84">
        <v>0.1096</v>
      </c>
      <c r="F84">
        <v>0.1308</v>
      </c>
      <c r="G84">
        <v>8.9399999999999993E-2</v>
      </c>
      <c r="H84">
        <v>2.2000000000000001E-3</v>
      </c>
      <c r="I84">
        <v>4.4299999999999999E-2</v>
      </c>
      <c r="J84">
        <v>9.2999999999999992E-3</v>
      </c>
      <c r="K84">
        <v>4.9700000000000001E-2</v>
      </c>
      <c r="L84">
        <v>0.3246</v>
      </c>
      <c r="M84">
        <v>0.1075</v>
      </c>
      <c r="N84">
        <v>5.1000000000000004E-3</v>
      </c>
      <c r="O84">
        <v>7.5600000000000001E-2</v>
      </c>
      <c r="P84">
        <v>0.04</v>
      </c>
      <c r="Q84">
        <v>0</v>
      </c>
      <c r="R84">
        <v>1.17E-2</v>
      </c>
      <c r="S84">
        <v>0</v>
      </c>
      <c r="T84">
        <v>0</v>
      </c>
      <c r="U84">
        <v>0</v>
      </c>
    </row>
    <row r="85" spans="1:21" x14ac:dyDescent="0.3">
      <c r="A85">
        <v>24</v>
      </c>
      <c r="B85" t="s">
        <v>3</v>
      </c>
      <c r="C85" t="s">
        <v>110</v>
      </c>
      <c r="D85" s="21">
        <f>(D84+0.0005)/(D83+0.0005)</f>
        <v>1</v>
      </c>
      <c r="E85" s="21">
        <f t="shared" ref="E85:U85" si="33">(E84+0.0005)/(E83+0.0005)</f>
        <v>0.56664951106536288</v>
      </c>
      <c r="F85" s="21">
        <f t="shared" si="33"/>
        <v>1.5196759259259258</v>
      </c>
      <c r="G85" s="21">
        <f t="shared" si="33"/>
        <v>1.105781057810578</v>
      </c>
      <c r="H85" s="21">
        <f t="shared" si="33"/>
        <v>1.125</v>
      </c>
      <c r="I85" s="21">
        <f t="shared" si="33"/>
        <v>1.3099415204678362</v>
      </c>
      <c r="J85" s="21">
        <f t="shared" si="33"/>
        <v>0.61249999999999993</v>
      </c>
      <c r="K85" s="21">
        <f t="shared" si="33"/>
        <v>3.5857142857142859</v>
      </c>
      <c r="L85" s="21">
        <f t="shared" si="33"/>
        <v>1.2258672699849171</v>
      </c>
      <c r="M85" s="21">
        <f t="shared" si="33"/>
        <v>0.53359683794466406</v>
      </c>
      <c r="N85" s="21">
        <f t="shared" si="33"/>
        <v>3.2941176470588243</v>
      </c>
      <c r="O85" s="21">
        <f t="shared" si="33"/>
        <v>1.2041139240506329</v>
      </c>
      <c r="P85" s="21">
        <f t="shared" si="33"/>
        <v>1.2735849056603774</v>
      </c>
      <c r="Q85" s="21">
        <f t="shared" si="33"/>
        <v>1</v>
      </c>
      <c r="R85" s="21">
        <f t="shared" si="33"/>
        <v>1.4352941176470588</v>
      </c>
      <c r="S85" s="21">
        <f t="shared" si="33"/>
        <v>1</v>
      </c>
      <c r="T85" s="21">
        <f t="shared" si="33"/>
        <v>1</v>
      </c>
      <c r="U85" s="21">
        <f t="shared" si="33"/>
        <v>8.9285714285714274E-2</v>
      </c>
    </row>
    <row r="86" spans="1:21" x14ac:dyDescent="0.3">
      <c r="B86" t="s">
        <v>3</v>
      </c>
      <c r="C86" s="22" t="s">
        <v>58</v>
      </c>
      <c r="D86" s="22">
        <f>AVERAGE(D73,D76,D79,D82,D85)</f>
        <v>0.83429487179487194</v>
      </c>
      <c r="E86" s="22">
        <f t="shared" ref="E86:U86" si="34">AVERAGE(E73,E76,E79,E82,E85)</f>
        <v>0.90098307926596388</v>
      </c>
      <c r="F86" s="22">
        <f t="shared" si="34"/>
        <v>1.3140005475897545</v>
      </c>
      <c r="G86" s="22">
        <f t="shared" si="34"/>
        <v>0.94349095652905213</v>
      </c>
      <c r="H86" s="22">
        <f t="shared" si="34"/>
        <v>1.0888727065755994</v>
      </c>
      <c r="I86" s="22">
        <f t="shared" si="34"/>
        <v>1.1451729053525868</v>
      </c>
      <c r="J86" s="22">
        <f t="shared" si="34"/>
        <v>0.8585169206635539</v>
      </c>
      <c r="K86" s="22">
        <f t="shared" si="34"/>
        <v>3.9505249416270312</v>
      </c>
      <c r="L86" s="22">
        <f t="shared" si="34"/>
        <v>1.1441911282713475</v>
      </c>
      <c r="M86" s="22">
        <f t="shared" si="34"/>
        <v>0.98673032371322011</v>
      </c>
      <c r="N86" s="22">
        <f t="shared" si="34"/>
        <v>1.1327303840353316</v>
      </c>
      <c r="O86" s="22">
        <f t="shared" si="34"/>
        <v>1.3539608606297566</v>
      </c>
      <c r="P86" s="22">
        <f t="shared" si="34"/>
        <v>2.9892522763453364</v>
      </c>
      <c r="Q86" s="22">
        <f t="shared" si="34"/>
        <v>0.97362637362637372</v>
      </c>
      <c r="R86" s="22">
        <f t="shared" si="34"/>
        <v>0.87524219580133611</v>
      </c>
      <c r="S86" s="22">
        <f t="shared" si="34"/>
        <v>3.1336477557530187</v>
      </c>
      <c r="T86" s="22">
        <f t="shared" si="34"/>
        <v>0.8450607002955326</v>
      </c>
      <c r="U86" s="22">
        <f t="shared" si="34"/>
        <v>0.31587669446599692</v>
      </c>
    </row>
    <row r="87" spans="1:21" x14ac:dyDescent="0.3">
      <c r="B87" t="s">
        <v>3</v>
      </c>
      <c r="C87" s="22" t="s">
        <v>111</v>
      </c>
      <c r="D87" s="22">
        <f>LOG(D86,2)</f>
        <v>-0.26137071734549827</v>
      </c>
      <c r="E87" s="22">
        <f t="shared" ref="E87:U87" si="35">LOG(E86,2)</f>
        <v>-0.15042808284223097</v>
      </c>
      <c r="F87" s="22">
        <f t="shared" si="35"/>
        <v>0.39396587688159618</v>
      </c>
      <c r="G87" s="22">
        <f t="shared" si="35"/>
        <v>-8.3919405395735031E-2</v>
      </c>
      <c r="H87" s="22">
        <f t="shared" si="35"/>
        <v>0.12283530729068608</v>
      </c>
      <c r="I87" s="22">
        <f t="shared" si="35"/>
        <v>0.19556544186984923</v>
      </c>
      <c r="J87" s="22">
        <f t="shared" si="35"/>
        <v>-0.22008152604512207</v>
      </c>
      <c r="K87" s="22">
        <f t="shared" si="35"/>
        <v>1.9820443698373837</v>
      </c>
      <c r="L87" s="22">
        <f t="shared" si="35"/>
        <v>0.19432806328576382</v>
      </c>
      <c r="M87" s="22">
        <f t="shared" si="35"/>
        <v>-1.9272249113942874E-2</v>
      </c>
      <c r="N87" s="22">
        <f t="shared" si="35"/>
        <v>0.17980450731566916</v>
      </c>
      <c r="O87" s="22">
        <f t="shared" si="35"/>
        <v>0.43718603507872322</v>
      </c>
      <c r="P87" s="22">
        <f t="shared" si="35"/>
        <v>1.5797846576295589</v>
      </c>
      <c r="Q87" s="22">
        <f t="shared" si="35"/>
        <v>-3.8559846531040172E-2</v>
      </c>
      <c r="R87" s="22">
        <f t="shared" si="35"/>
        <v>-0.1922458021340761</v>
      </c>
      <c r="S87" s="22">
        <f t="shared" si="35"/>
        <v>1.6478430197630114</v>
      </c>
      <c r="T87" s="22">
        <f t="shared" si="35"/>
        <v>-0.24287312169355502</v>
      </c>
      <c r="U87" s="22">
        <f t="shared" si="35"/>
        <v>-1.6625665966080636</v>
      </c>
    </row>
    <row r="88" spans="1:21" s="22" customFormat="1" x14ac:dyDescent="0.3">
      <c r="B88" t="s">
        <v>3</v>
      </c>
      <c r="C88" s="22" t="s">
        <v>112</v>
      </c>
      <c r="D88" s="22">
        <v>0.17780780835622056</v>
      </c>
      <c r="E88" s="22">
        <v>0.16928253900027035</v>
      </c>
      <c r="F88" s="22">
        <v>0.13598200130454355</v>
      </c>
      <c r="G88" s="22">
        <v>0.33994669142202905</v>
      </c>
      <c r="H88" s="22">
        <v>0.74805484312016457</v>
      </c>
      <c r="I88" s="22">
        <v>0.5439206836162036</v>
      </c>
      <c r="J88" s="22">
        <v>0.2484977482722851</v>
      </c>
      <c r="K88" s="22">
        <v>3.2581615638001883E-3</v>
      </c>
      <c r="L88" s="22">
        <v>0.34755581618762726</v>
      </c>
      <c r="M88" s="22">
        <v>0.57677364227725159</v>
      </c>
      <c r="N88" s="22">
        <v>0.49335689868403193</v>
      </c>
      <c r="O88" s="22">
        <v>3.988216647728992E-2</v>
      </c>
      <c r="P88" s="22">
        <v>0.75222423842532271</v>
      </c>
      <c r="Q88" s="22">
        <v>0.37390096630005853</v>
      </c>
      <c r="R88" s="22">
        <v>0.82190461409433246</v>
      </c>
      <c r="S88" s="22">
        <v>0.18130341427595287</v>
      </c>
      <c r="T88" s="22">
        <v>0.17014529135533821</v>
      </c>
      <c r="U88" s="22">
        <v>3.3478161049195224E-2</v>
      </c>
    </row>
    <row r="89" spans="1:21" s="22" customFormat="1" x14ac:dyDescent="0.3">
      <c r="B89" t="s">
        <v>3</v>
      </c>
      <c r="C89" s="24" t="s">
        <v>113</v>
      </c>
      <c r="D89" s="23">
        <f>-LOG10(D88)</f>
        <v>0.75004917108482483</v>
      </c>
      <c r="E89" s="23">
        <f t="shared" ref="E89:U89" si="36">-LOG10(E88)</f>
        <v>0.77138783578894388</v>
      </c>
      <c r="F89" s="23">
        <f t="shared" si="36"/>
        <v>0.86651857141956357</v>
      </c>
      <c r="G89" s="23">
        <f t="shared" si="36"/>
        <v>0.46858918130013083</v>
      </c>
      <c r="H89" s="23">
        <f t="shared" si="36"/>
        <v>0.1260665609706535</v>
      </c>
      <c r="I89" s="23">
        <f t="shared" si="36"/>
        <v>0.26446442599897263</v>
      </c>
      <c r="J89" s="23">
        <f t="shared" si="36"/>
        <v>0.6046775422117433</v>
      </c>
      <c r="K89" s="23">
        <f t="shared" si="36"/>
        <v>2.4870273839540942</v>
      </c>
      <c r="L89" s="23">
        <f t="shared" si="36"/>
        <v>0.45897543937400392</v>
      </c>
      <c r="M89" s="23">
        <f t="shared" si="36"/>
        <v>0.23899459446598034</v>
      </c>
      <c r="N89" s="23">
        <f t="shared" si="36"/>
        <v>0.30683879461386804</v>
      </c>
      <c r="O89" s="23">
        <f t="shared" si="36"/>
        <v>1.3992212579938761</v>
      </c>
      <c r="P89" s="23">
        <f t="shared" si="36"/>
        <v>0.12365267670360934</v>
      </c>
      <c r="Q89" s="23">
        <f t="shared" si="36"/>
        <v>0.42724341246482023</v>
      </c>
      <c r="R89" s="23">
        <f t="shared" si="36"/>
        <v>8.5178581457767452E-2</v>
      </c>
      <c r="S89" s="23">
        <f t="shared" si="36"/>
        <v>0.74159401726552832</v>
      </c>
      <c r="T89" s="23">
        <f t="shared" si="36"/>
        <v>0.76918006517933646</v>
      </c>
      <c r="U89" s="23">
        <f t="shared" si="36"/>
        <v>1.4752384057600609</v>
      </c>
    </row>
    <row r="90" spans="1:21" x14ac:dyDescent="0.3">
      <c r="A90">
        <v>25</v>
      </c>
      <c r="B90" t="s">
        <v>4</v>
      </c>
      <c r="C90" t="s">
        <v>109</v>
      </c>
      <c r="D90">
        <v>0</v>
      </c>
      <c r="E90">
        <v>0.32640000000000002</v>
      </c>
      <c r="F90">
        <v>7.17E-2</v>
      </c>
      <c r="G90">
        <v>9.4100000000000003E-2</v>
      </c>
      <c r="H90">
        <v>4.2299999999999997E-2</v>
      </c>
      <c r="I90">
        <v>4.4400000000000002E-2</v>
      </c>
      <c r="J90">
        <v>1.4800000000000001E-2</v>
      </c>
      <c r="K90">
        <v>9.2999999999999992E-3</v>
      </c>
      <c r="L90">
        <v>0.1895</v>
      </c>
      <c r="M90">
        <v>8.8300000000000003E-2</v>
      </c>
      <c r="N90">
        <v>0</v>
      </c>
      <c r="O90">
        <v>7.4399999999999994E-2</v>
      </c>
      <c r="P90">
        <v>1.9300000000000001E-2</v>
      </c>
      <c r="Q90">
        <v>0</v>
      </c>
      <c r="R90">
        <v>4.1000000000000003E-3</v>
      </c>
      <c r="S90">
        <v>2.0999999999999999E-3</v>
      </c>
      <c r="T90">
        <v>1.7500000000000002E-2</v>
      </c>
      <c r="U90">
        <v>1.6999999999999999E-3</v>
      </c>
    </row>
    <row r="91" spans="1:21" x14ac:dyDescent="0.3">
      <c r="A91">
        <v>25</v>
      </c>
      <c r="B91" t="s">
        <v>4</v>
      </c>
      <c r="C91" t="s">
        <v>30</v>
      </c>
      <c r="D91">
        <v>0</v>
      </c>
      <c r="E91">
        <v>0.21590000000000001</v>
      </c>
      <c r="F91">
        <v>7.3400000000000007E-2</v>
      </c>
      <c r="G91">
        <v>0.1128</v>
      </c>
      <c r="H91">
        <v>3.4799999999999998E-2</v>
      </c>
      <c r="I91">
        <v>3.73E-2</v>
      </c>
      <c r="J91">
        <v>1.1299999999999999E-2</v>
      </c>
      <c r="K91">
        <v>7.9200000000000007E-2</v>
      </c>
      <c r="L91">
        <v>0.24610000000000001</v>
      </c>
      <c r="M91">
        <v>4.0099999999999997E-2</v>
      </c>
      <c r="N91">
        <v>0</v>
      </c>
      <c r="O91">
        <v>9.2899999999999996E-2</v>
      </c>
      <c r="P91">
        <v>2.7900000000000001E-2</v>
      </c>
      <c r="Q91">
        <v>0</v>
      </c>
      <c r="R91">
        <v>2.5000000000000001E-3</v>
      </c>
      <c r="S91">
        <v>6.0000000000000001E-3</v>
      </c>
      <c r="T91">
        <v>1.83E-2</v>
      </c>
      <c r="U91">
        <v>1.4E-3</v>
      </c>
    </row>
    <row r="92" spans="1:21" x14ac:dyDescent="0.3">
      <c r="A92">
        <v>25</v>
      </c>
      <c r="B92" t="s">
        <v>4</v>
      </c>
      <c r="C92" t="s">
        <v>110</v>
      </c>
      <c r="D92" s="21">
        <f>(D91+0.0005)/(D90+0.0005)</f>
        <v>1</v>
      </c>
      <c r="E92" s="21">
        <f t="shared" ref="E92:U92" si="37">(E91+0.0005)/(E90+0.0005)</f>
        <v>0.66197613949219947</v>
      </c>
      <c r="F92" s="21">
        <f t="shared" si="37"/>
        <v>1.0235457063711912</v>
      </c>
      <c r="G92" s="21">
        <f t="shared" si="37"/>
        <v>1.1976744186046511</v>
      </c>
      <c r="H92" s="21">
        <f t="shared" si="37"/>
        <v>0.82476635514018692</v>
      </c>
      <c r="I92" s="21">
        <f t="shared" si="37"/>
        <v>0.84187082405345204</v>
      </c>
      <c r="J92" s="21">
        <f t="shared" si="37"/>
        <v>0.7712418300653594</v>
      </c>
      <c r="K92" s="21">
        <f t="shared" si="37"/>
        <v>8.1326530612244916</v>
      </c>
      <c r="L92" s="21">
        <f t="shared" si="37"/>
        <v>1.2978947368421052</v>
      </c>
      <c r="M92" s="21">
        <f t="shared" si="37"/>
        <v>0.45720720720720714</v>
      </c>
      <c r="N92" s="21">
        <f t="shared" si="37"/>
        <v>1</v>
      </c>
      <c r="O92" s="21">
        <f t="shared" si="37"/>
        <v>1.2469959946595461</v>
      </c>
      <c r="P92" s="21">
        <f t="shared" si="37"/>
        <v>1.4343434343434343</v>
      </c>
      <c r="Q92" s="21">
        <f t="shared" si="37"/>
        <v>1</v>
      </c>
      <c r="R92" s="21">
        <f t="shared" si="37"/>
        <v>0.65217391304347827</v>
      </c>
      <c r="S92" s="21">
        <f t="shared" si="37"/>
        <v>2.5000000000000004</v>
      </c>
      <c r="T92" s="21">
        <f t="shared" si="37"/>
        <v>1.0444444444444443</v>
      </c>
      <c r="U92" s="21">
        <f t="shared" si="37"/>
        <v>0.86363636363636376</v>
      </c>
    </row>
    <row r="93" spans="1:21" x14ac:dyDescent="0.3">
      <c r="A93">
        <v>26</v>
      </c>
      <c r="B93" t="s">
        <v>4</v>
      </c>
      <c r="C93" t="s">
        <v>109</v>
      </c>
      <c r="D93">
        <v>1.7399999999999999E-2</v>
      </c>
      <c r="E93">
        <v>9.8100000000000007E-2</v>
      </c>
      <c r="F93">
        <v>0.19420000000000001</v>
      </c>
      <c r="G93">
        <v>0.157</v>
      </c>
      <c r="H93">
        <v>0</v>
      </c>
      <c r="I93">
        <v>0</v>
      </c>
      <c r="J93">
        <v>5.8999999999999999E-3</v>
      </c>
      <c r="K93">
        <v>1.1000000000000001E-3</v>
      </c>
      <c r="L93">
        <v>0</v>
      </c>
      <c r="M93">
        <v>0.443</v>
      </c>
      <c r="N93">
        <v>2.5000000000000001E-3</v>
      </c>
      <c r="O93">
        <v>3.8300000000000001E-2</v>
      </c>
      <c r="P93">
        <v>3.1399999999999997E-2</v>
      </c>
      <c r="Q93">
        <v>0</v>
      </c>
      <c r="R93">
        <v>4.1999999999999997E-3</v>
      </c>
      <c r="S93">
        <v>6.7999999999999996E-3</v>
      </c>
      <c r="T93">
        <v>0</v>
      </c>
      <c r="U93">
        <v>0</v>
      </c>
    </row>
    <row r="94" spans="1:21" x14ac:dyDescent="0.3">
      <c r="A94">
        <v>26</v>
      </c>
      <c r="B94" t="s">
        <v>4</v>
      </c>
      <c r="C94" t="s">
        <v>30</v>
      </c>
      <c r="D94">
        <v>2.3999999999999998E-3</v>
      </c>
      <c r="E94">
        <v>0.1226</v>
      </c>
      <c r="F94">
        <v>0.28949999999999998</v>
      </c>
      <c r="G94">
        <v>9.0899999999999995E-2</v>
      </c>
      <c r="H94">
        <v>0</v>
      </c>
      <c r="I94">
        <v>1.11E-2</v>
      </c>
      <c r="J94">
        <v>1.04E-2</v>
      </c>
      <c r="K94">
        <v>6.8500000000000005E-2</v>
      </c>
      <c r="L94">
        <v>4.8500000000000001E-2</v>
      </c>
      <c r="M94">
        <v>0.2142</v>
      </c>
      <c r="N94">
        <v>1.8200000000000001E-2</v>
      </c>
      <c r="O94">
        <v>4.4400000000000002E-2</v>
      </c>
      <c r="P94">
        <v>6.0699999999999997E-2</v>
      </c>
      <c r="Q94">
        <v>1.04E-2</v>
      </c>
      <c r="R94">
        <v>0</v>
      </c>
      <c r="S94">
        <v>0</v>
      </c>
      <c r="T94">
        <v>8.3999999999999995E-3</v>
      </c>
      <c r="U94">
        <v>0</v>
      </c>
    </row>
    <row r="95" spans="1:21" x14ac:dyDescent="0.3">
      <c r="A95">
        <v>26</v>
      </c>
      <c r="B95" t="s">
        <v>4</v>
      </c>
      <c r="C95" t="s">
        <v>110</v>
      </c>
      <c r="D95" s="21">
        <f>(D94+0.0005)/(D93+0.0005)</f>
        <v>0.16201117318435754</v>
      </c>
      <c r="E95" s="21">
        <f t="shared" ref="E95:U95" si="38">(E94+0.0005)/(E93+0.0005)</f>
        <v>1.2484787018255576</v>
      </c>
      <c r="F95" s="21">
        <f t="shared" si="38"/>
        <v>1.4894709809964046</v>
      </c>
      <c r="G95" s="21">
        <f t="shared" si="38"/>
        <v>0.58031746031746023</v>
      </c>
      <c r="H95" s="21">
        <f t="shared" si="38"/>
        <v>1</v>
      </c>
      <c r="I95" s="21">
        <f t="shared" si="38"/>
        <v>23.200000000000003</v>
      </c>
      <c r="J95" s="21">
        <f t="shared" si="38"/>
        <v>1.7031250000000002</v>
      </c>
      <c r="K95" s="21">
        <f t="shared" si="38"/>
        <v>43.125</v>
      </c>
      <c r="L95" s="21">
        <f t="shared" si="38"/>
        <v>98</v>
      </c>
      <c r="M95" s="21">
        <f t="shared" si="38"/>
        <v>0.48410372040586247</v>
      </c>
      <c r="N95" s="21">
        <f t="shared" si="38"/>
        <v>6.2333333333333334</v>
      </c>
      <c r="O95" s="21">
        <f t="shared" si="38"/>
        <v>1.1572164948453609</v>
      </c>
      <c r="P95" s="21">
        <f t="shared" si="38"/>
        <v>1.9184952978056427</v>
      </c>
      <c r="Q95" s="21">
        <f t="shared" si="38"/>
        <v>21.8</v>
      </c>
      <c r="R95" s="21">
        <f t="shared" si="38"/>
        <v>0.10638297872340427</v>
      </c>
      <c r="S95" s="21">
        <f t="shared" si="38"/>
        <v>6.8493150684931517E-2</v>
      </c>
      <c r="T95" s="21">
        <f t="shared" si="38"/>
        <v>17.8</v>
      </c>
      <c r="U95" s="21">
        <f t="shared" si="38"/>
        <v>1</v>
      </c>
    </row>
    <row r="96" spans="1:21" x14ac:dyDescent="0.3">
      <c r="A96">
        <v>27</v>
      </c>
      <c r="B96" t="s">
        <v>4</v>
      </c>
      <c r="C96" t="s">
        <v>109</v>
      </c>
      <c r="D96">
        <v>9.5999999999999992E-3</v>
      </c>
      <c r="E96">
        <v>0.14430000000000001</v>
      </c>
      <c r="F96">
        <v>0.156</v>
      </c>
      <c r="G96">
        <v>5.3600000000000002E-2</v>
      </c>
      <c r="H96">
        <v>0</v>
      </c>
      <c r="I96">
        <v>2.8400000000000002E-2</v>
      </c>
      <c r="J96">
        <v>1.7399999999999999E-2</v>
      </c>
      <c r="K96">
        <v>1.46E-2</v>
      </c>
      <c r="L96">
        <v>0.1837</v>
      </c>
      <c r="M96">
        <v>5.5399999999999998E-2</v>
      </c>
      <c r="N96">
        <v>0</v>
      </c>
      <c r="O96">
        <v>0.12720000000000001</v>
      </c>
      <c r="P96">
        <v>0.13009999999999999</v>
      </c>
      <c r="Q96">
        <v>3.0800000000000001E-2</v>
      </c>
      <c r="R96">
        <v>7.9000000000000008E-3</v>
      </c>
      <c r="S96">
        <v>7.1000000000000004E-3</v>
      </c>
      <c r="T96">
        <v>3.2300000000000002E-2</v>
      </c>
      <c r="U96">
        <v>1.4E-3</v>
      </c>
    </row>
    <row r="97" spans="1:21" x14ac:dyDescent="0.3">
      <c r="A97">
        <v>27</v>
      </c>
      <c r="B97" t="s">
        <v>4</v>
      </c>
      <c r="C97" t="s">
        <v>30</v>
      </c>
      <c r="D97">
        <v>1.7899999999999999E-2</v>
      </c>
      <c r="E97">
        <v>9.0300000000000005E-2</v>
      </c>
      <c r="F97">
        <v>0.1628</v>
      </c>
      <c r="G97">
        <v>5.2499999999999998E-2</v>
      </c>
      <c r="H97">
        <v>0</v>
      </c>
      <c r="I97">
        <v>2.47E-2</v>
      </c>
      <c r="J97">
        <v>1.7299999999999999E-2</v>
      </c>
      <c r="K97">
        <v>6.7699999999999996E-2</v>
      </c>
      <c r="L97">
        <v>0.25790000000000002</v>
      </c>
      <c r="M97">
        <v>3.9E-2</v>
      </c>
      <c r="N97">
        <v>0.01</v>
      </c>
      <c r="O97">
        <v>9.7699999999999995E-2</v>
      </c>
      <c r="P97">
        <v>0.122</v>
      </c>
      <c r="Q97">
        <v>1.7299999999999999E-2</v>
      </c>
      <c r="R97">
        <v>9.4000000000000004E-3</v>
      </c>
      <c r="S97">
        <v>0</v>
      </c>
      <c r="T97">
        <v>1.35E-2</v>
      </c>
      <c r="U97">
        <v>0</v>
      </c>
    </row>
    <row r="98" spans="1:21" x14ac:dyDescent="0.3">
      <c r="A98">
        <v>27</v>
      </c>
      <c r="B98" t="s">
        <v>4</v>
      </c>
      <c r="C98" t="s">
        <v>110</v>
      </c>
      <c r="D98" s="21">
        <f>(D97+0.0005)/(D96+0.0005)</f>
        <v>1.8217821782178218</v>
      </c>
      <c r="E98" s="21">
        <f t="shared" ref="E98:U98" si="39">(E97+0.0005)/(E96+0.0005)</f>
        <v>0.6270718232044199</v>
      </c>
      <c r="F98" s="21">
        <f t="shared" si="39"/>
        <v>1.0434504792332269</v>
      </c>
      <c r="G98" s="21">
        <f t="shared" si="39"/>
        <v>0.97966728280961179</v>
      </c>
      <c r="H98" s="21">
        <f t="shared" si="39"/>
        <v>1</v>
      </c>
      <c r="I98" s="21">
        <f t="shared" si="39"/>
        <v>0.87197231833910027</v>
      </c>
      <c r="J98" s="21">
        <f t="shared" si="39"/>
        <v>0.99441340782122911</v>
      </c>
      <c r="K98" s="21">
        <f t="shared" si="39"/>
        <v>4.516556291390728</v>
      </c>
      <c r="L98" s="21">
        <f t="shared" si="39"/>
        <v>1.4028230184581978</v>
      </c>
      <c r="M98" s="21">
        <f t="shared" si="39"/>
        <v>0.706618962432916</v>
      </c>
      <c r="N98" s="21">
        <f t="shared" si="39"/>
        <v>21</v>
      </c>
      <c r="O98" s="21">
        <f t="shared" si="39"/>
        <v>0.76898981989036796</v>
      </c>
      <c r="P98" s="21">
        <f t="shared" si="39"/>
        <v>0.93797856049004602</v>
      </c>
      <c r="Q98" s="21">
        <f t="shared" si="39"/>
        <v>0.56869009584664532</v>
      </c>
      <c r="R98" s="21">
        <f t="shared" si="39"/>
        <v>1.1785714285714286</v>
      </c>
      <c r="S98" s="21">
        <f t="shared" si="39"/>
        <v>6.5789473684210523E-2</v>
      </c>
      <c r="T98" s="21">
        <f t="shared" si="39"/>
        <v>0.42682926829268292</v>
      </c>
      <c r="U98" s="21">
        <f t="shared" si="39"/>
        <v>0.26315789473684209</v>
      </c>
    </row>
    <row r="99" spans="1:21" x14ac:dyDescent="0.3">
      <c r="A99">
        <v>28</v>
      </c>
      <c r="B99" t="s">
        <v>4</v>
      </c>
      <c r="C99" t="s">
        <v>109</v>
      </c>
      <c r="D99">
        <v>6.7000000000000002E-3</v>
      </c>
      <c r="E99">
        <v>0.10879999999999999</v>
      </c>
      <c r="F99">
        <v>5.04E-2</v>
      </c>
      <c r="G99">
        <v>0.1958</v>
      </c>
      <c r="H99">
        <v>0</v>
      </c>
      <c r="I99">
        <v>2.7E-2</v>
      </c>
      <c r="J99">
        <v>6.8999999999999999E-3</v>
      </c>
      <c r="K99">
        <v>1.06E-2</v>
      </c>
      <c r="L99">
        <v>0.20399999999999999</v>
      </c>
      <c r="M99">
        <v>0.17369999999999999</v>
      </c>
      <c r="N99">
        <v>2.52E-2</v>
      </c>
      <c r="O99">
        <v>6.3200000000000006E-2</v>
      </c>
      <c r="P99">
        <v>4.41E-2</v>
      </c>
      <c r="Q99">
        <v>7.2900000000000006E-2</v>
      </c>
      <c r="R99">
        <v>8.0999999999999996E-3</v>
      </c>
      <c r="S99">
        <v>0</v>
      </c>
      <c r="T99">
        <v>2.3999999999999998E-3</v>
      </c>
      <c r="U99">
        <v>0</v>
      </c>
    </row>
    <row r="100" spans="1:21" x14ac:dyDescent="0.3">
      <c r="A100">
        <v>28</v>
      </c>
      <c r="B100" t="s">
        <v>4</v>
      </c>
      <c r="C100" t="s">
        <v>30</v>
      </c>
      <c r="D100">
        <v>0</v>
      </c>
      <c r="E100">
        <v>8.5800000000000001E-2</v>
      </c>
      <c r="F100">
        <v>5.6899999999999999E-2</v>
      </c>
      <c r="G100">
        <v>0.1022</v>
      </c>
      <c r="H100">
        <v>0</v>
      </c>
      <c r="I100">
        <v>2.58E-2</v>
      </c>
      <c r="J100">
        <v>1.26E-2</v>
      </c>
      <c r="K100">
        <v>7.3099999999999998E-2</v>
      </c>
      <c r="L100">
        <v>0.32940000000000003</v>
      </c>
      <c r="M100">
        <v>6.6100000000000006E-2</v>
      </c>
      <c r="N100">
        <v>1.3899999999999999E-2</v>
      </c>
      <c r="O100">
        <v>0.104</v>
      </c>
      <c r="P100">
        <v>6.6299999999999998E-2</v>
      </c>
      <c r="Q100">
        <v>5.1499999999999997E-2</v>
      </c>
      <c r="R100">
        <v>2.8999999999999998E-3</v>
      </c>
      <c r="S100">
        <v>4.1000000000000003E-3</v>
      </c>
      <c r="T100">
        <v>5.4999999999999997E-3</v>
      </c>
      <c r="U100">
        <v>0</v>
      </c>
    </row>
    <row r="101" spans="1:21" x14ac:dyDescent="0.3">
      <c r="A101">
        <v>28</v>
      </c>
      <c r="B101" t="s">
        <v>4</v>
      </c>
      <c r="C101" t="s">
        <v>110</v>
      </c>
      <c r="D101" s="21">
        <f>(D100+0.0005)/(D99+0.0005)</f>
        <v>6.9444444444444448E-2</v>
      </c>
      <c r="E101" s="21">
        <f t="shared" ref="E101:U101" si="40">(E100+0.0005)/(E99+0.0005)</f>
        <v>0.78956999085086921</v>
      </c>
      <c r="F101" s="21">
        <f t="shared" si="40"/>
        <v>1.1277013752455796</v>
      </c>
      <c r="G101" s="21">
        <f t="shared" si="40"/>
        <v>0.52317880794701987</v>
      </c>
      <c r="H101" s="21">
        <f t="shared" si="40"/>
        <v>1</v>
      </c>
      <c r="I101" s="21">
        <f t="shared" si="40"/>
        <v>0.95636363636363642</v>
      </c>
      <c r="J101" s="21">
        <f t="shared" si="40"/>
        <v>1.7702702702702702</v>
      </c>
      <c r="K101" s="21">
        <f t="shared" si="40"/>
        <v>6.6306306306306304</v>
      </c>
      <c r="L101" s="21">
        <f t="shared" si="40"/>
        <v>1.6132029339853302</v>
      </c>
      <c r="M101" s="21">
        <f t="shared" si="40"/>
        <v>0.38231917336394955</v>
      </c>
      <c r="N101" s="21">
        <f t="shared" si="40"/>
        <v>0.56031128404669261</v>
      </c>
      <c r="O101" s="21">
        <f t="shared" si="40"/>
        <v>1.6405023547880688</v>
      </c>
      <c r="P101" s="21">
        <f t="shared" si="40"/>
        <v>1.4977578475336322</v>
      </c>
      <c r="Q101" s="21">
        <f t="shared" si="40"/>
        <v>0.70844686648501354</v>
      </c>
      <c r="R101" s="21">
        <f t="shared" si="40"/>
        <v>0.39534883720930231</v>
      </c>
      <c r="S101" s="21">
        <f t="shared" si="40"/>
        <v>9.1999999999999993</v>
      </c>
      <c r="T101" s="21">
        <f t="shared" si="40"/>
        <v>2.0689655172413794</v>
      </c>
      <c r="U101" s="21">
        <f t="shared" si="40"/>
        <v>1</v>
      </c>
    </row>
    <row r="102" spans="1:21" x14ac:dyDescent="0.3">
      <c r="A102">
        <v>29</v>
      </c>
      <c r="B102" t="s">
        <v>4</v>
      </c>
      <c r="C102" t="s">
        <v>109</v>
      </c>
      <c r="D102">
        <v>2.0999999999999999E-3</v>
      </c>
      <c r="E102">
        <v>0.24879999999999999</v>
      </c>
      <c r="F102">
        <v>0.13100000000000001</v>
      </c>
      <c r="G102">
        <v>0.15010000000000001</v>
      </c>
      <c r="H102">
        <v>2.06E-2</v>
      </c>
      <c r="I102">
        <v>2.7300000000000001E-2</v>
      </c>
      <c r="J102">
        <v>1.7999999999999999E-2</v>
      </c>
      <c r="K102">
        <v>1.4E-2</v>
      </c>
      <c r="L102">
        <v>6.1499999999999999E-2</v>
      </c>
      <c r="M102">
        <v>0.12520000000000001</v>
      </c>
      <c r="N102">
        <v>2.0400000000000001E-2</v>
      </c>
      <c r="O102">
        <v>5.9200000000000003E-2</v>
      </c>
      <c r="P102">
        <v>5.7500000000000002E-2</v>
      </c>
      <c r="Q102">
        <v>3.9800000000000002E-2</v>
      </c>
      <c r="R102">
        <v>9.1999999999999998E-3</v>
      </c>
      <c r="S102">
        <v>0</v>
      </c>
      <c r="T102">
        <v>1.52E-2</v>
      </c>
      <c r="U102">
        <v>0</v>
      </c>
    </row>
    <row r="103" spans="1:21" x14ac:dyDescent="0.3">
      <c r="A103">
        <v>29</v>
      </c>
      <c r="B103" t="s">
        <v>4</v>
      </c>
      <c r="C103" t="s">
        <v>30</v>
      </c>
      <c r="D103">
        <v>3.0000000000000001E-3</v>
      </c>
      <c r="E103">
        <v>0.16700000000000001</v>
      </c>
      <c r="F103">
        <v>0.19819999999999999</v>
      </c>
      <c r="G103">
        <v>0.12989999999999999</v>
      </c>
      <c r="H103">
        <v>2.87E-2</v>
      </c>
      <c r="I103">
        <v>3.8699999999999998E-2</v>
      </c>
      <c r="J103">
        <v>0</v>
      </c>
      <c r="K103">
        <v>5.2499999999999998E-2</v>
      </c>
      <c r="L103">
        <v>5.1999999999999998E-2</v>
      </c>
      <c r="M103">
        <v>5.6099999999999997E-2</v>
      </c>
      <c r="N103">
        <v>1.5800000000000002E-2</v>
      </c>
      <c r="O103">
        <v>7.0800000000000002E-2</v>
      </c>
      <c r="P103">
        <v>8.9300000000000004E-2</v>
      </c>
      <c r="Q103">
        <v>2.93E-2</v>
      </c>
      <c r="R103">
        <v>1.6299999999999999E-2</v>
      </c>
      <c r="S103">
        <v>3.4700000000000002E-2</v>
      </c>
      <c r="T103">
        <v>1.7600000000000001E-2</v>
      </c>
      <c r="U103">
        <v>0</v>
      </c>
    </row>
    <row r="104" spans="1:21" x14ac:dyDescent="0.3">
      <c r="A104">
        <v>29</v>
      </c>
      <c r="B104" t="s">
        <v>4</v>
      </c>
      <c r="C104" t="s">
        <v>110</v>
      </c>
      <c r="D104" s="21">
        <f>(D103+0.0005)/(D102+0.0005)</f>
        <v>1.3461538461538463</v>
      </c>
      <c r="E104" s="21">
        <f t="shared" ref="E104:U104" si="41">(E103+0.0005)/(E102+0.0005)</f>
        <v>0.67188126754913768</v>
      </c>
      <c r="F104" s="21">
        <f t="shared" si="41"/>
        <v>1.5110266159695815</v>
      </c>
      <c r="G104" s="21">
        <f t="shared" si="41"/>
        <v>0.86586985391766258</v>
      </c>
      <c r="H104" s="21">
        <f t="shared" si="41"/>
        <v>1.3838862559241705</v>
      </c>
      <c r="I104" s="21">
        <f t="shared" si="41"/>
        <v>1.4100719424460431</v>
      </c>
      <c r="J104" s="21">
        <f t="shared" si="41"/>
        <v>2.7027027027027029E-2</v>
      </c>
      <c r="K104" s="21">
        <f t="shared" si="41"/>
        <v>3.6551724137931032</v>
      </c>
      <c r="L104" s="21">
        <f t="shared" si="41"/>
        <v>0.84677419354838712</v>
      </c>
      <c r="M104" s="21">
        <f t="shared" si="41"/>
        <v>0.45027844073190132</v>
      </c>
      <c r="N104" s="21">
        <f t="shared" si="41"/>
        <v>0.77990430622009577</v>
      </c>
      <c r="O104" s="21">
        <f t="shared" si="41"/>
        <v>1.1943048576214406</v>
      </c>
      <c r="P104" s="21">
        <f t="shared" si="41"/>
        <v>1.5482758620689656</v>
      </c>
      <c r="Q104" s="21">
        <f t="shared" si="41"/>
        <v>0.73945409429280395</v>
      </c>
      <c r="R104" s="21">
        <f t="shared" si="41"/>
        <v>1.7319587628865978</v>
      </c>
      <c r="S104" s="21">
        <f t="shared" si="41"/>
        <v>70.400000000000006</v>
      </c>
      <c r="T104" s="21">
        <f t="shared" si="41"/>
        <v>1.1528662420382167</v>
      </c>
      <c r="U104" s="21">
        <f t="shared" si="41"/>
        <v>1</v>
      </c>
    </row>
    <row r="105" spans="1:21" x14ac:dyDescent="0.3">
      <c r="A105">
        <v>30</v>
      </c>
      <c r="B105" t="s">
        <v>4</v>
      </c>
      <c r="C105" t="s">
        <v>109</v>
      </c>
      <c r="D105">
        <v>0</v>
      </c>
      <c r="E105">
        <v>0.25409999999999999</v>
      </c>
      <c r="F105">
        <v>0.1094</v>
      </c>
      <c r="G105">
        <v>7.1300000000000002E-2</v>
      </c>
      <c r="H105">
        <v>2.58E-2</v>
      </c>
      <c r="I105">
        <v>4.3799999999999999E-2</v>
      </c>
      <c r="J105">
        <v>1.6799999999999999E-2</v>
      </c>
      <c r="K105">
        <v>1.09E-2</v>
      </c>
      <c r="L105">
        <v>7.5200000000000003E-2</v>
      </c>
      <c r="M105">
        <v>0.1757</v>
      </c>
      <c r="N105">
        <v>3.2000000000000002E-3</v>
      </c>
      <c r="O105">
        <v>4.8000000000000001E-2</v>
      </c>
      <c r="P105">
        <v>0.13500000000000001</v>
      </c>
      <c r="Q105">
        <v>0</v>
      </c>
      <c r="R105">
        <v>1.2200000000000001E-2</v>
      </c>
      <c r="S105">
        <v>8.8000000000000005E-3</v>
      </c>
      <c r="T105">
        <v>8.5000000000000006E-3</v>
      </c>
      <c r="U105">
        <v>1.2999999999999999E-3</v>
      </c>
    </row>
    <row r="106" spans="1:21" x14ac:dyDescent="0.3">
      <c r="A106">
        <v>30</v>
      </c>
      <c r="B106" t="s">
        <v>4</v>
      </c>
      <c r="C106" t="s">
        <v>30</v>
      </c>
      <c r="D106">
        <v>0</v>
      </c>
      <c r="E106">
        <v>0.1206</v>
      </c>
      <c r="F106">
        <v>0.1032</v>
      </c>
      <c r="G106">
        <v>0.1065</v>
      </c>
      <c r="H106">
        <v>2.8799999999999999E-2</v>
      </c>
      <c r="I106">
        <v>5.5E-2</v>
      </c>
      <c r="J106">
        <v>8.2000000000000007E-3</v>
      </c>
      <c r="K106">
        <v>9.0300000000000005E-2</v>
      </c>
      <c r="L106">
        <v>0.14099999999999999</v>
      </c>
      <c r="M106">
        <v>0.11890000000000001</v>
      </c>
      <c r="N106">
        <v>6.8999999999999999E-3</v>
      </c>
      <c r="O106">
        <v>7.7799999999999994E-2</v>
      </c>
      <c r="P106">
        <v>0.1195</v>
      </c>
      <c r="Q106">
        <v>0</v>
      </c>
      <c r="R106">
        <v>2.5000000000000001E-3</v>
      </c>
      <c r="S106">
        <v>1.2200000000000001E-2</v>
      </c>
      <c r="T106">
        <v>8.6E-3</v>
      </c>
      <c r="U106">
        <v>0</v>
      </c>
    </row>
    <row r="107" spans="1:21" x14ac:dyDescent="0.3">
      <c r="A107">
        <v>30</v>
      </c>
      <c r="B107" t="s">
        <v>4</v>
      </c>
      <c r="C107" t="s">
        <v>110</v>
      </c>
      <c r="D107" s="21">
        <f>(D106+0.0005)/(D105+0.0005)</f>
        <v>1</v>
      </c>
      <c r="E107" s="21">
        <f t="shared" ref="E107:U107" si="42">(E106+0.0005)/(E105+0.0005)</f>
        <v>0.47564807541241166</v>
      </c>
      <c r="F107" s="21">
        <f t="shared" si="42"/>
        <v>0.9435850773430392</v>
      </c>
      <c r="G107" s="21">
        <f t="shared" si="42"/>
        <v>1.49025069637883</v>
      </c>
      <c r="H107" s="21">
        <f t="shared" si="42"/>
        <v>1.1140684410646386</v>
      </c>
      <c r="I107" s="21">
        <f t="shared" si="42"/>
        <v>1.2528216704288939</v>
      </c>
      <c r="J107" s="21">
        <f t="shared" si="42"/>
        <v>0.50289017341040476</v>
      </c>
      <c r="K107" s="21">
        <f t="shared" si="42"/>
        <v>7.9649122807017543</v>
      </c>
      <c r="L107" s="21">
        <f t="shared" si="42"/>
        <v>1.8692206076618227</v>
      </c>
      <c r="M107" s="21">
        <f t="shared" si="42"/>
        <v>0.67763904653802498</v>
      </c>
      <c r="N107" s="21">
        <f t="shared" si="42"/>
        <v>2</v>
      </c>
      <c r="O107" s="21">
        <f t="shared" si="42"/>
        <v>1.6144329896907215</v>
      </c>
      <c r="P107" s="21">
        <f t="shared" si="42"/>
        <v>0.88560885608856077</v>
      </c>
      <c r="Q107" s="21">
        <f t="shared" si="42"/>
        <v>1</v>
      </c>
      <c r="R107" s="21">
        <f t="shared" si="42"/>
        <v>0.23622047244094485</v>
      </c>
      <c r="S107" s="21">
        <f t="shared" si="42"/>
        <v>1.3655913978494623</v>
      </c>
      <c r="T107" s="21">
        <f t="shared" si="42"/>
        <v>1.0111111111111111</v>
      </c>
      <c r="U107" s="21">
        <f t="shared" si="42"/>
        <v>0.27777777777777779</v>
      </c>
    </row>
    <row r="108" spans="1:21" x14ac:dyDescent="0.3">
      <c r="B108" t="s">
        <v>4</v>
      </c>
      <c r="C108" s="22" t="s">
        <v>58</v>
      </c>
      <c r="D108" s="22">
        <f>AVERAGE(D92,D95,D98,D101,D104,D107)</f>
        <v>0.8998986070000784</v>
      </c>
      <c r="E108" s="22">
        <f t="shared" ref="E108:U108" si="43">AVERAGE(E92,E95,E98,E101,E104,E107)</f>
        <v>0.74577099972243266</v>
      </c>
      <c r="F108" s="22">
        <f t="shared" si="43"/>
        <v>1.1897967058598371</v>
      </c>
      <c r="G108" s="22">
        <f t="shared" si="43"/>
        <v>0.93949308666253917</v>
      </c>
      <c r="H108" s="22">
        <f t="shared" si="43"/>
        <v>1.0537868420214993</v>
      </c>
      <c r="I108" s="22">
        <f t="shared" si="43"/>
        <v>4.7555167319385214</v>
      </c>
      <c r="J108" s="22">
        <f t="shared" si="43"/>
        <v>0.96149461809904846</v>
      </c>
      <c r="K108" s="22">
        <f t="shared" si="43"/>
        <v>12.337487446290117</v>
      </c>
      <c r="L108" s="22">
        <f t="shared" si="43"/>
        <v>17.504985915082639</v>
      </c>
      <c r="M108" s="22">
        <f t="shared" si="43"/>
        <v>0.52636109177997692</v>
      </c>
      <c r="N108" s="22">
        <f t="shared" si="43"/>
        <v>5.2622581539333542</v>
      </c>
      <c r="O108" s="22">
        <f t="shared" si="43"/>
        <v>1.2704070852492511</v>
      </c>
      <c r="P108" s="22">
        <f t="shared" si="43"/>
        <v>1.3704099763883804</v>
      </c>
      <c r="Q108" s="22">
        <f t="shared" si="43"/>
        <v>4.302765176104077</v>
      </c>
      <c r="R108" s="22">
        <f t="shared" si="43"/>
        <v>0.71677606547919259</v>
      </c>
      <c r="S108" s="22">
        <f t="shared" si="43"/>
        <v>13.933312337036433</v>
      </c>
      <c r="T108" s="22">
        <f t="shared" si="43"/>
        <v>3.917369430521306</v>
      </c>
      <c r="U108" s="22">
        <f t="shared" si="43"/>
        <v>0.73409533935849725</v>
      </c>
    </row>
    <row r="109" spans="1:21" x14ac:dyDescent="0.3">
      <c r="B109" t="s">
        <v>4</v>
      </c>
      <c r="C109" s="22" t="s">
        <v>111</v>
      </c>
      <c r="D109" s="22">
        <f>LOG(D108,2)</f>
        <v>-0.152165635021285</v>
      </c>
      <c r="E109" s="22">
        <f t="shared" ref="E109:U109" si="44">LOG(E108,2)</f>
        <v>-0.42319539776252546</v>
      </c>
      <c r="F109" s="22">
        <f>LOG(F108,2)</f>
        <v>0.25071508907692386</v>
      </c>
      <c r="G109" s="22">
        <f t="shared" si="44"/>
        <v>-9.004554939356671E-2</v>
      </c>
      <c r="H109" s="22">
        <f t="shared" si="44"/>
        <v>7.5583070904076774E-2</v>
      </c>
      <c r="I109" s="22">
        <f t="shared" si="44"/>
        <v>2.2496021120851273</v>
      </c>
      <c r="J109" s="22">
        <f t="shared" si="44"/>
        <v>-5.6649312687289968E-2</v>
      </c>
      <c r="K109" s="22">
        <f t="shared" si="44"/>
        <v>3.6249767115905787</v>
      </c>
      <c r="L109" s="22">
        <f t="shared" si="44"/>
        <v>4.1296939958283811</v>
      </c>
      <c r="M109" s="22">
        <f t="shared" si="44"/>
        <v>-0.92587524481623973</v>
      </c>
      <c r="N109" s="22">
        <f t="shared" si="44"/>
        <v>2.3956820254448585</v>
      </c>
      <c r="O109" s="22">
        <f t="shared" si="44"/>
        <v>0.34529086374074824</v>
      </c>
      <c r="P109" s="22">
        <f t="shared" si="44"/>
        <v>0.45460755918607698</v>
      </c>
      <c r="Q109" s="22">
        <f>LOG(Q108,2)</f>
        <v>2.1052641071896807</v>
      </c>
      <c r="R109" s="22">
        <f t="shared" si="44"/>
        <v>-0.48040563102837347</v>
      </c>
      <c r="S109" s="22">
        <f t="shared" si="44"/>
        <v>3.8004663624573234</v>
      </c>
      <c r="T109" s="22">
        <f t="shared" si="44"/>
        <v>1.969885189164053</v>
      </c>
      <c r="U109" s="22">
        <f t="shared" si="44"/>
        <v>-0.44596065213553715</v>
      </c>
    </row>
    <row r="110" spans="1:21" s="22" customFormat="1" x14ac:dyDescent="0.3">
      <c r="B110" t="s">
        <v>4</v>
      </c>
      <c r="C110" s="22" t="s">
        <v>112</v>
      </c>
      <c r="D110" s="22">
        <v>0.54769948853555683</v>
      </c>
      <c r="E110" s="22">
        <v>4.5148552110485983E-2</v>
      </c>
      <c r="F110" s="22">
        <v>0.15710702740130289</v>
      </c>
      <c r="G110" s="22">
        <v>0.34580538445010828</v>
      </c>
      <c r="H110" s="22">
        <v>0.7836872629692484</v>
      </c>
      <c r="I110" s="22">
        <v>0.34771871921349978</v>
      </c>
      <c r="J110" s="22">
        <v>0.40114803056378023</v>
      </c>
      <c r="K110" s="22">
        <v>1.310487488394553E-4</v>
      </c>
      <c r="L110" s="22">
        <v>1.9599180961797212E-2</v>
      </c>
      <c r="M110" s="22">
        <v>3.5334606237718606E-2</v>
      </c>
      <c r="N110" s="22">
        <v>0.59756032452328123</v>
      </c>
      <c r="O110" s="22">
        <v>0.24992789709870983</v>
      </c>
      <c r="P110" s="22">
        <v>0.21856406576673251</v>
      </c>
      <c r="Q110" s="22">
        <v>0.26697575428174464</v>
      </c>
      <c r="R110" s="22">
        <v>0.43504253968331347</v>
      </c>
      <c r="S110" s="22">
        <v>0.4296900716067516</v>
      </c>
      <c r="T110" s="22">
        <v>0.86824101764145767</v>
      </c>
      <c r="U110" s="22">
        <v>0.12679822405474292</v>
      </c>
    </row>
    <row r="111" spans="1:21" s="22" customFormat="1" x14ac:dyDescent="0.3">
      <c r="B111" t="s">
        <v>4</v>
      </c>
      <c r="C111" s="24" t="s">
        <v>113</v>
      </c>
      <c r="D111" s="23">
        <f>-LOG10(D110)</f>
        <v>0.26145766463318132</v>
      </c>
      <c r="E111" s="23">
        <f t="shared" ref="E111:L111" si="45">-LOG10(E110)</f>
        <v>1.3453561727150167</v>
      </c>
      <c r="F111" s="23">
        <f t="shared" si="45"/>
        <v>0.80380438852240865</v>
      </c>
      <c r="G111" s="23">
        <f t="shared" si="45"/>
        <v>0.46116824871749129</v>
      </c>
      <c r="H111" s="23">
        <f t="shared" si="45"/>
        <v>0.10585721163085667</v>
      </c>
      <c r="I111" s="23">
        <f t="shared" si="45"/>
        <v>0.45877192872342165</v>
      </c>
      <c r="J111" s="23">
        <f t="shared" si="45"/>
        <v>0.39669533562497189</v>
      </c>
      <c r="K111" s="23">
        <f t="shared" si="45"/>
        <v>3.8825671210334005</v>
      </c>
      <c r="L111" s="23">
        <f t="shared" si="45"/>
        <v>1.7077620771743485</v>
      </c>
      <c r="M111" s="23">
        <f>-LOG10(M110)</f>
        <v>1.4517997440192412</v>
      </c>
      <c r="N111" s="23">
        <f t="shared" ref="N111:U111" si="46">-LOG10(N110)</f>
        <v>0.22361824555112589</v>
      </c>
      <c r="O111" s="23">
        <f t="shared" si="46"/>
        <v>0.60218526496265401</v>
      </c>
      <c r="P111" s="23">
        <f t="shared" si="46"/>
        <v>0.66042123910199657</v>
      </c>
      <c r="Q111" s="23">
        <f t="shared" si="46"/>
        <v>0.57352817781059662</v>
      </c>
      <c r="R111" s="23">
        <f t="shared" si="46"/>
        <v>0.36146827443285923</v>
      </c>
      <c r="S111" s="23">
        <f t="shared" si="46"/>
        <v>0.366844680982646</v>
      </c>
      <c r="T111" s="23">
        <f t="shared" si="46"/>
        <v>6.1359700973063154E-2</v>
      </c>
      <c r="U111" s="23">
        <f t="shared" si="46"/>
        <v>0.89688682917216156</v>
      </c>
    </row>
  </sheetData>
  <conditionalFormatting sqref="D23:U24">
    <cfRule type="cellIs" dxfId="9" priority="9" operator="equal">
      <formula>0.0005</formula>
    </cfRule>
    <cfRule type="cellIs" dxfId="8" priority="10" operator="greaterThan">
      <formula>10</formula>
    </cfRule>
  </conditionalFormatting>
  <conditionalFormatting sqref="D45:U46">
    <cfRule type="cellIs" dxfId="7" priority="7" operator="equal">
      <formula>0.0005</formula>
    </cfRule>
    <cfRule type="cellIs" dxfId="6" priority="8" operator="greaterThan">
      <formula>10</formula>
    </cfRule>
  </conditionalFormatting>
  <conditionalFormatting sqref="D67:U68">
    <cfRule type="cellIs" dxfId="5" priority="5" operator="equal">
      <formula>0.0005</formula>
    </cfRule>
    <cfRule type="cellIs" dxfId="4" priority="6" operator="greaterThan">
      <formula>10</formula>
    </cfRule>
  </conditionalFormatting>
  <conditionalFormatting sqref="D86:U87">
    <cfRule type="cellIs" dxfId="3" priority="3" operator="equal">
      <formula>0.0005</formula>
    </cfRule>
    <cfRule type="cellIs" dxfId="2" priority="4" operator="greaterThan">
      <formula>10</formula>
    </cfRule>
  </conditionalFormatting>
  <conditionalFormatting sqref="D108:U109">
    <cfRule type="cellIs" dxfId="1" priority="1" operator="equal">
      <formula>0.0005</formula>
    </cfRule>
    <cfRule type="cellIs" dxfId="0" priority="2" operator="greaterThan">
      <formula>10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D562-40A1-4B7F-B9EE-5271099D7630}">
  <dimension ref="A1:D81"/>
  <sheetViews>
    <sheetView topLeftCell="A67" workbookViewId="0">
      <selection activeCell="G9" sqref="G9"/>
    </sheetView>
  </sheetViews>
  <sheetFormatPr defaultRowHeight="14.4" x14ac:dyDescent="0.3"/>
  <cols>
    <col min="1" max="1" width="14.88671875" style="3" customWidth="1"/>
    <col min="2" max="2" width="11.44140625" style="3" customWidth="1"/>
    <col min="3" max="4" width="11.77734375" style="3" customWidth="1"/>
    <col min="5" max="16384" width="8.88671875" style="3"/>
  </cols>
  <sheetData>
    <row r="1" spans="1:4" x14ac:dyDescent="0.3">
      <c r="A1" s="3" t="s">
        <v>49</v>
      </c>
      <c r="B1" s="3" t="s">
        <v>32</v>
      </c>
      <c r="C1" s="3" t="s">
        <v>33</v>
      </c>
      <c r="D1" s="3" t="s">
        <v>34</v>
      </c>
    </row>
    <row r="2" spans="1:4" x14ac:dyDescent="0.3">
      <c r="A2" s="3">
        <v>1</v>
      </c>
      <c r="B2" s="3" t="s">
        <v>5</v>
      </c>
      <c r="C2" s="3" t="s">
        <v>35</v>
      </c>
      <c r="D2" s="3">
        <v>1.59219311761685</v>
      </c>
    </row>
    <row r="3" spans="1:4" x14ac:dyDescent="0.3">
      <c r="A3" s="3">
        <v>1</v>
      </c>
      <c r="B3" s="3" t="s">
        <v>5</v>
      </c>
      <c r="C3" s="3" t="s">
        <v>36</v>
      </c>
      <c r="D3" s="3">
        <v>4.5711350796096601</v>
      </c>
    </row>
    <row r="4" spans="1:4" x14ac:dyDescent="0.3">
      <c r="A4" s="3">
        <v>1</v>
      </c>
      <c r="B4" s="3" t="s">
        <v>5</v>
      </c>
      <c r="C4" s="3" t="s">
        <v>37</v>
      </c>
      <c r="D4" s="3">
        <v>2.92758089368259</v>
      </c>
    </row>
    <row r="5" spans="1:4" x14ac:dyDescent="0.3">
      <c r="A5" s="3">
        <v>1</v>
      </c>
      <c r="B5" s="3" t="s">
        <v>5</v>
      </c>
      <c r="C5" s="3" t="s">
        <v>38</v>
      </c>
      <c r="D5" s="3">
        <v>33.846944016435501</v>
      </c>
    </row>
    <row r="6" spans="1:4" x14ac:dyDescent="0.3">
      <c r="A6" s="3">
        <v>1</v>
      </c>
      <c r="B6" s="3" t="s">
        <v>5</v>
      </c>
      <c r="C6" s="3" t="s">
        <v>39</v>
      </c>
      <c r="D6" s="3">
        <v>5.59835644581407</v>
      </c>
    </row>
    <row r="7" spans="1:4" x14ac:dyDescent="0.3">
      <c r="A7" s="3">
        <v>1</v>
      </c>
      <c r="B7" s="3" t="s">
        <v>5</v>
      </c>
      <c r="C7" s="3" t="s">
        <v>40</v>
      </c>
      <c r="D7" s="3">
        <v>5.2901900359527501</v>
      </c>
    </row>
    <row r="8" spans="1:4" x14ac:dyDescent="0.3">
      <c r="A8" s="3">
        <v>1</v>
      </c>
      <c r="B8" s="3" t="s">
        <v>5</v>
      </c>
      <c r="C8" s="3" t="s">
        <v>41</v>
      </c>
      <c r="D8" s="3">
        <v>36.774524910118103</v>
      </c>
    </row>
    <row r="9" spans="1:4" x14ac:dyDescent="0.3">
      <c r="A9" s="3">
        <v>1</v>
      </c>
      <c r="B9" s="3" t="s">
        <v>5</v>
      </c>
      <c r="C9" s="3" t="s">
        <v>42</v>
      </c>
      <c r="D9" s="3">
        <v>1.0272213662044201</v>
      </c>
    </row>
    <row r="10" spans="1:4" x14ac:dyDescent="0.3">
      <c r="A10" s="3">
        <v>1</v>
      </c>
      <c r="B10" s="3" t="s">
        <v>5</v>
      </c>
      <c r="C10" s="3" t="s">
        <v>43</v>
      </c>
      <c r="D10" s="3">
        <v>8.1664098613251106</v>
      </c>
    </row>
    <row r="11" spans="1:4" x14ac:dyDescent="0.3">
      <c r="A11" s="3">
        <v>1</v>
      </c>
      <c r="B11" s="3" t="s">
        <v>5</v>
      </c>
      <c r="C11" s="3" t="s">
        <v>44</v>
      </c>
      <c r="D11" s="3">
        <v>0.20544427324088299</v>
      </c>
    </row>
    <row r="12" spans="1:4" x14ac:dyDescent="0.3">
      <c r="A12" s="3">
        <v>1</v>
      </c>
      <c r="B12" s="3" t="s">
        <v>30</v>
      </c>
      <c r="C12" s="3" t="s">
        <v>35</v>
      </c>
      <c r="D12" s="3">
        <v>1.2560386473430001</v>
      </c>
    </row>
    <row r="13" spans="1:4" x14ac:dyDescent="0.3">
      <c r="A13" s="3">
        <v>1</v>
      </c>
      <c r="B13" s="3" t="s">
        <v>30</v>
      </c>
      <c r="C13" s="3" t="s">
        <v>36</v>
      </c>
      <c r="D13" s="3">
        <v>4.9597423510466996</v>
      </c>
    </row>
    <row r="14" spans="1:4" x14ac:dyDescent="0.3">
      <c r="A14" s="3">
        <v>1</v>
      </c>
      <c r="B14" s="3" t="s">
        <v>30</v>
      </c>
      <c r="C14" s="3" t="s">
        <v>37</v>
      </c>
      <c r="D14" s="3">
        <v>2.8019323671497598</v>
      </c>
    </row>
    <row r="15" spans="1:4" x14ac:dyDescent="0.3">
      <c r="A15" s="3">
        <v>1</v>
      </c>
      <c r="B15" s="3" t="s">
        <v>30</v>
      </c>
      <c r="C15" s="3" t="s">
        <v>38</v>
      </c>
      <c r="D15" s="3">
        <v>43.285024154589401</v>
      </c>
    </row>
    <row r="16" spans="1:4" x14ac:dyDescent="0.3">
      <c r="A16" s="3">
        <v>1</v>
      </c>
      <c r="B16" s="3" t="s">
        <v>30</v>
      </c>
      <c r="C16" s="3" t="s">
        <v>39</v>
      </c>
      <c r="D16" s="3">
        <v>3.7359098228663399</v>
      </c>
    </row>
    <row r="17" spans="1:4" x14ac:dyDescent="0.3">
      <c r="A17" s="3">
        <v>1</v>
      </c>
      <c r="B17" s="3" t="s">
        <v>30</v>
      </c>
      <c r="C17" s="3" t="s">
        <v>40</v>
      </c>
      <c r="D17" s="3">
        <v>7.4074074074074101</v>
      </c>
    </row>
    <row r="18" spans="1:4" x14ac:dyDescent="0.3">
      <c r="A18" s="3">
        <v>1</v>
      </c>
      <c r="B18" s="3" t="s">
        <v>30</v>
      </c>
      <c r="C18" s="3" t="s">
        <v>41</v>
      </c>
      <c r="D18" s="3">
        <v>29.855072463768099</v>
      </c>
    </row>
    <row r="19" spans="1:4" x14ac:dyDescent="0.3">
      <c r="A19" s="3">
        <v>1</v>
      </c>
      <c r="B19" s="3" t="s">
        <v>30</v>
      </c>
      <c r="C19" s="3" t="s">
        <v>42</v>
      </c>
      <c r="D19" s="3">
        <v>2.4476650563607101</v>
      </c>
    </row>
    <row r="20" spans="1:4" x14ac:dyDescent="0.3">
      <c r="A20" s="3">
        <v>1</v>
      </c>
      <c r="B20" s="3" t="s">
        <v>30</v>
      </c>
      <c r="C20" s="3" t="s">
        <v>43</v>
      </c>
      <c r="D20" s="3">
        <v>4.1223832528180404</v>
      </c>
    </row>
    <row r="21" spans="1:4" x14ac:dyDescent="0.3">
      <c r="A21" s="3">
        <v>1</v>
      </c>
      <c r="B21" s="3" t="s">
        <v>30</v>
      </c>
      <c r="C21" s="3" t="s">
        <v>44</v>
      </c>
      <c r="D21" s="3">
        <v>0.12882447665056401</v>
      </c>
    </row>
    <row r="22" spans="1:4" x14ac:dyDescent="0.3">
      <c r="A22" s="3">
        <v>2</v>
      </c>
      <c r="B22" s="3" t="s">
        <v>5</v>
      </c>
      <c r="C22" s="3" t="s">
        <v>35</v>
      </c>
      <c r="D22" s="3">
        <v>5.0512445095168399</v>
      </c>
    </row>
    <row r="23" spans="1:4" x14ac:dyDescent="0.3">
      <c r="A23" s="3">
        <v>2</v>
      </c>
      <c r="B23" s="3" t="s">
        <v>5</v>
      </c>
      <c r="C23" s="3" t="s">
        <v>36</v>
      </c>
      <c r="D23" s="3">
        <v>5.5636896046852096</v>
      </c>
    </row>
    <row r="24" spans="1:4" x14ac:dyDescent="0.3">
      <c r="A24" s="3">
        <v>2</v>
      </c>
      <c r="B24" s="3" t="s">
        <v>5</v>
      </c>
      <c r="C24" s="3" t="s">
        <v>37</v>
      </c>
      <c r="D24" s="3">
        <v>16.581259150805302</v>
      </c>
    </row>
    <row r="25" spans="1:4" x14ac:dyDescent="0.3">
      <c r="A25" s="3">
        <v>2</v>
      </c>
      <c r="B25" s="3" t="s">
        <v>5</v>
      </c>
      <c r="C25" s="3" t="s">
        <v>38</v>
      </c>
      <c r="D25" s="3">
        <v>7.4670571010248903</v>
      </c>
    </row>
    <row r="26" spans="1:4" x14ac:dyDescent="0.3">
      <c r="A26" s="3">
        <v>2</v>
      </c>
      <c r="B26" s="3" t="s">
        <v>5</v>
      </c>
      <c r="C26" s="3" t="s">
        <v>39</v>
      </c>
      <c r="D26" s="3">
        <v>1.24450951683748</v>
      </c>
    </row>
    <row r="27" spans="1:4" x14ac:dyDescent="0.3">
      <c r="A27" s="3">
        <v>2</v>
      </c>
      <c r="B27" s="3" t="s">
        <v>5</v>
      </c>
      <c r="C27" s="3" t="s">
        <v>40</v>
      </c>
      <c r="D27" s="3">
        <v>35.248901903367504</v>
      </c>
    </row>
    <row r="28" spans="1:4" x14ac:dyDescent="0.3">
      <c r="A28" s="3">
        <v>2</v>
      </c>
      <c r="B28" s="3" t="s">
        <v>5</v>
      </c>
      <c r="C28" s="3" t="s">
        <v>41</v>
      </c>
      <c r="D28" s="3">
        <v>4.9414348462664703</v>
      </c>
    </row>
    <row r="29" spans="1:4" x14ac:dyDescent="0.3">
      <c r="A29" s="3">
        <v>2</v>
      </c>
      <c r="B29" s="3" t="s">
        <v>5</v>
      </c>
      <c r="C29" s="3" t="s">
        <v>42</v>
      </c>
      <c r="D29" s="3">
        <v>19.875549048316302</v>
      </c>
    </row>
    <row r="30" spans="1:4" x14ac:dyDescent="0.3">
      <c r="A30" s="3">
        <v>2</v>
      </c>
      <c r="B30" s="3" t="s">
        <v>5</v>
      </c>
      <c r="C30" s="3" t="s">
        <v>43</v>
      </c>
      <c r="D30" s="3">
        <v>3.62371888726208</v>
      </c>
    </row>
    <row r="31" spans="1:4" x14ac:dyDescent="0.3">
      <c r="A31" s="3">
        <v>2</v>
      </c>
      <c r="B31" s="3" t="s">
        <v>5</v>
      </c>
      <c r="C31" s="3" t="s">
        <v>44</v>
      </c>
      <c r="D31" s="3">
        <v>0.40263543191800899</v>
      </c>
    </row>
    <row r="32" spans="1:4" x14ac:dyDescent="0.3">
      <c r="A32" s="3">
        <v>2</v>
      </c>
      <c r="B32" s="3" t="s">
        <v>30</v>
      </c>
      <c r="C32" s="3" t="s">
        <v>35</v>
      </c>
      <c r="D32" s="3">
        <v>4.7665181166440602</v>
      </c>
    </row>
    <row r="33" spans="1:4" x14ac:dyDescent="0.3">
      <c r="A33" s="3">
        <v>2</v>
      </c>
      <c r="B33" s="3" t="s">
        <v>30</v>
      </c>
      <c r="C33" s="3" t="s">
        <v>36</v>
      </c>
      <c r="D33" s="3">
        <v>5.8515791513272601</v>
      </c>
    </row>
    <row r="34" spans="1:4" x14ac:dyDescent="0.3">
      <c r="A34" s="3">
        <v>2</v>
      </c>
      <c r="B34" s="3" t="s">
        <v>30</v>
      </c>
      <c r="C34" s="3" t="s">
        <v>37</v>
      </c>
      <c r="D34" s="3">
        <v>8.2154621197442292</v>
      </c>
    </row>
    <row r="35" spans="1:4" x14ac:dyDescent="0.3">
      <c r="A35" s="3">
        <v>2</v>
      </c>
      <c r="B35" s="3" t="s">
        <v>30</v>
      </c>
      <c r="C35" s="3" t="s">
        <v>38</v>
      </c>
      <c r="D35" s="3">
        <v>7.7116837822127504</v>
      </c>
    </row>
    <row r="36" spans="1:4" x14ac:dyDescent="0.3">
      <c r="A36" s="3">
        <v>2</v>
      </c>
      <c r="B36" s="3" t="s">
        <v>30</v>
      </c>
      <c r="C36" s="3" t="s">
        <v>39</v>
      </c>
      <c r="D36" s="3">
        <v>5.9678356907575996</v>
      </c>
    </row>
    <row r="37" spans="1:4" x14ac:dyDescent="0.3">
      <c r="A37" s="3">
        <v>2</v>
      </c>
      <c r="B37" s="3" t="s">
        <v>30</v>
      </c>
      <c r="C37" s="3" t="s">
        <v>40</v>
      </c>
      <c r="D37" s="3">
        <v>22.825033908157302</v>
      </c>
    </row>
    <row r="38" spans="1:4" x14ac:dyDescent="0.3">
      <c r="A38" s="3">
        <v>2</v>
      </c>
      <c r="B38" s="3" t="s">
        <v>30</v>
      </c>
      <c r="C38" s="3" t="s">
        <v>41</v>
      </c>
      <c r="D38" s="3">
        <v>13.7376477426855</v>
      </c>
    </row>
    <row r="39" spans="1:4" x14ac:dyDescent="0.3">
      <c r="A39" s="3">
        <v>2</v>
      </c>
      <c r="B39" s="3" t="s">
        <v>30</v>
      </c>
      <c r="C39" s="3" t="s">
        <v>42</v>
      </c>
      <c r="D39" s="3">
        <v>28.153458632048</v>
      </c>
    </row>
    <row r="40" spans="1:4" x14ac:dyDescent="0.3">
      <c r="A40" s="3">
        <v>2</v>
      </c>
      <c r="B40" s="3" t="s">
        <v>30</v>
      </c>
      <c r="C40" s="3" t="s">
        <v>43</v>
      </c>
      <c r="D40" s="3">
        <v>2.5188916876574301</v>
      </c>
    </row>
    <row r="41" spans="1:4" x14ac:dyDescent="0.3">
      <c r="A41" s="3">
        <v>2</v>
      </c>
      <c r="B41" s="3" t="s">
        <v>30</v>
      </c>
      <c r="C41" s="3" t="s">
        <v>44</v>
      </c>
      <c r="D41" s="3">
        <v>0.25188916876574302</v>
      </c>
    </row>
    <row r="42" spans="1:4" x14ac:dyDescent="0.3">
      <c r="A42" s="3">
        <v>3</v>
      </c>
      <c r="B42" s="3" t="s">
        <v>5</v>
      </c>
      <c r="C42" s="3" t="s">
        <v>35</v>
      </c>
      <c r="D42" s="3">
        <v>2.6438569206842901</v>
      </c>
    </row>
    <row r="43" spans="1:4" x14ac:dyDescent="0.3">
      <c r="A43" s="3">
        <v>3</v>
      </c>
      <c r="B43" s="3" t="s">
        <v>5</v>
      </c>
      <c r="C43" s="3" t="s">
        <v>36</v>
      </c>
      <c r="D43" s="3">
        <v>14.5412130637636</v>
      </c>
    </row>
    <row r="44" spans="1:4" x14ac:dyDescent="0.3">
      <c r="A44" s="3">
        <v>3</v>
      </c>
      <c r="B44" s="3" t="s">
        <v>5</v>
      </c>
      <c r="C44" s="3" t="s">
        <v>37</v>
      </c>
      <c r="D44" s="3">
        <v>7.9574909279419401</v>
      </c>
    </row>
    <row r="45" spans="1:4" x14ac:dyDescent="0.3">
      <c r="A45" s="3">
        <v>3</v>
      </c>
      <c r="B45" s="3" t="s">
        <v>5</v>
      </c>
      <c r="C45" s="3" t="s">
        <v>38</v>
      </c>
      <c r="D45" s="3">
        <v>3.1622602384655298</v>
      </c>
    </row>
    <row r="46" spans="1:4" x14ac:dyDescent="0.3">
      <c r="A46" s="3">
        <v>3</v>
      </c>
      <c r="B46" s="3" t="s">
        <v>5</v>
      </c>
      <c r="C46" s="3" t="s">
        <v>39</v>
      </c>
      <c r="D46" s="3">
        <v>0.80352514256091201</v>
      </c>
    </row>
    <row r="47" spans="1:4" x14ac:dyDescent="0.3">
      <c r="A47" s="3">
        <v>3</v>
      </c>
      <c r="B47" s="3" t="s">
        <v>5</v>
      </c>
      <c r="C47" s="3" t="s">
        <v>40</v>
      </c>
      <c r="D47" s="3">
        <v>40.8242612752722</v>
      </c>
    </row>
    <row r="48" spans="1:4" x14ac:dyDescent="0.3">
      <c r="A48" s="3">
        <v>3</v>
      </c>
      <c r="B48" s="3" t="s">
        <v>5</v>
      </c>
      <c r="C48" s="3" t="s">
        <v>41</v>
      </c>
      <c r="D48" s="3">
        <v>5.33955417314671</v>
      </c>
    </row>
    <row r="49" spans="1:4" x14ac:dyDescent="0.3">
      <c r="A49" s="3">
        <v>3</v>
      </c>
      <c r="B49" s="3" t="s">
        <v>5</v>
      </c>
      <c r="C49" s="3" t="s">
        <v>42</v>
      </c>
      <c r="D49" s="3">
        <v>17.781233799896299</v>
      </c>
    </row>
    <row r="50" spans="1:4" x14ac:dyDescent="0.3">
      <c r="A50" s="3">
        <v>3</v>
      </c>
      <c r="B50" s="3" t="s">
        <v>5</v>
      </c>
      <c r="C50" s="3" t="s">
        <v>43</v>
      </c>
      <c r="D50" s="3">
        <v>6.3763608087091797</v>
      </c>
    </row>
    <row r="51" spans="1:4" x14ac:dyDescent="0.3">
      <c r="A51" s="3">
        <v>3</v>
      </c>
      <c r="B51" s="3" t="s">
        <v>5</v>
      </c>
      <c r="C51" s="3" t="s">
        <v>44</v>
      </c>
      <c r="D51" s="3">
        <v>0.57024364955935702</v>
      </c>
    </row>
    <row r="52" spans="1:4" x14ac:dyDescent="0.3">
      <c r="A52" s="3">
        <v>3</v>
      </c>
      <c r="B52" s="3" t="s">
        <v>30</v>
      </c>
      <c r="C52" s="3" t="s">
        <v>35</v>
      </c>
      <c r="D52" s="3">
        <v>3.9303165498194201</v>
      </c>
    </row>
    <row r="53" spans="1:4" x14ac:dyDescent="0.3">
      <c r="A53" s="3">
        <v>3</v>
      </c>
      <c r="B53" s="3" t="s">
        <v>30</v>
      </c>
      <c r="C53" s="3" t="s">
        <v>36</v>
      </c>
      <c r="D53" s="3">
        <v>11.408540471638</v>
      </c>
    </row>
    <row r="54" spans="1:4" x14ac:dyDescent="0.3">
      <c r="A54" s="3">
        <v>3</v>
      </c>
      <c r="B54" s="3" t="s">
        <v>30</v>
      </c>
      <c r="C54" s="3" t="s">
        <v>37</v>
      </c>
      <c r="D54" s="3">
        <v>6.5222009772679002</v>
      </c>
    </row>
    <row r="55" spans="1:4" x14ac:dyDescent="0.3">
      <c r="A55" s="3">
        <v>3</v>
      </c>
      <c r="B55" s="3" t="s">
        <v>30</v>
      </c>
      <c r="C55" s="3" t="s">
        <v>38</v>
      </c>
      <c r="D55" s="3">
        <v>6.7558954748247304</v>
      </c>
    </row>
    <row r="56" spans="1:4" x14ac:dyDescent="0.3">
      <c r="A56" s="3">
        <v>3</v>
      </c>
      <c r="B56" s="3" t="s">
        <v>30</v>
      </c>
      <c r="C56" s="3" t="s">
        <v>39</v>
      </c>
      <c r="D56" s="3">
        <v>2.1457403866581699</v>
      </c>
    </row>
    <row r="57" spans="1:4" x14ac:dyDescent="0.3">
      <c r="A57" s="3">
        <v>3</v>
      </c>
      <c r="B57" s="3" t="s">
        <v>30</v>
      </c>
      <c r="C57" s="3" t="s">
        <v>40</v>
      </c>
      <c r="D57" s="3">
        <v>19.651582749097098</v>
      </c>
    </row>
    <row r="58" spans="1:4" x14ac:dyDescent="0.3">
      <c r="A58" s="3">
        <v>3</v>
      </c>
      <c r="B58" s="3" t="s">
        <v>30</v>
      </c>
      <c r="C58" s="3" t="s">
        <v>41</v>
      </c>
      <c r="D58" s="3">
        <v>23.985553431060101</v>
      </c>
    </row>
    <row r="59" spans="1:4" x14ac:dyDescent="0.3">
      <c r="A59" s="3">
        <v>3</v>
      </c>
      <c r="B59" s="3" t="s">
        <v>30</v>
      </c>
      <c r="C59" s="3" t="s">
        <v>42</v>
      </c>
      <c r="D59" s="3">
        <v>14.4678138942001</v>
      </c>
    </row>
    <row r="60" spans="1:4" x14ac:dyDescent="0.3">
      <c r="A60" s="3">
        <v>3</v>
      </c>
      <c r="B60" s="3" t="s">
        <v>30</v>
      </c>
      <c r="C60" s="3" t="s">
        <v>43</v>
      </c>
      <c r="D60" s="3">
        <v>10.4525175270873</v>
      </c>
    </row>
    <row r="61" spans="1:4" x14ac:dyDescent="0.3">
      <c r="A61" s="3">
        <v>3</v>
      </c>
      <c r="B61" s="3" t="s">
        <v>30</v>
      </c>
      <c r="C61" s="3" t="s">
        <v>44</v>
      </c>
      <c r="D61" s="3">
        <v>0.67983853834714303</v>
      </c>
    </row>
    <row r="62" spans="1:4" x14ac:dyDescent="0.3">
      <c r="A62" s="3">
        <v>4</v>
      </c>
      <c r="B62" s="3" t="s">
        <v>5</v>
      </c>
      <c r="C62" s="3" t="s">
        <v>35</v>
      </c>
      <c r="D62" s="3">
        <v>6.3387690689111</v>
      </c>
    </row>
    <row r="63" spans="1:4" x14ac:dyDescent="0.3">
      <c r="A63" s="3">
        <v>4</v>
      </c>
      <c r="B63" s="3" t="s">
        <v>5</v>
      </c>
      <c r="C63" s="3" t="s">
        <v>36</v>
      </c>
      <c r="D63" s="3">
        <v>25.223566543924299</v>
      </c>
    </row>
    <row r="64" spans="1:4" x14ac:dyDescent="0.3">
      <c r="A64" s="3">
        <v>4</v>
      </c>
      <c r="B64" s="3" t="s">
        <v>5</v>
      </c>
      <c r="C64" s="3" t="s">
        <v>37</v>
      </c>
      <c r="D64" s="3">
        <v>11.559705418200901</v>
      </c>
    </row>
    <row r="65" spans="1:4" x14ac:dyDescent="0.3">
      <c r="A65" s="3">
        <v>4</v>
      </c>
      <c r="B65" s="3" t="s">
        <v>5</v>
      </c>
      <c r="C65" s="3" t="s">
        <v>38</v>
      </c>
      <c r="D65" s="3">
        <v>16.346659652814299</v>
      </c>
    </row>
    <row r="66" spans="1:4" x14ac:dyDescent="0.3">
      <c r="A66" s="3">
        <v>4</v>
      </c>
      <c r="B66" s="3" t="s">
        <v>5</v>
      </c>
      <c r="C66" s="3" t="s">
        <v>39</v>
      </c>
      <c r="D66" s="3">
        <v>4.8264071541294102</v>
      </c>
    </row>
    <row r="67" spans="1:4" x14ac:dyDescent="0.3">
      <c r="A67" s="3">
        <v>4</v>
      </c>
      <c r="B67" s="3" t="s">
        <v>5</v>
      </c>
      <c r="C67" s="3" t="s">
        <v>40</v>
      </c>
      <c r="D67" s="3">
        <v>4.2477643345607596</v>
      </c>
    </row>
    <row r="68" spans="1:4" x14ac:dyDescent="0.3">
      <c r="A68" s="3">
        <v>4</v>
      </c>
      <c r="B68" s="3" t="s">
        <v>5</v>
      </c>
      <c r="C68" s="3" t="s">
        <v>41</v>
      </c>
      <c r="D68" s="3">
        <v>13.5455023671752</v>
      </c>
    </row>
    <row r="69" spans="1:4" x14ac:dyDescent="0.3">
      <c r="A69" s="3">
        <v>4</v>
      </c>
      <c r="B69" s="3" t="s">
        <v>5</v>
      </c>
      <c r="C69" s="3" t="s">
        <v>42</v>
      </c>
      <c r="D69" s="3">
        <v>8.3245660178853207</v>
      </c>
    </row>
    <row r="70" spans="1:4" x14ac:dyDescent="0.3">
      <c r="A70" s="3">
        <v>4</v>
      </c>
      <c r="B70" s="3" t="s">
        <v>5</v>
      </c>
      <c r="C70" s="3" t="s">
        <v>43</v>
      </c>
      <c r="D70" s="3">
        <v>9.4029458179905294</v>
      </c>
    </row>
    <row r="71" spans="1:4" x14ac:dyDescent="0.3">
      <c r="A71" s="3">
        <v>4</v>
      </c>
      <c r="B71" s="3" t="s">
        <v>5</v>
      </c>
      <c r="C71" s="3" t="s">
        <v>44</v>
      </c>
      <c r="D71" s="3">
        <v>0.184113624408206</v>
      </c>
    </row>
    <row r="72" spans="1:4" x14ac:dyDescent="0.3">
      <c r="A72" s="3">
        <v>4</v>
      </c>
      <c r="B72" s="3" t="s">
        <v>30</v>
      </c>
      <c r="C72" s="3" t="s">
        <v>35</v>
      </c>
      <c r="D72" s="3">
        <v>2.0678246484698102</v>
      </c>
    </row>
    <row r="73" spans="1:4" x14ac:dyDescent="0.3">
      <c r="A73" s="3">
        <v>4</v>
      </c>
      <c r="B73" s="3" t="s">
        <v>30</v>
      </c>
      <c r="C73" s="3" t="s">
        <v>36</v>
      </c>
      <c r="D73" s="3">
        <v>30.024813895781602</v>
      </c>
    </row>
    <row r="74" spans="1:4" x14ac:dyDescent="0.3">
      <c r="A74" s="3">
        <v>4</v>
      </c>
      <c r="B74" s="3" t="s">
        <v>30</v>
      </c>
      <c r="C74" s="3" t="s">
        <v>37</v>
      </c>
      <c r="D74" s="3">
        <v>14.006065618968799</v>
      </c>
    </row>
    <row r="75" spans="1:4" x14ac:dyDescent="0.3">
      <c r="A75" s="3">
        <v>4</v>
      </c>
      <c r="B75" s="3" t="s">
        <v>30</v>
      </c>
      <c r="C75" s="3" t="s">
        <v>38</v>
      </c>
      <c r="D75" s="3">
        <v>19.023986765922199</v>
      </c>
    </row>
    <row r="76" spans="1:4" x14ac:dyDescent="0.3">
      <c r="A76" s="3">
        <v>4</v>
      </c>
      <c r="B76" s="3" t="s">
        <v>30</v>
      </c>
      <c r="C76" s="3" t="s">
        <v>39</v>
      </c>
      <c r="D76" s="3">
        <v>3.4739454094292799</v>
      </c>
    </row>
    <row r="77" spans="1:4" x14ac:dyDescent="0.3">
      <c r="A77" s="3">
        <v>4</v>
      </c>
      <c r="B77" s="3" t="s">
        <v>30</v>
      </c>
      <c r="C77" s="3" t="s">
        <v>40</v>
      </c>
      <c r="D77" s="3">
        <v>6.1207609594706396</v>
      </c>
    </row>
    <row r="78" spans="1:4" x14ac:dyDescent="0.3">
      <c r="A78" s="3">
        <v>4</v>
      </c>
      <c r="B78" s="3" t="s">
        <v>30</v>
      </c>
      <c r="C78" s="3" t="s">
        <v>41</v>
      </c>
      <c r="D78" s="3">
        <v>8.5194375516956207</v>
      </c>
    </row>
    <row r="79" spans="1:4" x14ac:dyDescent="0.3">
      <c r="A79" s="3">
        <v>4</v>
      </c>
      <c r="B79" s="3" t="s">
        <v>30</v>
      </c>
      <c r="C79" s="3" t="s">
        <v>42</v>
      </c>
      <c r="D79" s="3">
        <v>7.6095947063688998</v>
      </c>
    </row>
    <row r="80" spans="1:4" x14ac:dyDescent="0.3">
      <c r="A80" s="3">
        <v>4</v>
      </c>
      <c r="B80" s="3" t="s">
        <v>30</v>
      </c>
      <c r="C80" s="3" t="s">
        <v>43</v>
      </c>
      <c r="D80" s="3">
        <v>8.76757650951199</v>
      </c>
    </row>
    <row r="81" spans="1:4" x14ac:dyDescent="0.3">
      <c r="A81" s="3">
        <v>4</v>
      </c>
      <c r="B81" s="3" t="s">
        <v>30</v>
      </c>
      <c r="C81" s="3" t="s">
        <v>44</v>
      </c>
      <c r="D81" s="3">
        <v>0.38599393438103102</v>
      </c>
    </row>
  </sheetData>
  <sortState xmlns:xlrd2="http://schemas.microsoft.com/office/spreadsheetml/2017/richdata2" ref="A2:D81">
    <sortCondition ref="A2:A81"/>
    <sortCondition ref="B2:B81"/>
  </sortState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E070-0A46-4316-9CB4-F1D047BAC8A6}">
  <dimension ref="A1:AE6"/>
  <sheetViews>
    <sheetView topLeftCell="U1" workbookViewId="0">
      <selection activeCell="Z2" sqref="Z2:AE2"/>
    </sheetView>
  </sheetViews>
  <sheetFormatPr defaultColWidth="14" defaultRowHeight="14.4" x14ac:dyDescent="0.3"/>
  <cols>
    <col min="1" max="1" width="20.88671875" customWidth="1"/>
  </cols>
  <sheetData>
    <row r="1" spans="1:31" x14ac:dyDescent="0.3">
      <c r="A1" s="6" t="s">
        <v>47</v>
      </c>
    </row>
    <row r="2" spans="1:31" x14ac:dyDescent="0.3">
      <c r="A2" t="s">
        <v>48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4</v>
      </c>
      <c r="AA2" t="s">
        <v>4</v>
      </c>
      <c r="AB2" t="s">
        <v>4</v>
      </c>
      <c r="AC2" t="s">
        <v>4</v>
      </c>
      <c r="AD2" t="s">
        <v>4</v>
      </c>
      <c r="AE2" t="s">
        <v>4</v>
      </c>
    </row>
    <row r="3" spans="1:31" x14ac:dyDescent="0.3">
      <c r="A3" t="s">
        <v>5</v>
      </c>
      <c r="B3">
        <v>1.55</v>
      </c>
      <c r="C3">
        <v>0.37</v>
      </c>
      <c r="D3">
        <v>0</v>
      </c>
      <c r="E3">
        <v>0.12</v>
      </c>
      <c r="F3">
        <v>0</v>
      </c>
      <c r="G3">
        <v>0</v>
      </c>
      <c r="H3">
        <v>0</v>
      </c>
      <c r="I3">
        <v>0.3</v>
      </c>
      <c r="J3">
        <v>1.05</v>
      </c>
      <c r="K3">
        <v>0.12</v>
      </c>
      <c r="L3">
        <v>0.49</v>
      </c>
      <c r="M3">
        <v>0</v>
      </c>
      <c r="N3">
        <v>0</v>
      </c>
      <c r="O3">
        <v>0</v>
      </c>
      <c r="P3">
        <v>0</v>
      </c>
      <c r="Q3">
        <v>1.45</v>
      </c>
      <c r="R3">
        <v>0.36</v>
      </c>
      <c r="S3">
        <v>1.03</v>
      </c>
      <c r="T3">
        <v>0</v>
      </c>
      <c r="U3">
        <v>2.42</v>
      </c>
      <c r="V3">
        <v>0.19</v>
      </c>
      <c r="W3">
        <v>0.31</v>
      </c>
      <c r="X3">
        <v>3.39</v>
      </c>
      <c r="Y3">
        <v>0</v>
      </c>
      <c r="Z3">
        <v>1.06</v>
      </c>
      <c r="AA3">
        <v>0</v>
      </c>
      <c r="AB3">
        <v>0</v>
      </c>
      <c r="AC3">
        <v>4.96</v>
      </c>
      <c r="AD3">
        <v>0.65</v>
      </c>
      <c r="AE3">
        <v>0</v>
      </c>
    </row>
    <row r="4" spans="1:31" x14ac:dyDescent="0.3">
      <c r="A4" t="s">
        <v>30</v>
      </c>
      <c r="B4">
        <v>0.6</v>
      </c>
      <c r="C4">
        <v>0.62</v>
      </c>
      <c r="D4">
        <v>0.32</v>
      </c>
      <c r="E4">
        <v>0.27</v>
      </c>
      <c r="F4">
        <v>0.3</v>
      </c>
      <c r="G4">
        <v>0.32</v>
      </c>
      <c r="H4">
        <v>0</v>
      </c>
      <c r="I4">
        <v>11.52</v>
      </c>
      <c r="J4">
        <v>7.94</v>
      </c>
      <c r="K4">
        <v>10.4</v>
      </c>
      <c r="L4">
        <v>1.1100000000000001</v>
      </c>
      <c r="M4">
        <v>7.78</v>
      </c>
      <c r="N4">
        <v>0</v>
      </c>
      <c r="O4">
        <v>6.67</v>
      </c>
      <c r="P4">
        <v>16.100000000000001</v>
      </c>
      <c r="Q4">
        <v>26.9</v>
      </c>
      <c r="R4">
        <v>14.4</v>
      </c>
      <c r="S4">
        <v>5.27</v>
      </c>
      <c r="T4">
        <v>24.3</v>
      </c>
      <c r="U4">
        <v>26.5</v>
      </c>
      <c r="V4">
        <v>9.0399999999999991</v>
      </c>
      <c r="W4">
        <v>16.2</v>
      </c>
      <c r="X4">
        <v>8.2799999999999994</v>
      </c>
      <c r="Y4">
        <v>3.54</v>
      </c>
      <c r="Z4">
        <v>15.95</v>
      </c>
      <c r="AA4">
        <v>20.399999999999999</v>
      </c>
      <c r="AB4">
        <v>21.39</v>
      </c>
      <c r="AC4">
        <v>16.5</v>
      </c>
      <c r="AD4">
        <v>28.83</v>
      </c>
      <c r="AE4">
        <v>0</v>
      </c>
    </row>
    <row r="5" spans="1:31" x14ac:dyDescent="0.3">
      <c r="A5" t="s">
        <v>45</v>
      </c>
      <c r="B5">
        <v>0</v>
      </c>
      <c r="C5">
        <v>1.37</v>
      </c>
      <c r="D5">
        <v>0.39</v>
      </c>
      <c r="E5">
        <v>0.53</v>
      </c>
      <c r="F5">
        <v>7.86</v>
      </c>
      <c r="G5">
        <v>1.28</v>
      </c>
      <c r="H5">
        <v>0</v>
      </c>
      <c r="I5">
        <v>5.01</v>
      </c>
      <c r="J5">
        <v>0.04</v>
      </c>
      <c r="K5">
        <v>0.39</v>
      </c>
      <c r="L5">
        <v>1.21</v>
      </c>
      <c r="M5">
        <v>0.9</v>
      </c>
      <c r="N5">
        <v>1.0900000000000001</v>
      </c>
      <c r="O5">
        <v>0.42</v>
      </c>
      <c r="P5">
        <v>5.46</v>
      </c>
      <c r="Q5">
        <v>1.53</v>
      </c>
      <c r="R5">
        <v>0.51</v>
      </c>
      <c r="S5">
        <v>0.41</v>
      </c>
      <c r="T5">
        <v>0.61</v>
      </c>
      <c r="U5">
        <v>0.38</v>
      </c>
      <c r="V5">
        <v>0.35</v>
      </c>
      <c r="W5">
        <v>1.95</v>
      </c>
      <c r="X5">
        <v>0.57999999999999996</v>
      </c>
      <c r="Y5">
        <v>0</v>
      </c>
      <c r="Z5">
        <v>0.97</v>
      </c>
      <c r="AA5">
        <v>4.53</v>
      </c>
      <c r="AB5">
        <v>1.41</v>
      </c>
      <c r="AC5">
        <v>5.94</v>
      </c>
      <c r="AD5">
        <v>3.62</v>
      </c>
      <c r="AE5">
        <v>0.96</v>
      </c>
    </row>
    <row r="6" spans="1:31" x14ac:dyDescent="0.3">
      <c r="A6" t="s">
        <v>46</v>
      </c>
      <c r="B6">
        <v>0</v>
      </c>
      <c r="C6">
        <v>1.94</v>
      </c>
      <c r="D6">
        <v>0.43</v>
      </c>
      <c r="E6">
        <v>0</v>
      </c>
      <c r="F6">
        <v>1.24</v>
      </c>
      <c r="G6">
        <v>0</v>
      </c>
      <c r="H6">
        <v>0</v>
      </c>
      <c r="I6">
        <v>0</v>
      </c>
      <c r="J6">
        <v>0</v>
      </c>
      <c r="K6">
        <v>0.59</v>
      </c>
      <c r="L6">
        <v>2.2200000000000002</v>
      </c>
      <c r="M6">
        <v>0</v>
      </c>
      <c r="N6">
        <v>0.02</v>
      </c>
      <c r="O6">
        <v>0.31</v>
      </c>
      <c r="P6">
        <v>0.85</v>
      </c>
      <c r="Q6">
        <v>0</v>
      </c>
      <c r="R6">
        <v>1.0900000000000001</v>
      </c>
      <c r="S6">
        <v>0.89</v>
      </c>
      <c r="T6">
        <v>0</v>
      </c>
      <c r="U6">
        <v>0.25</v>
      </c>
      <c r="V6">
        <v>0.36</v>
      </c>
      <c r="W6">
        <v>0.18</v>
      </c>
      <c r="X6">
        <v>0.79</v>
      </c>
      <c r="Y6">
        <v>0</v>
      </c>
      <c r="Z6">
        <v>0</v>
      </c>
      <c r="AA6">
        <v>0.59</v>
      </c>
      <c r="AB6">
        <v>0.2</v>
      </c>
      <c r="AC6">
        <v>0.16</v>
      </c>
      <c r="AD6">
        <v>0.14000000000000001</v>
      </c>
      <c r="AE6">
        <v>0.52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1D641-E7CC-459D-B0DC-7A17F7F711A4}">
  <dimension ref="A1:H26"/>
  <sheetViews>
    <sheetView workbookViewId="0">
      <selection activeCell="J8" sqref="J8"/>
    </sheetView>
  </sheetViews>
  <sheetFormatPr defaultRowHeight="14.4" x14ac:dyDescent="0.3"/>
  <cols>
    <col min="1" max="1" width="10.5546875" customWidth="1"/>
    <col min="3" max="3" width="15.44140625" customWidth="1"/>
  </cols>
  <sheetData>
    <row r="1" spans="1:8" ht="28.8" x14ac:dyDescent="0.3">
      <c r="A1" s="8" t="s">
        <v>49</v>
      </c>
      <c r="B1" s="9" t="s">
        <v>56</v>
      </c>
      <c r="C1" s="8" t="s">
        <v>12</v>
      </c>
      <c r="D1" s="8" t="s">
        <v>50</v>
      </c>
      <c r="E1" s="8" t="s">
        <v>51</v>
      </c>
      <c r="F1" s="8" t="s">
        <v>52</v>
      </c>
      <c r="G1" s="8" t="s">
        <v>53</v>
      </c>
      <c r="H1" s="10" t="s">
        <v>54</v>
      </c>
    </row>
    <row r="2" spans="1:8" x14ac:dyDescent="0.3">
      <c r="A2">
        <v>1</v>
      </c>
      <c r="B2" s="3" t="s">
        <v>4</v>
      </c>
      <c r="C2" t="s">
        <v>5</v>
      </c>
      <c r="D2">
        <v>1.37</v>
      </c>
      <c r="E2">
        <v>0</v>
      </c>
      <c r="F2">
        <v>0.81</v>
      </c>
      <c r="G2">
        <v>0.83</v>
      </c>
      <c r="H2">
        <v>1.06</v>
      </c>
    </row>
    <row r="3" spans="1:8" x14ac:dyDescent="0.3">
      <c r="A3">
        <v>1</v>
      </c>
      <c r="B3" s="3" t="s">
        <v>4</v>
      </c>
      <c r="C3" t="s">
        <v>55</v>
      </c>
      <c r="D3">
        <v>2.46</v>
      </c>
      <c r="E3">
        <v>0</v>
      </c>
      <c r="F3">
        <v>0.51</v>
      </c>
      <c r="G3">
        <v>0.78</v>
      </c>
      <c r="H3">
        <v>15.95</v>
      </c>
    </row>
    <row r="4" spans="1:8" x14ac:dyDescent="0.3">
      <c r="B4" s="3"/>
      <c r="C4" t="s">
        <v>57</v>
      </c>
      <c r="D4">
        <f>(D3+1)/(D2+1)</f>
        <v>1.4599156118143459</v>
      </c>
      <c r="E4">
        <f t="shared" ref="E4:H4" si="0">(E3+1)/(E2+1)</f>
        <v>1</v>
      </c>
      <c r="F4">
        <f t="shared" si="0"/>
        <v>0.83425414364640882</v>
      </c>
      <c r="G4">
        <f t="shared" si="0"/>
        <v>0.97267759562841527</v>
      </c>
      <c r="H4">
        <f t="shared" si="0"/>
        <v>8.2281553398058254</v>
      </c>
    </row>
    <row r="5" spans="1:8" x14ac:dyDescent="0.3">
      <c r="B5" s="3"/>
    </row>
    <row r="6" spans="1:8" x14ac:dyDescent="0.3">
      <c r="A6">
        <v>2</v>
      </c>
      <c r="B6" s="3" t="s">
        <v>4</v>
      </c>
      <c r="C6" t="s">
        <v>5</v>
      </c>
      <c r="D6">
        <v>0.78</v>
      </c>
      <c r="E6">
        <v>0</v>
      </c>
      <c r="F6">
        <v>1.0900000000000001</v>
      </c>
      <c r="G6">
        <v>0</v>
      </c>
      <c r="H6">
        <v>0</v>
      </c>
    </row>
    <row r="7" spans="1:8" x14ac:dyDescent="0.3">
      <c r="A7">
        <v>2</v>
      </c>
      <c r="B7" s="3" t="s">
        <v>4</v>
      </c>
      <c r="C7" t="s">
        <v>55</v>
      </c>
      <c r="D7">
        <v>1.53</v>
      </c>
      <c r="E7">
        <v>7.26</v>
      </c>
      <c r="F7">
        <v>0.18</v>
      </c>
      <c r="G7">
        <v>0.69</v>
      </c>
      <c r="H7">
        <v>20.399999999999999</v>
      </c>
    </row>
    <row r="8" spans="1:8" x14ac:dyDescent="0.3">
      <c r="B8" s="3"/>
      <c r="C8" t="s">
        <v>57</v>
      </c>
      <c r="D8">
        <f>(D7+1)/(D6+1)</f>
        <v>1.4213483146067416</v>
      </c>
      <c r="E8">
        <f>(E7+1)/(E6+1)</f>
        <v>8.26</v>
      </c>
      <c r="F8">
        <f t="shared" ref="F8" si="1">(F7+1)/(F6+1)</f>
        <v>0.56459330143540676</v>
      </c>
      <c r="G8">
        <f t="shared" ref="G8" si="2">(G7+1)/(G6+1)</f>
        <v>1.69</v>
      </c>
      <c r="H8">
        <f t="shared" ref="H8" si="3">(H7+1)/(H6+1)</f>
        <v>21.4</v>
      </c>
    </row>
    <row r="9" spans="1:8" x14ac:dyDescent="0.3">
      <c r="B9" s="3"/>
    </row>
    <row r="10" spans="1:8" x14ac:dyDescent="0.3">
      <c r="A10">
        <v>3</v>
      </c>
      <c r="B10" s="3" t="s">
        <v>4</v>
      </c>
      <c r="C10" t="s">
        <v>5</v>
      </c>
      <c r="D10">
        <v>0.61</v>
      </c>
      <c r="E10">
        <v>0</v>
      </c>
      <c r="F10">
        <v>0.47</v>
      </c>
      <c r="G10">
        <v>1.0900000000000001</v>
      </c>
      <c r="H10">
        <v>0</v>
      </c>
    </row>
    <row r="11" spans="1:8" x14ac:dyDescent="0.3">
      <c r="A11">
        <v>3</v>
      </c>
      <c r="B11" s="3" t="s">
        <v>4</v>
      </c>
      <c r="C11" t="s">
        <v>55</v>
      </c>
      <c r="D11">
        <v>2.19</v>
      </c>
      <c r="E11">
        <v>6.38</v>
      </c>
      <c r="F11">
        <v>0.48</v>
      </c>
      <c r="G11">
        <v>0.76</v>
      </c>
      <c r="H11">
        <v>21.39</v>
      </c>
    </row>
    <row r="12" spans="1:8" x14ac:dyDescent="0.3">
      <c r="B12" s="3"/>
      <c r="C12" t="s">
        <v>57</v>
      </c>
      <c r="D12">
        <f>(D11+1)/(D10+1)</f>
        <v>1.9813664596273293</v>
      </c>
      <c r="E12">
        <f t="shared" ref="E12" si="4">(E11+1)/(E10+1)</f>
        <v>7.38</v>
      </c>
      <c r="F12">
        <f t="shared" ref="F12" si="5">(F11+1)/(F10+1)</f>
        <v>1.0068027210884354</v>
      </c>
      <c r="G12">
        <f t="shared" ref="G12" si="6">(G11+1)/(G10+1)</f>
        <v>0.8421052631578948</v>
      </c>
      <c r="H12">
        <f t="shared" ref="H12" si="7">(H11+1)/(H10+1)</f>
        <v>22.39</v>
      </c>
    </row>
    <row r="13" spans="1:8" x14ac:dyDescent="0.3">
      <c r="B13" s="3"/>
    </row>
    <row r="14" spans="1:8" x14ac:dyDescent="0.3">
      <c r="A14">
        <v>4</v>
      </c>
      <c r="B14" s="3" t="s">
        <v>4</v>
      </c>
      <c r="C14" t="s">
        <v>5</v>
      </c>
      <c r="D14">
        <v>0.33</v>
      </c>
      <c r="E14">
        <v>1.63</v>
      </c>
      <c r="F14">
        <v>0.15</v>
      </c>
      <c r="G14">
        <v>0.16</v>
      </c>
      <c r="H14">
        <v>4.96</v>
      </c>
    </row>
    <row r="15" spans="1:8" x14ac:dyDescent="0.3">
      <c r="A15">
        <v>4</v>
      </c>
      <c r="B15" s="3" t="s">
        <v>4</v>
      </c>
      <c r="C15" t="s">
        <v>55</v>
      </c>
      <c r="D15">
        <v>0.72</v>
      </c>
      <c r="E15">
        <v>5.36</v>
      </c>
      <c r="F15">
        <v>0.25</v>
      </c>
      <c r="G15">
        <v>0.27</v>
      </c>
      <c r="H15">
        <v>16.5</v>
      </c>
    </row>
    <row r="16" spans="1:8" x14ac:dyDescent="0.3">
      <c r="B16" s="3"/>
      <c r="C16" t="s">
        <v>57</v>
      </c>
      <c r="D16">
        <f>(D15+1)/(D14+1)</f>
        <v>1.2932330827067668</v>
      </c>
      <c r="E16">
        <f t="shared" ref="E16" si="8">(E15+1)/(E14+1)</f>
        <v>2.4182509505703425</v>
      </c>
      <c r="F16">
        <f t="shared" ref="F16" si="9">(F15+1)/(F14+1)</f>
        <v>1.0869565217391306</v>
      </c>
      <c r="G16">
        <f t="shared" ref="G16" si="10">(G15+1)/(G14+1)</f>
        <v>1.0948275862068966</v>
      </c>
      <c r="H16">
        <f t="shared" ref="H16" si="11">(H15+1)/(H14+1)</f>
        <v>2.936241610738255</v>
      </c>
    </row>
    <row r="17" spans="1:8" x14ac:dyDescent="0.3">
      <c r="B17" s="3"/>
    </row>
    <row r="18" spans="1:8" x14ac:dyDescent="0.3">
      <c r="A18">
        <v>5</v>
      </c>
      <c r="B18" s="3" t="s">
        <v>4</v>
      </c>
      <c r="C18" t="s">
        <v>5</v>
      </c>
      <c r="D18">
        <v>0.42</v>
      </c>
      <c r="E18">
        <v>0</v>
      </c>
      <c r="F18">
        <v>3.37</v>
      </c>
      <c r="G18">
        <v>0</v>
      </c>
      <c r="H18">
        <v>0.65</v>
      </c>
    </row>
    <row r="19" spans="1:8" x14ac:dyDescent="0.3">
      <c r="A19">
        <v>5</v>
      </c>
      <c r="B19" s="3" t="s">
        <v>4</v>
      </c>
      <c r="C19" t="s">
        <v>55</v>
      </c>
      <c r="D19">
        <v>0.44</v>
      </c>
      <c r="E19">
        <v>8.91</v>
      </c>
      <c r="F19">
        <v>0.46</v>
      </c>
      <c r="G19">
        <v>0.11</v>
      </c>
      <c r="H19">
        <v>28.83</v>
      </c>
    </row>
    <row r="20" spans="1:8" x14ac:dyDescent="0.3">
      <c r="B20" s="3"/>
      <c r="C20" t="s">
        <v>57</v>
      </c>
      <c r="D20">
        <f>(D19+1)/(D18+1)</f>
        <v>1.0140845070422535</v>
      </c>
      <c r="E20">
        <f t="shared" ref="E20" si="12">(E19+1)/(E18+1)</f>
        <v>9.91</v>
      </c>
      <c r="F20">
        <f t="shared" ref="F20" si="13">(F19+1)/(F18+1)</f>
        <v>0.33409610983981691</v>
      </c>
      <c r="G20">
        <f t="shared" ref="G20" si="14">(G19+1)/(G18+1)</f>
        <v>1.1100000000000001</v>
      </c>
      <c r="H20">
        <f t="shared" ref="H20" si="15">(H19+1)/(H18+1)</f>
        <v>18.078787878787878</v>
      </c>
    </row>
    <row r="21" spans="1:8" x14ac:dyDescent="0.3">
      <c r="B21" s="3"/>
    </row>
    <row r="22" spans="1:8" x14ac:dyDescent="0.3">
      <c r="C22" t="s">
        <v>58</v>
      </c>
      <c r="D22">
        <f>AVERAGE(D4,D8,D12,D16,D20)</f>
        <v>1.4339895951594872</v>
      </c>
      <c r="E22">
        <f t="shared" ref="E22:H22" si="16">AVERAGE(E4,E8,E12,E16,E20)</f>
        <v>5.7936501901140689</v>
      </c>
      <c r="F22">
        <f t="shared" si="16"/>
        <v>0.76534055954983971</v>
      </c>
      <c r="G22">
        <f t="shared" si="16"/>
        <v>1.1419220889986414</v>
      </c>
      <c r="H22">
        <f t="shared" si="16"/>
        <v>14.606636965866391</v>
      </c>
    </row>
    <row r="23" spans="1:8" x14ac:dyDescent="0.3">
      <c r="C23" t="s">
        <v>59</v>
      </c>
      <c r="D23">
        <f>LOG(D22,2)</f>
        <v>0.52003455607170901</v>
      </c>
      <c r="E23">
        <f t="shared" ref="E23:H23" si="17">LOG(E22,2)</f>
        <v>2.5344725799788947</v>
      </c>
      <c r="F23">
        <f t="shared" si="17"/>
        <v>-0.38582623695994911</v>
      </c>
      <c r="G23">
        <f t="shared" si="17"/>
        <v>0.19146422193571538</v>
      </c>
      <c r="H23">
        <f t="shared" si="17"/>
        <v>3.8685521449543483</v>
      </c>
    </row>
    <row r="25" spans="1:8" x14ac:dyDescent="0.3">
      <c r="C25" t="s">
        <v>60</v>
      </c>
      <c r="D25">
        <v>4.7399999999999998E-2</v>
      </c>
      <c r="E25">
        <v>2.8000000000000001E-2</v>
      </c>
      <c r="F25">
        <v>0.22259999999999999</v>
      </c>
      <c r="G25">
        <v>0.55930000000000002</v>
      </c>
      <c r="H25">
        <v>2.5000000000000001E-3</v>
      </c>
    </row>
    <row r="26" spans="1:8" x14ac:dyDescent="0.3">
      <c r="C26" s="11" t="s">
        <v>61</v>
      </c>
      <c r="D26">
        <f>-(LOG10(D25))</f>
        <v>1.324221658325915</v>
      </c>
      <c r="E26">
        <f t="shared" ref="E26:H26" si="18">-(LOG10(E25))</f>
        <v>1.5528419686577808</v>
      </c>
      <c r="F26">
        <f t="shared" si="18"/>
        <v>0.65247484000131051</v>
      </c>
      <c r="G26">
        <f t="shared" si="18"/>
        <v>0.25235518067175178</v>
      </c>
      <c r="H26">
        <f t="shared" si="18"/>
        <v>2.6020599913279625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394A-F4D2-49F9-BFB4-FB61ABE9075E}">
  <dimension ref="A1:AO7"/>
  <sheetViews>
    <sheetView tabSelected="1" workbookViewId="0">
      <selection activeCell="I25" sqref="I25"/>
    </sheetView>
  </sheetViews>
  <sheetFormatPr defaultRowHeight="14.4" x14ac:dyDescent="0.3"/>
  <cols>
    <col min="1" max="1" width="18.33203125" customWidth="1"/>
  </cols>
  <sheetData>
    <row r="1" spans="1:41" x14ac:dyDescent="0.3">
      <c r="A1" t="s">
        <v>114</v>
      </c>
    </row>
    <row r="2" spans="1:41" x14ac:dyDescent="0.3">
      <c r="A2" t="s">
        <v>48</v>
      </c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2</v>
      </c>
      <c r="P2" s="5" t="s">
        <v>2</v>
      </c>
      <c r="Q2" s="5" t="s">
        <v>2</v>
      </c>
      <c r="R2" s="5" t="s">
        <v>2</v>
      </c>
      <c r="S2" s="5" t="s">
        <v>2</v>
      </c>
      <c r="T2" s="5" t="s">
        <v>2</v>
      </c>
      <c r="U2" s="5" t="s">
        <v>3</v>
      </c>
      <c r="V2" s="5" t="s">
        <v>3</v>
      </c>
      <c r="W2" s="5" t="s">
        <v>3</v>
      </c>
      <c r="X2" s="5" t="s">
        <v>3</v>
      </c>
      <c r="Y2" s="5" t="s">
        <v>3</v>
      </c>
      <c r="Z2" s="5" t="s">
        <v>4</v>
      </c>
      <c r="AA2" s="5" t="s">
        <v>4</v>
      </c>
      <c r="AB2" s="5" t="s">
        <v>4</v>
      </c>
      <c r="AC2" s="5" t="s">
        <v>4</v>
      </c>
      <c r="AD2" s="5" t="s">
        <v>4</v>
      </c>
      <c r="AE2" s="5" t="s">
        <v>4</v>
      </c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x14ac:dyDescent="0.3">
      <c r="A3" t="s">
        <v>5</v>
      </c>
      <c r="B3" s="5">
        <v>78.5</v>
      </c>
      <c r="C3" s="5">
        <v>91.5</v>
      </c>
      <c r="D3" s="5">
        <v>61.9</v>
      </c>
      <c r="E3" s="5">
        <v>69.400000000000006</v>
      </c>
      <c r="F3" s="5"/>
      <c r="G3" s="5"/>
      <c r="H3" s="5"/>
      <c r="I3" s="5">
        <v>63.7</v>
      </c>
      <c r="J3" s="5">
        <v>50.5</v>
      </c>
      <c r="K3" s="5">
        <v>69.2</v>
      </c>
      <c r="L3" s="5">
        <v>52.8</v>
      </c>
      <c r="M3" s="5"/>
      <c r="N3" s="5"/>
      <c r="O3" s="5">
        <v>81.5</v>
      </c>
      <c r="P3" s="5">
        <v>64.8</v>
      </c>
      <c r="Q3" s="5">
        <v>85</v>
      </c>
      <c r="R3" s="5">
        <v>87.6</v>
      </c>
      <c r="S3" s="5">
        <v>72.099999999999994</v>
      </c>
      <c r="T3" s="5"/>
      <c r="U3" s="5">
        <v>79</v>
      </c>
      <c r="V3" s="5">
        <v>72.900000000000006</v>
      </c>
      <c r="W3" s="5">
        <v>90.2</v>
      </c>
      <c r="X3" s="5">
        <v>77.099999999999994</v>
      </c>
      <c r="Y3" s="5">
        <v>80.5</v>
      </c>
      <c r="Z3" s="5">
        <v>79.099999999999994</v>
      </c>
      <c r="AA3" s="5">
        <v>78.2</v>
      </c>
      <c r="AB3" s="5">
        <v>54</v>
      </c>
      <c r="AC3" s="5">
        <v>72.900000000000006</v>
      </c>
      <c r="AD3" s="5">
        <v>57.5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x14ac:dyDescent="0.3">
      <c r="A4" t="s">
        <v>30</v>
      </c>
      <c r="B4" s="5">
        <v>70.5</v>
      </c>
      <c r="C4" s="5">
        <v>71.3</v>
      </c>
      <c r="D4" s="5">
        <v>83</v>
      </c>
      <c r="E4" s="5">
        <v>81.3</v>
      </c>
      <c r="F4" s="5">
        <v>68.099999999999994</v>
      </c>
      <c r="G4" s="5">
        <v>70.3</v>
      </c>
      <c r="H4" s="5"/>
      <c r="I4" s="5">
        <v>69.8</v>
      </c>
      <c r="J4" s="5">
        <v>70.599999999999994</v>
      </c>
      <c r="K4" s="5">
        <v>66.7</v>
      </c>
      <c r="L4" s="5">
        <v>73.7</v>
      </c>
      <c r="M4" s="5">
        <v>67.7</v>
      </c>
      <c r="N4" s="5"/>
      <c r="O4" s="5">
        <v>77.8</v>
      </c>
      <c r="P4" s="5">
        <v>66</v>
      </c>
      <c r="Q4" s="5">
        <v>74.400000000000006</v>
      </c>
      <c r="R4" s="5">
        <v>66.8</v>
      </c>
      <c r="S4" s="5">
        <v>84.1</v>
      </c>
      <c r="T4" s="5">
        <v>76.8</v>
      </c>
      <c r="U4" s="5">
        <v>81.2</v>
      </c>
      <c r="V4" s="5">
        <v>84.4</v>
      </c>
      <c r="W4" s="5">
        <v>88.1</v>
      </c>
      <c r="X4" s="5">
        <v>73.900000000000006</v>
      </c>
      <c r="Y4" s="5">
        <v>75.2</v>
      </c>
      <c r="Z4" s="5">
        <v>76.599999999999994</v>
      </c>
      <c r="AA4" s="5">
        <v>82.5</v>
      </c>
      <c r="AB4" s="5">
        <v>83.2</v>
      </c>
      <c r="AC4" s="5">
        <v>80.5</v>
      </c>
      <c r="AD4" s="5">
        <v>83.3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 x14ac:dyDescent="0.3">
      <c r="A5" t="s">
        <v>45</v>
      </c>
      <c r="B5" s="5">
        <v>58.1</v>
      </c>
      <c r="C5" s="5">
        <v>54.9</v>
      </c>
      <c r="D5" s="5">
        <v>74.5</v>
      </c>
      <c r="E5" s="5">
        <v>82.4</v>
      </c>
      <c r="F5" s="5">
        <v>78.5</v>
      </c>
      <c r="G5" s="5">
        <v>70.2</v>
      </c>
      <c r="H5" s="5"/>
      <c r="I5" s="5">
        <v>68.5</v>
      </c>
      <c r="J5" s="5">
        <v>79.400000000000006</v>
      </c>
      <c r="K5" s="5">
        <v>61.4</v>
      </c>
      <c r="L5" s="5">
        <v>69.099999999999994</v>
      </c>
      <c r="M5" s="5">
        <v>79.2</v>
      </c>
      <c r="N5" s="5">
        <v>77.900000000000006</v>
      </c>
      <c r="O5" s="5">
        <v>64.8</v>
      </c>
      <c r="P5" s="5">
        <v>74.8</v>
      </c>
      <c r="Q5" s="5">
        <v>74.900000000000006</v>
      </c>
      <c r="R5" s="5">
        <v>65.099999999999994</v>
      </c>
      <c r="S5" s="5">
        <v>64.3</v>
      </c>
      <c r="T5" s="5">
        <v>67.3</v>
      </c>
      <c r="U5" s="5">
        <v>70.599999999999994</v>
      </c>
      <c r="V5" s="5">
        <v>84.8</v>
      </c>
      <c r="W5" s="5">
        <v>71.2</v>
      </c>
      <c r="X5" s="5">
        <v>74.5</v>
      </c>
      <c r="Y5" s="5"/>
      <c r="Z5" s="5">
        <v>77.900000000000006</v>
      </c>
      <c r="AA5" s="5">
        <v>74.3</v>
      </c>
      <c r="AB5" s="5">
        <v>74</v>
      </c>
      <c r="AC5" s="5">
        <v>73</v>
      </c>
      <c r="AD5" s="5">
        <v>78.5</v>
      </c>
      <c r="AE5" s="5">
        <v>62.4</v>
      </c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x14ac:dyDescent="0.3">
      <c r="A6" t="s">
        <v>46</v>
      </c>
      <c r="B6" s="5"/>
      <c r="C6" s="5">
        <v>71.5</v>
      </c>
      <c r="D6" s="5">
        <v>83.5</v>
      </c>
      <c r="E6" s="5">
        <v>87.5</v>
      </c>
      <c r="F6" s="5">
        <v>82.9</v>
      </c>
      <c r="G6" s="5">
        <v>70.2</v>
      </c>
      <c r="H6" s="5">
        <v>79.2</v>
      </c>
      <c r="I6" s="5"/>
      <c r="J6" s="5">
        <v>72.7</v>
      </c>
      <c r="K6" s="5">
        <v>55.1</v>
      </c>
      <c r="L6" s="5">
        <v>71.2</v>
      </c>
      <c r="M6" s="5">
        <v>73.099999999999994</v>
      </c>
      <c r="N6" s="5">
        <v>68.5</v>
      </c>
      <c r="O6" s="5">
        <v>82.5</v>
      </c>
      <c r="P6" s="5">
        <v>76.400000000000006</v>
      </c>
      <c r="Q6" s="5">
        <v>74.7</v>
      </c>
      <c r="R6" s="5">
        <v>78.7</v>
      </c>
      <c r="S6" s="5">
        <v>73.900000000000006</v>
      </c>
      <c r="T6" s="5"/>
      <c r="U6" s="5">
        <v>76</v>
      </c>
      <c r="V6" s="5">
        <v>83.3</v>
      </c>
      <c r="W6" s="5">
        <v>69.3</v>
      </c>
      <c r="X6" s="5">
        <v>81.3</v>
      </c>
      <c r="Y6" s="5"/>
      <c r="Z6" s="5">
        <v>65.8</v>
      </c>
      <c r="AA6" s="5">
        <v>74.400000000000006</v>
      </c>
      <c r="AB6" s="5">
        <v>57.3</v>
      </c>
      <c r="AC6" s="5">
        <v>56.1</v>
      </c>
      <c r="AD6" s="5">
        <v>70</v>
      </c>
      <c r="AE6" s="5">
        <v>61</v>
      </c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38EF-E2CB-4513-9A15-14C0FCFA68E6}">
  <dimension ref="A1:AG19"/>
  <sheetViews>
    <sheetView workbookViewId="0">
      <selection activeCell="I2" sqref="I2:N2"/>
    </sheetView>
  </sheetViews>
  <sheetFormatPr defaultRowHeight="14.4" x14ac:dyDescent="0.3"/>
  <sheetData>
    <row r="1" spans="1:33" x14ac:dyDescent="0.3">
      <c r="A1" s="22" t="s">
        <v>117</v>
      </c>
    </row>
    <row r="2" spans="1:33" x14ac:dyDescent="0.3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2</v>
      </c>
      <c r="P2" s="5" t="s">
        <v>2</v>
      </c>
      <c r="Q2" s="5" t="s">
        <v>2</v>
      </c>
      <c r="R2" s="5" t="s">
        <v>2</v>
      </c>
      <c r="S2" s="5" t="s">
        <v>2</v>
      </c>
      <c r="T2" s="5" t="s">
        <v>2</v>
      </c>
      <c r="U2" s="5" t="s">
        <v>3</v>
      </c>
      <c r="V2" s="5" t="s">
        <v>3</v>
      </c>
      <c r="W2" s="5" t="s">
        <v>3</v>
      </c>
      <c r="X2" s="5" t="s">
        <v>3</v>
      </c>
      <c r="Y2" s="5" t="s">
        <v>3</v>
      </c>
      <c r="Z2" s="5" t="s">
        <v>4</v>
      </c>
      <c r="AA2" s="5" t="s">
        <v>4</v>
      </c>
      <c r="AB2" s="5" t="s">
        <v>4</v>
      </c>
      <c r="AC2" s="5" t="s">
        <v>4</v>
      </c>
      <c r="AD2" s="5" t="s">
        <v>4</v>
      </c>
      <c r="AE2" s="5" t="s">
        <v>4</v>
      </c>
      <c r="AF2" s="5"/>
      <c r="AG2" s="5"/>
    </row>
    <row r="3" spans="1:33" x14ac:dyDescent="0.3">
      <c r="A3" t="s">
        <v>109</v>
      </c>
      <c r="B3" s="5">
        <v>11.024570000000001</v>
      </c>
      <c r="C3" s="5">
        <v>13.07502</v>
      </c>
      <c r="D3" s="5">
        <v>10.46378</v>
      </c>
      <c r="E3" s="5">
        <v>11.514239999999999</v>
      </c>
      <c r="F3" s="5">
        <v>19.32188</v>
      </c>
      <c r="G3" s="5">
        <v>21.294329999999999</v>
      </c>
      <c r="H3" s="5">
        <v>16.0533</v>
      </c>
      <c r="I3" s="5">
        <v>7.7726879999999996</v>
      </c>
      <c r="J3" s="5">
        <v>11.513680000000001</v>
      </c>
      <c r="K3" s="5">
        <v>3.166544</v>
      </c>
      <c r="L3" s="5">
        <v>8.7741919999999993</v>
      </c>
      <c r="M3" s="5">
        <v>18.1937</v>
      </c>
      <c r="N3" s="5">
        <v>8.3360050000000001</v>
      </c>
      <c r="O3" s="5">
        <v>4.8622310000000004</v>
      </c>
      <c r="P3" s="5">
        <v>5.7183840000000004</v>
      </c>
      <c r="Q3" s="5">
        <v>6.6120000000000001</v>
      </c>
      <c r="R3" s="5">
        <v>11.997640000000001</v>
      </c>
      <c r="S3" s="5">
        <v>9.6827780000000008</v>
      </c>
      <c r="T3" s="5">
        <v>9.5725309999999997</v>
      </c>
      <c r="U3" s="5">
        <v>13.655559999999999</v>
      </c>
      <c r="V3" s="5">
        <v>16.896280000000001</v>
      </c>
      <c r="W3" s="5">
        <v>7.8195600000000001</v>
      </c>
      <c r="X3" s="5">
        <v>8.5917870000000001</v>
      </c>
      <c r="Y3" s="5">
        <v>7.7818750000000003</v>
      </c>
      <c r="Z3" s="5">
        <v>10.95415</v>
      </c>
      <c r="AA3" s="5">
        <v>9.2364619999999995</v>
      </c>
      <c r="AB3" s="5">
        <v>4.8444900000000004</v>
      </c>
      <c r="AC3" s="5">
        <v>9.1408360000000002</v>
      </c>
      <c r="AD3" s="5">
        <v>4.6614420000000001</v>
      </c>
      <c r="AE3" s="5">
        <v>12.957560000000001</v>
      </c>
      <c r="AF3" s="5"/>
      <c r="AG3" s="5"/>
    </row>
    <row r="4" spans="1:33" x14ac:dyDescent="0.3">
      <c r="A4" t="s">
        <v>30</v>
      </c>
      <c r="B4" s="5">
        <v>15.50834</v>
      </c>
      <c r="C4" s="5">
        <v>13.077059999999999</v>
      </c>
      <c r="D4" s="5">
        <v>12.51397</v>
      </c>
      <c r="E4" s="5">
        <v>7.8007160000000004</v>
      </c>
      <c r="F4" s="5">
        <v>12.878920000000001</v>
      </c>
      <c r="G4" s="5">
        <v>24.92173</v>
      </c>
      <c r="H4" s="5">
        <v>14.185919999999999</v>
      </c>
      <c r="I4" s="5">
        <v>11.77294</v>
      </c>
      <c r="J4" s="5">
        <v>11.26742</v>
      </c>
      <c r="K4" s="5">
        <v>7.7232339999999997</v>
      </c>
      <c r="L4" s="5">
        <v>8.9247759999999996</v>
      </c>
      <c r="M4" s="5">
        <v>20.451599999999999</v>
      </c>
      <c r="N4" s="5">
        <v>14.03107</v>
      </c>
      <c r="O4" s="5">
        <v>9.1785099999999993</v>
      </c>
      <c r="P4" s="5">
        <v>29.688690000000001</v>
      </c>
      <c r="Q4" s="5">
        <v>28.298950000000001</v>
      </c>
      <c r="R4" s="5">
        <v>30.98189</v>
      </c>
      <c r="S4" s="5">
        <v>20.678139999999999</v>
      </c>
      <c r="T4" s="5">
        <v>22.164950000000001</v>
      </c>
      <c r="U4" s="5">
        <v>38.306519999999999</v>
      </c>
      <c r="V4" s="5">
        <v>55.418579999999999</v>
      </c>
      <c r="W4" s="5">
        <v>13.4937</v>
      </c>
      <c r="X4" s="5">
        <v>53.13</v>
      </c>
      <c r="Y4" s="5">
        <v>21.925080000000001</v>
      </c>
      <c r="Z4" s="5">
        <v>19.555289999999999</v>
      </c>
      <c r="AA4" s="5">
        <v>14.79339</v>
      </c>
      <c r="AB4" s="5">
        <v>23.533930000000002</v>
      </c>
      <c r="AC4" s="5">
        <v>32.106290000000001</v>
      </c>
      <c r="AD4" s="5">
        <v>12.806570000000001</v>
      </c>
      <c r="AE4" s="5">
        <v>37.278559999999999</v>
      </c>
      <c r="AF4" s="5"/>
      <c r="AG4" s="5"/>
    </row>
    <row r="6" spans="1:33" x14ac:dyDescent="0.3">
      <c r="A6" s="22" t="s">
        <v>118</v>
      </c>
    </row>
    <row r="7" spans="1:33" x14ac:dyDescent="0.3"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1</v>
      </c>
      <c r="J7" s="5" t="s">
        <v>1</v>
      </c>
      <c r="K7" s="5" t="s">
        <v>1</v>
      </c>
      <c r="L7" s="5" t="s">
        <v>1</v>
      </c>
      <c r="M7" s="5" t="s">
        <v>1</v>
      </c>
      <c r="N7" s="5" t="s">
        <v>1</v>
      </c>
      <c r="O7" s="5" t="s">
        <v>2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3</v>
      </c>
      <c r="V7" s="5" t="s">
        <v>3</v>
      </c>
      <c r="W7" s="5" t="s">
        <v>3</v>
      </c>
      <c r="X7" s="5" t="s">
        <v>3</v>
      </c>
      <c r="Y7" s="5" t="s">
        <v>3</v>
      </c>
      <c r="Z7" s="5" t="s">
        <v>4</v>
      </c>
      <c r="AA7" s="5" t="s">
        <v>4</v>
      </c>
      <c r="AB7" s="5" t="s">
        <v>4</v>
      </c>
      <c r="AC7" s="5" t="s">
        <v>4</v>
      </c>
      <c r="AD7" s="5" t="s">
        <v>4</v>
      </c>
      <c r="AE7" s="5" t="s">
        <v>4</v>
      </c>
      <c r="AF7" s="5"/>
      <c r="AG7" s="5"/>
    </row>
    <row r="8" spans="1:33" x14ac:dyDescent="0.3">
      <c r="A8" t="s">
        <v>109</v>
      </c>
      <c r="B8" s="5">
        <v>6.0415340000000004</v>
      </c>
      <c r="C8" s="5">
        <v>3.397322</v>
      </c>
      <c r="D8" s="5">
        <v>5.6054630000000003</v>
      </c>
      <c r="E8" s="5">
        <v>6.8715339999999996</v>
      </c>
      <c r="F8" s="5">
        <v>8.5974620000000002</v>
      </c>
      <c r="G8" s="5">
        <v>13.7585</v>
      </c>
      <c r="H8" s="5">
        <v>4.4723920000000001</v>
      </c>
      <c r="I8" s="5">
        <v>2.2730399999999999</v>
      </c>
      <c r="J8" s="5">
        <v>5.5215319999999997</v>
      </c>
      <c r="K8" s="5">
        <v>1.9700230000000001</v>
      </c>
      <c r="L8" s="5">
        <v>1.948852</v>
      </c>
      <c r="M8" s="5">
        <v>7.3982549999999998</v>
      </c>
      <c r="N8" s="5">
        <v>6.462707</v>
      </c>
      <c r="O8" s="5">
        <v>5.592676</v>
      </c>
      <c r="P8" s="5">
        <v>3.0433319999999999</v>
      </c>
      <c r="Q8" s="5">
        <v>0.88160000000000005</v>
      </c>
      <c r="R8" s="5">
        <v>8.2357069999999997</v>
      </c>
      <c r="S8" s="5">
        <v>3.9270200000000002</v>
      </c>
      <c r="T8" s="5">
        <v>3.98441</v>
      </c>
      <c r="U8" s="5">
        <v>4.2718210000000001</v>
      </c>
      <c r="V8" s="5">
        <v>7.7707249999999997</v>
      </c>
      <c r="W8" s="5">
        <v>2.2730649999999999</v>
      </c>
      <c r="X8" s="5">
        <v>4.212555</v>
      </c>
      <c r="Y8" s="5">
        <v>13.343389999999999</v>
      </c>
      <c r="Z8" s="5">
        <v>6.3354359999999996</v>
      </c>
      <c r="AA8" s="5">
        <v>4.617413</v>
      </c>
      <c r="AB8" s="5">
        <v>5.9619</v>
      </c>
      <c r="AC8" s="5">
        <v>3.4915729999999998</v>
      </c>
      <c r="AD8" s="5">
        <v>5.0205650000000004</v>
      </c>
      <c r="AE8" s="5">
        <v>7.8960140000000001</v>
      </c>
      <c r="AF8" s="5"/>
      <c r="AG8" s="5"/>
    </row>
    <row r="9" spans="1:33" x14ac:dyDescent="0.3">
      <c r="A9" t="s">
        <v>30</v>
      </c>
      <c r="B9" s="5">
        <v>3.5399039999999999</v>
      </c>
      <c r="C9" s="5">
        <v>3.5978669999999999</v>
      </c>
      <c r="D9" s="5">
        <v>7.791029</v>
      </c>
      <c r="E9" s="5">
        <v>3.4220899999999999</v>
      </c>
      <c r="F9" s="5">
        <v>13.49418</v>
      </c>
      <c r="G9" s="5">
        <v>11.083629999999999</v>
      </c>
      <c r="H9" s="5">
        <v>7.6653000000000002</v>
      </c>
      <c r="I9" s="5">
        <v>12.82558</v>
      </c>
      <c r="J9" s="5">
        <v>4.8019340000000001</v>
      </c>
      <c r="K9" s="5">
        <v>9.4085180000000008</v>
      </c>
      <c r="L9" s="5">
        <v>3.2580689999999999</v>
      </c>
      <c r="M9" s="5">
        <v>8.4068550000000002</v>
      </c>
      <c r="N9" s="5">
        <v>11.77068</v>
      </c>
      <c r="O9" s="5">
        <v>7.9042700000000004</v>
      </c>
      <c r="P9" s="5">
        <v>39.376730000000002</v>
      </c>
      <c r="Q9" s="5">
        <v>27.260169999999999</v>
      </c>
      <c r="R9" s="5">
        <v>23.568359999999998</v>
      </c>
      <c r="S9" s="5">
        <v>21.27805</v>
      </c>
      <c r="T9" s="5">
        <v>36.55827</v>
      </c>
      <c r="U9" s="5">
        <v>44.089919999999999</v>
      </c>
      <c r="V9" s="5">
        <v>44.690939999999998</v>
      </c>
      <c r="W9" s="5">
        <v>23.175350000000002</v>
      </c>
      <c r="X9" s="5">
        <v>24.59281</v>
      </c>
      <c r="Y9" s="5">
        <v>40.58672</v>
      </c>
      <c r="Z9" s="5">
        <v>25.839860000000002</v>
      </c>
      <c r="AA9" s="5">
        <v>21.440930000000002</v>
      </c>
      <c r="AB9" s="5">
        <v>25.701879999999999</v>
      </c>
      <c r="AC9" s="5">
        <v>25.46988</v>
      </c>
      <c r="AD9" s="5">
        <v>10.64545</v>
      </c>
      <c r="AE9" s="5">
        <v>46.29607</v>
      </c>
      <c r="AF9" s="5"/>
      <c r="AG9" s="5"/>
    </row>
    <row r="11" spans="1:33" x14ac:dyDescent="0.3">
      <c r="A11" s="22" t="s">
        <v>115</v>
      </c>
    </row>
    <row r="12" spans="1:33" x14ac:dyDescent="0.3">
      <c r="B12" s="25" t="s">
        <v>0</v>
      </c>
      <c r="C12" s="25" t="s">
        <v>0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5" t="s">
        <v>1</v>
      </c>
      <c r="J12" s="25" t="s">
        <v>1</v>
      </c>
      <c r="K12" s="25" t="s">
        <v>1</v>
      </c>
      <c r="L12" s="25" t="s">
        <v>1</v>
      </c>
      <c r="M12" s="25" t="s">
        <v>1</v>
      </c>
      <c r="N12" s="25" t="s">
        <v>1</v>
      </c>
      <c r="O12" s="25" t="s">
        <v>2</v>
      </c>
      <c r="P12" s="25" t="s">
        <v>2</v>
      </c>
      <c r="Q12" s="25" t="s">
        <v>2</v>
      </c>
      <c r="R12" s="25" t="s">
        <v>2</v>
      </c>
      <c r="S12" s="25" t="s">
        <v>2</v>
      </c>
      <c r="T12" s="25" t="s">
        <v>2</v>
      </c>
      <c r="U12" s="25" t="s">
        <v>3</v>
      </c>
      <c r="V12" s="25" t="s">
        <v>3</v>
      </c>
      <c r="W12" s="25" t="s">
        <v>3</v>
      </c>
      <c r="X12" s="25" t="s">
        <v>3</v>
      </c>
      <c r="Y12" s="25" t="s">
        <v>3</v>
      </c>
      <c r="Z12" s="25" t="s">
        <v>4</v>
      </c>
      <c r="AA12" s="25" t="s">
        <v>4</v>
      </c>
      <c r="AB12" s="25" t="s">
        <v>4</v>
      </c>
      <c r="AC12" s="25" t="s">
        <v>4</v>
      </c>
      <c r="AD12" s="25" t="s">
        <v>4</v>
      </c>
      <c r="AE12" s="25" t="s">
        <v>4</v>
      </c>
      <c r="AF12" s="25"/>
      <c r="AG12" s="25"/>
    </row>
    <row r="13" spans="1:33" x14ac:dyDescent="0.3">
      <c r="A13" t="s">
        <v>109</v>
      </c>
      <c r="B13" s="25">
        <v>0</v>
      </c>
      <c r="C13" s="25">
        <v>3.8820030000000001</v>
      </c>
      <c r="D13" s="25">
        <v>2.8956499999999998</v>
      </c>
      <c r="E13" s="25">
        <v>1.9502219999999999</v>
      </c>
      <c r="F13" s="25">
        <v>0</v>
      </c>
      <c r="G13" s="25">
        <v>16.37162</v>
      </c>
      <c r="H13" s="25">
        <v>0</v>
      </c>
      <c r="I13" s="25">
        <v>2.566872</v>
      </c>
      <c r="J13" s="25">
        <v>1.063248</v>
      </c>
      <c r="K13" s="25">
        <v>0.67367200000000005</v>
      </c>
      <c r="L13" s="25">
        <v>2.2378399999999998</v>
      </c>
      <c r="M13" s="25">
        <v>2.3009219999999999</v>
      </c>
      <c r="N13" s="25">
        <v>0</v>
      </c>
      <c r="O13" s="25">
        <v>0</v>
      </c>
      <c r="P13" s="25">
        <v>0</v>
      </c>
      <c r="Q13" s="25">
        <v>0</v>
      </c>
      <c r="R13" s="25">
        <v>0.39599299999999998</v>
      </c>
      <c r="S13" s="25">
        <v>1.2822009999999999</v>
      </c>
      <c r="T13" s="25">
        <v>0</v>
      </c>
      <c r="U13" s="25">
        <v>9.1437080000000002</v>
      </c>
      <c r="V13" s="25">
        <v>4.5008980000000003</v>
      </c>
      <c r="W13" s="25">
        <v>1.464145</v>
      </c>
      <c r="X13" s="25">
        <v>2.529989</v>
      </c>
      <c r="Y13" s="25">
        <v>0</v>
      </c>
      <c r="Z13" s="25">
        <v>0</v>
      </c>
      <c r="AA13" s="25">
        <v>0</v>
      </c>
      <c r="AB13" s="25">
        <v>0.46766999999999997</v>
      </c>
      <c r="AC13" s="25">
        <v>4.0785619999999998</v>
      </c>
      <c r="AD13" s="25">
        <v>1.3362719999999999</v>
      </c>
      <c r="AE13" s="25">
        <v>0</v>
      </c>
      <c r="AF13" s="25"/>
      <c r="AG13" s="25"/>
    </row>
    <row r="14" spans="1:33" x14ac:dyDescent="0.3">
      <c r="A14" t="s">
        <v>30</v>
      </c>
      <c r="B14" s="25">
        <v>0.72973399999999999</v>
      </c>
      <c r="C14" s="25">
        <v>2.036489</v>
      </c>
      <c r="D14" s="25">
        <v>0</v>
      </c>
      <c r="E14" s="25">
        <v>3.6051510000000002</v>
      </c>
      <c r="F14" s="25">
        <v>2.7375479999999999</v>
      </c>
      <c r="G14" s="25">
        <v>9.8826499999999999</v>
      </c>
      <c r="H14" s="25">
        <v>0</v>
      </c>
      <c r="I14" s="25">
        <v>3.5277059999999998</v>
      </c>
      <c r="J14" s="25">
        <v>0.88307199999999997</v>
      </c>
      <c r="K14" s="25">
        <v>0</v>
      </c>
      <c r="L14" s="25">
        <v>0.71306199999999997</v>
      </c>
      <c r="M14" s="25">
        <v>4.4959480000000003</v>
      </c>
      <c r="N14" s="25">
        <v>0</v>
      </c>
      <c r="O14" s="25">
        <v>1.801855</v>
      </c>
      <c r="P14" s="25">
        <v>1.8156000000000001</v>
      </c>
      <c r="Q14" s="25">
        <v>2.2496559999999999</v>
      </c>
      <c r="R14" s="25">
        <v>6.7561340000000003</v>
      </c>
      <c r="S14" s="25">
        <v>0</v>
      </c>
      <c r="T14" s="25">
        <v>2.5582389999999999</v>
      </c>
      <c r="U14" s="25">
        <v>12.09168</v>
      </c>
      <c r="V14" s="25">
        <v>11.181240000000001</v>
      </c>
      <c r="W14" s="25">
        <v>2.3406630000000002</v>
      </c>
      <c r="X14" s="25">
        <v>4.3354080000000002</v>
      </c>
      <c r="Y14" s="25">
        <v>5.000076</v>
      </c>
      <c r="Z14" s="25">
        <v>2.697622</v>
      </c>
      <c r="AA14" s="25">
        <v>2.4231600000000002</v>
      </c>
      <c r="AB14" s="25">
        <v>0</v>
      </c>
      <c r="AC14" s="25">
        <v>8.4681519999999999</v>
      </c>
      <c r="AD14" s="25">
        <v>1.1949749999999999</v>
      </c>
      <c r="AE14" s="25">
        <v>3.6162999999999998</v>
      </c>
      <c r="AF14" s="25"/>
      <c r="AG14" s="25"/>
    </row>
    <row r="16" spans="1:33" x14ac:dyDescent="0.3">
      <c r="A16" s="22" t="s">
        <v>116</v>
      </c>
    </row>
    <row r="17" spans="1:33" x14ac:dyDescent="0.3">
      <c r="B17" s="25" t="s">
        <v>0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0</v>
      </c>
      <c r="H17" s="25" t="s">
        <v>0</v>
      </c>
      <c r="I17" s="25" t="s">
        <v>1</v>
      </c>
      <c r="J17" s="25" t="s">
        <v>1</v>
      </c>
      <c r="K17" s="25" t="s">
        <v>1</v>
      </c>
      <c r="L17" s="25" t="s">
        <v>1</v>
      </c>
      <c r="M17" s="25" t="s">
        <v>1</v>
      </c>
      <c r="N17" s="25" t="s">
        <v>1</v>
      </c>
      <c r="O17" s="25" t="s">
        <v>2</v>
      </c>
      <c r="P17" s="25" t="s">
        <v>2</v>
      </c>
      <c r="Q17" s="25" t="s">
        <v>2</v>
      </c>
      <c r="R17" s="25" t="s">
        <v>2</v>
      </c>
      <c r="S17" s="25" t="s">
        <v>2</v>
      </c>
      <c r="T17" s="25" t="s">
        <v>2</v>
      </c>
      <c r="U17" s="25" t="s">
        <v>3</v>
      </c>
      <c r="V17" s="25" t="s">
        <v>3</v>
      </c>
      <c r="W17" s="25" t="s">
        <v>3</v>
      </c>
      <c r="X17" s="25" t="s">
        <v>3</v>
      </c>
      <c r="Y17" s="25" t="s">
        <v>3</v>
      </c>
      <c r="Z17" s="25" t="s">
        <v>4</v>
      </c>
      <c r="AA17" s="25" t="s">
        <v>4</v>
      </c>
      <c r="AB17" s="25" t="s">
        <v>4</v>
      </c>
      <c r="AC17" s="25" t="s">
        <v>4</v>
      </c>
      <c r="AD17" s="25" t="s">
        <v>4</v>
      </c>
      <c r="AE17" s="25" t="s">
        <v>4</v>
      </c>
      <c r="AF17" s="25"/>
      <c r="AG17" s="25"/>
    </row>
    <row r="18" spans="1:33" x14ac:dyDescent="0.3">
      <c r="A18" t="s">
        <v>109</v>
      </c>
      <c r="B18" s="25">
        <v>1.8018940000000001</v>
      </c>
      <c r="C18" s="25">
        <v>0</v>
      </c>
      <c r="D18" s="25">
        <v>1.416536</v>
      </c>
      <c r="E18" s="25">
        <v>3.2110539999999999</v>
      </c>
      <c r="F18" s="25">
        <v>6.646725</v>
      </c>
      <c r="G18" s="25">
        <v>5.2130520000000002</v>
      </c>
      <c r="H18" s="25">
        <v>3.233584</v>
      </c>
      <c r="I18" s="25">
        <v>1.521828</v>
      </c>
      <c r="J18" s="25">
        <v>0</v>
      </c>
      <c r="K18" s="25">
        <v>0.64566199999999996</v>
      </c>
      <c r="L18" s="25">
        <v>0.82630199999999998</v>
      </c>
      <c r="M18" s="25">
        <v>2.031501</v>
      </c>
      <c r="N18" s="25">
        <v>2.7212299999999998</v>
      </c>
      <c r="O18" s="25">
        <v>0</v>
      </c>
      <c r="P18" s="25">
        <v>2.1315599999999999</v>
      </c>
      <c r="Q18" s="25">
        <v>0.96006199999999997</v>
      </c>
      <c r="R18" s="25">
        <v>2.0789620000000002</v>
      </c>
      <c r="S18" s="25">
        <v>1.901708</v>
      </c>
      <c r="T18" s="25">
        <v>1.8078209999999999</v>
      </c>
      <c r="U18" s="25">
        <v>4.0545</v>
      </c>
      <c r="V18" s="25">
        <v>1.928026</v>
      </c>
      <c r="W18" s="25">
        <v>2.0425230000000001</v>
      </c>
      <c r="X18" s="25">
        <v>4.5055560000000003</v>
      </c>
      <c r="Y18" s="25">
        <v>3.452429</v>
      </c>
      <c r="Z18" s="25">
        <v>1.7926500000000001</v>
      </c>
      <c r="AA18" s="25">
        <v>1.733371</v>
      </c>
      <c r="AB18" s="25">
        <v>1.9188750000000001</v>
      </c>
      <c r="AC18" s="25">
        <v>2.1354259999999998</v>
      </c>
      <c r="AD18" s="25">
        <v>1.1787829999999999</v>
      </c>
      <c r="AE18" s="25">
        <v>2.4222250000000001</v>
      </c>
      <c r="AF18" s="25"/>
      <c r="AG18" s="25"/>
    </row>
    <row r="19" spans="1:33" x14ac:dyDescent="0.3">
      <c r="A19" t="s">
        <v>30</v>
      </c>
      <c r="B19" s="25">
        <v>3.9552</v>
      </c>
      <c r="C19" s="25">
        <v>0</v>
      </c>
      <c r="D19" s="25">
        <v>1.4335329999999999</v>
      </c>
      <c r="E19" s="25">
        <v>0.98127399999999998</v>
      </c>
      <c r="F19" s="25">
        <v>2.2328990000000002</v>
      </c>
      <c r="G19" s="25">
        <v>0</v>
      </c>
      <c r="H19" s="25">
        <v>4.2082499999999996</v>
      </c>
      <c r="I19" s="25">
        <v>4.9709940000000001</v>
      </c>
      <c r="J19" s="25">
        <v>4.3805509999999996</v>
      </c>
      <c r="K19" s="25">
        <v>1.011563</v>
      </c>
      <c r="L19" s="25">
        <v>1.1961040000000001</v>
      </c>
      <c r="M19" s="25">
        <v>2.2125170000000001</v>
      </c>
      <c r="N19" s="25">
        <v>0</v>
      </c>
      <c r="O19" s="25">
        <v>4.2786590000000002</v>
      </c>
      <c r="P19" s="25">
        <v>8.6640429999999995</v>
      </c>
      <c r="Q19" s="25">
        <v>1.4751840000000001</v>
      </c>
      <c r="R19" s="25">
        <v>9.7631999999999994</v>
      </c>
      <c r="S19" s="25">
        <v>5.9739649999999997</v>
      </c>
      <c r="T19" s="25">
        <v>10.25234</v>
      </c>
      <c r="U19" s="25">
        <v>20.382840000000002</v>
      </c>
      <c r="V19" s="25">
        <v>14.356439999999999</v>
      </c>
      <c r="W19" s="25">
        <v>2.0495749999999999</v>
      </c>
      <c r="X19" s="25">
        <v>0</v>
      </c>
      <c r="Y19" s="25">
        <v>5.6006640000000001</v>
      </c>
      <c r="Z19" s="25">
        <v>6.1659940000000004</v>
      </c>
      <c r="AA19" s="25">
        <v>3.4247329999999998</v>
      </c>
      <c r="AB19" s="25">
        <v>4.7662990000000001</v>
      </c>
      <c r="AC19" s="25">
        <v>4.2159040000000001</v>
      </c>
      <c r="AD19" s="25">
        <v>0</v>
      </c>
      <c r="AE19" s="25">
        <v>15.02298</v>
      </c>
      <c r="AF19" s="25"/>
      <c r="AG19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3CBF-7176-40D9-BD12-951F1439BF8F}">
  <dimension ref="A1:H30"/>
  <sheetViews>
    <sheetView workbookViewId="0">
      <selection activeCell="A3" sqref="A3:A13"/>
    </sheetView>
  </sheetViews>
  <sheetFormatPr defaultRowHeight="14.4" x14ac:dyDescent="0.3"/>
  <cols>
    <col min="1" max="1" width="13.33203125" customWidth="1"/>
    <col min="2" max="2" width="13.6640625" customWidth="1"/>
    <col min="3" max="3" width="17.6640625" customWidth="1"/>
    <col min="4" max="4" width="14.77734375" customWidth="1"/>
    <col min="5" max="5" width="15.33203125" customWidth="1"/>
    <col min="6" max="6" width="13.88671875" customWidth="1"/>
    <col min="7" max="7" width="11.88671875" customWidth="1"/>
    <col min="8" max="8" width="14.21875" customWidth="1"/>
  </cols>
  <sheetData>
    <row r="1" spans="1:8" x14ac:dyDescent="0.3">
      <c r="A1" s="22" t="s">
        <v>123</v>
      </c>
    </row>
    <row r="2" spans="1:8" x14ac:dyDescent="0.3">
      <c r="A2" s="26" t="s">
        <v>120</v>
      </c>
      <c r="B2" s="26" t="s">
        <v>124</v>
      </c>
      <c r="C2" s="26" t="s">
        <v>119</v>
      </c>
      <c r="D2" s="26" t="s">
        <v>125</v>
      </c>
      <c r="E2" s="26" t="s">
        <v>121</v>
      </c>
      <c r="F2" s="26" t="s">
        <v>126</v>
      </c>
      <c r="G2" s="26" t="s">
        <v>122</v>
      </c>
      <c r="H2" s="26" t="s">
        <v>127</v>
      </c>
    </row>
    <row r="3" spans="1:8" x14ac:dyDescent="0.3">
      <c r="A3" s="25">
        <v>18.899999999999999</v>
      </c>
      <c r="B3" s="25">
        <v>27.3</v>
      </c>
      <c r="C3" s="25">
        <v>13.9</v>
      </c>
      <c r="D3" s="25">
        <v>28.8</v>
      </c>
      <c r="E3" s="25">
        <v>11</v>
      </c>
      <c r="F3" s="25">
        <v>22.3</v>
      </c>
      <c r="G3" s="25">
        <v>6.1</v>
      </c>
      <c r="H3" s="25">
        <v>6.3</v>
      </c>
    </row>
    <row r="4" spans="1:8" x14ac:dyDescent="0.3">
      <c r="A4" s="25">
        <v>19.100000000000001</v>
      </c>
      <c r="B4" s="25">
        <v>32.4</v>
      </c>
      <c r="C4" s="25">
        <v>12.7</v>
      </c>
      <c r="D4" s="25">
        <v>23.1</v>
      </c>
      <c r="E4" s="25">
        <v>10.199999999999999</v>
      </c>
      <c r="F4" s="25">
        <v>18.8</v>
      </c>
      <c r="G4" s="25">
        <v>8.1999999999999993</v>
      </c>
      <c r="H4" s="25">
        <v>8.4</v>
      </c>
    </row>
    <row r="5" spans="1:8" x14ac:dyDescent="0.3">
      <c r="A5" s="25">
        <v>17.100000000000001</v>
      </c>
      <c r="B5" s="25">
        <v>25.2</v>
      </c>
      <c r="C5" s="25">
        <v>10.8</v>
      </c>
      <c r="D5" s="25">
        <v>20</v>
      </c>
      <c r="E5" s="25">
        <v>12.3</v>
      </c>
      <c r="F5" s="25">
        <v>25</v>
      </c>
      <c r="G5" s="25">
        <v>7.7</v>
      </c>
      <c r="H5" s="25">
        <v>7.5</v>
      </c>
    </row>
    <row r="6" spans="1:8" x14ac:dyDescent="0.3">
      <c r="A6" s="25">
        <v>13.9</v>
      </c>
      <c r="B6" s="25">
        <v>18.7</v>
      </c>
      <c r="C6" s="25">
        <v>12.3</v>
      </c>
      <c r="D6" s="25">
        <v>14.6</v>
      </c>
      <c r="E6" s="25">
        <v>12.8</v>
      </c>
      <c r="F6" s="25">
        <v>23.5</v>
      </c>
      <c r="G6" s="25">
        <v>7.1</v>
      </c>
      <c r="H6" s="25">
        <v>7.7</v>
      </c>
    </row>
    <row r="7" spans="1:8" x14ac:dyDescent="0.3">
      <c r="A7" s="25">
        <v>14.2</v>
      </c>
      <c r="B7" s="25">
        <v>16.600000000000001</v>
      </c>
      <c r="C7" s="25">
        <v>12.5</v>
      </c>
      <c r="D7" s="25">
        <v>13.5</v>
      </c>
      <c r="E7" s="25">
        <v>14</v>
      </c>
      <c r="F7" s="25">
        <v>19.8</v>
      </c>
      <c r="G7" s="25">
        <v>6</v>
      </c>
      <c r="H7" s="25">
        <v>7.1</v>
      </c>
    </row>
    <row r="8" spans="1:8" x14ac:dyDescent="0.3">
      <c r="A8" s="25">
        <v>12.6</v>
      </c>
      <c r="B8" s="25">
        <v>27.1</v>
      </c>
      <c r="C8" s="25">
        <v>10.9</v>
      </c>
      <c r="D8" s="25">
        <v>29.8</v>
      </c>
      <c r="E8" s="25">
        <v>16.5</v>
      </c>
      <c r="F8" s="25">
        <v>28.7</v>
      </c>
      <c r="G8" s="25">
        <v>6.9</v>
      </c>
      <c r="H8" s="25">
        <v>8.1</v>
      </c>
    </row>
    <row r="9" spans="1:8" x14ac:dyDescent="0.3">
      <c r="A9" s="25">
        <v>22.1</v>
      </c>
      <c r="B9" s="25">
        <v>31.2</v>
      </c>
      <c r="C9" s="25">
        <v>13.2</v>
      </c>
      <c r="D9" s="25">
        <v>23.7</v>
      </c>
      <c r="E9" s="25">
        <v>16.8</v>
      </c>
      <c r="F9" s="25">
        <v>30.2</v>
      </c>
      <c r="G9" s="25">
        <v>7</v>
      </c>
      <c r="H9" s="25">
        <v>6.9</v>
      </c>
    </row>
    <row r="10" spans="1:8" x14ac:dyDescent="0.3">
      <c r="A10" s="25">
        <v>19.399999999999999</v>
      </c>
      <c r="B10" s="25">
        <v>20.5</v>
      </c>
      <c r="C10" s="25">
        <v>13.3</v>
      </c>
      <c r="D10" s="25">
        <v>16</v>
      </c>
      <c r="E10" s="25">
        <v>13.5</v>
      </c>
      <c r="F10" s="25">
        <v>26.1</v>
      </c>
      <c r="G10" s="25">
        <v>8.5</v>
      </c>
      <c r="H10" s="25">
        <v>7</v>
      </c>
    </row>
    <row r="11" spans="1:8" x14ac:dyDescent="0.3">
      <c r="A11" s="25">
        <v>19.899999999999999</v>
      </c>
      <c r="B11" s="25">
        <v>29.9</v>
      </c>
      <c r="C11" s="25">
        <v>10.3</v>
      </c>
      <c r="D11" s="25">
        <v>26.5</v>
      </c>
      <c r="E11" s="25">
        <v>14.7</v>
      </c>
      <c r="F11" s="25">
        <v>22.4</v>
      </c>
      <c r="G11" s="25">
        <v>8.1</v>
      </c>
      <c r="H11" s="25">
        <v>6.3</v>
      </c>
    </row>
    <row r="12" spans="1:8" x14ac:dyDescent="0.3">
      <c r="A12" s="25">
        <v>13.9</v>
      </c>
      <c r="B12" s="25">
        <v>30.5</v>
      </c>
      <c r="C12" s="25">
        <v>9.75</v>
      </c>
      <c r="D12" s="25">
        <v>27.8</v>
      </c>
      <c r="E12" s="25">
        <v>15.1</v>
      </c>
      <c r="F12" s="25">
        <v>27.8</v>
      </c>
      <c r="G12" s="25">
        <v>6.6</v>
      </c>
      <c r="H12" s="25">
        <v>7.8</v>
      </c>
    </row>
    <row r="13" spans="1:8" x14ac:dyDescent="0.3">
      <c r="A13" s="25">
        <v>15.6</v>
      </c>
      <c r="B13" s="25">
        <v>34.5</v>
      </c>
      <c r="C13" s="25">
        <v>9.25</v>
      </c>
      <c r="D13" s="25">
        <v>22.5</v>
      </c>
      <c r="E13" s="25">
        <v>18.600000000000001</v>
      </c>
      <c r="F13" s="25">
        <v>25</v>
      </c>
      <c r="G13" s="25">
        <v>7.4</v>
      </c>
      <c r="H13" s="25">
        <v>7.2</v>
      </c>
    </row>
    <row r="14" spans="1:8" x14ac:dyDescent="0.3">
      <c r="A14" s="25"/>
      <c r="B14" s="25">
        <v>46.8</v>
      </c>
      <c r="C14" s="25"/>
      <c r="D14" s="25">
        <v>35.6</v>
      </c>
      <c r="E14" s="25"/>
      <c r="F14" s="25"/>
      <c r="G14" s="25"/>
      <c r="H14" s="25"/>
    </row>
    <row r="17" spans="1:8" x14ac:dyDescent="0.3">
      <c r="A17" s="22" t="s">
        <v>128</v>
      </c>
    </row>
    <row r="18" spans="1:8" x14ac:dyDescent="0.3">
      <c r="A18" s="26" t="s">
        <v>120</v>
      </c>
      <c r="B18" s="26" t="s">
        <v>124</v>
      </c>
      <c r="C18" s="26" t="s">
        <v>119</v>
      </c>
      <c r="D18" s="26" t="s">
        <v>125</v>
      </c>
      <c r="E18" s="26" t="s">
        <v>121</v>
      </c>
      <c r="F18" s="26" t="s">
        <v>126</v>
      </c>
      <c r="G18" s="26" t="s">
        <v>122</v>
      </c>
      <c r="H18" s="26" t="s">
        <v>127</v>
      </c>
    </row>
    <row r="19" spans="1:8" x14ac:dyDescent="0.3">
      <c r="A19" s="25">
        <v>23.3</v>
      </c>
      <c r="B19" s="25">
        <v>62.3</v>
      </c>
      <c r="C19" s="25">
        <v>11.1</v>
      </c>
      <c r="D19" s="25">
        <v>66.3</v>
      </c>
      <c r="E19" s="25">
        <v>3</v>
      </c>
      <c r="F19" s="25">
        <v>67</v>
      </c>
      <c r="G19" s="25">
        <v>8.1</v>
      </c>
      <c r="H19" s="25">
        <v>10</v>
      </c>
    </row>
    <row r="20" spans="1:8" x14ac:dyDescent="0.3">
      <c r="A20" s="25">
        <v>33.200000000000003</v>
      </c>
      <c r="B20" s="25">
        <v>68.5</v>
      </c>
      <c r="C20" s="25">
        <v>10.4</v>
      </c>
      <c r="D20" s="25">
        <v>56.1</v>
      </c>
      <c r="E20" s="25">
        <v>8.6999999999999993</v>
      </c>
      <c r="F20" s="25">
        <v>52.2</v>
      </c>
      <c r="G20" s="25">
        <v>6.2</v>
      </c>
      <c r="H20" s="25">
        <v>5.5</v>
      </c>
    </row>
    <row r="21" spans="1:8" x14ac:dyDescent="0.3">
      <c r="A21" s="25">
        <v>4.3600000000000003</v>
      </c>
      <c r="B21" s="25">
        <v>50.6</v>
      </c>
      <c r="C21" s="25">
        <v>5.64</v>
      </c>
      <c r="D21" s="25">
        <v>51.7</v>
      </c>
      <c r="E21" s="25">
        <v>2.1</v>
      </c>
      <c r="F21" s="25">
        <v>61</v>
      </c>
      <c r="G21" s="25">
        <v>1.9</v>
      </c>
      <c r="H21" s="25">
        <v>2.1</v>
      </c>
    </row>
    <row r="22" spans="1:8" x14ac:dyDescent="0.3">
      <c r="A22" s="25">
        <v>10.1</v>
      </c>
      <c r="B22" s="25">
        <v>57.4</v>
      </c>
      <c r="C22" s="25">
        <v>5.36</v>
      </c>
      <c r="D22" s="25">
        <v>54.8</v>
      </c>
      <c r="E22" s="25">
        <v>3.4</v>
      </c>
      <c r="F22" s="25">
        <v>60.3</v>
      </c>
      <c r="G22" s="25">
        <v>2.8</v>
      </c>
      <c r="H22" s="25">
        <v>2.5</v>
      </c>
    </row>
    <row r="23" spans="1:8" x14ac:dyDescent="0.3">
      <c r="A23" s="25">
        <v>12.7</v>
      </c>
      <c r="B23" s="25">
        <v>47.8</v>
      </c>
      <c r="C23" s="25">
        <v>4.8099999999999996</v>
      </c>
      <c r="D23" s="25">
        <v>42.8</v>
      </c>
      <c r="E23" s="25">
        <v>8.1</v>
      </c>
      <c r="F23" s="25">
        <v>59.6</v>
      </c>
      <c r="G23" s="25">
        <v>1.9</v>
      </c>
      <c r="H23" s="25">
        <v>2.2000000000000002</v>
      </c>
    </row>
    <row r="24" spans="1:8" x14ac:dyDescent="0.3">
      <c r="A24" s="25">
        <v>17.3</v>
      </c>
      <c r="B24" s="25">
        <v>50.5</v>
      </c>
      <c r="C24" s="25">
        <v>9.4</v>
      </c>
      <c r="D24" s="25">
        <v>50.9</v>
      </c>
      <c r="E24" s="25">
        <v>3.2</v>
      </c>
      <c r="F24" s="25">
        <v>65.3</v>
      </c>
      <c r="G24" s="25">
        <v>1.8</v>
      </c>
      <c r="H24" s="25">
        <v>2.5</v>
      </c>
    </row>
    <row r="25" spans="1:8" x14ac:dyDescent="0.3">
      <c r="A25" s="25">
        <v>10.9</v>
      </c>
      <c r="B25" s="25">
        <v>56.6</v>
      </c>
      <c r="C25" s="25">
        <v>4.8600000000000003</v>
      </c>
      <c r="D25" s="25">
        <v>48.7</v>
      </c>
      <c r="E25" s="25">
        <v>10</v>
      </c>
      <c r="F25" s="25">
        <v>64</v>
      </c>
      <c r="G25" s="25">
        <v>2.2000000000000002</v>
      </c>
      <c r="H25" s="25">
        <v>2.1</v>
      </c>
    </row>
    <row r="26" spans="1:8" x14ac:dyDescent="0.3">
      <c r="A26" s="25">
        <v>14.9</v>
      </c>
      <c r="B26" s="25">
        <v>61.3</v>
      </c>
      <c r="C26" s="25">
        <v>7.32</v>
      </c>
      <c r="D26" s="25">
        <v>49</v>
      </c>
      <c r="E26" s="25">
        <v>11.2</v>
      </c>
      <c r="F26" s="25">
        <v>50.6</v>
      </c>
      <c r="G26" s="25">
        <v>3</v>
      </c>
      <c r="H26" s="25">
        <v>3.3</v>
      </c>
    </row>
    <row r="27" spans="1:8" x14ac:dyDescent="0.3">
      <c r="A27" s="25">
        <v>13.4</v>
      </c>
      <c r="B27" s="25">
        <v>9.32</v>
      </c>
      <c r="C27" s="25">
        <v>2.31</v>
      </c>
      <c r="D27" s="25">
        <v>8.7200000000000006</v>
      </c>
      <c r="E27" s="25">
        <v>7.1</v>
      </c>
      <c r="F27" s="25">
        <v>8.1999999999999993</v>
      </c>
      <c r="G27" s="25">
        <v>1.9</v>
      </c>
      <c r="H27" s="25">
        <v>1.8</v>
      </c>
    </row>
    <row r="28" spans="1:8" x14ac:dyDescent="0.3">
      <c r="A28" s="25">
        <v>12.6</v>
      </c>
      <c r="B28" s="25">
        <v>61.8</v>
      </c>
      <c r="C28" s="25">
        <v>7.94</v>
      </c>
      <c r="D28" s="25">
        <v>67.5</v>
      </c>
      <c r="E28" s="25">
        <v>4.5999999999999996</v>
      </c>
      <c r="F28" s="25">
        <v>52.4</v>
      </c>
      <c r="G28" s="25">
        <v>3.2</v>
      </c>
      <c r="H28" s="25">
        <v>4.0999999999999996</v>
      </c>
    </row>
    <row r="29" spans="1:8" x14ac:dyDescent="0.3">
      <c r="A29" s="25">
        <v>25.3</v>
      </c>
      <c r="B29" s="25">
        <v>57.6</v>
      </c>
      <c r="C29" s="25">
        <v>4.2</v>
      </c>
      <c r="D29" s="25">
        <v>56.4</v>
      </c>
      <c r="E29" s="25">
        <v>9.1</v>
      </c>
      <c r="F29" s="25">
        <v>57</v>
      </c>
      <c r="G29" s="25">
        <v>2.1</v>
      </c>
      <c r="H29" s="25">
        <v>2.4</v>
      </c>
    </row>
    <row r="30" spans="1:8" x14ac:dyDescent="0.3">
      <c r="A30" s="25"/>
      <c r="B30" s="25"/>
      <c r="C30" s="25">
        <v>72.599999999999994</v>
      </c>
      <c r="D30" s="25">
        <v>76.900000000000006</v>
      </c>
      <c r="E30" s="25"/>
      <c r="F30" s="25">
        <v>72.099999999999994</v>
      </c>
      <c r="G30" s="25"/>
      <c r="H30" s="25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F60E-F64F-4E71-BBA5-D4993CB94284}">
  <dimension ref="A1:P4"/>
  <sheetViews>
    <sheetView workbookViewId="0">
      <selection activeCell="C16" sqref="C16"/>
    </sheetView>
  </sheetViews>
  <sheetFormatPr defaultRowHeight="14.4" x14ac:dyDescent="0.3"/>
  <cols>
    <col min="1" max="1" width="24.5546875" customWidth="1"/>
  </cols>
  <sheetData>
    <row r="1" spans="1:16" x14ac:dyDescent="0.3">
      <c r="A1" t="s">
        <v>157</v>
      </c>
      <c r="B1" s="28" t="s">
        <v>153</v>
      </c>
      <c r="C1" s="28"/>
      <c r="D1" s="28"/>
      <c r="E1" s="28"/>
      <c r="F1" s="28"/>
      <c r="G1" s="28" t="s">
        <v>154</v>
      </c>
      <c r="H1" s="28"/>
      <c r="I1" s="28"/>
      <c r="J1" s="28"/>
      <c r="K1" s="28"/>
      <c r="L1" s="28" t="s">
        <v>155</v>
      </c>
      <c r="M1" s="28"/>
      <c r="N1" s="28"/>
      <c r="O1" s="28"/>
      <c r="P1" s="28"/>
    </row>
    <row r="2" spans="1:16" x14ac:dyDescent="0.3">
      <c r="A2" s="16" t="s">
        <v>150</v>
      </c>
      <c r="B2" s="5">
        <v>0.37</v>
      </c>
      <c r="C2" s="5">
        <v>1.2</v>
      </c>
      <c r="D2" s="5">
        <v>1.59</v>
      </c>
      <c r="E2" s="5">
        <v>4.6500000000000004</v>
      </c>
      <c r="F2" s="5">
        <v>1.71</v>
      </c>
      <c r="G2" s="5">
        <v>1.81</v>
      </c>
      <c r="H2" s="5">
        <v>2.4</v>
      </c>
      <c r="I2" s="5">
        <v>3.26</v>
      </c>
      <c r="J2" s="5">
        <v>8.73</v>
      </c>
      <c r="K2" s="5">
        <v>1.9</v>
      </c>
      <c r="L2" s="5">
        <v>14.3</v>
      </c>
      <c r="M2" s="5">
        <v>7</v>
      </c>
      <c r="N2" s="5">
        <v>12.5</v>
      </c>
      <c r="O2" s="5">
        <v>26.7</v>
      </c>
      <c r="P2" s="5">
        <v>6.85</v>
      </c>
    </row>
    <row r="3" spans="1:16" x14ac:dyDescent="0.3">
      <c r="A3" s="16" t="s">
        <v>156</v>
      </c>
      <c r="B3" s="5">
        <v>96.6</v>
      </c>
      <c r="C3" s="5">
        <v>96.9</v>
      </c>
      <c r="D3" s="5">
        <v>98.7</v>
      </c>
      <c r="E3" s="5">
        <v>99.5</v>
      </c>
      <c r="F3" s="5">
        <v>98.2</v>
      </c>
      <c r="G3" s="5">
        <v>87.3</v>
      </c>
      <c r="H3" s="5">
        <v>86.5</v>
      </c>
      <c r="I3" s="5">
        <v>93.5</v>
      </c>
      <c r="J3" s="5">
        <v>94</v>
      </c>
      <c r="K3" s="5">
        <v>92.5</v>
      </c>
      <c r="L3" s="5">
        <v>80.900000000000006</v>
      </c>
      <c r="M3" s="5">
        <v>88.8</v>
      </c>
      <c r="N3" s="5">
        <v>92.7</v>
      </c>
      <c r="O3" s="5">
        <v>98.5</v>
      </c>
      <c r="P3" s="5">
        <v>94.9</v>
      </c>
    </row>
    <row r="4" spans="1:16" x14ac:dyDescent="0.3">
      <c r="A4" s="16" t="s">
        <v>66</v>
      </c>
      <c r="B4" s="5">
        <v>66.8</v>
      </c>
      <c r="C4" s="5">
        <v>64</v>
      </c>
      <c r="D4" s="5">
        <v>79.900000000000006</v>
      </c>
      <c r="E4" s="5">
        <v>66.3</v>
      </c>
      <c r="F4" s="5">
        <v>61.6</v>
      </c>
      <c r="G4" s="5">
        <v>76</v>
      </c>
      <c r="H4" s="5">
        <v>73.7</v>
      </c>
      <c r="I4" s="5">
        <v>81.900000000000006</v>
      </c>
      <c r="J4" s="5">
        <v>76.900000000000006</v>
      </c>
      <c r="K4" s="5">
        <v>72.5</v>
      </c>
      <c r="L4" s="5">
        <v>47.2</v>
      </c>
      <c r="M4" s="5">
        <v>47.5</v>
      </c>
      <c r="N4" s="5">
        <v>65.900000000000006</v>
      </c>
      <c r="O4" s="5">
        <v>60.1</v>
      </c>
      <c r="P4" s="5">
        <v>54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92D7-C8CF-4D0D-B37E-5609E72A8246}">
  <dimension ref="A1:BC6"/>
  <sheetViews>
    <sheetView workbookViewId="0">
      <selection activeCell="N2" sqref="N2:R2"/>
    </sheetView>
  </sheetViews>
  <sheetFormatPr defaultRowHeight="14.4" x14ac:dyDescent="0.3"/>
  <sheetData>
    <row r="1" spans="1:55" x14ac:dyDescent="0.3">
      <c r="A1" s="22" t="s">
        <v>139</v>
      </c>
    </row>
    <row r="2" spans="1:55" x14ac:dyDescent="0.3">
      <c r="B2" s="25" t="s">
        <v>129</v>
      </c>
      <c r="C2" s="25" t="s">
        <v>129</v>
      </c>
      <c r="D2" s="25" t="s">
        <v>129</v>
      </c>
      <c r="E2" s="25" t="s">
        <v>129</v>
      </c>
      <c r="F2" s="25" t="s">
        <v>129</v>
      </c>
      <c r="G2" s="25" t="s">
        <v>129</v>
      </c>
      <c r="H2" s="25" t="s">
        <v>130</v>
      </c>
      <c r="I2" s="25" t="s">
        <v>130</v>
      </c>
      <c r="J2" s="25" t="s">
        <v>130</v>
      </c>
      <c r="K2" s="25" t="s">
        <v>130</v>
      </c>
      <c r="L2" s="25" t="s">
        <v>130</v>
      </c>
      <c r="M2" s="25" t="s">
        <v>130</v>
      </c>
      <c r="N2" s="25" t="s">
        <v>131</v>
      </c>
      <c r="O2" s="25" t="s">
        <v>131</v>
      </c>
      <c r="P2" s="25" t="s">
        <v>131</v>
      </c>
      <c r="Q2" s="25" t="s">
        <v>131</v>
      </c>
      <c r="R2" s="25" t="s">
        <v>131</v>
      </c>
      <c r="S2" s="25" t="s">
        <v>131</v>
      </c>
      <c r="T2" s="25" t="s">
        <v>132</v>
      </c>
      <c r="U2" s="25" t="s">
        <v>132</v>
      </c>
      <c r="V2" s="25" t="s">
        <v>132</v>
      </c>
      <c r="W2" s="25" t="s">
        <v>132</v>
      </c>
      <c r="X2" s="25" t="s">
        <v>132</v>
      </c>
      <c r="Y2" s="25" t="s">
        <v>132</v>
      </c>
      <c r="Z2" s="25" t="s">
        <v>133</v>
      </c>
      <c r="AA2" s="25" t="s">
        <v>133</v>
      </c>
      <c r="AB2" s="25" t="s">
        <v>133</v>
      </c>
      <c r="AC2" s="25" t="s">
        <v>133</v>
      </c>
      <c r="AD2" s="25" t="s">
        <v>133</v>
      </c>
      <c r="AE2" s="25" t="s">
        <v>133</v>
      </c>
      <c r="AF2" s="25" t="s">
        <v>128</v>
      </c>
      <c r="AG2" s="25" t="s">
        <v>128</v>
      </c>
      <c r="AH2" s="25" t="s">
        <v>128</v>
      </c>
      <c r="AI2" s="25" t="s">
        <v>128</v>
      </c>
      <c r="AJ2" s="25" t="s">
        <v>128</v>
      </c>
      <c r="AK2" s="25" t="s">
        <v>128</v>
      </c>
      <c r="AL2" s="25" t="s">
        <v>134</v>
      </c>
      <c r="AM2" s="25" t="s">
        <v>134</v>
      </c>
      <c r="AN2" s="25" t="s">
        <v>134</v>
      </c>
      <c r="AO2" s="25" t="s">
        <v>134</v>
      </c>
      <c r="AP2" s="25" t="s">
        <v>134</v>
      </c>
      <c r="AQ2" s="25" t="s">
        <v>134</v>
      </c>
      <c r="AR2" s="25" t="s">
        <v>135</v>
      </c>
      <c r="AS2" s="25" t="s">
        <v>135</v>
      </c>
      <c r="AT2" s="25" t="s">
        <v>135</v>
      </c>
      <c r="AU2" s="25" t="s">
        <v>135</v>
      </c>
      <c r="AV2" s="25" t="s">
        <v>135</v>
      </c>
      <c r="AW2" s="25" t="s">
        <v>135</v>
      </c>
      <c r="AX2" s="25" t="s">
        <v>136</v>
      </c>
      <c r="AY2" s="25" t="s">
        <v>136</v>
      </c>
      <c r="AZ2" s="25" t="s">
        <v>136</v>
      </c>
      <c r="BA2" s="25" t="s">
        <v>136</v>
      </c>
      <c r="BB2" s="25" t="s">
        <v>136</v>
      </c>
      <c r="BC2" s="25" t="s">
        <v>136</v>
      </c>
    </row>
    <row r="3" spans="1:55" x14ac:dyDescent="0.3">
      <c r="A3" t="s">
        <v>109</v>
      </c>
      <c r="B3" s="25">
        <v>37.6</v>
      </c>
      <c r="C3" s="25">
        <v>41.6</v>
      </c>
      <c r="D3" s="25">
        <v>32.5</v>
      </c>
      <c r="E3" s="25">
        <v>28.7</v>
      </c>
      <c r="F3" s="25">
        <v>32.1</v>
      </c>
      <c r="G3" s="25">
        <v>39.799999999999997</v>
      </c>
      <c r="H3" s="25">
        <v>63</v>
      </c>
      <c r="I3" s="25">
        <v>70.2</v>
      </c>
      <c r="J3" s="25">
        <v>49.9</v>
      </c>
      <c r="K3" s="25">
        <v>40.5</v>
      </c>
      <c r="L3" s="25">
        <v>70.599999999999994</v>
      </c>
      <c r="M3" s="25">
        <v>75.7</v>
      </c>
      <c r="N3" s="25">
        <v>52.8</v>
      </c>
      <c r="O3" s="25">
        <v>56.8</v>
      </c>
      <c r="P3" s="25">
        <v>51.1</v>
      </c>
      <c r="Q3" s="25">
        <v>43.7</v>
      </c>
      <c r="R3" s="25">
        <v>55.4</v>
      </c>
      <c r="S3" s="25">
        <v>32.6</v>
      </c>
      <c r="T3" s="25">
        <v>49.5</v>
      </c>
      <c r="U3" s="25">
        <v>54.4</v>
      </c>
      <c r="V3" s="25">
        <v>38.700000000000003</v>
      </c>
      <c r="W3" s="25">
        <v>29.6</v>
      </c>
      <c r="X3" s="25">
        <v>52.7</v>
      </c>
      <c r="Y3" s="25">
        <v>25.9</v>
      </c>
      <c r="Z3" s="25">
        <v>76.7</v>
      </c>
      <c r="AA3" s="25">
        <v>73.7</v>
      </c>
      <c r="AB3" s="25">
        <v>85.7</v>
      </c>
      <c r="AC3" s="25">
        <v>82.1</v>
      </c>
      <c r="AD3" s="25">
        <v>74</v>
      </c>
      <c r="AE3" s="25">
        <v>62.6</v>
      </c>
      <c r="AF3" s="25">
        <v>41.7</v>
      </c>
      <c r="AG3" s="25">
        <v>32.9</v>
      </c>
      <c r="AH3" s="25">
        <v>33.9</v>
      </c>
      <c r="AI3" s="25">
        <v>19.7</v>
      </c>
      <c r="AJ3" s="25">
        <v>26.8</v>
      </c>
      <c r="AK3" s="25">
        <v>18.899999999999999</v>
      </c>
      <c r="AL3" s="25">
        <v>30.8</v>
      </c>
      <c r="AM3" s="25">
        <v>35.700000000000003</v>
      </c>
      <c r="AN3" s="25">
        <v>29.4</v>
      </c>
      <c r="AO3" s="25">
        <v>25.1</v>
      </c>
      <c r="AP3" s="25">
        <v>28.6</v>
      </c>
      <c r="AQ3" s="25">
        <v>18.7</v>
      </c>
      <c r="AR3" s="25">
        <v>81.900000000000006</v>
      </c>
      <c r="AS3" s="25">
        <v>80.599999999999994</v>
      </c>
      <c r="AT3" s="25">
        <v>64.400000000000006</v>
      </c>
      <c r="AU3" s="25">
        <v>82.3</v>
      </c>
      <c r="AV3" s="25">
        <v>75.5</v>
      </c>
      <c r="AW3" s="25">
        <v>61</v>
      </c>
      <c r="AX3" s="25">
        <v>62.4</v>
      </c>
      <c r="AY3" s="25">
        <v>53.6</v>
      </c>
      <c r="AZ3" s="25">
        <v>59.4</v>
      </c>
      <c r="BA3" s="25">
        <v>61.4</v>
      </c>
      <c r="BB3" s="25">
        <v>52.7</v>
      </c>
      <c r="BC3" s="25">
        <v>41.7</v>
      </c>
    </row>
    <row r="4" spans="1:55" x14ac:dyDescent="0.3">
      <c r="A4" t="s">
        <v>55</v>
      </c>
      <c r="B4" s="25">
        <v>44.2</v>
      </c>
      <c r="C4" s="25">
        <v>49.5</v>
      </c>
      <c r="D4" s="25">
        <v>50.1</v>
      </c>
      <c r="E4" s="25">
        <v>37.1</v>
      </c>
      <c r="F4" s="25">
        <v>50.9</v>
      </c>
      <c r="G4" s="25">
        <v>46.1</v>
      </c>
      <c r="H4" s="25">
        <v>49.9</v>
      </c>
      <c r="I4" s="25">
        <v>54</v>
      </c>
      <c r="J4" s="25">
        <v>44.2</v>
      </c>
      <c r="K4" s="25">
        <v>30.4</v>
      </c>
      <c r="L4" s="25">
        <v>56.7</v>
      </c>
      <c r="M4" s="25">
        <v>42.8</v>
      </c>
      <c r="N4" s="25">
        <v>66.8</v>
      </c>
      <c r="O4" s="25">
        <v>75.3</v>
      </c>
      <c r="P4" s="25">
        <v>69.8</v>
      </c>
      <c r="Q4" s="25">
        <v>57.3</v>
      </c>
      <c r="R4" s="25">
        <v>69.400000000000006</v>
      </c>
      <c r="S4" s="25">
        <v>60.3</v>
      </c>
      <c r="T4" s="25">
        <v>76.7</v>
      </c>
      <c r="U4" s="25">
        <v>79.3</v>
      </c>
      <c r="V4" s="25">
        <v>77.3</v>
      </c>
      <c r="W4" s="25">
        <v>69</v>
      </c>
      <c r="X4" s="25">
        <v>77.900000000000006</v>
      </c>
      <c r="Y4" s="25">
        <v>69.5</v>
      </c>
      <c r="Z4" s="25">
        <v>93.6</v>
      </c>
      <c r="AA4" s="25">
        <v>94.6</v>
      </c>
      <c r="AB4" s="25">
        <v>98.2</v>
      </c>
      <c r="AC4" s="25">
        <v>97.3</v>
      </c>
      <c r="AD4" s="25">
        <v>92.8</v>
      </c>
      <c r="AE4" s="25">
        <v>96</v>
      </c>
      <c r="AF4" s="25">
        <v>78.599999999999994</v>
      </c>
      <c r="AG4" s="25">
        <v>77.599999999999994</v>
      </c>
      <c r="AH4" s="25">
        <v>74.3</v>
      </c>
      <c r="AI4" s="25">
        <v>76.8</v>
      </c>
      <c r="AJ4" s="25">
        <v>71.900000000000006</v>
      </c>
      <c r="AK4" s="25">
        <v>84.4</v>
      </c>
      <c r="AL4" s="25">
        <v>53.3</v>
      </c>
      <c r="AM4" s="25">
        <v>54.6</v>
      </c>
      <c r="AN4" s="25">
        <v>54.1</v>
      </c>
      <c r="AO4" s="25">
        <v>53.2</v>
      </c>
      <c r="AP4" s="25">
        <v>50.1</v>
      </c>
      <c r="AQ4" s="25">
        <v>38.700000000000003</v>
      </c>
      <c r="AR4" s="25">
        <v>91.9</v>
      </c>
      <c r="AS4" s="25">
        <v>91.8</v>
      </c>
      <c r="AT4" s="25">
        <v>74.3</v>
      </c>
      <c r="AU4" s="25">
        <v>96.6</v>
      </c>
      <c r="AV4" s="25">
        <v>88.6</v>
      </c>
      <c r="AW4" s="25">
        <v>89.8</v>
      </c>
      <c r="AX4" s="25">
        <v>80</v>
      </c>
      <c r="AY4" s="25">
        <v>72.599999999999994</v>
      </c>
      <c r="AZ4" s="25">
        <v>78.2</v>
      </c>
      <c r="BA4" s="25">
        <v>72.599999999999994</v>
      </c>
      <c r="BB4" s="25">
        <v>77.099999999999994</v>
      </c>
      <c r="BC4" s="25">
        <v>78.900000000000006</v>
      </c>
    </row>
    <row r="5" spans="1:55" x14ac:dyDescent="0.3">
      <c r="A5" t="s">
        <v>137</v>
      </c>
      <c r="B5" s="25">
        <v>34.799999999999997</v>
      </c>
      <c r="C5" s="25">
        <v>40.6</v>
      </c>
      <c r="D5" s="25">
        <v>34.5</v>
      </c>
      <c r="E5" s="25">
        <v>28.3</v>
      </c>
      <c r="F5" s="25">
        <v>41.6</v>
      </c>
      <c r="G5" s="25">
        <v>36.5</v>
      </c>
      <c r="H5" s="25">
        <v>35.5</v>
      </c>
      <c r="I5" s="25">
        <v>47.1</v>
      </c>
      <c r="J5" s="25">
        <v>38.700000000000003</v>
      </c>
      <c r="K5" s="25">
        <v>23.8</v>
      </c>
      <c r="L5" s="25">
        <v>52.2</v>
      </c>
      <c r="M5" s="25">
        <v>37.299999999999997</v>
      </c>
      <c r="N5" s="25">
        <v>61.9</v>
      </c>
      <c r="O5" s="25">
        <v>59.9</v>
      </c>
      <c r="P5" s="25">
        <v>52.3</v>
      </c>
      <c r="Q5" s="25">
        <v>48.5</v>
      </c>
      <c r="R5" s="25">
        <v>61.4</v>
      </c>
      <c r="S5" s="25">
        <v>49.6</v>
      </c>
      <c r="T5" s="25">
        <v>53.4</v>
      </c>
      <c r="U5" s="25">
        <v>64.5</v>
      </c>
      <c r="V5" s="25">
        <v>51.7</v>
      </c>
      <c r="W5" s="25">
        <v>43.6</v>
      </c>
      <c r="X5" s="25">
        <v>55.7</v>
      </c>
      <c r="Y5" s="25">
        <v>44.2</v>
      </c>
      <c r="Z5" s="25">
        <v>90.8</v>
      </c>
      <c r="AA5" s="25">
        <v>88.8</v>
      </c>
      <c r="AB5" s="25">
        <v>92.3</v>
      </c>
      <c r="AC5" s="25">
        <v>94.5</v>
      </c>
      <c r="AD5" s="25">
        <v>85.7</v>
      </c>
      <c r="AE5" s="25">
        <v>89.6</v>
      </c>
      <c r="AF5" s="25">
        <v>44.5</v>
      </c>
      <c r="AG5" s="25">
        <v>40.700000000000003</v>
      </c>
      <c r="AH5" s="25">
        <v>31.6</v>
      </c>
      <c r="AI5" s="25">
        <v>29.1</v>
      </c>
      <c r="AJ5" s="25">
        <v>32.200000000000003</v>
      </c>
      <c r="AK5" s="25">
        <v>35.799999999999997</v>
      </c>
      <c r="AL5" s="25">
        <v>40</v>
      </c>
      <c r="AM5" s="25">
        <v>44.7</v>
      </c>
      <c r="AN5" s="25">
        <v>35.5</v>
      </c>
      <c r="AO5" s="25">
        <v>42.3</v>
      </c>
      <c r="AP5" s="25">
        <v>34</v>
      </c>
      <c r="AQ5" s="25">
        <v>31.4</v>
      </c>
      <c r="AR5" s="25">
        <v>94.8</v>
      </c>
      <c r="AS5" s="25">
        <v>91.2</v>
      </c>
      <c r="AT5" s="25">
        <v>71.2</v>
      </c>
      <c r="AU5" s="25">
        <v>95.8</v>
      </c>
      <c r="AV5" s="25">
        <v>86.1</v>
      </c>
      <c r="AW5" s="25">
        <v>87.8</v>
      </c>
      <c r="AX5" s="25">
        <v>79.900000000000006</v>
      </c>
      <c r="AY5" s="25">
        <v>67.400000000000006</v>
      </c>
      <c r="AZ5" s="25">
        <v>71.3</v>
      </c>
      <c r="BA5" s="25">
        <v>69</v>
      </c>
      <c r="BB5" s="25">
        <v>73.900000000000006</v>
      </c>
      <c r="BC5" s="25">
        <v>74</v>
      </c>
    </row>
    <row r="6" spans="1:55" x14ac:dyDescent="0.3">
      <c r="A6" t="s">
        <v>138</v>
      </c>
      <c r="B6" s="25">
        <v>31</v>
      </c>
      <c r="C6" s="25">
        <v>36.799999999999997</v>
      </c>
      <c r="D6" s="25">
        <v>27.7</v>
      </c>
      <c r="E6" s="25">
        <v>22.2</v>
      </c>
      <c r="F6" s="25">
        <v>35.799999999999997</v>
      </c>
      <c r="G6" s="25">
        <v>33.4</v>
      </c>
      <c r="H6" s="25">
        <v>43.3</v>
      </c>
      <c r="I6" s="25">
        <v>60.2</v>
      </c>
      <c r="J6" s="25">
        <v>46</v>
      </c>
      <c r="K6" s="25">
        <v>28.9</v>
      </c>
      <c r="L6" s="25">
        <v>73.400000000000006</v>
      </c>
      <c r="M6" s="25">
        <v>54.8</v>
      </c>
      <c r="N6" s="25">
        <v>55.2</v>
      </c>
      <c r="O6" s="25">
        <v>56.5</v>
      </c>
      <c r="P6" s="25">
        <v>50.8</v>
      </c>
      <c r="Q6" s="25">
        <v>44.5</v>
      </c>
      <c r="R6" s="25">
        <v>48</v>
      </c>
      <c r="S6" s="25">
        <v>38.4</v>
      </c>
      <c r="T6" s="25">
        <v>43.1</v>
      </c>
      <c r="U6" s="25">
        <v>52.2</v>
      </c>
      <c r="V6" s="25">
        <v>37.200000000000003</v>
      </c>
      <c r="W6" s="25">
        <v>31.9</v>
      </c>
      <c r="X6" s="25">
        <v>38.5</v>
      </c>
      <c r="Y6" s="25">
        <v>26.4</v>
      </c>
      <c r="Z6" s="25">
        <v>81.099999999999994</v>
      </c>
      <c r="AA6" s="25">
        <v>79.8</v>
      </c>
      <c r="AB6" s="25">
        <v>88</v>
      </c>
      <c r="AC6" s="25">
        <v>89.5</v>
      </c>
      <c r="AD6" s="25">
        <v>71.900000000000006</v>
      </c>
      <c r="AE6" s="25">
        <v>78.5</v>
      </c>
      <c r="AF6" s="25">
        <v>32.9</v>
      </c>
      <c r="AG6" s="25">
        <v>31.9</v>
      </c>
      <c r="AH6" s="25">
        <v>22.5</v>
      </c>
      <c r="AI6" s="25">
        <v>17.7</v>
      </c>
      <c r="AJ6" s="25">
        <v>16.7</v>
      </c>
      <c r="AK6" s="25">
        <v>19.5</v>
      </c>
      <c r="AL6" s="25">
        <v>32</v>
      </c>
      <c r="AM6" s="25">
        <v>32.1</v>
      </c>
      <c r="AN6" s="25">
        <v>24.1</v>
      </c>
      <c r="AO6" s="25">
        <v>25.8</v>
      </c>
      <c r="AP6" s="25">
        <v>21.1</v>
      </c>
      <c r="AQ6" s="25">
        <v>21.3</v>
      </c>
      <c r="AR6" s="25">
        <v>91.6</v>
      </c>
      <c r="AS6" s="25">
        <v>84.8</v>
      </c>
      <c r="AT6" s="25">
        <v>64.7</v>
      </c>
      <c r="AU6" s="25">
        <v>93</v>
      </c>
      <c r="AV6" s="25">
        <v>69.900000000000006</v>
      </c>
      <c r="AW6" s="25">
        <v>74.599999999999994</v>
      </c>
      <c r="AX6" s="25">
        <v>69.599999999999994</v>
      </c>
      <c r="AY6" s="25">
        <v>57.8</v>
      </c>
      <c r="AZ6" s="25">
        <v>64.099999999999994</v>
      </c>
      <c r="BA6" s="25">
        <v>63.8</v>
      </c>
      <c r="BB6" s="25">
        <v>53.3</v>
      </c>
      <c r="BC6" s="25">
        <v>56.8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14EF-77DD-4D7F-B0E4-416A92054873}">
  <dimension ref="A1:D14"/>
  <sheetViews>
    <sheetView workbookViewId="0">
      <selection activeCell="A2" sqref="A2"/>
    </sheetView>
  </sheetViews>
  <sheetFormatPr defaultRowHeight="14.4" x14ac:dyDescent="0.3"/>
  <cols>
    <col min="1" max="1" width="8.88671875" customWidth="1"/>
  </cols>
  <sheetData>
    <row r="1" spans="1:4" x14ac:dyDescent="0.3">
      <c r="A1" t="s">
        <v>145</v>
      </c>
    </row>
    <row r="2" spans="1:4" x14ac:dyDescent="0.3">
      <c r="A2" t="s">
        <v>140</v>
      </c>
    </row>
    <row r="3" spans="1:4" x14ac:dyDescent="0.3">
      <c r="A3" t="s">
        <v>141</v>
      </c>
      <c r="B3" t="s">
        <v>142</v>
      </c>
      <c r="C3" t="s">
        <v>30</v>
      </c>
      <c r="D3" t="s">
        <v>143</v>
      </c>
    </row>
    <row r="4" spans="1:4" x14ac:dyDescent="0.3">
      <c r="A4">
        <v>1</v>
      </c>
      <c r="B4">
        <v>2.16</v>
      </c>
      <c r="C4">
        <v>7.76</v>
      </c>
      <c r="D4">
        <v>2.95</v>
      </c>
    </row>
    <row r="5" spans="1:4" x14ac:dyDescent="0.3">
      <c r="A5">
        <v>2</v>
      </c>
      <c r="B5">
        <v>0.97</v>
      </c>
      <c r="C5">
        <v>12.4</v>
      </c>
      <c r="D5">
        <v>3.34</v>
      </c>
    </row>
    <row r="6" spans="1:4" x14ac:dyDescent="0.3">
      <c r="A6">
        <v>3</v>
      </c>
      <c r="B6">
        <v>1.45</v>
      </c>
      <c r="C6">
        <v>3.83</v>
      </c>
      <c r="D6">
        <v>0.88</v>
      </c>
    </row>
    <row r="7" spans="1:4" x14ac:dyDescent="0.3">
      <c r="A7">
        <v>4</v>
      </c>
      <c r="B7">
        <v>0</v>
      </c>
      <c r="C7">
        <v>9.24</v>
      </c>
      <c r="D7">
        <v>2.2400000000000002</v>
      </c>
    </row>
    <row r="9" spans="1:4" x14ac:dyDescent="0.3">
      <c r="A9" t="s">
        <v>144</v>
      </c>
    </row>
    <row r="10" spans="1:4" x14ac:dyDescent="0.3">
      <c r="A10" t="s">
        <v>141</v>
      </c>
      <c r="B10" t="s">
        <v>142</v>
      </c>
      <c r="C10" t="s">
        <v>30</v>
      </c>
      <c r="D10" t="s">
        <v>143</v>
      </c>
    </row>
    <row r="11" spans="1:4" x14ac:dyDescent="0.3">
      <c r="A11">
        <v>1</v>
      </c>
      <c r="B11">
        <v>7.3999999999999996E-2</v>
      </c>
      <c r="C11">
        <v>0.12</v>
      </c>
      <c r="D11">
        <v>8.3000000000000004E-2</v>
      </c>
    </row>
    <row r="12" spans="1:4" x14ac:dyDescent="0.3">
      <c r="A12">
        <v>2</v>
      </c>
      <c r="B12">
        <v>0.47</v>
      </c>
      <c r="C12">
        <v>0.83</v>
      </c>
      <c r="D12">
        <v>0.42</v>
      </c>
    </row>
    <row r="13" spans="1:4" x14ac:dyDescent="0.3">
      <c r="A13">
        <v>3</v>
      </c>
      <c r="B13">
        <v>2.5999999999999999E-2</v>
      </c>
      <c r="C13">
        <v>9.2999999999999999E-2</v>
      </c>
      <c r="D13">
        <v>2.9000000000000001E-2</v>
      </c>
    </row>
    <row r="14" spans="1:4" x14ac:dyDescent="0.3">
      <c r="A14">
        <v>4</v>
      </c>
      <c r="B14">
        <v>0.24</v>
      </c>
      <c r="C14">
        <v>0.64</v>
      </c>
      <c r="D14"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1A</vt:lpstr>
      <vt:lpstr>Figure 1B</vt:lpstr>
      <vt:lpstr>Figure 1C</vt:lpstr>
      <vt:lpstr>Figure 1D</vt:lpstr>
      <vt:lpstr>Fig 2B Treg_%_of_CD4</vt:lpstr>
      <vt:lpstr>Fig 2B Treg_Abs_count</vt:lpstr>
      <vt:lpstr>Fig 2C Log2FC absolute counts</vt:lpstr>
      <vt:lpstr>Fig 2D CyTOF metaclusters</vt:lpstr>
      <vt:lpstr>Fig 3C scRNAseq cluster freq</vt:lpstr>
      <vt:lpstr>Fig 4B %pSTAT5 of Treg unstim</vt:lpstr>
      <vt:lpstr>Fig 4C %pSTAT5 nonTreg</vt:lpstr>
      <vt:lpstr>Fig 4E %pSTAT5 stim</vt:lpstr>
      <vt:lpstr>Fig5B Treg subsets</vt:lpstr>
      <vt:lpstr>Fig 5C CD25 Ki67</vt:lpstr>
      <vt:lpstr>Fig 5D</vt:lpstr>
      <vt:lpstr>Fig 7C Treg surface markers</vt:lpstr>
      <vt:lpstr>Fig 7F Transendocytosis assay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Cooney</dc:creator>
  <cp:lastModifiedBy>Laura Cooney</cp:lastModifiedBy>
  <dcterms:created xsi:type="dcterms:W3CDTF">2025-04-04T19:04:06Z</dcterms:created>
  <dcterms:modified xsi:type="dcterms:W3CDTF">2026-07-30T02:23:11Z</dcterms:modified>
</cp:coreProperties>
</file>