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 monaci\Desktop\New folder\"/>
    </mc:Choice>
  </mc:AlternateContent>
  <xr:revisionPtr revIDLastSave="0" documentId="13_ncr:1_{19CC4767-6FA4-4B4A-99CF-4D8922C93BC5}" xr6:coauthVersionLast="47" xr6:coauthVersionMax="47" xr10:uidLastSave="{00000000-0000-0000-0000-000000000000}"/>
  <bookViews>
    <workbookView xWindow="-120" yWindow="-120" windowWidth="29040" windowHeight="15840" firstSheet="2" activeTab="10" xr2:uid="{6DFAB54E-585E-498A-8843-411E4E329453}"/>
  </bookViews>
  <sheets>
    <sheet name="Figure 1" sheetId="1" r:id="rId1"/>
    <sheet name="Figure 2" sheetId="8" r:id="rId2"/>
    <sheet name="Figure 3" sheetId="9" r:id="rId3"/>
    <sheet name="Figure 4" sheetId="2" r:id="rId4"/>
    <sheet name="Figure 5" sheetId="3" r:id="rId5"/>
    <sheet name="Figure 6" sheetId="10" r:id="rId6"/>
    <sheet name="Figure 7 " sheetId="4" r:id="rId7"/>
    <sheet name="Figure 8" sheetId="5" r:id="rId8"/>
    <sheet name="Suplemetary Figure 1" sheetId="11" r:id="rId9"/>
    <sheet name="Suplemetary Figure 2" sheetId="6" r:id="rId10"/>
    <sheet name="Suplemetary Figure 3" sheetId="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7" l="1"/>
  <c r="H58" i="7"/>
  <c r="H55" i="7"/>
  <c r="H54" i="7"/>
  <c r="M51" i="7"/>
  <c r="N51" i="7" s="1"/>
  <c r="H51" i="7"/>
  <c r="H50" i="7"/>
  <c r="H44" i="7"/>
  <c r="H43" i="7"/>
  <c r="H40" i="7"/>
  <c r="N39" i="7"/>
  <c r="H39" i="7"/>
  <c r="H36" i="7"/>
  <c r="M35" i="7"/>
  <c r="N35" i="7" s="1"/>
  <c r="H35" i="7"/>
  <c r="N52" i="7" l="1"/>
  <c r="N53" i="7"/>
  <c r="N36" i="7"/>
  <c r="N41" i="7"/>
  <c r="N37" i="7"/>
  <c r="N55" i="7"/>
  <c r="N40" i="7"/>
  <c r="N56" i="7"/>
  <c r="N57" i="7"/>
  <c r="H15" i="4" l="1"/>
  <c r="H14" i="4"/>
  <c r="H11" i="4"/>
  <c r="H10" i="4"/>
  <c r="M6" i="4"/>
  <c r="N7" i="4" s="1"/>
  <c r="H6" i="4"/>
  <c r="H5" i="4"/>
  <c r="H22" i="10"/>
  <c r="H21" i="10"/>
  <c r="H18" i="10"/>
  <c r="H17" i="10"/>
  <c r="H16" i="10"/>
  <c r="H15" i="10"/>
  <c r="H11" i="10"/>
  <c r="H10" i="10"/>
  <c r="H9" i="10"/>
  <c r="M8" i="10"/>
  <c r="N21" i="10" s="1"/>
  <c r="H8" i="10"/>
  <c r="H44" i="10"/>
  <c r="H43" i="10"/>
  <c r="H42" i="10"/>
  <c r="H41" i="10"/>
  <c r="H37" i="10"/>
  <c r="H36" i="10"/>
  <c r="H35" i="10"/>
  <c r="H34" i="10"/>
  <c r="H30" i="10"/>
  <c r="H29" i="10"/>
  <c r="M28" i="10"/>
  <c r="N42" i="10" s="1"/>
  <c r="H28" i="10"/>
  <c r="H27" i="10"/>
  <c r="N8" i="4" l="1"/>
  <c r="N10" i="4"/>
  <c r="N11" i="4"/>
  <c r="N12" i="4"/>
  <c r="N6" i="4"/>
  <c r="N16" i="10"/>
  <c r="N10" i="10"/>
  <c r="N22" i="10"/>
  <c r="N17" i="10"/>
  <c r="N12" i="10"/>
  <c r="N18" i="10"/>
  <c r="N8" i="10"/>
  <c r="N13" i="10"/>
  <c r="N14" i="10"/>
  <c r="N20" i="10"/>
  <c r="N9" i="10"/>
  <c r="N40" i="10"/>
  <c r="N37" i="10"/>
  <c r="N28" i="10"/>
  <c r="N30" i="10"/>
  <c r="N32" i="10"/>
  <c r="N33" i="10"/>
  <c r="N38" i="10"/>
  <c r="N34" i="10"/>
  <c r="N41" i="10"/>
  <c r="N29" i="10"/>
  <c r="N36" i="10"/>
  <c r="H13" i="3" l="1"/>
  <c r="H12" i="3"/>
  <c r="H9" i="3"/>
  <c r="H8" i="3"/>
  <c r="H5" i="3"/>
  <c r="M4" i="3"/>
  <c r="N5" i="3" s="1"/>
  <c r="H4" i="3"/>
  <c r="N6" i="3" l="1"/>
  <c r="N8" i="3"/>
  <c r="N9" i="3"/>
  <c r="N4" i="3"/>
  <c r="N10" i="3"/>
  <c r="H88" i="2"/>
  <c r="H87" i="2"/>
  <c r="H86" i="2"/>
  <c r="H85" i="2"/>
  <c r="N84" i="2"/>
  <c r="H84" i="2"/>
  <c r="H81" i="2"/>
  <c r="H80" i="2"/>
  <c r="N79" i="2"/>
  <c r="H79" i="2"/>
  <c r="H78" i="2"/>
  <c r="H77" i="2"/>
  <c r="H73" i="2"/>
  <c r="N72" i="2"/>
  <c r="H72" i="2"/>
  <c r="H71" i="2"/>
  <c r="M70" i="2"/>
  <c r="N88" i="2" s="1"/>
  <c r="H70" i="2"/>
  <c r="H69" i="2"/>
  <c r="H64" i="2"/>
  <c r="H63" i="2"/>
  <c r="H62" i="2"/>
  <c r="H61" i="2"/>
  <c r="H60" i="2"/>
  <c r="H57" i="2"/>
  <c r="H56" i="2"/>
  <c r="H55" i="2"/>
  <c r="H54" i="2"/>
  <c r="H53" i="2"/>
  <c r="H49" i="2"/>
  <c r="H48" i="2"/>
  <c r="H47" i="2"/>
  <c r="H46" i="2"/>
  <c r="M45" i="2"/>
  <c r="N63" i="2" s="1"/>
  <c r="H45" i="2"/>
  <c r="H94" i="9"/>
  <c r="I94" i="9" s="1"/>
  <c r="H93" i="9"/>
  <c r="I93" i="9" s="1"/>
  <c r="H92" i="9"/>
  <c r="I92" i="9" s="1"/>
  <c r="H91" i="9"/>
  <c r="I91" i="9" s="1"/>
  <c r="I89" i="9"/>
  <c r="H89" i="9"/>
  <c r="I88" i="9"/>
  <c r="H88" i="9"/>
  <c r="H87" i="9"/>
  <c r="I87" i="9" s="1"/>
  <c r="H86" i="9"/>
  <c r="I86" i="9" s="1"/>
  <c r="I84" i="9"/>
  <c r="H84" i="9"/>
  <c r="H83" i="9"/>
  <c r="I83" i="9" s="1"/>
  <c r="I82" i="9"/>
  <c r="H82" i="9"/>
  <c r="N81" i="9"/>
  <c r="M81" i="9"/>
  <c r="N94" i="9" s="1"/>
  <c r="H81" i="9"/>
  <c r="I81" i="9" s="1"/>
  <c r="N47" i="2" l="1"/>
  <c r="N54" i="2"/>
  <c r="N74" i="2"/>
  <c r="N59" i="2"/>
  <c r="N55" i="2"/>
  <c r="N61" i="2"/>
  <c r="N75" i="2"/>
  <c r="N80" i="2"/>
  <c r="N86" i="2"/>
  <c r="N45" i="2"/>
  <c r="N50" i="2"/>
  <c r="N70" i="2"/>
  <c r="N76" i="2"/>
  <c r="N51" i="2"/>
  <c r="N62" i="2"/>
  <c r="N82" i="2"/>
  <c r="N87" i="2"/>
  <c r="N49" i="2"/>
  <c r="N46" i="2"/>
  <c r="N57" i="2"/>
  <c r="N71" i="2"/>
  <c r="N83" i="2"/>
  <c r="N53" i="2"/>
  <c r="N58" i="2"/>
  <c r="N78" i="2"/>
  <c r="N95" i="9"/>
  <c r="N85" i="9"/>
  <c r="N90" i="9"/>
  <c r="N82" i="9"/>
  <c r="N89" i="9"/>
  <c r="N93" i="9"/>
  <c r="N83" i="9"/>
  <c r="N87" i="9"/>
  <c r="N91" i="9"/>
  <c r="H76" i="9"/>
  <c r="I76" i="9" s="1"/>
  <c r="H75" i="9"/>
  <c r="I75" i="9" s="1"/>
  <c r="I74" i="9"/>
  <c r="H74" i="9"/>
  <c r="H73" i="9"/>
  <c r="I73" i="9" s="1"/>
  <c r="H71" i="9"/>
  <c r="I71" i="9" s="1"/>
  <c r="H70" i="9"/>
  <c r="I70" i="9" s="1"/>
  <c r="H69" i="9"/>
  <c r="I69" i="9" s="1"/>
  <c r="H68" i="9"/>
  <c r="I68" i="9" s="1"/>
  <c r="I66" i="9"/>
  <c r="H66" i="9"/>
  <c r="H65" i="9"/>
  <c r="I65" i="9" s="1"/>
  <c r="I64" i="9"/>
  <c r="H64" i="9"/>
  <c r="N63" i="9"/>
  <c r="M63" i="9"/>
  <c r="N77" i="9" s="1"/>
  <c r="H63" i="9"/>
  <c r="I63" i="9" s="1"/>
  <c r="N68" i="9" l="1"/>
  <c r="N72" i="9"/>
  <c r="N75" i="9"/>
  <c r="N64" i="9"/>
  <c r="N71" i="9"/>
  <c r="N65" i="9"/>
  <c r="N69" i="9"/>
  <c r="N73" i="9"/>
  <c r="N76" i="9"/>
  <c r="N67" i="9"/>
  <c r="M56" i="9"/>
  <c r="H56" i="9"/>
  <c r="H55" i="9"/>
  <c r="H54" i="9"/>
  <c r="M53" i="9"/>
  <c r="H53" i="9"/>
  <c r="M51" i="9"/>
  <c r="H51" i="9"/>
  <c r="H50" i="9"/>
  <c r="M49" i="9"/>
  <c r="H49" i="9"/>
  <c r="M48" i="9"/>
  <c r="H48" i="9"/>
  <c r="H46" i="9"/>
  <c r="H45" i="9"/>
  <c r="M44" i="9"/>
  <c r="H44" i="9"/>
  <c r="M43" i="9"/>
  <c r="L43" i="9"/>
  <c r="M57" i="9" s="1"/>
  <c r="H43" i="9"/>
  <c r="M40" i="9"/>
  <c r="H39" i="9"/>
  <c r="M38" i="9"/>
  <c r="H38" i="9"/>
  <c r="H37" i="9"/>
  <c r="M36" i="9"/>
  <c r="H36" i="9"/>
  <c r="M35" i="9"/>
  <c r="H34" i="9"/>
  <c r="H33" i="9"/>
  <c r="H32" i="9"/>
  <c r="M31" i="9"/>
  <c r="H31" i="9"/>
  <c r="M30" i="9"/>
  <c r="H29" i="9"/>
  <c r="H28" i="9"/>
  <c r="H27" i="9"/>
  <c r="M26" i="9"/>
  <c r="L26" i="9"/>
  <c r="M39" i="9" s="1"/>
  <c r="H26" i="9"/>
  <c r="H20" i="9"/>
  <c r="M19" i="9"/>
  <c r="H19" i="9"/>
  <c r="M18" i="9"/>
  <c r="H18" i="9"/>
  <c r="H17" i="9"/>
  <c r="M16" i="9"/>
  <c r="H15" i="9"/>
  <c r="M14" i="9"/>
  <c r="H14" i="9"/>
  <c r="H13" i="9"/>
  <c r="M12" i="9"/>
  <c r="H12" i="9"/>
  <c r="M11" i="9"/>
  <c r="H10" i="9"/>
  <c r="H9" i="9"/>
  <c r="M8" i="9"/>
  <c r="H8" i="9"/>
  <c r="M7" i="9"/>
  <c r="H7" i="9"/>
  <c r="M6" i="9"/>
  <c r="L6" i="9"/>
  <c r="M20" i="9" s="1"/>
  <c r="M27" i="9" l="1"/>
  <c r="M32" i="9"/>
  <c r="M28" i="9"/>
  <c r="M55" i="9"/>
  <c r="M10" i="9"/>
  <c r="M15" i="9"/>
  <c r="M34" i="9"/>
  <c r="M45" i="9"/>
  <c r="M47" i="9"/>
  <c r="M52" i="9"/>
</calcChain>
</file>

<file path=xl/sharedStrings.xml><?xml version="1.0" encoding="utf-8"?>
<sst xmlns="http://schemas.openxmlformats.org/spreadsheetml/2006/main" count="1197" uniqueCount="113">
  <si>
    <t>Figure  1 F</t>
  </si>
  <si>
    <t>Ctgf</t>
  </si>
  <si>
    <t>Veh</t>
  </si>
  <si>
    <t>Pth</t>
  </si>
  <si>
    <t>GAPDH</t>
  </si>
  <si>
    <t>Cyr61</t>
  </si>
  <si>
    <t>Myc</t>
  </si>
  <si>
    <t>Figure  1 G</t>
  </si>
  <si>
    <t>Runx2</t>
  </si>
  <si>
    <t>Col1a1</t>
  </si>
  <si>
    <t>AdipoQ</t>
  </si>
  <si>
    <t>Ctr</t>
  </si>
  <si>
    <t>YAP WT</t>
  </si>
  <si>
    <t>S381A</t>
  </si>
  <si>
    <t>S381A/Y375F</t>
  </si>
  <si>
    <t>S381A/Y428F</t>
  </si>
  <si>
    <t>Figure  5 B</t>
  </si>
  <si>
    <t>Figure  4 C</t>
  </si>
  <si>
    <t>Figure  7 C</t>
  </si>
  <si>
    <t xml:space="preserve">Figure  8 A </t>
  </si>
  <si>
    <t>Osteocalcin</t>
  </si>
  <si>
    <t>Figure  8 B</t>
  </si>
  <si>
    <t>Supplementary figure 2 B</t>
  </si>
  <si>
    <t>Supplementary figure 2 C</t>
  </si>
  <si>
    <t>(MEAN)</t>
  </si>
  <si>
    <t>pYAPS127</t>
  </si>
  <si>
    <t>b-actin</t>
  </si>
  <si>
    <t>pYAPS127/b-actin</t>
  </si>
  <si>
    <t>veh</t>
  </si>
  <si>
    <t xml:space="preserve">	112.60</t>
  </si>
  <si>
    <t>raw data</t>
  </si>
  <si>
    <t>Avarage</t>
  </si>
  <si>
    <t>Norm</t>
  </si>
  <si>
    <t>pth</t>
  </si>
  <si>
    <t xml:space="preserve">	34582.744</t>
  </si>
  <si>
    <t>VEH</t>
  </si>
  <si>
    <t xml:space="preserve">	49871.876</t>
  </si>
  <si>
    <t xml:space="preserve">	198223.788</t>
  </si>
  <si>
    <t>Normaliz</t>
  </si>
  <si>
    <t xml:space="preserve">	11298.211</t>
  </si>
  <si>
    <t xml:space="preserve">	1112980.233</t>
  </si>
  <si>
    <t xml:space="preserve">Figure 1 gel 68B </t>
  </si>
  <si>
    <t>YAP</t>
  </si>
  <si>
    <t>YAP/b-actin</t>
  </si>
  <si>
    <t>Histone</t>
  </si>
  <si>
    <t>pYAPS127/hist</t>
  </si>
  <si>
    <t>YAP/hist</t>
  </si>
  <si>
    <t>phYAPS127</t>
  </si>
  <si>
    <t>bactin</t>
  </si>
  <si>
    <t>phYAPS127/bactin</t>
  </si>
  <si>
    <t>PTH</t>
  </si>
  <si>
    <t>YAP/bactin</t>
  </si>
  <si>
    <t>Figure 2 gel 68C</t>
  </si>
  <si>
    <t>Figure 2C</t>
  </si>
  <si>
    <t>Figure 2E</t>
  </si>
  <si>
    <t>Figure 2F</t>
  </si>
  <si>
    <t>pth+U73122</t>
  </si>
  <si>
    <t>U73122</t>
  </si>
  <si>
    <t>pth+U7233</t>
  </si>
  <si>
    <t>U7233</t>
  </si>
  <si>
    <t>pSRCy416</t>
  </si>
  <si>
    <t>pSRCy416/b-actin</t>
  </si>
  <si>
    <t>Figure 3A</t>
  </si>
  <si>
    <t>Figure 3B</t>
  </si>
  <si>
    <t>Normalization to 1</t>
  </si>
  <si>
    <t>pth+dasatinib</t>
  </si>
  <si>
    <t>dasatinib</t>
  </si>
  <si>
    <t>pSrcY416</t>
  </si>
  <si>
    <t>b-tubulin</t>
  </si>
  <si>
    <t>pYAPS127/b-tubulin</t>
  </si>
  <si>
    <t>FLAG</t>
  </si>
  <si>
    <t>FLAG/GAPDH</t>
  </si>
  <si>
    <t>YAP wt</t>
  </si>
  <si>
    <t>Y375</t>
  </si>
  <si>
    <t>Y428F</t>
  </si>
  <si>
    <t>Figure 4A</t>
  </si>
  <si>
    <t>BACTIN</t>
  </si>
  <si>
    <t>FLAG/BACTIN</t>
  </si>
  <si>
    <t>Gel 31 C</t>
  </si>
  <si>
    <t>Gel 89 A1</t>
  </si>
  <si>
    <t xml:space="preserve">cytoplasmic fraction </t>
  </si>
  <si>
    <t>cytoplasmic fraction</t>
  </si>
  <si>
    <t>btubulin</t>
  </si>
  <si>
    <t>YAP/BACTIN</t>
  </si>
  <si>
    <t>ctr</t>
  </si>
  <si>
    <t xml:space="preserve">nuclear fraction </t>
  </si>
  <si>
    <t>Histone H3</t>
  </si>
  <si>
    <t>YAP/histone h3</t>
  </si>
  <si>
    <t>Y428D</t>
  </si>
  <si>
    <t>Figure  5 A</t>
  </si>
  <si>
    <t>YAP/BTUBULIN</t>
  </si>
  <si>
    <t>phYAPY428</t>
  </si>
  <si>
    <t>phYAPY428/bactin</t>
  </si>
  <si>
    <t>PTH+DASATINIB</t>
  </si>
  <si>
    <t>Dasatinib</t>
  </si>
  <si>
    <t>Figure  6 B</t>
  </si>
  <si>
    <t>Figure  7 A</t>
  </si>
  <si>
    <t>Figure  7 B</t>
  </si>
  <si>
    <t>pYAPS127/BTUBULIN</t>
  </si>
  <si>
    <t>Pyaps127</t>
  </si>
  <si>
    <t>pYAPS127/histone h3</t>
  </si>
  <si>
    <t xml:space="preserve">(MEAN) </t>
  </si>
  <si>
    <t xml:space="preserve">(alp) </t>
  </si>
  <si>
    <t>(oil red)</t>
  </si>
  <si>
    <t>Supplementary figure 1</t>
  </si>
  <si>
    <t>PTH+H89</t>
  </si>
  <si>
    <t>PTH+G06983</t>
  </si>
  <si>
    <t>H89</t>
  </si>
  <si>
    <t>G06983</t>
  </si>
  <si>
    <t>Supplementary figure 2 A</t>
  </si>
  <si>
    <t>Supplementary figure 3C</t>
  </si>
  <si>
    <t>Supplementary figure 3A</t>
  </si>
  <si>
    <t>Supplementary figure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</si>
</sst>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1"/>
    <xf numFmtId="0" fontId="2" fillId="2" borderId="0" xfId="1" applyFill="1"/>
    <xf numFmtId="0" fontId="1" fillId="3" borderId="0" xfId="0" applyFont="1" applyFill="1"/>
    <xf numFmtId="0" fontId="0" fillId="4" borderId="0" xfId="0" applyFill="1"/>
    <xf numFmtId="3" fontId="0" fillId="0" borderId="0" xfId="0" applyNumberFormat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5" fillId="7" borderId="0" xfId="0" applyFont="1" applyFill="1"/>
    <xf numFmtId="0" fontId="5" fillId="8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4" fillId="10" borderId="0" xfId="0" applyFont="1" applyFill="1"/>
    <xf numFmtId="0" fontId="6" fillId="0" borderId="0" xfId="0" applyFont="1"/>
    <xf numFmtId="0" fontId="7" fillId="0" borderId="0" xfId="0" applyFont="1"/>
    <xf numFmtId="0" fontId="3" fillId="0" borderId="0" xfId="0" applyFont="1"/>
    <xf numFmtId="0" fontId="5" fillId="11" borderId="0" xfId="0" applyFont="1" applyFill="1"/>
    <xf numFmtId="0" fontId="0" fillId="0" borderId="0" xfId="0"/>
    <xf numFmtId="0" fontId="3" fillId="0" borderId="0" xfId="0" applyFont="1"/>
    <xf numFmtId="0" fontId="5" fillId="7" borderId="0" xfId="0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9" borderId="0" xfId="0" applyFont="1" applyFill="1" applyBorder="1"/>
    <xf numFmtId="0" fontId="4" fillId="10" borderId="0" xfId="0" applyFont="1" applyFill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5" fillId="8" borderId="0" xfId="0" applyFont="1" applyFill="1" applyBorder="1"/>
    <xf numFmtId="0" fontId="4" fillId="8" borderId="0" xfId="0" applyFont="1" applyFill="1" applyBorder="1"/>
    <xf numFmtId="0" fontId="5" fillId="7" borderId="0" xfId="0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9" borderId="0" xfId="0" applyFont="1" applyFill="1" applyBorder="1"/>
    <xf numFmtId="0" fontId="4" fillId="10" borderId="0" xfId="0" applyFont="1" applyFill="1" applyBorder="1"/>
    <xf numFmtId="0" fontId="1" fillId="4" borderId="0" xfId="0" applyFont="1" applyFill="1"/>
    <xf numFmtId="0" fontId="0" fillId="0" borderId="0" xfId="0"/>
    <xf numFmtId="0" fontId="3" fillId="0" borderId="0" xfId="0" applyFont="1"/>
    <xf numFmtId="0" fontId="5" fillId="0" borderId="0" xfId="0" applyFont="1"/>
    <xf numFmtId="0" fontId="5" fillId="8" borderId="0" xfId="0" applyFont="1" applyFill="1" applyBorder="1"/>
    <xf numFmtId="0" fontId="4" fillId="8" borderId="0" xfId="0" applyFont="1" applyFill="1" applyBorder="1"/>
    <xf numFmtId="0" fontId="5" fillId="7" borderId="0" xfId="0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9" borderId="0" xfId="0" applyFont="1" applyFill="1" applyBorder="1"/>
    <xf numFmtId="0" fontId="4" fillId="10" borderId="0" xfId="0" applyFont="1" applyFill="1" applyBorder="1"/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/>
    <xf numFmtId="0" fontId="0" fillId="2" borderId="0" xfId="0" applyFill="1"/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5" fillId="0" borderId="0" xfId="0" applyFont="1"/>
    <xf numFmtId="0" fontId="5" fillId="8" borderId="0" xfId="0" applyFont="1" applyFill="1" applyBorder="1"/>
    <xf numFmtId="0" fontId="4" fillId="8" borderId="0" xfId="0" applyFont="1" applyFill="1" applyBorder="1"/>
    <xf numFmtId="0" fontId="5" fillId="7" borderId="0" xfId="0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9" borderId="0" xfId="0" applyFont="1" applyFill="1" applyBorder="1"/>
    <xf numFmtId="0" fontId="8" fillId="12" borderId="0" xfId="0" applyFont="1" applyFill="1" applyAlignment="1">
      <alignment horizontal="left"/>
    </xf>
    <xf numFmtId="0" fontId="3" fillId="11" borderId="0" xfId="0" applyFont="1" applyFill="1"/>
    <xf numFmtId="3" fontId="4" fillId="11" borderId="0" xfId="0" applyNumberFormat="1" applyFont="1" applyFill="1"/>
    <xf numFmtId="0" fontId="5" fillId="11" borderId="0" xfId="0" applyFont="1" applyFill="1"/>
    <xf numFmtId="0" fontId="4" fillId="11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12" borderId="0" xfId="0" applyFont="1" applyFill="1"/>
    <xf numFmtId="0" fontId="4" fillId="12" borderId="0" xfId="0" applyFont="1" applyFill="1" applyBorder="1"/>
    <xf numFmtId="0" fontId="3" fillId="12" borderId="0" xfId="0" applyFont="1" applyFill="1"/>
    <xf numFmtId="0" fontId="5" fillId="7" borderId="0" xfId="0" applyFont="1" applyFill="1"/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5" fillId="7" borderId="0" xfId="0" applyFont="1" applyFill="1" applyBorder="1"/>
    <xf numFmtId="0" fontId="5" fillId="8" borderId="0" xfId="0" applyFont="1" applyFill="1" applyBorder="1"/>
    <xf numFmtId="0" fontId="4" fillId="8" borderId="0" xfId="0" applyFont="1" applyFill="1" applyBorder="1"/>
    <xf numFmtId="0" fontId="4" fillId="0" borderId="0" xfId="0" applyFont="1" applyAlignment="1">
      <alignment horizontal="right"/>
    </xf>
    <xf numFmtId="0" fontId="4" fillId="9" borderId="0" xfId="0" applyFont="1" applyFill="1" applyBorder="1"/>
    <xf numFmtId="0" fontId="4" fillId="0" borderId="0" xfId="0" applyFont="1" applyAlignment="1">
      <alignment horizontal="center"/>
    </xf>
    <xf numFmtId="0" fontId="4" fillId="10" borderId="0" xfId="0" applyFont="1" applyFill="1" applyBorder="1"/>
    <xf numFmtId="0" fontId="0" fillId="0" borderId="0" xfId="0"/>
    <xf numFmtId="3" fontId="0" fillId="0" borderId="0" xfId="0" applyNumberFormat="1"/>
    <xf numFmtId="0" fontId="1" fillId="3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4" borderId="0" xfId="0" applyFont="1" applyFill="1"/>
  </cellXfs>
  <cellStyles count="2">
    <cellStyle name="Normal" xfId="0" builtinId="0"/>
    <cellStyle name="Normal 2" xfId="1" xr:uid="{3939F348-AE14-479F-9C03-45A4EC613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DD81-7493-46FE-8D0C-5DDDCD1805F4}">
  <dimension ref="A1:K12"/>
  <sheetViews>
    <sheetView workbookViewId="0">
      <selection activeCell="A2" sqref="A2"/>
    </sheetView>
  </sheetViews>
  <sheetFormatPr defaultRowHeight="15" x14ac:dyDescent="0.25"/>
  <cols>
    <col min="1" max="1" width="12" customWidth="1"/>
  </cols>
  <sheetData>
    <row r="1" spans="1:11" x14ac:dyDescent="0.25">
      <c r="A1" s="22" t="s">
        <v>0</v>
      </c>
    </row>
    <row r="2" spans="1:11" x14ac:dyDescent="0.25">
      <c r="A2" t="s">
        <v>24</v>
      </c>
    </row>
    <row r="3" spans="1:11" x14ac:dyDescent="0.25">
      <c r="B3" s="1" t="s">
        <v>2</v>
      </c>
      <c r="C3" s="1" t="s">
        <v>3</v>
      </c>
      <c r="F3" s="1" t="s">
        <v>2</v>
      </c>
      <c r="G3" s="1" t="s">
        <v>3</v>
      </c>
      <c r="J3" s="1" t="s">
        <v>2</v>
      </c>
      <c r="K3" s="1" t="s">
        <v>3</v>
      </c>
    </row>
    <row r="4" spans="1:11" x14ac:dyDescent="0.25">
      <c r="A4" s="2" t="s">
        <v>1</v>
      </c>
      <c r="B4" s="3">
        <v>29.965517044067301</v>
      </c>
      <c r="C4" s="3">
        <v>27.841842651367188</v>
      </c>
      <c r="E4" s="2" t="s">
        <v>5</v>
      </c>
      <c r="F4" s="3">
        <v>22.657901763916016</v>
      </c>
      <c r="G4" s="3">
        <v>21.313850402832031</v>
      </c>
      <c r="I4" s="2" t="s">
        <v>6</v>
      </c>
      <c r="J4" s="3">
        <v>27.934015274047852</v>
      </c>
      <c r="K4" s="3">
        <v>27.387578964233398</v>
      </c>
    </row>
    <row r="5" spans="1:11" x14ac:dyDescent="0.25">
      <c r="A5" s="1" t="s">
        <v>4</v>
      </c>
      <c r="B5">
        <v>19.695234298706055</v>
      </c>
      <c r="C5">
        <v>19.22148323059082</v>
      </c>
      <c r="E5" s="1" t="s">
        <v>4</v>
      </c>
      <c r="F5" s="4">
        <v>18.221771240234375</v>
      </c>
      <c r="G5">
        <v>17.980598449707031</v>
      </c>
      <c r="I5" s="1" t="s">
        <v>4</v>
      </c>
      <c r="J5">
        <v>19.695234298706055</v>
      </c>
      <c r="K5">
        <v>19.150556564331055</v>
      </c>
    </row>
    <row r="8" spans="1:11" x14ac:dyDescent="0.25">
      <c r="A8" s="22" t="s">
        <v>7</v>
      </c>
    </row>
    <row r="10" spans="1:11" x14ac:dyDescent="0.25">
      <c r="B10" s="1" t="s">
        <v>2</v>
      </c>
      <c r="C10" s="1" t="s">
        <v>3</v>
      </c>
      <c r="F10" s="1" t="s">
        <v>2</v>
      </c>
      <c r="G10" s="1" t="s">
        <v>3</v>
      </c>
      <c r="J10" s="1" t="s">
        <v>2</v>
      </c>
      <c r="K10" s="1" t="s">
        <v>3</v>
      </c>
    </row>
    <row r="11" spans="1:11" x14ac:dyDescent="0.25">
      <c r="A11" s="2" t="s">
        <v>8</v>
      </c>
      <c r="B11" s="3">
        <v>27.702173233032227</v>
      </c>
      <c r="C11" s="3">
        <v>25.75</v>
      </c>
      <c r="E11" s="2" t="s">
        <v>9</v>
      </c>
      <c r="F11" s="3">
        <v>27.603178024291992</v>
      </c>
      <c r="G11" s="3">
        <v>25.450937271118164</v>
      </c>
      <c r="I11" s="2" t="s">
        <v>10</v>
      </c>
      <c r="J11" s="3">
        <v>16.963540000000002</v>
      </c>
      <c r="K11" s="3">
        <v>20.224094999999998</v>
      </c>
    </row>
    <row r="12" spans="1:11" x14ac:dyDescent="0.25">
      <c r="A12" s="1" t="s">
        <v>4</v>
      </c>
      <c r="B12">
        <v>19.60643196105957</v>
      </c>
      <c r="C12">
        <v>19.22148323059082</v>
      </c>
      <c r="E12" s="1" t="s">
        <v>4</v>
      </c>
      <c r="F12" s="4">
        <v>19.825099999999999</v>
      </c>
      <c r="G12">
        <v>19.185749999999999</v>
      </c>
      <c r="I12" s="1" t="s">
        <v>4</v>
      </c>
      <c r="J12" s="4">
        <v>17.843749046325684</v>
      </c>
      <c r="K12">
        <v>20.436797142028809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858F-CD21-4DBD-B7BE-CFE3F63545EB}">
  <dimension ref="A1:S42"/>
  <sheetViews>
    <sheetView topLeftCell="A10" workbookViewId="0">
      <selection activeCell="Q12" sqref="Q12"/>
    </sheetView>
  </sheetViews>
  <sheetFormatPr defaultRowHeight="15" x14ac:dyDescent="0.25"/>
  <sheetData>
    <row r="1" spans="1:14" x14ac:dyDescent="0.25">
      <c r="A1" s="22" t="s">
        <v>109</v>
      </c>
    </row>
    <row r="3" spans="1:14" x14ac:dyDescent="0.25">
      <c r="A3" s="90" t="s">
        <v>47</v>
      </c>
      <c r="B3" s="86"/>
      <c r="C3" s="86"/>
      <c r="D3" s="86"/>
      <c r="E3" s="90" t="s">
        <v>48</v>
      </c>
      <c r="F3" s="86"/>
      <c r="G3" s="86"/>
      <c r="H3" s="90" t="s">
        <v>49</v>
      </c>
      <c r="I3" s="86"/>
      <c r="J3" s="86"/>
      <c r="K3" s="91" t="s">
        <v>42</v>
      </c>
      <c r="L3" s="92"/>
      <c r="M3" s="92"/>
      <c r="N3" s="86"/>
    </row>
    <row r="4" spans="1:14" x14ac:dyDescent="0.25">
      <c r="A4" s="87" t="s">
        <v>35</v>
      </c>
      <c r="B4" s="89">
        <v>90899</v>
      </c>
      <c r="C4" s="86"/>
      <c r="D4" s="86"/>
      <c r="E4" s="89">
        <v>80333</v>
      </c>
      <c r="F4" s="86"/>
      <c r="G4" s="86"/>
      <c r="H4" s="87">
        <v>1.1315275170000001</v>
      </c>
      <c r="I4" s="86"/>
      <c r="J4" s="86"/>
      <c r="K4" s="86"/>
      <c r="L4" s="87" t="s">
        <v>30</v>
      </c>
      <c r="M4" s="87" t="s">
        <v>31</v>
      </c>
      <c r="N4" s="87" t="s">
        <v>32</v>
      </c>
    </row>
    <row r="5" spans="1:14" x14ac:dyDescent="0.25">
      <c r="A5" s="87" t="s">
        <v>50</v>
      </c>
      <c r="B5" s="89">
        <v>63346</v>
      </c>
      <c r="C5" s="86"/>
      <c r="D5" s="86"/>
      <c r="E5" s="89">
        <v>81349</v>
      </c>
      <c r="F5" s="86"/>
      <c r="G5" s="86"/>
      <c r="H5" s="87">
        <v>0.77869426789999996</v>
      </c>
      <c r="I5" s="86"/>
      <c r="J5" s="86"/>
      <c r="K5" s="87" t="s">
        <v>35</v>
      </c>
      <c r="L5" s="93">
        <v>1.1315275167116876</v>
      </c>
      <c r="M5" s="87">
        <v>1.1518521820000001</v>
      </c>
      <c r="N5" s="94">
        <v>0.98235479729999997</v>
      </c>
    </row>
    <row r="6" spans="1:14" x14ac:dyDescent="0.25">
      <c r="A6" s="86"/>
      <c r="B6" s="89"/>
      <c r="C6" s="86"/>
      <c r="D6" s="86"/>
      <c r="E6" s="89"/>
      <c r="F6" s="86"/>
      <c r="G6" s="86"/>
      <c r="H6" s="86"/>
      <c r="I6" s="95"/>
      <c r="J6" s="86"/>
      <c r="K6" s="87" t="s">
        <v>35</v>
      </c>
      <c r="L6" s="93">
        <v>1.0778237166587392</v>
      </c>
      <c r="M6" s="86"/>
      <c r="N6" s="94">
        <v>0.93573093279999997</v>
      </c>
    </row>
    <row r="7" spans="1:14" x14ac:dyDescent="0.25">
      <c r="A7" s="88"/>
      <c r="B7" s="89"/>
      <c r="C7" s="86"/>
      <c r="D7" s="86"/>
      <c r="E7" s="89"/>
      <c r="F7" s="86"/>
      <c r="G7" s="86"/>
      <c r="H7" s="86"/>
      <c r="I7" s="86"/>
      <c r="J7" s="86"/>
      <c r="K7" s="87" t="s">
        <v>35</v>
      </c>
      <c r="L7" s="93">
        <v>1.2462053125624126</v>
      </c>
      <c r="M7" s="86"/>
      <c r="N7" s="94">
        <v>1.08191427</v>
      </c>
    </row>
    <row r="8" spans="1:14" x14ac:dyDescent="0.25">
      <c r="A8" s="90" t="s">
        <v>47</v>
      </c>
      <c r="B8" s="86"/>
      <c r="C8" s="86"/>
      <c r="D8" s="86"/>
      <c r="E8" s="90" t="s">
        <v>48</v>
      </c>
      <c r="F8" s="86"/>
      <c r="G8" s="86"/>
      <c r="H8" s="90" t="s">
        <v>49</v>
      </c>
      <c r="I8" s="86"/>
      <c r="J8" s="86"/>
      <c r="K8" s="86"/>
      <c r="L8" s="86"/>
      <c r="M8" s="86"/>
      <c r="N8" s="94"/>
    </row>
    <row r="9" spans="1:14" x14ac:dyDescent="0.25">
      <c r="A9" s="87" t="s">
        <v>35</v>
      </c>
      <c r="B9" s="89">
        <v>88374</v>
      </c>
      <c r="C9" s="86"/>
      <c r="D9" s="86"/>
      <c r="E9" s="89">
        <v>81993</v>
      </c>
      <c r="F9" s="86"/>
      <c r="G9" s="86"/>
      <c r="H9" s="87">
        <v>1.077823717</v>
      </c>
      <c r="I9" s="86"/>
      <c r="J9" s="86"/>
      <c r="K9" s="87" t="s">
        <v>50</v>
      </c>
      <c r="L9" s="93">
        <v>0.77869426790741125</v>
      </c>
      <c r="M9" s="86"/>
      <c r="N9" s="94">
        <v>0.67603663049999996</v>
      </c>
    </row>
    <row r="10" spans="1:14" x14ac:dyDescent="0.25">
      <c r="A10" s="87" t="s">
        <v>50</v>
      </c>
      <c r="B10" s="89">
        <v>44334</v>
      </c>
      <c r="C10" s="86"/>
      <c r="D10" s="86"/>
      <c r="E10" s="89">
        <v>81937</v>
      </c>
      <c r="F10" s="86"/>
      <c r="G10" s="86"/>
      <c r="H10" s="87">
        <v>0.54107424000000004</v>
      </c>
      <c r="I10" s="86"/>
      <c r="J10" s="86"/>
      <c r="K10" s="87" t="s">
        <v>50</v>
      </c>
      <c r="L10" s="93">
        <v>0.54107423996485104</v>
      </c>
      <c r="M10" s="86"/>
      <c r="N10" s="94">
        <v>0.46974277469999998</v>
      </c>
    </row>
    <row r="11" spans="1:14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7" t="s">
        <v>50</v>
      </c>
      <c r="L11" s="93">
        <v>0.741866869943689</v>
      </c>
      <c r="M11" s="86"/>
      <c r="N11" s="94">
        <v>0.64406430059999997</v>
      </c>
    </row>
    <row r="12" spans="1:14" x14ac:dyDescent="0.25">
      <c r="A12" s="90" t="s">
        <v>47</v>
      </c>
      <c r="B12" s="86"/>
      <c r="C12" s="86"/>
      <c r="D12" s="86"/>
      <c r="E12" s="90" t="s">
        <v>48</v>
      </c>
      <c r="F12" s="86"/>
      <c r="G12" s="86"/>
      <c r="H12" s="90" t="s">
        <v>49</v>
      </c>
      <c r="I12" s="86"/>
      <c r="J12" s="86"/>
      <c r="K12" s="86"/>
      <c r="L12" s="86"/>
      <c r="M12" s="86"/>
      <c r="N12" s="96"/>
    </row>
    <row r="13" spans="1:14" x14ac:dyDescent="0.25">
      <c r="A13" s="87" t="s">
        <v>35</v>
      </c>
      <c r="B13" s="89">
        <v>99836</v>
      </c>
      <c r="C13" s="86"/>
      <c r="D13" s="86"/>
      <c r="E13" s="89">
        <v>80112</v>
      </c>
      <c r="F13" s="86"/>
      <c r="G13" s="86"/>
      <c r="H13" s="87">
        <v>1.2462053129999999</v>
      </c>
      <c r="I13" s="86"/>
      <c r="J13" s="86"/>
      <c r="K13" s="86"/>
      <c r="L13" s="86"/>
      <c r="M13" s="86"/>
      <c r="N13" s="86"/>
    </row>
    <row r="14" spans="1:14" x14ac:dyDescent="0.25">
      <c r="A14" s="87" t="s">
        <v>50</v>
      </c>
      <c r="B14" s="89">
        <v>60339</v>
      </c>
      <c r="C14" s="86"/>
      <c r="D14" s="86"/>
      <c r="E14" s="89">
        <v>81334</v>
      </c>
      <c r="F14" s="86"/>
      <c r="G14" s="86"/>
      <c r="H14" s="87">
        <v>0.74186686989999995</v>
      </c>
      <c r="I14" s="86"/>
      <c r="J14" s="86"/>
      <c r="K14" s="86"/>
      <c r="L14" s="86"/>
      <c r="M14" s="86"/>
      <c r="N14" s="86"/>
    </row>
    <row r="15" spans="1:14" x14ac:dyDescent="0.25">
      <c r="A15" s="88"/>
      <c r="B15" s="86"/>
      <c r="C15" s="86"/>
      <c r="D15" s="86"/>
      <c r="E15" s="88"/>
      <c r="F15" s="86"/>
      <c r="G15" s="86"/>
      <c r="H15" s="88"/>
      <c r="I15" s="86"/>
      <c r="J15" s="86"/>
      <c r="K15" s="86"/>
      <c r="L15" s="86"/>
      <c r="M15" s="86"/>
      <c r="N15" s="86"/>
    </row>
    <row r="16" spans="1:14" x14ac:dyDescent="0.25">
      <c r="A16" s="90" t="s">
        <v>42</v>
      </c>
      <c r="B16" s="86"/>
      <c r="C16" s="86"/>
      <c r="D16" s="86"/>
      <c r="E16" s="90" t="s">
        <v>48</v>
      </c>
      <c r="F16" s="86"/>
      <c r="G16" s="86"/>
      <c r="H16" s="90" t="s">
        <v>51</v>
      </c>
      <c r="I16" s="86"/>
      <c r="J16" s="86"/>
      <c r="K16" s="91" t="s">
        <v>42</v>
      </c>
      <c r="L16" s="92"/>
      <c r="M16" s="92"/>
      <c r="N16" s="86"/>
    </row>
    <row r="17" spans="1:14" x14ac:dyDescent="0.25">
      <c r="A17" s="87" t="s">
        <v>35</v>
      </c>
      <c r="B17" s="89">
        <v>88772</v>
      </c>
      <c r="C17" s="86"/>
      <c r="D17" s="86"/>
      <c r="E17" s="89">
        <v>80987</v>
      </c>
      <c r="F17" s="86"/>
      <c r="G17" s="86"/>
      <c r="H17" s="87">
        <v>1.0961265389999999</v>
      </c>
      <c r="I17" s="86"/>
      <c r="J17" s="86"/>
      <c r="K17" s="86"/>
      <c r="L17" s="87" t="s">
        <v>30</v>
      </c>
      <c r="M17" s="87" t="s">
        <v>31</v>
      </c>
      <c r="N17" s="87" t="s">
        <v>32</v>
      </c>
    </row>
    <row r="18" spans="1:14" x14ac:dyDescent="0.25">
      <c r="A18" s="87" t="s">
        <v>50</v>
      </c>
      <c r="B18" s="89">
        <v>87012</v>
      </c>
      <c r="C18" s="86"/>
      <c r="D18" s="86"/>
      <c r="E18" s="89">
        <v>79387</v>
      </c>
      <c r="F18" s="86"/>
      <c r="G18" s="86"/>
      <c r="H18" s="87">
        <v>1.096048471</v>
      </c>
      <c r="I18" s="86"/>
      <c r="J18" s="86"/>
      <c r="K18" s="87" t="s">
        <v>35</v>
      </c>
      <c r="L18" s="93">
        <v>1.0961265388272192</v>
      </c>
      <c r="M18" s="87">
        <v>1.0358588630000001</v>
      </c>
      <c r="N18" s="94">
        <v>1.0581813579999999</v>
      </c>
    </row>
    <row r="19" spans="1:14" x14ac:dyDescent="0.25">
      <c r="A19" s="86"/>
      <c r="B19" s="89"/>
      <c r="C19" s="86"/>
      <c r="D19" s="86"/>
      <c r="E19" s="89"/>
      <c r="F19" s="86"/>
      <c r="G19" s="86"/>
      <c r="H19" s="86"/>
      <c r="I19" s="95"/>
      <c r="J19" s="86"/>
      <c r="K19" s="87" t="s">
        <v>35</v>
      </c>
      <c r="L19" s="93">
        <v>1.010918161988889</v>
      </c>
      <c r="M19" s="86"/>
      <c r="N19" s="94">
        <v>0.97592268400000004</v>
      </c>
    </row>
    <row r="20" spans="1:14" x14ac:dyDescent="0.25">
      <c r="A20" s="88"/>
      <c r="B20" s="89"/>
      <c r="C20" s="86"/>
      <c r="D20" s="86"/>
      <c r="E20" s="89"/>
      <c r="F20" s="86"/>
      <c r="G20" s="86"/>
      <c r="H20" s="86"/>
      <c r="I20" s="86"/>
      <c r="J20" s="86"/>
      <c r="K20" s="87" t="s">
        <v>35</v>
      </c>
      <c r="L20" s="93">
        <v>1.0005318885755281</v>
      </c>
      <c r="M20" s="86"/>
      <c r="N20" s="94">
        <v>0.96589595760000002</v>
      </c>
    </row>
    <row r="21" spans="1:14" x14ac:dyDescent="0.25">
      <c r="A21" s="90" t="s">
        <v>42</v>
      </c>
      <c r="B21" s="86"/>
      <c r="C21" s="86"/>
      <c r="D21" s="86"/>
      <c r="E21" s="90" t="s">
        <v>48</v>
      </c>
      <c r="F21" s="86"/>
      <c r="G21" s="86"/>
      <c r="H21" s="90" t="s">
        <v>51</v>
      </c>
      <c r="I21" s="86"/>
      <c r="J21" s="86"/>
      <c r="K21" s="86"/>
      <c r="L21" s="86"/>
      <c r="M21" s="86"/>
      <c r="N21" s="94"/>
    </row>
    <row r="22" spans="1:14" x14ac:dyDescent="0.25">
      <c r="A22" s="87" t="s">
        <v>35</v>
      </c>
      <c r="B22" s="89">
        <v>83887</v>
      </c>
      <c r="C22" s="86"/>
      <c r="D22" s="86"/>
      <c r="E22" s="89">
        <v>82981</v>
      </c>
      <c r="F22" s="86"/>
      <c r="G22" s="86"/>
      <c r="H22" s="87">
        <v>1.0109181620000001</v>
      </c>
      <c r="I22" s="86"/>
      <c r="J22" s="86"/>
      <c r="K22" s="87" t="s">
        <v>50</v>
      </c>
      <c r="L22" s="87">
        <v>1.0960484714121959</v>
      </c>
      <c r="M22" s="86"/>
      <c r="N22" s="94">
        <v>1.0581059930000001</v>
      </c>
    </row>
    <row r="23" spans="1:14" x14ac:dyDescent="0.25">
      <c r="A23" s="87" t="s">
        <v>50</v>
      </c>
      <c r="B23" s="89">
        <v>101887</v>
      </c>
      <c r="C23" s="86"/>
      <c r="D23" s="86"/>
      <c r="E23" s="89">
        <v>82870</v>
      </c>
      <c r="F23" s="86"/>
      <c r="G23" s="86"/>
      <c r="H23" s="87">
        <v>1.2294799080000001</v>
      </c>
      <c r="I23" s="86"/>
      <c r="J23" s="86"/>
      <c r="K23" s="87" t="s">
        <v>50</v>
      </c>
      <c r="L23" s="93">
        <v>1.2294799082900929</v>
      </c>
      <c r="M23" s="86"/>
      <c r="N23" s="94">
        <v>1.1869183649999999</v>
      </c>
    </row>
    <row r="24" spans="1:14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7" t="s">
        <v>50</v>
      </c>
      <c r="L24" s="93">
        <v>1.1323479210759884</v>
      </c>
      <c r="M24" s="86"/>
      <c r="N24" s="94">
        <v>1.0931488460000001</v>
      </c>
    </row>
    <row r="25" spans="1:14" x14ac:dyDescent="0.25">
      <c r="A25" s="90" t="s">
        <v>42</v>
      </c>
      <c r="B25" s="86"/>
      <c r="C25" s="86"/>
      <c r="D25" s="86"/>
      <c r="E25" s="90" t="s">
        <v>48</v>
      </c>
      <c r="F25" s="86"/>
      <c r="G25" s="86"/>
      <c r="H25" s="90" t="s">
        <v>51</v>
      </c>
      <c r="I25" s="86"/>
      <c r="J25" s="86"/>
      <c r="K25" s="86"/>
      <c r="L25" s="86"/>
      <c r="M25" s="86"/>
      <c r="N25" s="96"/>
    </row>
    <row r="26" spans="1:14" x14ac:dyDescent="0.25">
      <c r="A26" s="87" t="s">
        <v>35</v>
      </c>
      <c r="B26" s="89">
        <v>80887</v>
      </c>
      <c r="C26" s="86"/>
      <c r="D26" s="86"/>
      <c r="E26" s="89">
        <v>80844</v>
      </c>
      <c r="F26" s="86"/>
      <c r="G26" s="86"/>
      <c r="H26" s="87">
        <v>1.0005318889999999</v>
      </c>
      <c r="I26" s="86"/>
      <c r="J26" s="86"/>
      <c r="K26" s="86"/>
      <c r="L26" s="86"/>
      <c r="M26" s="86"/>
      <c r="N26" s="86"/>
    </row>
    <row r="27" spans="1:14" x14ac:dyDescent="0.25">
      <c r="A27" s="87" t="s">
        <v>50</v>
      </c>
      <c r="B27" s="89">
        <v>99513</v>
      </c>
      <c r="C27" s="86"/>
      <c r="D27" s="86"/>
      <c r="E27" s="89">
        <v>87882</v>
      </c>
      <c r="F27" s="86"/>
      <c r="G27" s="86"/>
      <c r="H27" s="87">
        <v>1.132347921</v>
      </c>
      <c r="I27" s="86"/>
      <c r="J27" s="86"/>
      <c r="K27" s="86"/>
      <c r="L27" s="86"/>
      <c r="M27" s="86"/>
      <c r="N27" s="86"/>
    </row>
    <row r="30" spans="1:14" x14ac:dyDescent="0.25">
      <c r="A30" s="22" t="s">
        <v>22</v>
      </c>
    </row>
    <row r="32" spans="1:14" x14ac:dyDescent="0.25">
      <c r="B32" s="1" t="s">
        <v>2</v>
      </c>
      <c r="C32" s="1" t="s">
        <v>3</v>
      </c>
      <c r="F32" s="1" t="s">
        <v>2</v>
      </c>
      <c r="G32" s="1" t="s">
        <v>3</v>
      </c>
      <c r="J32" s="1" t="s">
        <v>2</v>
      </c>
      <c r="K32" s="1" t="s">
        <v>3</v>
      </c>
    </row>
    <row r="33" spans="1:19" x14ac:dyDescent="0.25">
      <c r="A33" s="2" t="s">
        <v>1</v>
      </c>
      <c r="B33" s="5">
        <v>25.656883239746094</v>
      </c>
      <c r="C33" s="5">
        <v>23.453596115112305</v>
      </c>
      <c r="E33" s="2" t="s">
        <v>5</v>
      </c>
      <c r="F33" s="3">
        <v>21.87651252746582</v>
      </c>
      <c r="G33" s="3">
        <v>20.11199951171875</v>
      </c>
      <c r="I33" s="2" t="s">
        <v>6</v>
      </c>
      <c r="J33" s="3">
        <v>27.708362579345703</v>
      </c>
      <c r="K33" s="3">
        <v>27.857006072998047</v>
      </c>
    </row>
    <row r="34" spans="1:19" x14ac:dyDescent="0.25">
      <c r="A34" s="1" t="s">
        <v>4</v>
      </c>
      <c r="B34" s="4">
        <v>17.764625549316406</v>
      </c>
      <c r="C34" s="4">
        <v>17.70738410949707</v>
      </c>
      <c r="E34" s="1" t="s">
        <v>4</v>
      </c>
      <c r="F34" s="4">
        <v>17.066156387329102</v>
      </c>
      <c r="G34" s="4">
        <v>17.692279815673828</v>
      </c>
      <c r="I34" s="1" t="s">
        <v>4</v>
      </c>
      <c r="J34">
        <v>18.743821144104004</v>
      </c>
      <c r="K34">
        <v>19.494125366210938</v>
      </c>
    </row>
    <row r="38" spans="1:19" x14ac:dyDescent="0.25">
      <c r="A38" s="22" t="s">
        <v>23</v>
      </c>
    </row>
    <row r="40" spans="1:19" x14ac:dyDescent="0.25">
      <c r="B40" s="1" t="s">
        <v>2</v>
      </c>
      <c r="C40" s="1" t="s">
        <v>3</v>
      </c>
      <c r="F40" s="1" t="s">
        <v>2</v>
      </c>
      <c r="G40" s="1" t="s">
        <v>3</v>
      </c>
      <c r="J40" s="1" t="s">
        <v>2</v>
      </c>
      <c r="K40" s="1" t="s">
        <v>3</v>
      </c>
      <c r="N40" s="1" t="s">
        <v>2</v>
      </c>
      <c r="O40" s="1" t="s">
        <v>3</v>
      </c>
      <c r="R40" s="1" t="s">
        <v>2</v>
      </c>
      <c r="S40" s="1" t="s">
        <v>3</v>
      </c>
    </row>
    <row r="41" spans="1:19" x14ac:dyDescent="0.25">
      <c r="A41" s="2" t="s">
        <v>1</v>
      </c>
      <c r="B41">
        <v>25.442033767700195</v>
      </c>
      <c r="C41">
        <v>24.402383804321289</v>
      </c>
      <c r="E41" s="2" t="s">
        <v>5</v>
      </c>
      <c r="F41" s="3">
        <v>22.223550796508789</v>
      </c>
      <c r="G41" s="3">
        <v>21.580020904541016</v>
      </c>
      <c r="I41" s="2" t="s">
        <v>6</v>
      </c>
      <c r="J41">
        <v>24.398044586181641</v>
      </c>
      <c r="K41">
        <v>25.277030944824219</v>
      </c>
      <c r="M41" s="2" t="s">
        <v>8</v>
      </c>
      <c r="N41" s="3">
        <v>26.971248626708984</v>
      </c>
      <c r="O41" s="3">
        <v>24.344924926757813</v>
      </c>
      <c r="Q41" s="2" t="s">
        <v>9</v>
      </c>
      <c r="R41" s="5">
        <v>21.185474395751953</v>
      </c>
      <c r="S41" s="5">
        <v>19.596973419189453</v>
      </c>
    </row>
    <row r="42" spans="1:19" x14ac:dyDescent="0.25">
      <c r="A42" s="1" t="s">
        <v>4</v>
      </c>
      <c r="B42">
        <v>19.033272743225098</v>
      </c>
      <c r="C42">
        <v>20.810894012451172</v>
      </c>
      <c r="E42" s="1" t="s">
        <v>4</v>
      </c>
      <c r="F42">
        <v>19.247865676879883</v>
      </c>
      <c r="G42">
        <v>19.076284408569336</v>
      </c>
      <c r="I42" s="1" t="s">
        <v>4</v>
      </c>
      <c r="J42">
        <v>19.10052490234375</v>
      </c>
      <c r="K42">
        <v>19.928619384765625</v>
      </c>
      <c r="M42" s="1" t="s">
        <v>4</v>
      </c>
      <c r="N42">
        <v>19.085062026977539</v>
      </c>
      <c r="O42">
        <v>19.928619384765625</v>
      </c>
      <c r="Q42" s="1" t="s">
        <v>4</v>
      </c>
      <c r="R42">
        <v>19.247865676879883</v>
      </c>
      <c r="S42">
        <v>19.928619384765625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0E12-72F9-47A4-BF5A-264693BF43BC}">
  <dimension ref="A1:AB59"/>
  <sheetViews>
    <sheetView tabSelected="1" workbookViewId="0">
      <selection activeCell="T25" sqref="T25"/>
    </sheetView>
  </sheetViews>
  <sheetFormatPr defaultRowHeight="15" x14ac:dyDescent="0.25"/>
  <sheetData>
    <row r="1" spans="1:28" x14ac:dyDescent="0.25">
      <c r="A1" s="22" t="s">
        <v>111</v>
      </c>
      <c r="R1" s="22" t="s">
        <v>110</v>
      </c>
    </row>
    <row r="2" spans="1:28" x14ac:dyDescent="0.25">
      <c r="R2" t="s">
        <v>24</v>
      </c>
    </row>
    <row r="3" spans="1:28" x14ac:dyDescent="0.25">
      <c r="A3" s="104"/>
      <c r="B3" s="97"/>
      <c r="C3" s="97"/>
      <c r="D3" s="97"/>
      <c r="E3" s="97"/>
      <c r="F3" s="97"/>
      <c r="G3" s="97"/>
      <c r="H3" s="97"/>
      <c r="I3" s="97"/>
      <c r="J3" s="97"/>
      <c r="K3" s="105" t="s">
        <v>47</v>
      </c>
      <c r="L3" s="101"/>
      <c r="M3" s="101"/>
      <c r="N3" s="97"/>
      <c r="S3" s="1" t="s">
        <v>2</v>
      </c>
      <c r="T3" s="1" t="s">
        <v>3</v>
      </c>
      <c r="W3" s="1" t="s">
        <v>2</v>
      </c>
      <c r="X3" s="1" t="s">
        <v>3</v>
      </c>
      <c r="AA3" s="1" t="s">
        <v>2</v>
      </c>
      <c r="AB3" s="1" t="s">
        <v>3</v>
      </c>
    </row>
    <row r="4" spans="1:28" x14ac:dyDescent="0.25">
      <c r="A4" s="99" t="s">
        <v>47</v>
      </c>
      <c r="B4" s="97"/>
      <c r="C4" s="97"/>
      <c r="D4" s="97"/>
      <c r="E4" s="99" t="s">
        <v>48</v>
      </c>
      <c r="F4" s="97"/>
      <c r="G4" s="97"/>
      <c r="H4" s="99" t="s">
        <v>92</v>
      </c>
      <c r="I4" s="100"/>
      <c r="J4" s="97"/>
      <c r="K4" s="97"/>
      <c r="L4" s="97" t="s">
        <v>30</v>
      </c>
      <c r="M4" s="97" t="s">
        <v>31</v>
      </c>
      <c r="N4" s="97" t="s">
        <v>32</v>
      </c>
      <c r="R4" s="2" t="s">
        <v>1</v>
      </c>
      <c r="S4" s="5">
        <v>27.163883209228516</v>
      </c>
      <c r="T4" s="5">
        <v>25.220474243164063</v>
      </c>
      <c r="V4" s="2" t="s">
        <v>5</v>
      </c>
      <c r="W4" s="5">
        <v>23.938747406005859</v>
      </c>
      <c r="X4" s="5">
        <v>21.718511581420898</v>
      </c>
      <c r="Z4" s="2" t="s">
        <v>6</v>
      </c>
      <c r="AA4" s="5">
        <v>22.10955810546875</v>
      </c>
      <c r="AB4" s="5">
        <v>22.065540313720703</v>
      </c>
    </row>
    <row r="5" spans="1:28" x14ac:dyDescent="0.25">
      <c r="A5" s="97" t="s">
        <v>35</v>
      </c>
      <c r="B5" s="98">
        <v>80225</v>
      </c>
      <c r="C5" s="97"/>
      <c r="D5" s="97"/>
      <c r="E5" s="98">
        <v>80121</v>
      </c>
      <c r="F5" s="97"/>
      <c r="G5" s="97"/>
      <c r="H5" s="97">
        <v>1.0012980367194617</v>
      </c>
      <c r="I5" s="97"/>
      <c r="J5" s="97"/>
      <c r="K5" s="97" t="s">
        <v>35</v>
      </c>
      <c r="L5" s="97">
        <v>1.0012980367194617</v>
      </c>
      <c r="M5" s="97">
        <v>1.0158652326697484</v>
      </c>
      <c r="N5" s="102">
        <v>0.98566030662157489</v>
      </c>
      <c r="R5" s="1" t="s">
        <v>4</v>
      </c>
      <c r="S5" s="4">
        <v>19.238254547119141</v>
      </c>
      <c r="T5" s="4">
        <v>19.414310455322266</v>
      </c>
      <c r="V5" s="1" t="s">
        <v>4</v>
      </c>
      <c r="W5" s="4">
        <v>18.864654541015625</v>
      </c>
      <c r="X5" s="4">
        <v>19.21483039855957</v>
      </c>
      <c r="Z5" s="1" t="s">
        <v>4</v>
      </c>
      <c r="AA5" s="4">
        <v>16.946866989135742</v>
      </c>
      <c r="AB5" s="4">
        <v>19.387598037719727</v>
      </c>
    </row>
    <row r="6" spans="1:28" x14ac:dyDescent="0.25">
      <c r="A6" s="97" t="s">
        <v>50</v>
      </c>
      <c r="B6" s="98">
        <v>52221</v>
      </c>
      <c r="C6" s="97"/>
      <c r="D6" s="97"/>
      <c r="E6" s="98">
        <v>80967</v>
      </c>
      <c r="F6" s="97"/>
      <c r="G6" s="97"/>
      <c r="H6" s="97">
        <v>0.64496646782022304</v>
      </c>
      <c r="I6" s="97"/>
      <c r="J6" s="97"/>
      <c r="K6" s="97" t="s">
        <v>35</v>
      </c>
      <c r="L6" s="97">
        <v>1.0450615210440537</v>
      </c>
      <c r="M6" s="97"/>
      <c r="N6" s="102">
        <v>1.0287403165649993</v>
      </c>
    </row>
    <row r="7" spans="1:28" x14ac:dyDescent="0.25">
      <c r="A7" s="97"/>
      <c r="B7" s="98"/>
      <c r="C7" s="97"/>
      <c r="D7" s="97"/>
      <c r="E7" s="98"/>
      <c r="F7" s="97"/>
      <c r="G7" s="97"/>
      <c r="H7" s="97"/>
      <c r="I7" s="97"/>
      <c r="J7" s="97"/>
      <c r="K7" s="97" t="s">
        <v>35</v>
      </c>
      <c r="L7" s="97">
        <v>1.0012361402457297</v>
      </c>
      <c r="M7" s="97"/>
      <c r="N7" s="102">
        <v>0.98559937681342569</v>
      </c>
    </row>
    <row r="8" spans="1:28" x14ac:dyDescent="0.25">
      <c r="A8" s="99" t="s">
        <v>47</v>
      </c>
      <c r="B8" s="97"/>
      <c r="C8" s="97"/>
      <c r="D8" s="97"/>
      <c r="E8" s="99" t="s">
        <v>48</v>
      </c>
      <c r="F8" s="97"/>
      <c r="G8" s="97"/>
      <c r="H8" s="99" t="s">
        <v>92</v>
      </c>
      <c r="I8" s="97"/>
      <c r="J8" s="97"/>
      <c r="K8" s="97"/>
      <c r="L8" s="97"/>
      <c r="M8" s="97"/>
      <c r="N8" s="102"/>
    </row>
    <row r="9" spans="1:28" x14ac:dyDescent="0.25">
      <c r="A9" s="97" t="s">
        <v>35</v>
      </c>
      <c r="B9" s="98">
        <v>84001</v>
      </c>
      <c r="C9" s="97"/>
      <c r="D9" s="97"/>
      <c r="E9" s="98">
        <v>80379</v>
      </c>
      <c r="F9" s="97"/>
      <c r="G9" s="97"/>
      <c r="H9" s="97">
        <v>1.0450615210440537</v>
      </c>
      <c r="I9" s="97"/>
      <c r="J9" s="97"/>
      <c r="K9" s="97" t="s">
        <v>50</v>
      </c>
      <c r="L9" s="97">
        <v>0.64496646782022304</v>
      </c>
      <c r="M9" s="97"/>
      <c r="N9" s="102">
        <v>0.63489373105644786</v>
      </c>
    </row>
    <row r="10" spans="1:28" x14ac:dyDescent="0.25">
      <c r="A10" s="97" t="s">
        <v>50</v>
      </c>
      <c r="B10" s="98">
        <v>61141</v>
      </c>
      <c r="C10" s="97"/>
      <c r="D10" s="97"/>
      <c r="E10" s="98">
        <v>80397</v>
      </c>
      <c r="F10" s="97"/>
      <c r="G10" s="97"/>
      <c r="H10" s="97">
        <v>0.76048857544435733</v>
      </c>
      <c r="I10" s="97"/>
      <c r="J10" s="97"/>
      <c r="K10" s="97" t="s">
        <v>50</v>
      </c>
      <c r="L10" s="97">
        <v>0.76048857544435733</v>
      </c>
      <c r="M10" s="97"/>
      <c r="N10" s="102">
        <v>0.74861167700931408</v>
      </c>
    </row>
    <row r="11" spans="1:28" x14ac:dyDescent="0.25">
      <c r="A11" s="104"/>
      <c r="B11" s="97"/>
      <c r="C11" s="97"/>
      <c r="D11" s="97"/>
      <c r="E11" s="104"/>
      <c r="F11" s="97"/>
      <c r="G11" s="97"/>
      <c r="H11" s="104"/>
      <c r="I11" s="97"/>
      <c r="J11" s="97"/>
      <c r="K11" s="97" t="s">
        <v>50</v>
      </c>
      <c r="L11" s="97">
        <v>0.56037540920350015</v>
      </c>
      <c r="M11" s="97"/>
      <c r="N11" s="102">
        <v>0.55162376975024874</v>
      </c>
      <c r="O11" s="1"/>
    </row>
    <row r="12" spans="1:28" x14ac:dyDescent="0.25">
      <c r="A12" s="99" t="s">
        <v>47</v>
      </c>
      <c r="B12" s="97"/>
      <c r="C12" s="97"/>
      <c r="D12" s="97"/>
      <c r="E12" s="99" t="s">
        <v>48</v>
      </c>
      <c r="F12" s="97"/>
      <c r="G12" s="97"/>
      <c r="H12" s="99" t="s">
        <v>92</v>
      </c>
      <c r="I12" s="97"/>
      <c r="J12" s="97"/>
      <c r="K12" s="97"/>
      <c r="L12" s="97"/>
      <c r="M12" s="97"/>
      <c r="N12" s="97"/>
      <c r="Q12" s="1"/>
      <c r="R12" s="4"/>
      <c r="S12" s="4"/>
    </row>
    <row r="13" spans="1:28" x14ac:dyDescent="0.25">
      <c r="A13" s="97" t="s">
        <v>35</v>
      </c>
      <c r="B13" s="98">
        <v>80187</v>
      </c>
      <c r="C13" s="97"/>
      <c r="D13" s="97"/>
      <c r="E13" s="98">
        <v>80088</v>
      </c>
      <c r="F13" s="97"/>
      <c r="G13" s="97"/>
      <c r="H13" s="97">
        <v>1.0012361402457297</v>
      </c>
      <c r="I13" s="97"/>
      <c r="J13" s="97"/>
      <c r="K13" s="97"/>
      <c r="L13" s="97"/>
      <c r="M13" s="97"/>
      <c r="N13" s="97"/>
      <c r="Q13" s="1"/>
    </row>
    <row r="14" spans="1:28" x14ac:dyDescent="0.25">
      <c r="A14" s="97" t="s">
        <v>50</v>
      </c>
      <c r="B14" s="98">
        <v>45020</v>
      </c>
      <c r="C14" s="97"/>
      <c r="D14" s="97"/>
      <c r="E14" s="98">
        <v>80339</v>
      </c>
      <c r="F14" s="97"/>
      <c r="G14" s="97"/>
      <c r="H14" s="97">
        <v>0.56037540920350015</v>
      </c>
      <c r="I14" s="97"/>
      <c r="J14" s="97"/>
      <c r="K14" s="97"/>
      <c r="L14" s="97"/>
      <c r="M14" s="97"/>
      <c r="N14" s="97"/>
    </row>
    <row r="15" spans="1:28" x14ac:dyDescent="0.25">
      <c r="A15" s="104"/>
      <c r="B15" s="98"/>
      <c r="C15" s="97"/>
      <c r="D15" s="97"/>
      <c r="E15" s="98"/>
      <c r="F15" s="97"/>
      <c r="G15" s="97"/>
      <c r="H15" s="97"/>
      <c r="I15" s="97"/>
      <c r="J15" s="97"/>
      <c r="K15" s="97"/>
      <c r="L15" s="97"/>
      <c r="M15" s="97"/>
      <c r="N15" s="97"/>
    </row>
    <row r="16" spans="1:28" x14ac:dyDescent="0.25">
      <c r="A16" s="97"/>
      <c r="B16" s="98"/>
      <c r="C16" s="97"/>
      <c r="D16" s="97"/>
      <c r="E16" s="98"/>
      <c r="F16" s="97"/>
      <c r="G16" s="97"/>
      <c r="H16" s="97"/>
      <c r="I16" s="97"/>
      <c r="J16" s="97"/>
      <c r="K16" s="97"/>
      <c r="L16" s="97"/>
      <c r="M16" s="97"/>
      <c r="N16" s="97"/>
    </row>
    <row r="17" spans="1:14" x14ac:dyDescent="0.25">
      <c r="A17" s="99" t="s">
        <v>42</v>
      </c>
      <c r="B17" s="97"/>
      <c r="C17" s="97"/>
      <c r="D17" s="97"/>
      <c r="E17" s="99" t="s">
        <v>48</v>
      </c>
      <c r="F17" s="97"/>
      <c r="G17" s="97"/>
      <c r="H17" s="99" t="s">
        <v>51</v>
      </c>
      <c r="I17" s="97"/>
      <c r="J17" s="97"/>
      <c r="K17" s="105" t="s">
        <v>42</v>
      </c>
      <c r="L17" s="101"/>
      <c r="M17" s="101"/>
      <c r="N17" s="97"/>
    </row>
    <row r="18" spans="1:14" x14ac:dyDescent="0.25">
      <c r="A18" s="97" t="s">
        <v>35</v>
      </c>
      <c r="B18" s="98">
        <v>89215</v>
      </c>
      <c r="C18" s="97"/>
      <c r="D18" s="97"/>
      <c r="E18" s="98">
        <v>80217</v>
      </c>
      <c r="F18" s="97"/>
      <c r="G18" s="97"/>
      <c r="H18" s="97">
        <v>1.1121707368762233</v>
      </c>
      <c r="I18" s="97"/>
      <c r="J18" s="97"/>
      <c r="K18" s="97"/>
      <c r="L18" s="97" t="s">
        <v>30</v>
      </c>
      <c r="M18" s="97" t="s">
        <v>31</v>
      </c>
      <c r="N18" s="97" t="s">
        <v>32</v>
      </c>
    </row>
    <row r="19" spans="1:14" x14ac:dyDescent="0.25">
      <c r="A19" s="97" t="s">
        <v>50</v>
      </c>
      <c r="B19" s="98">
        <v>100982</v>
      </c>
      <c r="C19" s="97"/>
      <c r="D19" s="97"/>
      <c r="E19" s="98">
        <v>80322</v>
      </c>
      <c r="F19" s="97"/>
      <c r="G19" s="97"/>
      <c r="H19" s="97">
        <v>1.2572147107890739</v>
      </c>
      <c r="I19" s="97"/>
      <c r="J19" s="97"/>
      <c r="K19" s="97" t="s">
        <v>35</v>
      </c>
      <c r="L19" s="97">
        <v>1.1121707368762233</v>
      </c>
      <c r="M19" s="97">
        <v>1.1110444056458473</v>
      </c>
      <c r="N19" s="102">
        <v>1.0010137589682757</v>
      </c>
    </row>
    <row r="20" spans="1:14" x14ac:dyDescent="0.25">
      <c r="A20" s="97"/>
      <c r="B20" s="98"/>
      <c r="C20" s="97"/>
      <c r="D20" s="97"/>
      <c r="E20" s="98"/>
      <c r="F20" s="97"/>
      <c r="G20" s="97"/>
      <c r="H20" s="97"/>
      <c r="I20" s="100"/>
      <c r="J20" s="97"/>
      <c r="K20" s="97" t="s">
        <v>35</v>
      </c>
      <c r="L20" s="97">
        <v>1.1109696425004993</v>
      </c>
      <c r="M20" s="97"/>
      <c r="N20" s="102">
        <v>0.99993270912938492</v>
      </c>
    </row>
    <row r="21" spans="1:14" x14ac:dyDescent="0.25">
      <c r="A21" s="104"/>
      <c r="B21" s="98"/>
      <c r="C21" s="97"/>
      <c r="D21" s="97"/>
      <c r="E21" s="98"/>
      <c r="F21" s="97"/>
      <c r="G21" s="97"/>
      <c r="H21" s="97"/>
      <c r="I21" s="97"/>
      <c r="J21" s="97"/>
      <c r="K21" s="97" t="s">
        <v>35</v>
      </c>
      <c r="L21" s="97">
        <v>1.109992837560819</v>
      </c>
      <c r="M21" s="97"/>
      <c r="N21" s="102">
        <v>0.99905353190233925</v>
      </c>
    </row>
    <row r="22" spans="1:14" x14ac:dyDescent="0.25">
      <c r="A22" s="99" t="s">
        <v>42</v>
      </c>
      <c r="B22" s="97"/>
      <c r="C22" s="97"/>
      <c r="D22" s="97"/>
      <c r="E22" s="99" t="s">
        <v>48</v>
      </c>
      <c r="F22" s="97"/>
      <c r="G22" s="97"/>
      <c r="H22" s="99" t="s">
        <v>51</v>
      </c>
      <c r="I22" s="97"/>
      <c r="J22" s="97"/>
      <c r="K22" s="97"/>
      <c r="L22" s="97"/>
      <c r="M22" s="97"/>
      <c r="N22" s="102"/>
    </row>
    <row r="23" spans="1:14" x14ac:dyDescent="0.25">
      <c r="A23" s="97" t="s">
        <v>35</v>
      </c>
      <c r="B23" s="98">
        <v>89002</v>
      </c>
      <c r="C23" s="97"/>
      <c r="D23" s="97"/>
      <c r="E23" s="98">
        <v>80112</v>
      </c>
      <c r="F23" s="97"/>
      <c r="G23" s="97"/>
      <c r="H23" s="97">
        <v>1.1109696425004993</v>
      </c>
      <c r="I23" s="97"/>
      <c r="J23" s="97"/>
      <c r="K23" s="97" t="s">
        <v>50</v>
      </c>
      <c r="L23" s="97">
        <v>1.2572147107890739</v>
      </c>
      <c r="M23" s="97"/>
      <c r="N23" s="102">
        <v>1.1315611728932276</v>
      </c>
    </row>
    <row r="24" spans="1:14" x14ac:dyDescent="0.25">
      <c r="A24" s="97" t="s">
        <v>50</v>
      </c>
      <c r="B24" s="98">
        <v>100317</v>
      </c>
      <c r="C24" s="97"/>
      <c r="D24" s="97"/>
      <c r="E24" s="98">
        <v>80118</v>
      </c>
      <c r="F24" s="97"/>
      <c r="G24" s="97"/>
      <c r="H24" s="97">
        <v>1.2521156294465663</v>
      </c>
      <c r="I24" s="97"/>
      <c r="J24" s="97"/>
      <c r="K24" s="97" t="s">
        <v>50</v>
      </c>
      <c r="L24" s="97">
        <v>1.2521156294465663</v>
      </c>
      <c r="M24" s="97"/>
      <c r="N24" s="102">
        <v>1.1269717241577888</v>
      </c>
    </row>
    <row r="25" spans="1:14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 t="s">
        <v>50</v>
      </c>
      <c r="L25" s="97">
        <v>1.2010087173100872</v>
      </c>
      <c r="M25" s="97"/>
      <c r="N25" s="102">
        <v>1.0809727416897832</v>
      </c>
    </row>
    <row r="26" spans="1:14" x14ac:dyDescent="0.25">
      <c r="A26" s="99" t="s">
        <v>42</v>
      </c>
      <c r="B26" s="97"/>
      <c r="C26" s="97"/>
      <c r="D26" s="97"/>
      <c r="E26" s="99" t="s">
        <v>48</v>
      </c>
      <c r="F26" s="97"/>
      <c r="G26" s="97"/>
      <c r="H26" s="99" t="s">
        <v>51</v>
      </c>
      <c r="I26" s="97"/>
      <c r="J26" s="97"/>
      <c r="K26" s="97"/>
      <c r="L26" s="97"/>
      <c r="M26" s="97"/>
      <c r="N26" s="103"/>
    </row>
    <row r="27" spans="1:14" x14ac:dyDescent="0.25">
      <c r="A27" s="97" t="s">
        <v>35</v>
      </c>
      <c r="B27" s="98">
        <v>89885</v>
      </c>
      <c r="C27" s="97"/>
      <c r="D27" s="97"/>
      <c r="E27" s="98">
        <v>80978</v>
      </c>
      <c r="F27" s="97"/>
      <c r="G27" s="97"/>
      <c r="H27" s="97">
        <v>1.109992837560819</v>
      </c>
      <c r="I27" s="97"/>
      <c r="J27" s="97"/>
      <c r="K27" s="97"/>
      <c r="L27" s="97"/>
      <c r="M27" s="97"/>
      <c r="N27" s="97"/>
    </row>
    <row r="28" spans="1:14" x14ac:dyDescent="0.25">
      <c r="A28" s="97" t="s">
        <v>50</v>
      </c>
      <c r="B28" s="98">
        <v>96441</v>
      </c>
      <c r="C28" s="97"/>
      <c r="D28" s="97"/>
      <c r="E28" s="98">
        <v>80300</v>
      </c>
      <c r="F28" s="97"/>
      <c r="G28" s="97"/>
      <c r="H28" s="97">
        <v>1.2010087173100872</v>
      </c>
      <c r="I28" s="97"/>
      <c r="J28" s="97"/>
      <c r="K28" s="97"/>
      <c r="L28" s="97"/>
      <c r="M28" s="97"/>
      <c r="N28" s="97"/>
    </row>
    <row r="31" spans="1:14" x14ac:dyDescent="0.25">
      <c r="A31" s="22" t="s">
        <v>112</v>
      </c>
    </row>
    <row r="33" spans="1:14" x14ac:dyDescent="0.25">
      <c r="A33" s="104" t="s">
        <v>80</v>
      </c>
      <c r="B33" s="97"/>
      <c r="C33" s="97"/>
      <c r="D33" s="97"/>
      <c r="E33" s="97"/>
      <c r="F33" s="97"/>
      <c r="G33" s="97"/>
      <c r="H33" s="97"/>
      <c r="I33" s="97"/>
      <c r="J33" s="97"/>
      <c r="K33" s="105" t="s">
        <v>81</v>
      </c>
      <c r="L33" s="101"/>
      <c r="M33" s="101"/>
      <c r="N33" s="97"/>
    </row>
    <row r="34" spans="1:14" x14ac:dyDescent="0.25">
      <c r="A34" s="99" t="s">
        <v>42</v>
      </c>
      <c r="B34" s="97"/>
      <c r="C34" s="97"/>
      <c r="D34" s="97"/>
      <c r="E34" s="99" t="s">
        <v>82</v>
      </c>
      <c r="F34" s="97"/>
      <c r="G34" s="97"/>
      <c r="H34" s="99" t="s">
        <v>90</v>
      </c>
      <c r="I34" s="100"/>
      <c r="J34" s="97"/>
      <c r="K34" s="97"/>
      <c r="L34" s="97" t="s">
        <v>30</v>
      </c>
      <c r="M34" s="97" t="s">
        <v>31</v>
      </c>
      <c r="N34" s="97" t="s">
        <v>32</v>
      </c>
    </row>
    <row r="35" spans="1:14" x14ac:dyDescent="0.25">
      <c r="A35" s="97" t="s">
        <v>28</v>
      </c>
      <c r="B35" s="98">
        <v>80258</v>
      </c>
      <c r="C35" s="97"/>
      <c r="D35" s="97"/>
      <c r="E35" s="98">
        <v>80128</v>
      </c>
      <c r="F35" s="97"/>
      <c r="G35" s="97"/>
      <c r="H35" s="97">
        <f>(B35/E35)</f>
        <v>1.0016224041533546</v>
      </c>
      <c r="I35" s="97"/>
      <c r="J35" s="97"/>
      <c r="K35" s="97" t="s">
        <v>28</v>
      </c>
      <c r="L35" s="97">
        <v>1.0016224041533546</v>
      </c>
      <c r="M35" s="97">
        <f>AVERAGE(L35,L36,L37)</f>
        <v>1.0001662789006185</v>
      </c>
      <c r="N35" s="102">
        <f>L35/M35</f>
        <v>1.001455883170083</v>
      </c>
    </row>
    <row r="36" spans="1:14" x14ac:dyDescent="0.25">
      <c r="A36" s="97" t="s">
        <v>33</v>
      </c>
      <c r="B36" s="98">
        <v>115980</v>
      </c>
      <c r="C36" s="97"/>
      <c r="D36" s="97"/>
      <c r="E36" s="98">
        <v>80972</v>
      </c>
      <c r="F36" s="97"/>
      <c r="G36" s="97"/>
      <c r="H36" s="97">
        <f>(B36/E36)</f>
        <v>1.4323469841426666</v>
      </c>
      <c r="I36" s="97"/>
      <c r="J36" s="97"/>
      <c r="K36" s="97" t="s">
        <v>28</v>
      </c>
      <c r="L36" s="97">
        <v>1.0085765648797782</v>
      </c>
      <c r="M36" s="97"/>
      <c r="N36" s="102">
        <f>L36/M35</f>
        <v>1.0084088877585478</v>
      </c>
    </row>
    <row r="37" spans="1:14" x14ac:dyDescent="0.25">
      <c r="A37" s="97"/>
      <c r="B37" s="98"/>
      <c r="C37" s="97"/>
      <c r="D37" s="97"/>
      <c r="E37" s="98"/>
      <c r="F37" s="97"/>
      <c r="G37" s="97"/>
      <c r="H37" s="97"/>
      <c r="I37" s="97"/>
      <c r="J37" s="97"/>
      <c r="K37" s="97" t="s">
        <v>28</v>
      </c>
      <c r="L37" s="97">
        <v>0.99029986766872236</v>
      </c>
      <c r="M37" s="97"/>
      <c r="N37" s="102">
        <f>L37/M35</f>
        <v>0.99013522907136875</v>
      </c>
    </row>
    <row r="38" spans="1:14" x14ac:dyDescent="0.25">
      <c r="A38" s="99" t="s">
        <v>42</v>
      </c>
      <c r="B38" s="97"/>
      <c r="C38" s="97"/>
      <c r="D38" s="97"/>
      <c r="E38" s="99" t="s">
        <v>82</v>
      </c>
      <c r="F38" s="97"/>
      <c r="G38" s="97"/>
      <c r="H38" s="99" t="s">
        <v>90</v>
      </c>
      <c r="I38" s="97"/>
      <c r="J38" s="97"/>
      <c r="K38" s="97"/>
      <c r="L38" s="97"/>
      <c r="M38" s="97"/>
      <c r="N38" s="97"/>
    </row>
    <row r="39" spans="1:14" x14ac:dyDescent="0.25">
      <c r="A39" s="97" t="s">
        <v>28</v>
      </c>
      <c r="B39" s="98">
        <v>80789</v>
      </c>
      <c r="C39" s="97"/>
      <c r="D39" s="97"/>
      <c r="E39" s="98">
        <v>80102</v>
      </c>
      <c r="F39" s="97"/>
      <c r="G39" s="97"/>
      <c r="H39" s="97">
        <f>(B39/E39)</f>
        <v>1.0085765648797782</v>
      </c>
      <c r="I39" s="97"/>
      <c r="J39" s="97"/>
      <c r="K39" s="97" t="s">
        <v>33</v>
      </c>
      <c r="L39" s="97">
        <v>1.4323469841426666</v>
      </c>
      <c r="M39" s="97"/>
      <c r="N39" s="103">
        <f>L39/M35</f>
        <v>1.4321088546567482</v>
      </c>
    </row>
    <row r="40" spans="1:14" x14ac:dyDescent="0.25">
      <c r="A40" s="97" t="s">
        <v>33</v>
      </c>
      <c r="B40" s="98">
        <v>120983</v>
      </c>
      <c r="C40" s="97"/>
      <c r="D40" s="97"/>
      <c r="E40" s="98">
        <v>80497</v>
      </c>
      <c r="F40" s="97"/>
      <c r="G40" s="97"/>
      <c r="H40" s="97">
        <f>(B40/E40)</f>
        <v>1.5029504205125657</v>
      </c>
      <c r="I40" s="97"/>
      <c r="J40" s="97"/>
      <c r="K40" s="97" t="s">
        <v>33</v>
      </c>
      <c r="L40" s="97">
        <v>1.5029504205125657</v>
      </c>
      <c r="M40" s="97"/>
      <c r="N40" s="103">
        <f>L40/M35</f>
        <v>1.5027005531166346</v>
      </c>
    </row>
    <row r="41" spans="1:14" x14ac:dyDescent="0.25">
      <c r="A41" s="97"/>
      <c r="B41" s="97"/>
      <c r="C41" s="97"/>
      <c r="D41" s="97"/>
      <c r="E41" s="98"/>
      <c r="F41" s="97"/>
      <c r="G41" s="97"/>
      <c r="H41" s="97"/>
      <c r="I41" s="97"/>
      <c r="J41" s="97"/>
      <c r="K41" s="97" t="s">
        <v>33</v>
      </c>
      <c r="L41" s="97">
        <v>1.6260109072387792</v>
      </c>
      <c r="M41" s="97"/>
      <c r="N41" s="103">
        <f>L41/M35</f>
        <v>1.6257405808822991</v>
      </c>
    </row>
    <row r="42" spans="1:14" x14ac:dyDescent="0.25">
      <c r="A42" s="99" t="s">
        <v>42</v>
      </c>
      <c r="B42" s="97"/>
      <c r="C42" s="97"/>
      <c r="D42" s="97"/>
      <c r="E42" s="99" t="s">
        <v>82</v>
      </c>
      <c r="F42" s="97"/>
      <c r="G42" s="97"/>
      <c r="H42" s="99" t="s">
        <v>90</v>
      </c>
      <c r="I42" s="97"/>
      <c r="J42" s="97"/>
      <c r="K42" s="97"/>
      <c r="L42" s="97"/>
      <c r="M42" s="97"/>
      <c r="N42" s="97"/>
    </row>
    <row r="43" spans="1:14" x14ac:dyDescent="0.25">
      <c r="A43" s="97" t="s">
        <v>28</v>
      </c>
      <c r="B43" s="98">
        <v>79325</v>
      </c>
      <c r="C43" s="97"/>
      <c r="D43" s="97"/>
      <c r="E43" s="98">
        <v>80102</v>
      </c>
      <c r="F43" s="97"/>
      <c r="G43" s="97"/>
      <c r="H43" s="97">
        <f>(B43/E43)</f>
        <v>0.99029986766872236</v>
      </c>
      <c r="I43" s="97"/>
      <c r="J43" s="97"/>
      <c r="K43" s="97"/>
      <c r="L43" s="97"/>
      <c r="M43" s="97"/>
      <c r="N43" s="97"/>
    </row>
    <row r="44" spans="1:14" x14ac:dyDescent="0.25">
      <c r="A44" s="97" t="s">
        <v>33</v>
      </c>
      <c r="B44" s="98">
        <v>130889</v>
      </c>
      <c r="C44" s="97"/>
      <c r="D44" s="97"/>
      <c r="E44" s="98">
        <v>80497</v>
      </c>
      <c r="F44" s="97"/>
      <c r="G44" s="97"/>
      <c r="H44" s="97">
        <f>(B44/E44)</f>
        <v>1.6260109072387792</v>
      </c>
      <c r="I44" s="97"/>
      <c r="J44" s="97"/>
      <c r="K44" s="97"/>
      <c r="L44" s="97"/>
      <c r="M44" s="97"/>
      <c r="N44" s="97"/>
    </row>
    <row r="45" spans="1:14" x14ac:dyDescent="0.25">
      <c r="A45" s="97"/>
      <c r="B45" s="98"/>
      <c r="C45" s="97"/>
      <c r="D45" s="97"/>
      <c r="E45" s="98"/>
      <c r="F45" s="97"/>
      <c r="G45" s="97"/>
      <c r="H45" s="97"/>
      <c r="I45" s="97"/>
      <c r="J45" s="97"/>
      <c r="K45" s="97"/>
      <c r="L45" s="97"/>
      <c r="M45" s="97"/>
      <c r="N45" s="97"/>
    </row>
    <row r="46" spans="1:14" x14ac:dyDescent="0.25">
      <c r="A46" s="97"/>
      <c r="B46" s="98"/>
      <c r="C46" s="97"/>
      <c r="D46" s="97"/>
      <c r="E46" s="98"/>
      <c r="F46" s="97"/>
      <c r="G46" s="97"/>
      <c r="H46" s="97"/>
      <c r="I46" s="97"/>
      <c r="J46" s="97"/>
      <c r="K46" s="97"/>
      <c r="L46" s="97"/>
      <c r="M46" s="97"/>
      <c r="N46" s="97"/>
    </row>
    <row r="47" spans="1:14" x14ac:dyDescent="0.25">
      <c r="A47" s="97"/>
      <c r="B47" s="98"/>
      <c r="C47" s="97"/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</row>
    <row r="48" spans="1:14" x14ac:dyDescent="0.25">
      <c r="A48" s="104" t="s">
        <v>85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</row>
    <row r="49" spans="1:14" x14ac:dyDescent="0.25">
      <c r="A49" s="99" t="s">
        <v>42</v>
      </c>
      <c r="B49" s="97"/>
      <c r="C49" s="97"/>
      <c r="D49" s="97"/>
      <c r="E49" s="99" t="s">
        <v>86</v>
      </c>
      <c r="F49" s="97"/>
      <c r="G49" s="97"/>
      <c r="H49" s="99" t="s">
        <v>87</v>
      </c>
      <c r="I49" s="97"/>
      <c r="J49" s="97"/>
      <c r="K49" s="101" t="s">
        <v>85</v>
      </c>
      <c r="L49" s="101"/>
      <c r="M49" s="101"/>
      <c r="N49" s="97"/>
    </row>
    <row r="50" spans="1:14" x14ac:dyDescent="0.25">
      <c r="A50" s="97" t="s">
        <v>28</v>
      </c>
      <c r="B50" s="98">
        <v>48121</v>
      </c>
      <c r="C50" s="97"/>
      <c r="D50" s="97"/>
      <c r="E50" s="98">
        <v>80717</v>
      </c>
      <c r="F50" s="97"/>
      <c r="G50" s="97"/>
      <c r="H50" s="97">
        <f>(B50/E50)</f>
        <v>0.59616933235873482</v>
      </c>
      <c r="I50" s="100"/>
      <c r="J50" s="97"/>
      <c r="K50" s="97"/>
      <c r="L50" s="97" t="s">
        <v>30</v>
      </c>
      <c r="M50" s="97" t="s">
        <v>31</v>
      </c>
      <c r="N50" s="97" t="s">
        <v>32</v>
      </c>
    </row>
    <row r="51" spans="1:14" x14ac:dyDescent="0.25">
      <c r="A51" s="97" t="s">
        <v>33</v>
      </c>
      <c r="B51" s="98">
        <v>43420</v>
      </c>
      <c r="C51" s="97"/>
      <c r="D51" s="97"/>
      <c r="E51" s="98">
        <v>81774</v>
      </c>
      <c r="F51" s="97"/>
      <c r="G51" s="97"/>
      <c r="H51" s="97">
        <f>(B51/E51)</f>
        <v>0.53097561572137841</v>
      </c>
      <c r="I51" s="97"/>
      <c r="J51" s="97"/>
      <c r="K51" s="97" t="s">
        <v>28</v>
      </c>
      <c r="L51" s="97">
        <v>0.59616933235873482</v>
      </c>
      <c r="M51" s="97">
        <f>AVERAGE(L51,L52,L53)</f>
        <v>0.62035545955307969</v>
      </c>
      <c r="N51" s="102">
        <f>L51/M51</f>
        <v>0.96101246983178135</v>
      </c>
    </row>
    <row r="52" spans="1:14" x14ac:dyDescent="0.25">
      <c r="A52" s="97"/>
      <c r="B52" s="98"/>
      <c r="C52" s="97"/>
      <c r="D52" s="97"/>
      <c r="E52" s="98"/>
      <c r="F52" s="97"/>
      <c r="G52" s="97"/>
      <c r="H52" s="97"/>
      <c r="I52" s="97"/>
      <c r="J52" s="97"/>
      <c r="K52" s="97" t="s">
        <v>28</v>
      </c>
      <c r="L52" s="97">
        <v>0.63209327318395958</v>
      </c>
      <c r="M52" s="97"/>
      <c r="N52" s="102">
        <f>L52/M51</f>
        <v>1.0189211095834252</v>
      </c>
    </row>
    <row r="53" spans="1:14" x14ac:dyDescent="0.25">
      <c r="A53" s="99" t="s">
        <v>42</v>
      </c>
      <c r="B53" s="97"/>
      <c r="C53" s="97"/>
      <c r="D53" s="97"/>
      <c r="E53" s="99" t="s">
        <v>86</v>
      </c>
      <c r="F53" s="97"/>
      <c r="G53" s="97"/>
      <c r="H53" s="99" t="s">
        <v>87</v>
      </c>
      <c r="I53" s="97"/>
      <c r="J53" s="97"/>
      <c r="K53" s="97" t="s">
        <v>28</v>
      </c>
      <c r="L53" s="97">
        <v>0.63280377311654457</v>
      </c>
      <c r="M53" s="97"/>
      <c r="N53" s="102">
        <f>L53/M51</f>
        <v>1.0200664205847934</v>
      </c>
    </row>
    <row r="54" spans="1:14" x14ac:dyDescent="0.25">
      <c r="A54" s="97" t="s">
        <v>28</v>
      </c>
      <c r="B54" s="98">
        <v>50582</v>
      </c>
      <c r="C54" s="97"/>
      <c r="D54" s="97"/>
      <c r="E54" s="98">
        <v>80023</v>
      </c>
      <c r="F54" s="97"/>
      <c r="G54" s="97"/>
      <c r="H54" s="97">
        <f>(B54/E54)</f>
        <v>0.63209327318395958</v>
      </c>
      <c r="I54" s="97"/>
      <c r="J54" s="97"/>
      <c r="K54" s="97"/>
      <c r="L54" s="97"/>
      <c r="M54" s="97"/>
      <c r="N54" s="97"/>
    </row>
    <row r="55" spans="1:14" x14ac:dyDescent="0.25">
      <c r="A55" s="97" t="s">
        <v>33</v>
      </c>
      <c r="B55" s="98">
        <v>49985</v>
      </c>
      <c r="C55" s="97"/>
      <c r="D55" s="97"/>
      <c r="E55" s="98">
        <v>81963</v>
      </c>
      <c r="F55" s="97"/>
      <c r="G55" s="97"/>
      <c r="H55" s="97">
        <f>(B55/E55)</f>
        <v>0.60984834620499495</v>
      </c>
      <c r="I55" s="97"/>
      <c r="J55" s="97"/>
      <c r="K55" s="97" t="s">
        <v>33</v>
      </c>
      <c r="L55" s="97">
        <v>0.53097561572137841</v>
      </c>
      <c r="M55" s="97"/>
      <c r="N55" s="103">
        <f>L55/M51</f>
        <v>0.85592156487815407</v>
      </c>
    </row>
    <row r="56" spans="1:14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 t="s">
        <v>33</v>
      </c>
      <c r="L56" s="97">
        <v>0.60984834620499495</v>
      </c>
      <c r="M56" s="97"/>
      <c r="N56" s="103">
        <f>L56/M51</f>
        <v>0.98306275348063454</v>
      </c>
    </row>
    <row r="57" spans="1:14" x14ac:dyDescent="0.25">
      <c r="A57" s="99" t="s">
        <v>42</v>
      </c>
      <c r="B57" s="97"/>
      <c r="C57" s="97"/>
      <c r="D57" s="97"/>
      <c r="E57" s="99" t="s">
        <v>86</v>
      </c>
      <c r="F57" s="97"/>
      <c r="G57" s="97"/>
      <c r="H57" s="99" t="s">
        <v>87</v>
      </c>
      <c r="I57" s="97"/>
      <c r="J57" s="97"/>
      <c r="K57" s="97" t="s">
        <v>33</v>
      </c>
      <c r="L57" s="97">
        <v>0.86350881963930337</v>
      </c>
      <c r="M57" s="97"/>
      <c r="N57" s="103">
        <f>L57/M51</f>
        <v>1.3919581206900278</v>
      </c>
    </row>
    <row r="58" spans="1:14" x14ac:dyDescent="0.25">
      <c r="A58" s="97" t="s">
        <v>28</v>
      </c>
      <c r="B58" s="98">
        <v>50985</v>
      </c>
      <c r="C58" s="97"/>
      <c r="D58" s="97"/>
      <c r="E58" s="98">
        <v>80570</v>
      </c>
      <c r="F58" s="97"/>
      <c r="G58" s="97"/>
      <c r="H58" s="97">
        <f>(B58/E58)</f>
        <v>0.63280377311654457</v>
      </c>
      <c r="I58" s="97"/>
      <c r="J58" s="97"/>
      <c r="K58" s="97"/>
      <c r="L58" s="97"/>
      <c r="M58" s="97"/>
      <c r="N58" s="97"/>
    </row>
    <row r="59" spans="1:14" x14ac:dyDescent="0.25">
      <c r="A59" s="97" t="s">
        <v>33</v>
      </c>
      <c r="B59" s="98">
        <v>69857</v>
      </c>
      <c r="C59" s="97"/>
      <c r="D59" s="97"/>
      <c r="E59" s="98">
        <v>80899</v>
      </c>
      <c r="F59" s="97"/>
      <c r="G59" s="97"/>
      <c r="H59" s="97">
        <f>(B59/E59)</f>
        <v>0.86350881963930337</v>
      </c>
      <c r="I59" s="97"/>
      <c r="J59" s="97"/>
      <c r="K59" s="97"/>
      <c r="L59" s="97"/>
      <c r="M59" s="97"/>
      <c r="N59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435B-29FE-48AA-8434-EAA099A42129}">
  <dimension ref="A1:O99"/>
  <sheetViews>
    <sheetView workbookViewId="0">
      <selection activeCell="K98" sqref="K98"/>
    </sheetView>
  </sheetViews>
  <sheetFormatPr defaultRowHeight="15" x14ac:dyDescent="0.25"/>
  <sheetData>
    <row r="1" spans="1:13" x14ac:dyDescent="0.25">
      <c r="A1" s="21" t="s">
        <v>52</v>
      </c>
    </row>
    <row r="4" spans="1:13" x14ac:dyDescent="0.25">
      <c r="A4" t="s">
        <v>25</v>
      </c>
      <c r="E4" t="s">
        <v>26</v>
      </c>
      <c r="H4" t="s">
        <v>27</v>
      </c>
    </row>
    <row r="5" spans="1:13" x14ac:dyDescent="0.25">
      <c r="A5" t="s">
        <v>28</v>
      </c>
      <c r="B5" t="s">
        <v>29</v>
      </c>
      <c r="E5">
        <v>111.1</v>
      </c>
      <c r="H5">
        <v>1.099</v>
      </c>
      <c r="K5" t="s">
        <v>30</v>
      </c>
      <c r="L5" t="s">
        <v>31</v>
      </c>
      <c r="M5" t="s">
        <v>32</v>
      </c>
    </row>
    <row r="6" spans="1:13" x14ac:dyDescent="0.25">
      <c r="A6" t="s">
        <v>33</v>
      </c>
      <c r="B6" t="s">
        <v>34</v>
      </c>
      <c r="E6">
        <v>111105701</v>
      </c>
      <c r="H6">
        <v>0.31125511903154673</v>
      </c>
      <c r="J6" t="s">
        <v>35</v>
      </c>
      <c r="K6">
        <v>1.099</v>
      </c>
      <c r="L6">
        <v>0.99915374512457222</v>
      </c>
      <c r="M6">
        <v>1.099930821820599</v>
      </c>
    </row>
    <row r="7" spans="1:13" x14ac:dyDescent="0.25">
      <c r="J7" t="s">
        <v>35</v>
      </c>
      <c r="K7">
        <v>1.0213397775911857</v>
      </c>
      <c r="M7">
        <v>1.0222048234066794</v>
      </c>
    </row>
    <row r="8" spans="1:13" x14ac:dyDescent="0.25">
      <c r="J8" t="s">
        <v>35</v>
      </c>
      <c r="K8">
        <v>0.89930749024914436</v>
      </c>
      <c r="M8">
        <v>0.90006917817940091</v>
      </c>
    </row>
    <row r="9" spans="1:13" x14ac:dyDescent="0.25">
      <c r="A9" t="s">
        <v>28</v>
      </c>
      <c r="B9" t="s">
        <v>36</v>
      </c>
      <c r="E9">
        <v>48829472</v>
      </c>
      <c r="H9">
        <v>1.0213397775911857</v>
      </c>
    </row>
    <row r="10" spans="1:13" x14ac:dyDescent="0.25">
      <c r="A10" t="s">
        <v>33</v>
      </c>
      <c r="B10" t="s">
        <v>37</v>
      </c>
      <c r="E10">
        <v>48534179</v>
      </c>
      <c r="H10">
        <v>0.40841471957802777</v>
      </c>
      <c r="M10" t="s">
        <v>38</v>
      </c>
    </row>
    <row r="11" spans="1:13" x14ac:dyDescent="0.25">
      <c r="J11" t="s">
        <v>33</v>
      </c>
      <c r="K11">
        <v>0.31125511903154673</v>
      </c>
      <c r="M11">
        <v>0.31151874328684037</v>
      </c>
    </row>
    <row r="12" spans="1:13" x14ac:dyDescent="0.25">
      <c r="A12" t="s">
        <v>28</v>
      </c>
      <c r="B12" t="s">
        <v>39</v>
      </c>
      <c r="E12">
        <v>125638013</v>
      </c>
      <c r="H12">
        <v>0.89930749024914436</v>
      </c>
      <c r="J12" t="s">
        <v>33</v>
      </c>
      <c r="K12">
        <v>0.40841471957802777</v>
      </c>
      <c r="M12">
        <v>0.40876063525849821</v>
      </c>
    </row>
    <row r="13" spans="1:13" x14ac:dyDescent="0.25">
      <c r="A13" t="s">
        <v>33</v>
      </c>
      <c r="B13" t="s">
        <v>40</v>
      </c>
      <c r="E13">
        <v>49319643</v>
      </c>
      <c r="H13">
        <v>0.22565339929844483</v>
      </c>
      <c r="J13" t="s">
        <v>33</v>
      </c>
      <c r="K13">
        <v>0.22565339929844483</v>
      </c>
      <c r="M13">
        <v>0.22584452132570537</v>
      </c>
    </row>
    <row r="17" spans="1:13" x14ac:dyDescent="0.25">
      <c r="A17" t="s">
        <v>41</v>
      </c>
    </row>
    <row r="20" spans="1:13" x14ac:dyDescent="0.25">
      <c r="A20" t="s">
        <v>42</v>
      </c>
      <c r="E20" t="s">
        <v>26</v>
      </c>
      <c r="H20" t="s">
        <v>43</v>
      </c>
    </row>
    <row r="21" spans="1:13" x14ac:dyDescent="0.25">
      <c r="A21" t="s">
        <v>28</v>
      </c>
      <c r="B21">
        <v>247006921</v>
      </c>
      <c r="E21">
        <v>137298365</v>
      </c>
      <c r="H21">
        <v>1.7990502410814433</v>
      </c>
      <c r="K21" t="s">
        <v>30</v>
      </c>
      <c r="L21" t="s">
        <v>31</v>
      </c>
      <c r="M21" t="s">
        <v>32</v>
      </c>
    </row>
    <row r="22" spans="1:13" x14ac:dyDescent="0.25">
      <c r="A22" t="s">
        <v>33</v>
      </c>
      <c r="B22">
        <v>381399184</v>
      </c>
      <c r="E22">
        <v>137640572</v>
      </c>
      <c r="H22">
        <v>2770.9908747457134</v>
      </c>
      <c r="J22" t="s">
        <v>35</v>
      </c>
      <c r="K22">
        <v>1.7990502410814433</v>
      </c>
      <c r="L22">
        <v>1.4303764828787484</v>
      </c>
      <c r="M22">
        <v>1.2577459589245408</v>
      </c>
    </row>
    <row r="23" spans="1:13" x14ac:dyDescent="0.25">
      <c r="J23" t="s">
        <v>35</v>
      </c>
      <c r="K23">
        <v>1.0431365992308979</v>
      </c>
      <c r="M23">
        <v>0.72927415384479832</v>
      </c>
    </row>
    <row r="24" spans="1:13" x14ac:dyDescent="0.25">
      <c r="J24" t="s">
        <v>35</v>
      </c>
      <c r="K24">
        <v>1.0617027246760535</v>
      </c>
      <c r="M24">
        <v>0.74225404107545934</v>
      </c>
    </row>
    <row r="25" spans="1:13" x14ac:dyDescent="0.25">
      <c r="A25" t="s">
        <v>28</v>
      </c>
      <c r="B25">
        <v>147349751</v>
      </c>
      <c r="E25">
        <v>137563455</v>
      </c>
      <c r="H25">
        <v>1.0431365992308979</v>
      </c>
    </row>
    <row r="26" spans="1:13" x14ac:dyDescent="0.25">
      <c r="A26" t="s">
        <v>33</v>
      </c>
      <c r="B26">
        <v>321454388</v>
      </c>
      <c r="E26">
        <v>138846646</v>
      </c>
      <c r="H26">
        <v>2.3151837287354335</v>
      </c>
      <c r="M26" t="s">
        <v>38</v>
      </c>
    </row>
    <row r="27" spans="1:13" x14ac:dyDescent="0.25">
      <c r="J27" t="s">
        <v>33</v>
      </c>
      <c r="K27">
        <v>2.7709908747457099</v>
      </c>
      <c r="M27">
        <v>1.9372458285729548</v>
      </c>
    </row>
    <row r="28" spans="1:13" x14ac:dyDescent="0.25">
      <c r="A28" t="s">
        <v>28</v>
      </c>
      <c r="B28">
        <v>147565397</v>
      </c>
      <c r="E28">
        <v>138989754</v>
      </c>
      <c r="H28">
        <v>1.0617027246760535</v>
      </c>
      <c r="J28" t="s">
        <v>33</v>
      </c>
      <c r="K28">
        <v>2.3151837287354335</v>
      </c>
      <c r="M28">
        <v>1.6185834683718645</v>
      </c>
    </row>
    <row r="29" spans="1:13" x14ac:dyDescent="0.25">
      <c r="A29" t="s">
        <v>33</v>
      </c>
      <c r="B29">
        <v>389986211</v>
      </c>
      <c r="E29">
        <v>138445688</v>
      </c>
      <c r="H29">
        <v>2816.9035429231826</v>
      </c>
      <c r="J29" t="s">
        <v>33</v>
      </c>
      <c r="K29">
        <v>2.8169035429231801</v>
      </c>
      <c r="M29">
        <v>1.9693441388619126</v>
      </c>
    </row>
    <row r="32" spans="1:13" x14ac:dyDescent="0.25">
      <c r="A32" s="21" t="s">
        <v>53</v>
      </c>
    </row>
    <row r="33" spans="1:15" x14ac:dyDescent="0.25">
      <c r="E33" t="s">
        <v>25</v>
      </c>
      <c r="I33" t="s">
        <v>44</v>
      </c>
      <c r="J33" t="s">
        <v>45</v>
      </c>
    </row>
    <row r="34" spans="1:15" x14ac:dyDescent="0.25">
      <c r="A34" t="s">
        <v>31</v>
      </c>
      <c r="B34" t="s">
        <v>32</v>
      </c>
      <c r="E34" t="s">
        <v>28</v>
      </c>
      <c r="F34">
        <v>71622</v>
      </c>
      <c r="I34">
        <v>37456</v>
      </c>
      <c r="J34">
        <v>1.9121636052968818</v>
      </c>
      <c r="M34" t="s">
        <v>30</v>
      </c>
      <c r="N34" t="s">
        <v>31</v>
      </c>
      <c r="O34" t="s">
        <v>32</v>
      </c>
    </row>
    <row r="35" spans="1:15" x14ac:dyDescent="0.25">
      <c r="A35">
        <v>0.82821302735241287</v>
      </c>
      <c r="B35">
        <v>0.99076583244430683</v>
      </c>
      <c r="E35" t="s">
        <v>33</v>
      </c>
      <c r="F35">
        <v>48233</v>
      </c>
      <c r="I35">
        <v>42115</v>
      </c>
      <c r="J35">
        <v>1.1452689065653567</v>
      </c>
      <c r="L35" t="s">
        <v>35</v>
      </c>
      <c r="M35">
        <v>1.9121636052968818</v>
      </c>
      <c r="N35">
        <v>1.9605300353416193</v>
      </c>
      <c r="O35">
        <v>0.97532992141265018</v>
      </c>
    </row>
    <row r="36" spans="1:15" x14ac:dyDescent="0.25">
      <c r="B36">
        <v>0.97108760414068018</v>
      </c>
      <c r="L36" t="s">
        <v>35</v>
      </c>
      <c r="M36">
        <v>2.1012978124095083</v>
      </c>
      <c r="O36">
        <v>1.0718008775842909</v>
      </c>
    </row>
    <row r="37" spans="1:15" x14ac:dyDescent="0.25">
      <c r="B37">
        <v>1.0092341675556931</v>
      </c>
      <c r="L37" t="s">
        <v>35</v>
      </c>
      <c r="M37">
        <v>2.008896465386357</v>
      </c>
      <c r="O37">
        <v>1.0246700785873499</v>
      </c>
    </row>
    <row r="38" spans="1:15" x14ac:dyDescent="0.25">
      <c r="E38" t="s">
        <v>28</v>
      </c>
      <c r="F38">
        <v>79822</v>
      </c>
      <c r="I38">
        <v>37987</v>
      </c>
      <c r="J38">
        <v>2.1012978124095083</v>
      </c>
    </row>
    <row r="39" spans="1:15" x14ac:dyDescent="0.25">
      <c r="B39" t="s">
        <v>38</v>
      </c>
      <c r="E39" t="s">
        <v>33</v>
      </c>
      <c r="F39">
        <v>47651</v>
      </c>
      <c r="I39">
        <v>42944</v>
      </c>
      <c r="J39">
        <v>1.1096078614008942</v>
      </c>
      <c r="O39" t="s">
        <v>38</v>
      </c>
    </row>
    <row r="40" spans="1:15" x14ac:dyDescent="0.25">
      <c r="B40">
        <v>0.8051741258041194</v>
      </c>
      <c r="L40" t="s">
        <v>33</v>
      </c>
      <c r="M40">
        <v>1.1452689065653567</v>
      </c>
      <c r="O40">
        <v>0.58416289774708574</v>
      </c>
    </row>
    <row r="41" spans="1:15" x14ac:dyDescent="0.25">
      <c r="B41">
        <v>0.64975769431767749</v>
      </c>
      <c r="E41" t="s">
        <v>28</v>
      </c>
      <c r="F41">
        <v>75420</v>
      </c>
      <c r="I41">
        <v>37543</v>
      </c>
      <c r="J41">
        <v>2.008896465386357</v>
      </c>
      <c r="L41" t="s">
        <v>33</v>
      </c>
      <c r="M41">
        <v>1.1096078614008942</v>
      </c>
      <c r="O41">
        <v>0.56597340586396405</v>
      </c>
    </row>
    <row r="42" spans="1:15" x14ac:dyDescent="0.25">
      <c r="B42">
        <v>0.75164513529046573</v>
      </c>
      <c r="E42" t="s">
        <v>33</v>
      </c>
      <c r="F42">
        <v>45487</v>
      </c>
      <c r="I42">
        <v>42098</v>
      </c>
      <c r="J42">
        <v>1.0805026367048316</v>
      </c>
      <c r="L42" t="s">
        <v>33</v>
      </c>
      <c r="M42">
        <v>1.0805026367048316</v>
      </c>
      <c r="O42">
        <v>0.55112781606355532</v>
      </c>
    </row>
    <row r="49" spans="1:15" x14ac:dyDescent="0.25">
      <c r="E49" t="s">
        <v>42</v>
      </c>
      <c r="I49" t="s">
        <v>44</v>
      </c>
      <c r="J49" t="s">
        <v>46</v>
      </c>
    </row>
    <row r="50" spans="1:15" x14ac:dyDescent="0.25">
      <c r="A50" t="s">
        <v>31</v>
      </c>
      <c r="B50" t="s">
        <v>32</v>
      </c>
      <c r="E50" t="s">
        <v>28</v>
      </c>
      <c r="F50">
        <v>113517</v>
      </c>
      <c r="I50">
        <v>145370</v>
      </c>
      <c r="J50">
        <v>0.78088326339684944</v>
      </c>
      <c r="M50" t="s">
        <v>30</v>
      </c>
      <c r="N50" t="s">
        <v>31</v>
      </c>
      <c r="O50" t="s">
        <v>32</v>
      </c>
    </row>
    <row r="51" spans="1:15" x14ac:dyDescent="0.25">
      <c r="A51">
        <v>0.9012128944055986</v>
      </c>
      <c r="B51">
        <v>1.0050127894414602</v>
      </c>
      <c r="E51" t="s">
        <v>33</v>
      </c>
      <c r="F51">
        <v>240580</v>
      </c>
      <c r="I51">
        <v>143438</v>
      </c>
      <c r="J51">
        <v>1.6772403407744112</v>
      </c>
      <c r="L51" t="s">
        <v>35</v>
      </c>
      <c r="M51">
        <v>0.78088326339684944</v>
      </c>
      <c r="N51">
        <v>0.81653818208682594</v>
      </c>
      <c r="O51">
        <v>0.95633404601012872</v>
      </c>
    </row>
    <row r="52" spans="1:15" x14ac:dyDescent="0.25">
      <c r="B52">
        <v>1.0156049442230968</v>
      </c>
      <c r="L52" t="s">
        <v>35</v>
      </c>
      <c r="M52">
        <v>0.8476442882056493</v>
      </c>
      <c r="O52">
        <v>1.0380951029617813</v>
      </c>
    </row>
    <row r="53" spans="1:15" x14ac:dyDescent="0.25">
      <c r="B53">
        <v>0.97938226633544279</v>
      </c>
      <c r="L53" t="s">
        <v>35</v>
      </c>
      <c r="M53">
        <v>0.85219310077680244</v>
      </c>
      <c r="O53">
        <v>1.0436659539898714</v>
      </c>
    </row>
    <row r="54" spans="1:15" x14ac:dyDescent="0.25">
      <c r="E54" t="s">
        <v>28</v>
      </c>
      <c r="F54">
        <v>123456</v>
      </c>
      <c r="I54">
        <v>145646</v>
      </c>
      <c r="J54">
        <v>0.8476442882056493</v>
      </c>
    </row>
    <row r="55" spans="1:15" x14ac:dyDescent="0.25">
      <c r="B55" t="s">
        <v>38</v>
      </c>
      <c r="E55" t="s">
        <v>33</v>
      </c>
      <c r="F55">
        <v>251023</v>
      </c>
      <c r="I55">
        <v>143987</v>
      </c>
      <c r="J55">
        <v>1.7433726655878656</v>
      </c>
      <c r="O55" t="s">
        <v>38</v>
      </c>
    </row>
    <row r="56" spans="1:15" x14ac:dyDescent="0.25">
      <c r="B56">
        <v>2.476781926782281</v>
      </c>
      <c r="L56" t="s">
        <v>33</v>
      </c>
      <c r="M56">
        <v>1.6772403407744112</v>
      </c>
      <c r="O56">
        <v>2.054086848073521</v>
      </c>
    </row>
    <row r="57" spans="1:15" x14ac:dyDescent="0.25">
      <c r="B57">
        <v>2.0216122684664843</v>
      </c>
      <c r="E57" t="s">
        <v>28</v>
      </c>
      <c r="F57">
        <v>123199</v>
      </c>
      <c r="I57">
        <v>144567</v>
      </c>
      <c r="J57">
        <v>0.85219310077680244</v>
      </c>
      <c r="L57" t="s">
        <v>33</v>
      </c>
      <c r="M57">
        <v>1.7433726655878656</v>
      </c>
      <c r="O57">
        <v>2.1350779471602044</v>
      </c>
    </row>
    <row r="58" spans="1:15" x14ac:dyDescent="0.25">
      <c r="B58">
        <v>2.3588175844244286</v>
      </c>
      <c r="E58" t="s">
        <v>33</v>
      </c>
      <c r="F58">
        <v>240389</v>
      </c>
      <c r="I58">
        <v>145987</v>
      </c>
      <c r="J58">
        <v>1.6466466192195195</v>
      </c>
      <c r="L58" t="s">
        <v>33</v>
      </c>
      <c r="M58">
        <v>1.6466466192195195</v>
      </c>
      <c r="O58">
        <v>2.0166192535065366</v>
      </c>
    </row>
    <row r="62" spans="1:15" x14ac:dyDescent="0.25">
      <c r="A62" s="21" t="s">
        <v>54</v>
      </c>
    </row>
    <row r="64" spans="1:15" x14ac:dyDescent="0.25">
      <c r="A64" t="s">
        <v>47</v>
      </c>
      <c r="E64" t="s">
        <v>48</v>
      </c>
      <c r="H64" t="s">
        <v>49</v>
      </c>
      <c r="K64" t="s">
        <v>42</v>
      </c>
    </row>
    <row r="65" spans="1:14" x14ac:dyDescent="0.25">
      <c r="A65" t="s">
        <v>35</v>
      </c>
      <c r="B65">
        <v>89866</v>
      </c>
      <c r="E65">
        <v>80112</v>
      </c>
      <c r="H65">
        <v>1.1217545436389056</v>
      </c>
      <c r="L65" t="s">
        <v>30</v>
      </c>
      <c r="M65" t="s">
        <v>31</v>
      </c>
      <c r="N65" t="s">
        <v>32</v>
      </c>
    </row>
    <row r="66" spans="1:14" x14ac:dyDescent="0.25">
      <c r="A66" t="s">
        <v>50</v>
      </c>
      <c r="B66">
        <v>48998</v>
      </c>
      <c r="E66">
        <v>80119</v>
      </c>
      <c r="H66">
        <v>0.6115652966212759</v>
      </c>
      <c r="K66" t="s">
        <v>35</v>
      </c>
      <c r="L66">
        <v>1.1217545436389056</v>
      </c>
      <c r="M66">
        <v>1.0862089380108479</v>
      </c>
      <c r="N66">
        <v>1.0327244643126869</v>
      </c>
    </row>
    <row r="67" spans="1:14" x14ac:dyDescent="0.25">
      <c r="K67" t="s">
        <v>35</v>
      </c>
      <c r="L67">
        <v>1.0564857874861882</v>
      </c>
      <c r="N67">
        <v>0.97263588110489019</v>
      </c>
    </row>
    <row r="68" spans="1:14" x14ac:dyDescent="0.25">
      <c r="K68" t="s">
        <v>35</v>
      </c>
      <c r="L68">
        <v>1.0803864829074501</v>
      </c>
      <c r="N68">
        <v>0.99463965458242276</v>
      </c>
    </row>
    <row r="69" spans="1:14" x14ac:dyDescent="0.25">
      <c r="A69" t="s">
        <v>47</v>
      </c>
      <c r="E69" t="s">
        <v>48</v>
      </c>
      <c r="H69" t="s">
        <v>49</v>
      </c>
    </row>
    <row r="70" spans="1:14" x14ac:dyDescent="0.25">
      <c r="A70" t="s">
        <v>35</v>
      </c>
      <c r="B70">
        <v>87009</v>
      </c>
      <c r="E70">
        <v>82357</v>
      </c>
      <c r="H70">
        <v>1.0564857874861882</v>
      </c>
      <c r="K70" t="s">
        <v>50</v>
      </c>
      <c r="L70">
        <v>0.6115652966212759</v>
      </c>
      <c r="N70">
        <v>0.56302731014276386</v>
      </c>
    </row>
    <row r="71" spans="1:14" x14ac:dyDescent="0.25">
      <c r="A71" t="s">
        <v>50</v>
      </c>
      <c r="B71">
        <v>55735</v>
      </c>
      <c r="E71">
        <v>80001</v>
      </c>
      <c r="H71">
        <v>0.69667879151510603</v>
      </c>
      <c r="K71" t="s">
        <v>50</v>
      </c>
      <c r="L71">
        <v>0.69667879151510603</v>
      </c>
      <c r="N71">
        <v>0.6413856184896799</v>
      </c>
    </row>
    <row r="72" spans="1:14" x14ac:dyDescent="0.25">
      <c r="K72" t="s">
        <v>50</v>
      </c>
      <c r="L72">
        <v>0.41191355837846044</v>
      </c>
      <c r="N72">
        <v>0.37922129340308069</v>
      </c>
    </row>
    <row r="73" spans="1:14" x14ac:dyDescent="0.25">
      <c r="A73" t="s">
        <v>47</v>
      </c>
      <c r="E73" t="s">
        <v>48</v>
      </c>
      <c r="H73" t="s">
        <v>49</v>
      </c>
    </row>
    <row r="74" spans="1:14" x14ac:dyDescent="0.25">
      <c r="A74" t="s">
        <v>35</v>
      </c>
      <c r="B74">
        <v>88112</v>
      </c>
      <c r="E74">
        <v>81556</v>
      </c>
      <c r="H74">
        <v>1.0803864829074501</v>
      </c>
    </row>
    <row r="75" spans="1:14" x14ac:dyDescent="0.25">
      <c r="A75" t="s">
        <v>50</v>
      </c>
      <c r="B75">
        <v>32556</v>
      </c>
      <c r="E75">
        <v>79036</v>
      </c>
      <c r="H75">
        <v>0.41191355837846044</v>
      </c>
    </row>
    <row r="80" spans="1:14" x14ac:dyDescent="0.25">
      <c r="A80" t="s">
        <v>42</v>
      </c>
      <c r="E80" t="s">
        <v>48</v>
      </c>
      <c r="H80" t="s">
        <v>51</v>
      </c>
      <c r="K80" t="s">
        <v>42</v>
      </c>
    </row>
    <row r="81" spans="1:14" x14ac:dyDescent="0.25">
      <c r="A81" t="s">
        <v>35</v>
      </c>
      <c r="B81">
        <v>87093</v>
      </c>
      <c r="E81">
        <v>80345</v>
      </c>
      <c r="H81">
        <v>1.0839878026012819</v>
      </c>
      <c r="L81" t="s">
        <v>30</v>
      </c>
      <c r="M81" t="s">
        <v>31</v>
      </c>
      <c r="N81" t="s">
        <v>32</v>
      </c>
    </row>
    <row r="82" spans="1:14" x14ac:dyDescent="0.25">
      <c r="A82" t="s">
        <v>50</v>
      </c>
      <c r="B82">
        <v>112994</v>
      </c>
      <c r="E82">
        <v>80295</v>
      </c>
      <c r="H82">
        <v>1.4072358179214148</v>
      </c>
      <c r="K82" t="s">
        <v>35</v>
      </c>
      <c r="L82">
        <v>1.0839878026012819</v>
      </c>
      <c r="M82">
        <v>1.0738850699593723</v>
      </c>
      <c r="N82">
        <v>1.0094076479173808</v>
      </c>
    </row>
    <row r="83" spans="1:14" x14ac:dyDescent="0.25">
      <c r="K83" t="s">
        <v>35</v>
      </c>
      <c r="L83">
        <v>1.1166577488082499</v>
      </c>
      <c r="N83">
        <v>1.0398298477606136</v>
      </c>
    </row>
    <row r="84" spans="1:14" x14ac:dyDescent="0.25">
      <c r="K84" t="s">
        <v>35</v>
      </c>
      <c r="L84">
        <v>1.021009658468585</v>
      </c>
      <c r="N84">
        <v>0.95076250432200571</v>
      </c>
    </row>
    <row r="85" spans="1:14" x14ac:dyDescent="0.25">
      <c r="A85" t="s">
        <v>42</v>
      </c>
      <c r="E85" t="s">
        <v>48</v>
      </c>
      <c r="H85" t="s">
        <v>51</v>
      </c>
    </row>
    <row r="86" spans="1:14" x14ac:dyDescent="0.25">
      <c r="A86" t="s">
        <v>35</v>
      </c>
      <c r="B86">
        <v>91825</v>
      </c>
      <c r="E86">
        <v>82232</v>
      </c>
      <c r="H86">
        <v>1.1166577488082499</v>
      </c>
      <c r="K86" t="s">
        <v>50</v>
      </c>
      <c r="L86">
        <v>1.4072358179214148</v>
      </c>
      <c r="N86">
        <v>1.310415664848245</v>
      </c>
    </row>
    <row r="87" spans="1:14" x14ac:dyDescent="0.25">
      <c r="A87" t="s">
        <v>50</v>
      </c>
      <c r="B87">
        <v>110834</v>
      </c>
      <c r="E87">
        <v>81773</v>
      </c>
      <c r="H87">
        <v>1.3553862521859292</v>
      </c>
      <c r="K87" t="s">
        <v>50</v>
      </c>
      <c r="L87">
        <v>1.3553862521859292</v>
      </c>
      <c r="N87">
        <v>1.2621334350399405</v>
      </c>
    </row>
    <row r="88" spans="1:14" x14ac:dyDescent="0.25">
      <c r="K88" t="s">
        <v>50</v>
      </c>
      <c r="L88">
        <v>1.2448865123583741</v>
      </c>
      <c r="N88">
        <v>1.159236260175841</v>
      </c>
    </row>
    <row r="89" spans="1:14" x14ac:dyDescent="0.25">
      <c r="A89" t="s">
        <v>42</v>
      </c>
      <c r="E89" t="s">
        <v>48</v>
      </c>
      <c r="H89" t="s">
        <v>51</v>
      </c>
    </row>
    <row r="90" spans="1:14" x14ac:dyDescent="0.25">
      <c r="A90" t="s">
        <v>35</v>
      </c>
      <c r="B90">
        <v>82032</v>
      </c>
      <c r="E90">
        <v>80344</v>
      </c>
      <c r="H90">
        <v>1.021009658468585</v>
      </c>
    </row>
    <row r="91" spans="1:14" x14ac:dyDescent="0.25">
      <c r="A91" t="s">
        <v>50</v>
      </c>
      <c r="B91">
        <v>99876</v>
      </c>
      <c r="E91">
        <v>80229</v>
      </c>
      <c r="H91">
        <v>1.2448865123583741</v>
      </c>
    </row>
    <row r="95" spans="1:14" x14ac:dyDescent="0.25">
      <c r="A95" s="21" t="s">
        <v>55</v>
      </c>
    </row>
    <row r="96" spans="1:14" x14ac:dyDescent="0.25">
      <c r="A96" t="s">
        <v>24</v>
      </c>
    </row>
    <row r="97" spans="1:11" x14ac:dyDescent="0.25">
      <c r="B97" s="1" t="s">
        <v>2</v>
      </c>
      <c r="C97" s="1" t="s">
        <v>3</v>
      </c>
      <c r="F97" s="1" t="s">
        <v>2</v>
      </c>
      <c r="G97" s="1" t="s">
        <v>3</v>
      </c>
      <c r="J97" s="1" t="s">
        <v>2</v>
      </c>
      <c r="K97" s="1" t="s">
        <v>3</v>
      </c>
    </row>
    <row r="98" spans="1:11" x14ac:dyDescent="0.25">
      <c r="A98" s="2" t="s">
        <v>1</v>
      </c>
      <c r="B98" s="3">
        <v>24.7</v>
      </c>
      <c r="C98" s="3">
        <v>22.78</v>
      </c>
      <c r="E98" s="2" t="s">
        <v>5</v>
      </c>
      <c r="F98" s="3">
        <v>23.17</v>
      </c>
      <c r="G98" s="3">
        <v>20.399999999999999</v>
      </c>
      <c r="I98" s="2" t="s">
        <v>6</v>
      </c>
      <c r="J98" s="3">
        <v>25.51</v>
      </c>
      <c r="K98" s="3">
        <v>22.8</v>
      </c>
    </row>
    <row r="99" spans="1:11" x14ac:dyDescent="0.25">
      <c r="A99" s="1" t="s">
        <v>4</v>
      </c>
      <c r="B99">
        <v>18.21</v>
      </c>
      <c r="C99">
        <v>18.47</v>
      </c>
      <c r="E99" s="1" t="s">
        <v>4</v>
      </c>
      <c r="F99" s="4">
        <v>18.399999999999999</v>
      </c>
      <c r="G99">
        <v>18.12</v>
      </c>
      <c r="I99" s="1" t="s">
        <v>4</v>
      </c>
      <c r="J99">
        <v>18.690000000000001</v>
      </c>
      <c r="K99">
        <v>18.91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A98E-85B6-418D-9DF7-3C2326D28DC2}">
  <dimension ref="A3:N113"/>
  <sheetViews>
    <sheetView topLeftCell="A91" workbookViewId="0">
      <selection activeCell="E98" activeCellId="1" sqref="A98 E98"/>
    </sheetView>
  </sheetViews>
  <sheetFormatPr defaultRowHeight="15" x14ac:dyDescent="0.25"/>
  <cols>
    <col min="7" max="7" width="16.7109375" customWidth="1"/>
    <col min="9" max="9" width="19.85546875" customWidth="1"/>
  </cols>
  <sheetData>
    <row r="3" spans="1:13" x14ac:dyDescent="0.25">
      <c r="A3" s="21" t="s">
        <v>62</v>
      </c>
    </row>
    <row r="4" spans="1:13" x14ac:dyDescent="0.25">
      <c r="J4" s="16"/>
      <c r="K4" s="16"/>
      <c r="L4" s="16"/>
    </row>
    <row r="5" spans="1:13" x14ac:dyDescent="0.25">
      <c r="K5" s="23" t="s">
        <v>30</v>
      </c>
      <c r="L5" s="23" t="s">
        <v>31</v>
      </c>
      <c r="M5" s="23" t="s">
        <v>32</v>
      </c>
    </row>
    <row r="6" spans="1:13" x14ac:dyDescent="0.25">
      <c r="A6" s="14" t="s">
        <v>25</v>
      </c>
      <c r="E6" s="14" t="s">
        <v>26</v>
      </c>
      <c r="H6" s="14" t="s">
        <v>27</v>
      </c>
      <c r="J6" s="23" t="s">
        <v>35</v>
      </c>
      <c r="K6" s="23">
        <v>1.08756616213205</v>
      </c>
      <c r="L6" s="23">
        <f>AVERAGE(K6,K8,K9)</f>
        <v>1.0537931789718071</v>
      </c>
      <c r="M6" s="17">
        <f>K6/L6</f>
        <v>1.0320489673250641</v>
      </c>
    </row>
    <row r="7" spans="1:13" x14ac:dyDescent="0.25">
      <c r="A7" s="23" t="s">
        <v>28</v>
      </c>
      <c r="B7" s="13">
        <v>23424</v>
      </c>
      <c r="E7" s="13">
        <v>21538</v>
      </c>
      <c r="H7" s="23">
        <f t="shared" ref="H7:H10" si="0">B7/E7</f>
        <v>1.0875661621320456</v>
      </c>
      <c r="J7" s="23" t="s">
        <v>35</v>
      </c>
      <c r="K7" s="23">
        <v>1.0714482505280558</v>
      </c>
      <c r="M7" s="17">
        <f>K7/L6</f>
        <v>1.0167538297917955</v>
      </c>
    </row>
    <row r="8" spans="1:13" x14ac:dyDescent="0.25">
      <c r="A8" s="23" t="s">
        <v>33</v>
      </c>
      <c r="B8" s="13">
        <v>11409</v>
      </c>
      <c r="E8" s="13">
        <v>23421</v>
      </c>
      <c r="H8" s="23">
        <f t="shared" si="0"/>
        <v>0.48712693736390417</v>
      </c>
      <c r="J8" s="23" t="s">
        <v>35</v>
      </c>
      <c r="K8" s="23">
        <v>1.0200201958115642</v>
      </c>
      <c r="M8" s="17">
        <f>K8/L6</f>
        <v>0.96795103267493587</v>
      </c>
    </row>
    <row r="9" spans="1:13" x14ac:dyDescent="0.25">
      <c r="A9" s="23" t="s">
        <v>56</v>
      </c>
      <c r="B9" s="13">
        <v>21266</v>
      </c>
      <c r="E9" s="13">
        <v>23464</v>
      </c>
      <c r="H9" s="23">
        <f t="shared" si="0"/>
        <v>0.90632458233890212</v>
      </c>
      <c r="M9" s="12"/>
    </row>
    <row r="10" spans="1:13" x14ac:dyDescent="0.25">
      <c r="A10" s="23" t="s">
        <v>57</v>
      </c>
      <c r="B10" s="13">
        <v>35266</v>
      </c>
      <c r="E10" s="13">
        <v>23405</v>
      </c>
      <c r="H10" s="23">
        <f t="shared" si="0"/>
        <v>1.5067720572527237</v>
      </c>
      <c r="J10" s="23" t="s">
        <v>33</v>
      </c>
      <c r="K10" s="23">
        <v>0.487126937363904</v>
      </c>
      <c r="M10" s="20">
        <f>K10/L6</f>
        <v>0.46226047680361426</v>
      </c>
    </row>
    <row r="11" spans="1:13" x14ac:dyDescent="0.25">
      <c r="E11" s="13"/>
      <c r="J11" s="23" t="s">
        <v>33</v>
      </c>
      <c r="K11" s="23">
        <v>0.51379369431117206</v>
      </c>
      <c r="M11" s="20">
        <f>K11/L6</f>
        <v>0.48756597078421393</v>
      </c>
    </row>
    <row r="12" spans="1:13" x14ac:dyDescent="0.25">
      <c r="A12" s="23" t="s">
        <v>28</v>
      </c>
      <c r="B12" s="13">
        <v>23334</v>
      </c>
      <c r="E12" s="13">
        <v>21778</v>
      </c>
      <c r="H12" s="23">
        <f t="shared" ref="H12:H15" si="1">B12/E12</f>
        <v>1.0714482505280558</v>
      </c>
      <c r="J12" s="23" t="s">
        <v>33</v>
      </c>
      <c r="K12" s="23">
        <v>0.54949260405916756</v>
      </c>
      <c r="M12" s="20">
        <f>K12/L6</f>
        <v>0.52144255155960595</v>
      </c>
    </row>
    <row r="13" spans="1:13" x14ac:dyDescent="0.25">
      <c r="A13" s="23" t="s">
        <v>33</v>
      </c>
      <c r="B13" s="13">
        <v>11994</v>
      </c>
      <c r="E13" s="13">
        <v>23344</v>
      </c>
      <c r="H13" s="23">
        <f t="shared" si="1"/>
        <v>0.51379369431117206</v>
      </c>
    </row>
    <row r="14" spans="1:13" x14ac:dyDescent="0.25">
      <c r="A14" s="23" t="s">
        <v>58</v>
      </c>
      <c r="B14" s="13">
        <v>28554</v>
      </c>
      <c r="E14" s="13">
        <v>23388</v>
      </c>
      <c r="H14" s="23">
        <f t="shared" si="1"/>
        <v>1.2208825038481272</v>
      </c>
      <c r="J14" s="23" t="s">
        <v>58</v>
      </c>
      <c r="K14" s="23">
        <v>0.90632458233890212</v>
      </c>
      <c r="M14" s="23">
        <f>K14/L6</f>
        <v>0.86005926060672444</v>
      </c>
    </row>
    <row r="15" spans="1:13" x14ac:dyDescent="0.25">
      <c r="A15" s="23" t="s">
        <v>59</v>
      </c>
      <c r="B15" s="13">
        <v>35244</v>
      </c>
      <c r="E15" s="13">
        <v>23233</v>
      </c>
      <c r="H15" s="23">
        <f t="shared" si="1"/>
        <v>1.5169801575345414</v>
      </c>
      <c r="J15" s="23" t="s">
        <v>58</v>
      </c>
      <c r="K15" s="23">
        <v>1.2208825038481272</v>
      </c>
      <c r="M15" s="23">
        <f>K15/L6</f>
        <v>1.1585598846249416</v>
      </c>
    </row>
    <row r="16" spans="1:13" x14ac:dyDescent="0.25">
      <c r="J16" s="23" t="s">
        <v>58</v>
      </c>
      <c r="K16" s="23">
        <v>1.1449964543444708</v>
      </c>
      <c r="M16" s="23">
        <f>K16/L6</f>
        <v>1.0865476045894047</v>
      </c>
    </row>
    <row r="17" spans="1:13" x14ac:dyDescent="0.25">
      <c r="A17" s="23" t="s">
        <v>28</v>
      </c>
      <c r="B17" s="13">
        <v>23233</v>
      </c>
      <c r="E17" s="13">
        <v>22777</v>
      </c>
      <c r="H17" s="23">
        <f t="shared" ref="H17:H20" si="2">B17/E17</f>
        <v>1.0200201958115642</v>
      </c>
    </row>
    <row r="18" spans="1:13" x14ac:dyDescent="0.25">
      <c r="A18" s="23" t="s">
        <v>33</v>
      </c>
      <c r="B18" s="13">
        <v>12779</v>
      </c>
      <c r="E18" s="13">
        <v>23256</v>
      </c>
      <c r="H18" s="23">
        <f t="shared" si="2"/>
        <v>0.54949260405916756</v>
      </c>
      <c r="J18" s="23" t="s">
        <v>59</v>
      </c>
      <c r="K18" s="23">
        <v>1.5067720572527237</v>
      </c>
      <c r="M18" s="23">
        <f>K18/L6</f>
        <v>1.4298555801271089</v>
      </c>
    </row>
    <row r="19" spans="1:13" x14ac:dyDescent="0.25">
      <c r="A19" s="23" t="s">
        <v>56</v>
      </c>
      <c r="B19" s="13">
        <v>27449</v>
      </c>
      <c r="E19" s="13">
        <v>23973</v>
      </c>
      <c r="H19" s="23">
        <f t="shared" si="2"/>
        <v>1.1449964543444708</v>
      </c>
      <c r="J19" s="23" t="s">
        <v>59</v>
      </c>
      <c r="K19" s="23">
        <v>1.5169801575345414</v>
      </c>
      <c r="M19" s="23">
        <f>K19/L6</f>
        <v>1.4395425855903421</v>
      </c>
    </row>
    <row r="20" spans="1:13" x14ac:dyDescent="0.25">
      <c r="A20" s="23" t="s">
        <v>57</v>
      </c>
      <c r="B20" s="13">
        <v>31445</v>
      </c>
      <c r="E20" s="13">
        <v>25112</v>
      </c>
      <c r="H20" s="23">
        <f t="shared" si="2"/>
        <v>1.2521901879579485</v>
      </c>
      <c r="J20" s="23" t="s">
        <v>59</v>
      </c>
      <c r="K20" s="23">
        <v>1.2521901879579485</v>
      </c>
      <c r="M20" s="23">
        <f>K20/L6</f>
        <v>1.1882693994847437</v>
      </c>
    </row>
    <row r="22" spans="1:13" x14ac:dyDescent="0.25">
      <c r="A22" s="19"/>
      <c r="E22" s="19"/>
      <c r="H22" s="19"/>
      <c r="I22" s="18"/>
    </row>
    <row r="23" spans="1:13" x14ac:dyDescent="0.25">
      <c r="A23" s="23"/>
      <c r="B23" s="13"/>
    </row>
    <row r="24" spans="1:13" x14ac:dyDescent="0.25">
      <c r="B24" s="13"/>
      <c r="E24" s="13"/>
    </row>
    <row r="25" spans="1:13" x14ac:dyDescent="0.25">
      <c r="A25" s="14" t="s">
        <v>42</v>
      </c>
      <c r="E25" s="14" t="s">
        <v>26</v>
      </c>
      <c r="H25" s="14" t="s">
        <v>43</v>
      </c>
      <c r="I25" s="18"/>
      <c r="K25" s="23" t="s">
        <v>30</v>
      </c>
      <c r="L25" s="23" t="s">
        <v>31</v>
      </c>
      <c r="M25" s="23" t="s">
        <v>32</v>
      </c>
    </row>
    <row r="26" spans="1:13" x14ac:dyDescent="0.25">
      <c r="A26" s="23" t="s">
        <v>28</v>
      </c>
      <c r="B26" s="13">
        <v>11616</v>
      </c>
      <c r="E26" s="13">
        <v>6035</v>
      </c>
      <c r="H26" s="23">
        <f t="shared" ref="H26:H29" si="3">B26/E26</f>
        <v>1.9247721623860812</v>
      </c>
      <c r="J26" s="23" t="s">
        <v>35</v>
      </c>
      <c r="K26" s="23">
        <v>1.9247721623860812</v>
      </c>
      <c r="L26" s="23">
        <f>AVERAGE(K26,K28,K29)</f>
        <v>1.7301829637255812</v>
      </c>
      <c r="M26" s="17">
        <f>K26/L26</f>
        <v>1.1124674111005541</v>
      </c>
    </row>
    <row r="27" spans="1:13" x14ac:dyDescent="0.25">
      <c r="A27" s="23" t="s">
        <v>33</v>
      </c>
      <c r="B27" s="13">
        <v>18776</v>
      </c>
      <c r="E27" s="13">
        <v>5915</v>
      </c>
      <c r="H27" s="23">
        <f t="shared" si="3"/>
        <v>3.1743026204564666</v>
      </c>
      <c r="J27" s="23" t="s">
        <v>35</v>
      </c>
      <c r="K27" s="23">
        <v>1.7752180352147442</v>
      </c>
      <c r="M27" s="17">
        <f>K27/L26</f>
        <v>1.0260290804113512</v>
      </c>
    </row>
    <row r="28" spans="1:13" x14ac:dyDescent="0.25">
      <c r="A28" s="23" t="s">
        <v>56</v>
      </c>
      <c r="B28" s="13">
        <v>3050</v>
      </c>
      <c r="E28" s="13">
        <v>7675</v>
      </c>
      <c r="H28" s="23">
        <f t="shared" si="3"/>
        <v>0.3973941368078176</v>
      </c>
      <c r="J28" s="23" t="s">
        <v>35</v>
      </c>
      <c r="K28" s="23">
        <v>1.5355937650650811</v>
      </c>
      <c r="M28" s="17">
        <f>K28/L26</f>
        <v>0.88753258889944586</v>
      </c>
    </row>
    <row r="29" spans="1:13" x14ac:dyDescent="0.25">
      <c r="A29" s="23" t="s">
        <v>57</v>
      </c>
      <c r="B29" s="13">
        <v>3029</v>
      </c>
      <c r="E29" s="13">
        <v>7281</v>
      </c>
      <c r="H29" s="23">
        <f t="shared" si="3"/>
        <v>0.41601428375223182</v>
      </c>
      <c r="M29" s="12"/>
    </row>
    <row r="30" spans="1:13" x14ac:dyDescent="0.25">
      <c r="E30" s="13"/>
      <c r="J30" s="23" t="s">
        <v>33</v>
      </c>
      <c r="K30" s="23">
        <v>3.1743026204564666</v>
      </c>
      <c r="M30" s="20">
        <f>K30/L26</f>
        <v>1.8346629732275717</v>
      </c>
    </row>
    <row r="31" spans="1:13" x14ac:dyDescent="0.25">
      <c r="A31" s="23" t="s">
        <v>28</v>
      </c>
      <c r="B31" s="13">
        <v>10788</v>
      </c>
      <c r="E31" s="13">
        <v>6077</v>
      </c>
      <c r="H31" s="23">
        <f t="shared" ref="H31:H34" si="4">B31/E31</f>
        <v>1.7752180352147442</v>
      </c>
      <c r="J31" s="23" t="s">
        <v>33</v>
      </c>
      <c r="K31" s="23">
        <v>3.8771653543307085</v>
      </c>
      <c r="M31" s="20">
        <f>K31/L26</f>
        <v>2.2408990468742433</v>
      </c>
    </row>
    <row r="32" spans="1:13" x14ac:dyDescent="0.25">
      <c r="A32" s="23" t="s">
        <v>33</v>
      </c>
      <c r="B32" s="13">
        <v>17234</v>
      </c>
      <c r="E32" s="13">
        <v>4445</v>
      </c>
      <c r="H32" s="23">
        <f t="shared" si="4"/>
        <v>3.8771653543307085</v>
      </c>
      <c r="J32" s="23" t="s">
        <v>33</v>
      </c>
      <c r="K32" s="23">
        <v>2.2629569012547734</v>
      </c>
      <c r="M32" s="20">
        <f>K32/L26</f>
        <v>1.3079292471947457</v>
      </c>
    </row>
    <row r="33" spans="1:13" x14ac:dyDescent="0.25">
      <c r="A33" s="23" t="s">
        <v>56</v>
      </c>
      <c r="B33" s="13">
        <v>6355</v>
      </c>
      <c r="E33" s="13">
        <v>6366</v>
      </c>
      <c r="H33" s="23">
        <f t="shared" si="4"/>
        <v>0.99827207037386112</v>
      </c>
    </row>
    <row r="34" spans="1:13" x14ac:dyDescent="0.25">
      <c r="A34" s="23" t="s">
        <v>57</v>
      </c>
      <c r="B34" s="13">
        <v>3288</v>
      </c>
      <c r="E34" s="13">
        <v>8266</v>
      </c>
      <c r="H34" s="23">
        <f t="shared" si="4"/>
        <v>0.3977740140333898</v>
      </c>
      <c r="J34" s="23" t="s">
        <v>58</v>
      </c>
      <c r="K34" s="23">
        <v>0.3973941368078176</v>
      </c>
      <c r="M34" s="20">
        <f>K34/L26</f>
        <v>0.22968330236711718</v>
      </c>
    </row>
    <row r="35" spans="1:13" x14ac:dyDescent="0.25">
      <c r="J35" s="23" t="s">
        <v>58</v>
      </c>
      <c r="K35" s="23">
        <v>0.99827207037386112</v>
      </c>
      <c r="M35" s="20">
        <f>K35/L26</f>
        <v>0.57697485832613593</v>
      </c>
    </row>
    <row r="36" spans="1:13" x14ac:dyDescent="0.25">
      <c r="A36" s="23" t="s">
        <v>28</v>
      </c>
      <c r="B36" s="13">
        <v>9556</v>
      </c>
      <c r="E36" s="13">
        <v>6223</v>
      </c>
      <c r="H36" s="23">
        <f t="shared" ref="H36:H39" si="5">B36/E36</f>
        <v>1.5355937650650811</v>
      </c>
      <c r="J36" s="23" t="s">
        <v>58</v>
      </c>
      <c r="K36" s="23">
        <v>0.64916692863879288</v>
      </c>
      <c r="M36" s="20">
        <f>K36/L26</f>
        <v>0.3752013181547863</v>
      </c>
    </row>
    <row r="37" spans="1:13" x14ac:dyDescent="0.25">
      <c r="A37" s="23" t="s">
        <v>33</v>
      </c>
      <c r="B37" s="13">
        <v>12444</v>
      </c>
      <c r="E37" s="13">
        <v>5499</v>
      </c>
      <c r="H37" s="23">
        <f t="shared" si="5"/>
        <v>2.2629569012547734</v>
      </c>
    </row>
    <row r="38" spans="1:13" x14ac:dyDescent="0.25">
      <c r="A38" s="23" t="s">
        <v>56</v>
      </c>
      <c r="B38" s="13">
        <v>4130</v>
      </c>
      <c r="E38" s="13">
        <v>6362</v>
      </c>
      <c r="H38" s="23">
        <f t="shared" si="5"/>
        <v>0.64916692863879288</v>
      </c>
      <c r="J38" s="23" t="s">
        <v>59</v>
      </c>
      <c r="K38" s="23">
        <v>0.41601428375223182</v>
      </c>
      <c r="M38" s="23">
        <f>K38/L26</f>
        <v>0.24044525490901464</v>
      </c>
    </row>
    <row r="39" spans="1:13" x14ac:dyDescent="0.25">
      <c r="A39" s="23" t="s">
        <v>57</v>
      </c>
      <c r="B39" s="13">
        <v>4577</v>
      </c>
      <c r="E39" s="13">
        <v>8122</v>
      </c>
      <c r="H39" s="23">
        <f t="shared" si="5"/>
        <v>0.5635311499630633</v>
      </c>
      <c r="J39" s="23" t="s">
        <v>59</v>
      </c>
      <c r="K39" s="23">
        <v>0.3977740140333898</v>
      </c>
      <c r="M39" s="23">
        <f>K39/L26</f>
        <v>0.22990286135800805</v>
      </c>
    </row>
    <row r="40" spans="1:13" x14ac:dyDescent="0.25">
      <c r="J40" s="23" t="s">
        <v>59</v>
      </c>
      <c r="K40" s="23">
        <v>0.5635311499630633</v>
      </c>
      <c r="M40" s="23">
        <f>K40/L26</f>
        <v>0.32570610263646266</v>
      </c>
    </row>
    <row r="42" spans="1:13" x14ac:dyDescent="0.25">
      <c r="A42" s="14" t="s">
        <v>60</v>
      </c>
      <c r="E42" s="14" t="s">
        <v>26</v>
      </c>
      <c r="H42" s="14" t="s">
        <v>61</v>
      </c>
      <c r="I42" s="18"/>
      <c r="K42" s="23" t="s">
        <v>30</v>
      </c>
      <c r="L42" s="23" t="s">
        <v>31</v>
      </c>
      <c r="M42" s="23" t="s">
        <v>32</v>
      </c>
    </row>
    <row r="43" spans="1:13" x14ac:dyDescent="0.25">
      <c r="A43" s="23" t="s">
        <v>28</v>
      </c>
      <c r="B43" s="13">
        <v>6236</v>
      </c>
      <c r="E43" s="13">
        <v>6035</v>
      </c>
      <c r="H43" s="23">
        <f t="shared" ref="H43:H46" si="6">B43/E43</f>
        <v>1.0333057166528583</v>
      </c>
      <c r="J43" s="23" t="s">
        <v>35</v>
      </c>
      <c r="K43" s="23">
        <v>1.0333057166528583</v>
      </c>
      <c r="L43" s="23">
        <f>AVERAGE(K43,K45,K46)</f>
        <v>0.97278334201596794</v>
      </c>
      <c r="M43" s="17">
        <f>K43/L43</f>
        <v>1.0622156774513281</v>
      </c>
    </row>
    <row r="44" spans="1:13" x14ac:dyDescent="0.25">
      <c r="A44" s="23" t="s">
        <v>33</v>
      </c>
      <c r="B44" s="13">
        <v>20038</v>
      </c>
      <c r="E44" s="13">
        <v>5915</v>
      </c>
      <c r="H44" s="23">
        <f t="shared" si="6"/>
        <v>3.3876584953508031</v>
      </c>
      <c r="J44" s="23" t="s">
        <v>35</v>
      </c>
      <c r="K44" s="23">
        <v>1.0806318907355603</v>
      </c>
      <c r="M44" s="17">
        <f>K44/L43</f>
        <v>1.1108659493449899</v>
      </c>
    </row>
    <row r="45" spans="1:13" x14ac:dyDescent="0.25">
      <c r="A45" s="23" t="s">
        <v>56</v>
      </c>
      <c r="B45" s="13">
        <v>3930</v>
      </c>
      <c r="E45" s="13">
        <v>7675</v>
      </c>
      <c r="H45" s="23">
        <f t="shared" si="6"/>
        <v>0.5120521172638437</v>
      </c>
      <c r="J45" s="23" t="s">
        <v>35</v>
      </c>
      <c r="K45" s="23">
        <v>0.91226096737907758</v>
      </c>
      <c r="M45" s="17">
        <f>K45/L43</f>
        <v>0.93778432254867194</v>
      </c>
    </row>
    <row r="46" spans="1:13" x14ac:dyDescent="0.25">
      <c r="A46" s="23" t="s">
        <v>57</v>
      </c>
      <c r="B46" s="13">
        <v>1990</v>
      </c>
      <c r="E46" s="13">
        <v>7281</v>
      </c>
      <c r="H46" s="23">
        <f t="shared" si="6"/>
        <v>0.27331410520532895</v>
      </c>
      <c r="M46" s="12"/>
    </row>
    <row r="47" spans="1:13" x14ac:dyDescent="0.25">
      <c r="E47" s="13"/>
      <c r="J47" s="23" t="s">
        <v>33</v>
      </c>
      <c r="K47" s="23">
        <v>3.3876584953508031</v>
      </c>
      <c r="M47" s="20">
        <f>K47/L43</f>
        <v>3.4824388422712071</v>
      </c>
    </row>
    <row r="48" spans="1:13" x14ac:dyDescent="0.25">
      <c r="A48" s="23" t="s">
        <v>28</v>
      </c>
      <c r="B48" s="13">
        <v>6567</v>
      </c>
      <c r="E48" s="13">
        <v>6077</v>
      </c>
      <c r="H48" s="23">
        <f t="shared" ref="H48:H51" si="7">B48/E48</f>
        <v>1.0806318907355603</v>
      </c>
      <c r="J48" s="23" t="s">
        <v>33</v>
      </c>
      <c r="K48" s="23">
        <v>4.6020247469066371</v>
      </c>
      <c r="M48" s="20">
        <f>K48/L43</f>
        <v>4.7307807896561371</v>
      </c>
    </row>
    <row r="49" spans="1:14" x14ac:dyDescent="0.25">
      <c r="A49" s="23" t="s">
        <v>33</v>
      </c>
      <c r="B49" s="13">
        <v>20456</v>
      </c>
      <c r="E49" s="13">
        <v>4445</v>
      </c>
      <c r="H49" s="23">
        <f t="shared" si="7"/>
        <v>4.6020247469066371</v>
      </c>
      <c r="J49" s="23" t="s">
        <v>33</v>
      </c>
      <c r="K49" s="23">
        <v>3.7805055464629933</v>
      </c>
      <c r="M49" s="20">
        <f>K49/L43</f>
        <v>3.8862770189180909</v>
      </c>
    </row>
    <row r="50" spans="1:14" x14ac:dyDescent="0.25">
      <c r="A50" s="23" t="s">
        <v>56</v>
      </c>
      <c r="B50" s="13">
        <v>3322</v>
      </c>
      <c r="E50" s="13">
        <v>6366</v>
      </c>
      <c r="H50" s="23">
        <f t="shared" si="7"/>
        <v>0.52183474709393651</v>
      </c>
    </row>
    <row r="51" spans="1:14" x14ac:dyDescent="0.25">
      <c r="A51" s="23" t="s">
        <v>57</v>
      </c>
      <c r="B51" s="13">
        <v>1988</v>
      </c>
      <c r="E51" s="13">
        <v>8266</v>
      </c>
      <c r="H51" s="23">
        <f t="shared" si="7"/>
        <v>0.24050326639245101</v>
      </c>
      <c r="J51" s="23" t="s">
        <v>58</v>
      </c>
      <c r="K51" s="23">
        <v>0.5120521172638437</v>
      </c>
      <c r="M51" s="20">
        <f>K51/L43</f>
        <v>0.52637837753541483</v>
      </c>
    </row>
    <row r="52" spans="1:14" x14ac:dyDescent="0.25">
      <c r="J52" s="23" t="s">
        <v>58</v>
      </c>
      <c r="K52" s="23">
        <v>0.52183474709393651</v>
      </c>
      <c r="M52" s="20">
        <f>K52/L43</f>
        <v>0.5364347070463823</v>
      </c>
    </row>
    <row r="53" spans="1:14" x14ac:dyDescent="0.25">
      <c r="A53" s="23" t="s">
        <v>28</v>
      </c>
      <c r="B53" s="13">
        <v>5677</v>
      </c>
      <c r="E53" s="13">
        <v>6223</v>
      </c>
      <c r="H53" s="23">
        <f t="shared" ref="H53:H56" si="8">B53/E53</f>
        <v>0.91226096737907758</v>
      </c>
      <c r="J53" s="23" t="s">
        <v>58</v>
      </c>
      <c r="K53" s="23">
        <v>0.98145237346746306</v>
      </c>
      <c r="M53" s="20">
        <f>K53/L43</f>
        <v>1.0089115747331052</v>
      </c>
    </row>
    <row r="54" spans="1:14" x14ac:dyDescent="0.25">
      <c r="A54" s="23" t="s">
        <v>33</v>
      </c>
      <c r="B54" s="13">
        <v>20789</v>
      </c>
      <c r="E54" s="13">
        <v>5499</v>
      </c>
      <c r="H54" s="23">
        <f t="shared" si="8"/>
        <v>3.7805055464629933</v>
      </c>
    </row>
    <row r="55" spans="1:14" x14ac:dyDescent="0.25">
      <c r="A55" s="23" t="s">
        <v>56</v>
      </c>
      <c r="B55" s="13">
        <v>6244</v>
      </c>
      <c r="E55" s="13">
        <v>6362</v>
      </c>
      <c r="H55" s="23">
        <f t="shared" si="8"/>
        <v>0.98145237346746306</v>
      </c>
      <c r="J55" s="23" t="s">
        <v>59</v>
      </c>
      <c r="K55" s="23">
        <v>0.27331410520532895</v>
      </c>
      <c r="M55" s="23">
        <f>K55/L43</f>
        <v>0.28096092254100563</v>
      </c>
    </row>
    <row r="56" spans="1:14" x14ac:dyDescent="0.25">
      <c r="A56" s="23" t="s">
        <v>57</v>
      </c>
      <c r="B56" s="13">
        <v>2122</v>
      </c>
      <c r="E56" s="13">
        <v>8122</v>
      </c>
      <c r="H56" s="23">
        <f t="shared" si="8"/>
        <v>0.26126569810391531</v>
      </c>
      <c r="J56" s="23" t="s">
        <v>59</v>
      </c>
      <c r="K56" s="23">
        <v>0.24050326639245101</v>
      </c>
      <c r="M56" s="23">
        <f>K56/L43</f>
        <v>0.24723209784209405</v>
      </c>
    </row>
    <row r="57" spans="1:14" x14ac:dyDescent="0.25">
      <c r="J57" s="23" t="s">
        <v>59</v>
      </c>
      <c r="K57" s="23">
        <v>0.26126569810391531</v>
      </c>
      <c r="M57" s="23">
        <f>K57/L43</f>
        <v>0.26857542354958081</v>
      </c>
    </row>
    <row r="60" spans="1:14" x14ac:dyDescent="0.25">
      <c r="A60" s="21" t="s">
        <v>63</v>
      </c>
    </row>
    <row r="62" spans="1:14" x14ac:dyDescent="0.25">
      <c r="A62" s="6" t="s">
        <v>25</v>
      </c>
      <c r="E62" s="6" t="s">
        <v>26</v>
      </c>
      <c r="H62" s="6" t="s">
        <v>27</v>
      </c>
      <c r="I62" s="11" t="s">
        <v>64</v>
      </c>
      <c r="L62" t="s">
        <v>30</v>
      </c>
      <c r="M62" t="s">
        <v>31</v>
      </c>
      <c r="N62" t="s">
        <v>32</v>
      </c>
    </row>
    <row r="63" spans="1:14" x14ac:dyDescent="0.25">
      <c r="A63" t="s">
        <v>28</v>
      </c>
      <c r="B63" s="8">
        <v>15929</v>
      </c>
      <c r="E63" s="8">
        <v>24002</v>
      </c>
      <c r="H63">
        <f>B63/E63</f>
        <v>0.66365302891425715</v>
      </c>
      <c r="I63">
        <f>H63*2</f>
        <v>1.3273060578285143</v>
      </c>
      <c r="K63" t="s">
        <v>35</v>
      </c>
      <c r="L63">
        <v>1.3273060578285143</v>
      </c>
      <c r="M63">
        <f>AVERAGE(L63,L65,L66)</f>
        <v>1.2138310982675842</v>
      </c>
      <c r="N63" s="9">
        <f>L63/M63</f>
        <v>1.0934849665022464</v>
      </c>
    </row>
    <row r="64" spans="1:14" x14ac:dyDescent="0.25">
      <c r="A64" t="s">
        <v>33</v>
      </c>
      <c r="B64" s="8">
        <v>12243</v>
      </c>
      <c r="E64" s="8">
        <v>34917</v>
      </c>
      <c r="H64">
        <f t="shared" ref="H64:H66" si="9">B64/E64</f>
        <v>0.35063149755133605</v>
      </c>
      <c r="I64">
        <f t="shared" ref="I64:I66" si="10">H64*2</f>
        <v>0.70126299510267209</v>
      </c>
      <c r="K64" t="s">
        <v>35</v>
      </c>
      <c r="L64">
        <v>1.2706568869797787</v>
      </c>
      <c r="N64" s="9">
        <f>L64/M63</f>
        <v>1.0468152354914106</v>
      </c>
    </row>
    <row r="65" spans="1:14" x14ac:dyDescent="0.25">
      <c r="A65" t="s">
        <v>65</v>
      </c>
      <c r="B65" s="8">
        <v>18439</v>
      </c>
      <c r="E65" s="8">
        <v>32658</v>
      </c>
      <c r="H65">
        <f t="shared" si="9"/>
        <v>0.56460897789209386</v>
      </c>
      <c r="I65">
        <f t="shared" si="10"/>
        <v>1.1292179557841877</v>
      </c>
      <c r="K65" t="s">
        <v>35</v>
      </c>
      <c r="L65">
        <v>1.1003561387066543</v>
      </c>
      <c r="N65" s="9">
        <f>L65/M63</f>
        <v>0.90651503349775375</v>
      </c>
    </row>
    <row r="66" spans="1:14" x14ac:dyDescent="0.25">
      <c r="A66" t="s">
        <v>66</v>
      </c>
      <c r="B66" s="8">
        <v>12983</v>
      </c>
      <c r="E66" s="8">
        <v>30121</v>
      </c>
      <c r="H66">
        <f t="shared" si="9"/>
        <v>0.43102818631519541</v>
      </c>
      <c r="I66">
        <f t="shared" si="10"/>
        <v>0.86205637263039081</v>
      </c>
    </row>
    <row r="67" spans="1:14" x14ac:dyDescent="0.25">
      <c r="E67" s="8"/>
      <c r="K67" t="s">
        <v>33</v>
      </c>
      <c r="L67">
        <v>0.70126299510267209</v>
      </c>
      <c r="N67" s="10">
        <f>L67/M63</f>
        <v>0.57772699686433759</v>
      </c>
    </row>
    <row r="68" spans="1:14" x14ac:dyDescent="0.25">
      <c r="A68" t="s">
        <v>28</v>
      </c>
      <c r="B68" s="8">
        <v>15678</v>
      </c>
      <c r="E68" s="8">
        <v>24677</v>
      </c>
      <c r="H68">
        <f>B68/E68</f>
        <v>0.63532844348988937</v>
      </c>
      <c r="I68">
        <f>H68*2</f>
        <v>1.2706568869797787</v>
      </c>
      <c r="K68" t="s">
        <v>33</v>
      </c>
      <c r="L68">
        <v>0.71285397972264308</v>
      </c>
      <c r="N68" s="10">
        <f>L68/M63</f>
        <v>0.58727608869145753</v>
      </c>
    </row>
    <row r="69" spans="1:14" x14ac:dyDescent="0.25">
      <c r="A69" t="s">
        <v>33</v>
      </c>
      <c r="B69" s="8">
        <v>12234</v>
      </c>
      <c r="E69" s="8">
        <v>34324</v>
      </c>
      <c r="H69">
        <f t="shared" ref="H69:H71" si="11">B69/E69</f>
        <v>0.35642698986132154</v>
      </c>
      <c r="I69">
        <f t="shared" ref="I69:I71" si="12">H69*2</f>
        <v>0.71285397972264308</v>
      </c>
      <c r="K69" t="s">
        <v>33</v>
      </c>
      <c r="L69">
        <v>0.6959624516235281</v>
      </c>
      <c r="N69" s="10">
        <f>L69/M63</f>
        <v>0.57336020853051661</v>
      </c>
    </row>
    <row r="70" spans="1:14" x14ac:dyDescent="0.25">
      <c r="A70" t="s">
        <v>65</v>
      </c>
      <c r="B70" s="8">
        <v>18887</v>
      </c>
      <c r="E70" s="8">
        <v>32988</v>
      </c>
      <c r="H70">
        <f t="shared" si="11"/>
        <v>0.57254153025342547</v>
      </c>
      <c r="I70">
        <f t="shared" si="12"/>
        <v>1.1450830605068509</v>
      </c>
    </row>
    <row r="71" spans="1:14" x14ac:dyDescent="0.25">
      <c r="A71" t="s">
        <v>66</v>
      </c>
      <c r="B71" s="8">
        <v>12975</v>
      </c>
      <c r="E71" s="8">
        <v>30123</v>
      </c>
      <c r="H71">
        <f t="shared" si="11"/>
        <v>0.43073399063838264</v>
      </c>
      <c r="I71">
        <f t="shared" si="12"/>
        <v>0.86146798127676527</v>
      </c>
      <c r="K71" t="s">
        <v>65</v>
      </c>
      <c r="L71">
        <v>1.1292179557841877</v>
      </c>
      <c r="N71">
        <f>L71/M63</f>
        <v>0.93029249077226739</v>
      </c>
    </row>
    <row r="72" spans="1:14" x14ac:dyDescent="0.25">
      <c r="K72" t="s">
        <v>65</v>
      </c>
      <c r="L72">
        <v>1.1450830605068509</v>
      </c>
      <c r="N72">
        <f>L72/M63</f>
        <v>0.94336276450747347</v>
      </c>
    </row>
    <row r="73" spans="1:14" x14ac:dyDescent="0.25">
      <c r="A73" t="s">
        <v>28</v>
      </c>
      <c r="B73" s="8">
        <v>14676</v>
      </c>
      <c r="E73" s="8">
        <v>26675</v>
      </c>
      <c r="H73">
        <f>B73/E73</f>
        <v>0.55017806935332714</v>
      </c>
      <c r="I73">
        <f>H73*2</f>
        <v>1.1003561387066543</v>
      </c>
      <c r="K73" t="s">
        <v>65</v>
      </c>
      <c r="L73">
        <v>1.0638344706141316</v>
      </c>
      <c r="N73">
        <f>L73/M63</f>
        <v>0.8764271010459922</v>
      </c>
    </row>
    <row r="74" spans="1:14" x14ac:dyDescent="0.25">
      <c r="A74" t="s">
        <v>33</v>
      </c>
      <c r="B74" s="8">
        <v>12678</v>
      </c>
      <c r="E74" s="8">
        <v>36433</v>
      </c>
      <c r="H74">
        <f t="shared" ref="H74:H76" si="13">B74/E74</f>
        <v>0.34798122581176405</v>
      </c>
      <c r="I74">
        <f t="shared" ref="I74:I76" si="14">H74*2</f>
        <v>0.6959624516235281</v>
      </c>
    </row>
    <row r="75" spans="1:14" x14ac:dyDescent="0.25">
      <c r="A75" t="s">
        <v>65</v>
      </c>
      <c r="B75" s="8">
        <v>19332</v>
      </c>
      <c r="E75" s="8">
        <v>36344</v>
      </c>
      <c r="H75">
        <f t="shared" si="13"/>
        <v>0.53191723530706581</v>
      </c>
      <c r="I75">
        <f t="shared" si="14"/>
        <v>1.0638344706141316</v>
      </c>
      <c r="K75" t="s">
        <v>66</v>
      </c>
      <c r="L75">
        <v>0.86205637263039081</v>
      </c>
      <c r="N75">
        <f>L75/M63</f>
        <v>0.71019466700164735</v>
      </c>
    </row>
    <row r="76" spans="1:14" x14ac:dyDescent="0.25">
      <c r="A76" t="s">
        <v>66</v>
      </c>
      <c r="B76" s="8">
        <v>12677</v>
      </c>
      <c r="E76" s="8">
        <v>28122</v>
      </c>
      <c r="H76">
        <f t="shared" si="13"/>
        <v>0.45078586160301543</v>
      </c>
      <c r="I76">
        <f t="shared" si="14"/>
        <v>0.90157172320603085</v>
      </c>
      <c r="K76" t="s">
        <v>66</v>
      </c>
      <c r="L76">
        <v>0.86146798127676527</v>
      </c>
      <c r="N76">
        <f>L76/M63</f>
        <v>0.70970992793501331</v>
      </c>
    </row>
    <row r="77" spans="1:14" x14ac:dyDescent="0.25">
      <c r="K77" t="s">
        <v>66</v>
      </c>
      <c r="L77">
        <v>0.90157172320603085</v>
      </c>
      <c r="N77">
        <f>L77/M63</f>
        <v>0.74274890838830943</v>
      </c>
    </row>
    <row r="80" spans="1:14" x14ac:dyDescent="0.25">
      <c r="A80" s="6" t="s">
        <v>42</v>
      </c>
      <c r="E80" s="6" t="s">
        <v>26</v>
      </c>
      <c r="H80" s="6" t="s">
        <v>43</v>
      </c>
      <c r="I80" s="11" t="s">
        <v>64</v>
      </c>
      <c r="L80" t="s">
        <v>30</v>
      </c>
      <c r="M80" t="s">
        <v>31</v>
      </c>
      <c r="N80" t="s">
        <v>32</v>
      </c>
    </row>
    <row r="81" spans="1:14" x14ac:dyDescent="0.25">
      <c r="A81" t="s">
        <v>28</v>
      </c>
      <c r="B81" s="8">
        <v>12999</v>
      </c>
      <c r="E81" s="8">
        <v>17373</v>
      </c>
      <c r="H81">
        <f>B81/E81</f>
        <v>0.74823001208772233</v>
      </c>
      <c r="I81">
        <f>H81*1.39</f>
        <v>1.040039716801934</v>
      </c>
      <c r="K81" t="s">
        <v>35</v>
      </c>
      <c r="L81">
        <v>1.040039716801934</v>
      </c>
      <c r="M81">
        <f>AVERAGE(L81,L83,L84)</f>
        <v>0.94772374662797876</v>
      </c>
      <c r="N81" s="9">
        <f>L81/M81</f>
        <v>1.0974081007281049</v>
      </c>
    </row>
    <row r="82" spans="1:14" x14ac:dyDescent="0.25">
      <c r="A82" t="s">
        <v>33</v>
      </c>
      <c r="B82" s="8">
        <v>28495</v>
      </c>
      <c r="E82" s="8">
        <v>18407</v>
      </c>
      <c r="H82">
        <f t="shared" ref="H82:H84" si="15">B82/E82</f>
        <v>1.548052371380453</v>
      </c>
      <c r="I82">
        <f t="shared" ref="I82:I84" si="16">H82*1.39</f>
        <v>2.1517927962188295</v>
      </c>
      <c r="K82" t="s">
        <v>35</v>
      </c>
      <c r="L82">
        <v>0.98928505535055355</v>
      </c>
      <c r="N82" s="9">
        <f>L82/M81</f>
        <v>1.0438538222456184</v>
      </c>
    </row>
    <row r="83" spans="1:14" x14ac:dyDescent="0.25">
      <c r="A83" t="s">
        <v>65</v>
      </c>
      <c r="B83" s="8">
        <v>17671</v>
      </c>
      <c r="E83" s="8">
        <v>14214</v>
      </c>
      <c r="H83">
        <f t="shared" si="15"/>
        <v>1.2432109188124385</v>
      </c>
      <c r="I83">
        <f t="shared" si="16"/>
        <v>1.7280631771492894</v>
      </c>
      <c r="K83" t="s">
        <v>35</v>
      </c>
      <c r="L83">
        <v>0.85540777645402355</v>
      </c>
      <c r="N83" s="9">
        <f>L83/M81</f>
        <v>0.90259189927189498</v>
      </c>
    </row>
    <row r="84" spans="1:14" x14ac:dyDescent="0.25">
      <c r="A84" t="s">
        <v>66</v>
      </c>
      <c r="B84" s="8">
        <v>15707</v>
      </c>
      <c r="E84" s="8">
        <v>15228</v>
      </c>
      <c r="H84">
        <f t="shared" si="15"/>
        <v>1.0314552140793276</v>
      </c>
      <c r="I84">
        <f t="shared" si="16"/>
        <v>1.4337227475702652</v>
      </c>
    </row>
    <row r="85" spans="1:14" x14ac:dyDescent="0.25">
      <c r="E85" s="8"/>
      <c r="K85" t="s">
        <v>33</v>
      </c>
      <c r="L85">
        <v>2.1517927962188295</v>
      </c>
      <c r="N85" s="10">
        <f>L85/M81</f>
        <v>2.2704852588900026</v>
      </c>
    </row>
    <row r="86" spans="1:14" x14ac:dyDescent="0.25">
      <c r="A86" t="s">
        <v>28</v>
      </c>
      <c r="B86" s="8">
        <v>12344</v>
      </c>
      <c r="E86" s="8">
        <v>17344</v>
      </c>
      <c r="H86">
        <f>B86/E86</f>
        <v>0.71171586715867163</v>
      </c>
      <c r="I86">
        <f>H86*1.39</f>
        <v>0.98928505535055355</v>
      </c>
      <c r="K86" t="s">
        <v>33</v>
      </c>
      <c r="L86">
        <v>1.8507510208586246</v>
      </c>
      <c r="N86" s="10">
        <v>2.1575604237942829</v>
      </c>
    </row>
    <row r="87" spans="1:14" x14ac:dyDescent="0.25">
      <c r="A87" t="s">
        <v>33</v>
      </c>
      <c r="B87" s="8">
        <v>28129</v>
      </c>
      <c r="E87" s="8">
        <v>18122</v>
      </c>
      <c r="H87">
        <f t="shared" ref="H87:H89" si="17">B87/E87</f>
        <v>1.5522017437368945</v>
      </c>
      <c r="I87">
        <f t="shared" ref="I87:I89" si="18">H87*1.39</f>
        <v>2.1575604237942829</v>
      </c>
      <c r="K87" t="s">
        <v>33</v>
      </c>
      <c r="L87">
        <v>1.9355734845180983</v>
      </c>
      <c r="N87" s="10">
        <f>L87/M81</f>
        <v>2.0423393329595356</v>
      </c>
    </row>
    <row r="88" spans="1:14" x14ac:dyDescent="0.25">
      <c r="A88" t="s">
        <v>65</v>
      </c>
      <c r="B88" s="8">
        <v>17255</v>
      </c>
      <c r="E88" s="8">
        <v>14988</v>
      </c>
      <c r="H88">
        <f t="shared" si="17"/>
        <v>1.1512543368027754</v>
      </c>
      <c r="I88">
        <f t="shared" si="18"/>
        <v>1.6002435281558578</v>
      </c>
    </row>
    <row r="89" spans="1:14" x14ac:dyDescent="0.25">
      <c r="A89" t="s">
        <v>66</v>
      </c>
      <c r="B89" s="8">
        <v>15886</v>
      </c>
      <c r="E89" s="8">
        <v>15455</v>
      </c>
      <c r="H89">
        <f t="shared" si="17"/>
        <v>1.0278874150760271</v>
      </c>
      <c r="I89">
        <f t="shared" si="18"/>
        <v>1.4287635069556777</v>
      </c>
      <c r="K89" t="s">
        <v>65</v>
      </c>
      <c r="L89">
        <v>1.7280631771492894</v>
      </c>
      <c r="N89">
        <f>L89/M81</f>
        <v>1.8233827983078137</v>
      </c>
    </row>
    <row r="90" spans="1:14" x14ac:dyDescent="0.25">
      <c r="K90" t="s">
        <v>65</v>
      </c>
      <c r="L90">
        <v>1.6002435281558578</v>
      </c>
      <c r="N90">
        <f>L90/M81</f>
        <v>1.688512642897847</v>
      </c>
    </row>
    <row r="91" spans="1:14" x14ac:dyDescent="0.25">
      <c r="A91" t="s">
        <v>28</v>
      </c>
      <c r="B91" s="8">
        <v>11364</v>
      </c>
      <c r="E91" s="8">
        <v>18466</v>
      </c>
      <c r="H91">
        <f>B91/E91</f>
        <v>0.61540127802447742</v>
      </c>
      <c r="I91">
        <f>H91*1.39</f>
        <v>0.85540777645402355</v>
      </c>
      <c r="K91" t="s">
        <v>65</v>
      </c>
      <c r="L91">
        <v>1.454788514774995</v>
      </c>
      <c r="N91">
        <f>L91/M81</f>
        <v>1.5350343599083209</v>
      </c>
    </row>
    <row r="92" spans="1:14" x14ac:dyDescent="0.25">
      <c r="A92" t="s">
        <v>33</v>
      </c>
      <c r="B92" s="8">
        <v>25544</v>
      </c>
      <c r="E92" s="8">
        <v>18344</v>
      </c>
      <c r="H92">
        <f t="shared" ref="H92:H94" si="19">B92/E92</f>
        <v>1.3924989097252507</v>
      </c>
      <c r="I92">
        <f t="shared" ref="I92:I94" si="20">H92*1.39</f>
        <v>1.9355734845180983</v>
      </c>
    </row>
    <row r="93" spans="1:14" x14ac:dyDescent="0.25">
      <c r="A93" t="s">
        <v>65</v>
      </c>
      <c r="B93" s="8">
        <v>16257</v>
      </c>
      <c r="E93" s="8">
        <v>15533</v>
      </c>
      <c r="H93">
        <f t="shared" si="19"/>
        <v>1.0466104422841691</v>
      </c>
      <c r="I93">
        <f t="shared" si="20"/>
        <v>1.454788514774995</v>
      </c>
      <c r="K93" t="s">
        <v>66</v>
      </c>
      <c r="L93">
        <v>1.4337227475702652</v>
      </c>
      <c r="N93">
        <f>L93/M81</f>
        <v>1.5128066091743309</v>
      </c>
    </row>
    <row r="94" spans="1:14" x14ac:dyDescent="0.25">
      <c r="A94" t="s">
        <v>66</v>
      </c>
      <c r="B94" s="8">
        <v>14441</v>
      </c>
      <c r="E94" s="8">
        <v>15755</v>
      </c>
      <c r="H94">
        <f t="shared" si="19"/>
        <v>0.9165979054268486</v>
      </c>
      <c r="I94">
        <f t="shared" si="20"/>
        <v>1.2740710885433195</v>
      </c>
      <c r="K94" t="s">
        <v>66</v>
      </c>
      <c r="L94">
        <v>1.4287635069556777</v>
      </c>
      <c r="N94">
        <f>L94/M81</f>
        <v>1.5075738178337819</v>
      </c>
    </row>
    <row r="95" spans="1:14" x14ac:dyDescent="0.25">
      <c r="K95" t="s">
        <v>66</v>
      </c>
      <c r="L95">
        <v>1.2740710885433195</v>
      </c>
      <c r="N95">
        <f>L95/M81</f>
        <v>1.344348596388443</v>
      </c>
    </row>
    <row r="98" spans="1:13" x14ac:dyDescent="0.25">
      <c r="A98" s="6" t="s">
        <v>67</v>
      </c>
      <c r="E98" s="6" t="s">
        <v>68</v>
      </c>
      <c r="G98" t="s">
        <v>69</v>
      </c>
      <c r="K98" t="s">
        <v>30</v>
      </c>
      <c r="L98" t="s">
        <v>31</v>
      </c>
      <c r="M98" t="s">
        <v>32</v>
      </c>
    </row>
    <row r="99" spans="1:13" x14ac:dyDescent="0.25">
      <c r="A99" t="s">
        <v>28</v>
      </c>
      <c r="B99" s="8">
        <v>5259</v>
      </c>
      <c r="E99" s="8">
        <v>43150</v>
      </c>
      <c r="G99">
        <v>0.12187717300000001</v>
      </c>
      <c r="H99">
        <v>1.218771727</v>
      </c>
      <c r="J99" t="s">
        <v>35</v>
      </c>
      <c r="K99">
        <v>1.218771727</v>
      </c>
      <c r="L99">
        <v>1.3517706439999999</v>
      </c>
      <c r="M99">
        <v>0.90161132899999996</v>
      </c>
    </row>
    <row r="100" spans="1:13" x14ac:dyDescent="0.25">
      <c r="A100" t="s">
        <v>33</v>
      </c>
      <c r="B100" s="8">
        <v>19118</v>
      </c>
      <c r="E100" s="8">
        <v>50773</v>
      </c>
      <c r="G100">
        <v>0.376538712</v>
      </c>
      <c r="H100">
        <v>3.0894933259999999</v>
      </c>
      <c r="J100" t="s">
        <v>35</v>
      </c>
      <c r="K100">
        <v>1.2379562719999999</v>
      </c>
      <c r="M100">
        <v>0.91580348899999997</v>
      </c>
    </row>
    <row r="101" spans="1:13" x14ac:dyDescent="0.25">
      <c r="A101" t="s">
        <v>65</v>
      </c>
      <c r="B101" s="8">
        <v>11419</v>
      </c>
      <c r="E101" s="8">
        <v>43676</v>
      </c>
      <c r="G101">
        <v>0.26144793500000002</v>
      </c>
      <c r="H101">
        <v>0.69434543299999996</v>
      </c>
      <c r="J101" t="s">
        <v>35</v>
      </c>
      <c r="K101">
        <v>1.4847695620000001</v>
      </c>
      <c r="M101">
        <v>1.0983886709999999</v>
      </c>
    </row>
    <row r="102" spans="1:13" x14ac:dyDescent="0.25">
      <c r="A102" t="s">
        <v>66</v>
      </c>
      <c r="B102" s="8">
        <v>11455</v>
      </c>
      <c r="E102" s="8">
        <v>50446</v>
      </c>
      <c r="G102">
        <v>0.22707449599999999</v>
      </c>
      <c r="H102">
        <v>0.86852663699999999</v>
      </c>
    </row>
    <row r="103" spans="1:13" x14ac:dyDescent="0.25">
      <c r="J103" t="s">
        <v>33</v>
      </c>
      <c r="K103">
        <v>3.0894933259999999</v>
      </c>
      <c r="M103">
        <v>2.2855159189999998</v>
      </c>
    </row>
    <row r="104" spans="1:13" x14ac:dyDescent="0.25">
      <c r="A104" t="s">
        <v>28</v>
      </c>
      <c r="B104" s="8">
        <v>5345</v>
      </c>
      <c r="E104" s="8">
        <v>43176</v>
      </c>
      <c r="G104">
        <v>0.12379562700000001</v>
      </c>
      <c r="H104">
        <v>1.2379562719999999</v>
      </c>
      <c r="J104" t="s">
        <v>33</v>
      </c>
      <c r="K104">
        <v>3.209075624</v>
      </c>
      <c r="M104">
        <v>2.3739793709999999</v>
      </c>
    </row>
    <row r="105" spans="1:13" x14ac:dyDescent="0.25">
      <c r="A105" t="s">
        <v>33</v>
      </c>
      <c r="B105" s="8">
        <v>19991</v>
      </c>
      <c r="E105" s="8">
        <v>50321</v>
      </c>
      <c r="G105">
        <v>0.39726952999999998</v>
      </c>
      <c r="H105">
        <v>3.209075624</v>
      </c>
      <c r="J105" t="s">
        <v>33</v>
      </c>
      <c r="K105">
        <v>2.520771908</v>
      </c>
      <c r="M105">
        <v>1.8647926100000001</v>
      </c>
    </row>
    <row r="106" spans="1:13" x14ac:dyDescent="0.25">
      <c r="A106" t="s">
        <v>65</v>
      </c>
      <c r="B106" s="8">
        <v>11433</v>
      </c>
      <c r="E106" s="8">
        <v>43998</v>
      </c>
      <c r="G106">
        <v>0.25985272100000001</v>
      </c>
      <c r="H106">
        <v>0.65409678100000002</v>
      </c>
    </row>
    <row r="107" spans="1:13" x14ac:dyDescent="0.25">
      <c r="A107" t="s">
        <v>66</v>
      </c>
      <c r="B107" s="8">
        <v>11424</v>
      </c>
      <c r="E107" s="8">
        <v>50654</v>
      </c>
      <c r="G107">
        <v>0.225530067</v>
      </c>
      <c r="H107">
        <v>0.86791497200000001</v>
      </c>
      <c r="J107" t="s">
        <v>65</v>
      </c>
      <c r="K107">
        <v>0.69434543299999996</v>
      </c>
      <c r="M107">
        <v>0.51365624499999996</v>
      </c>
    </row>
    <row r="108" spans="1:13" x14ac:dyDescent="0.25">
      <c r="J108" t="s">
        <v>65</v>
      </c>
      <c r="K108">
        <v>0.65409678100000002</v>
      </c>
      <c r="M108">
        <v>0.483881481</v>
      </c>
    </row>
    <row r="109" spans="1:13" x14ac:dyDescent="0.25">
      <c r="A109" t="s">
        <v>28</v>
      </c>
      <c r="B109" s="8">
        <v>6556</v>
      </c>
      <c r="E109" s="8">
        <v>44155</v>
      </c>
      <c r="G109">
        <v>0.14847695599999999</v>
      </c>
      <c r="H109">
        <v>1.4847695620000001</v>
      </c>
      <c r="J109" t="s">
        <v>65</v>
      </c>
      <c r="K109">
        <v>0.69535471500000001</v>
      </c>
      <c r="M109">
        <v>0.51440288199999995</v>
      </c>
    </row>
    <row r="110" spans="1:13" x14ac:dyDescent="0.25">
      <c r="A110" t="s">
        <v>33</v>
      </c>
      <c r="B110" s="8">
        <v>18883</v>
      </c>
      <c r="E110" s="8">
        <v>50452</v>
      </c>
      <c r="G110">
        <v>0.37427653999999999</v>
      </c>
      <c r="H110">
        <v>2.520771908</v>
      </c>
    </row>
    <row r="111" spans="1:13" x14ac:dyDescent="0.25">
      <c r="A111" t="s">
        <v>65</v>
      </c>
      <c r="B111" s="8">
        <v>11249</v>
      </c>
      <c r="E111" s="8">
        <v>43223</v>
      </c>
      <c r="G111">
        <v>0.26025495700000001</v>
      </c>
      <c r="H111">
        <v>0.69535471500000001</v>
      </c>
      <c r="J111" t="s">
        <v>66</v>
      </c>
      <c r="K111">
        <v>0.86852663699999999</v>
      </c>
      <c r="M111">
        <v>0.64251035499999998</v>
      </c>
    </row>
    <row r="112" spans="1:13" x14ac:dyDescent="0.25">
      <c r="A112" t="s">
        <v>66</v>
      </c>
      <c r="B112" s="8">
        <v>11311</v>
      </c>
      <c r="E112" s="8">
        <v>51645</v>
      </c>
      <c r="G112">
        <v>0.21901442500000001</v>
      </c>
      <c r="H112">
        <v>0.84153796000000003</v>
      </c>
      <c r="J112" t="s">
        <v>66</v>
      </c>
      <c r="K112">
        <v>0.86791497200000001</v>
      </c>
      <c r="M112">
        <v>0.64205786399999998</v>
      </c>
    </row>
    <row r="113" spans="10:13" x14ac:dyDescent="0.25">
      <c r="J113" t="s">
        <v>66</v>
      </c>
      <c r="K113">
        <v>0.84153796000000003</v>
      </c>
      <c r="M113">
        <v>0.62254492900000002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10D8-8E83-49A2-83B0-1614FA5FF826}">
  <dimension ref="A1:T97"/>
  <sheetViews>
    <sheetView topLeftCell="A55" workbookViewId="0">
      <selection activeCell="A94" sqref="A94"/>
    </sheetView>
  </sheetViews>
  <sheetFormatPr defaultRowHeight="15" x14ac:dyDescent="0.25"/>
  <cols>
    <col min="1" max="1" width="18.42578125" customWidth="1"/>
    <col min="5" max="5" width="13.140625" customWidth="1"/>
    <col min="6" max="6" width="14.85546875" customWidth="1"/>
    <col min="12" max="12" width="14.5703125" customWidth="1"/>
    <col min="13" max="13" width="13.5703125" customWidth="1"/>
    <col min="19" max="19" width="13.28515625" customWidth="1"/>
    <col min="20" max="20" width="14" customWidth="1"/>
  </cols>
  <sheetData>
    <row r="1" spans="1:14" x14ac:dyDescent="0.25">
      <c r="A1" s="21" t="s">
        <v>75</v>
      </c>
    </row>
    <row r="3" spans="1:14" x14ac:dyDescent="0.25">
      <c r="A3" s="27" t="s">
        <v>70</v>
      </c>
      <c r="B3" s="25"/>
      <c r="C3" s="25"/>
      <c r="D3" s="25"/>
      <c r="E3" s="27" t="s">
        <v>4</v>
      </c>
      <c r="F3" s="25"/>
      <c r="G3" s="25"/>
      <c r="H3" s="27" t="s">
        <v>71</v>
      </c>
      <c r="I3" s="28"/>
      <c r="J3" s="25"/>
      <c r="K3" s="25"/>
      <c r="L3" s="26" t="s">
        <v>30</v>
      </c>
      <c r="M3" s="26" t="s">
        <v>31</v>
      </c>
      <c r="N3" s="26" t="s">
        <v>32</v>
      </c>
    </row>
    <row r="4" spans="1:14" x14ac:dyDescent="0.25">
      <c r="A4" s="26" t="s">
        <v>72</v>
      </c>
      <c r="B4" s="29">
        <v>50020</v>
      </c>
      <c r="C4" s="25"/>
      <c r="D4" s="25"/>
      <c r="E4" s="29">
        <v>43335</v>
      </c>
      <c r="F4" s="25"/>
      <c r="G4" s="25"/>
      <c r="H4" s="26">
        <v>1.154263298</v>
      </c>
      <c r="I4" s="25"/>
      <c r="J4" s="25"/>
      <c r="K4" s="26" t="s">
        <v>72</v>
      </c>
      <c r="L4" s="26">
        <v>1.1542632975654783</v>
      </c>
      <c r="M4" s="26">
        <v>1.1625477399999999</v>
      </c>
      <c r="N4" s="30">
        <v>0.99287389049999997</v>
      </c>
    </row>
    <row r="5" spans="1:14" x14ac:dyDescent="0.25">
      <c r="A5" s="26" t="s">
        <v>73</v>
      </c>
      <c r="B5" s="29">
        <v>1887</v>
      </c>
      <c r="C5" s="25"/>
      <c r="D5" s="25"/>
      <c r="E5" s="29">
        <v>45887</v>
      </c>
      <c r="F5" s="25"/>
      <c r="G5" s="25"/>
      <c r="H5" s="26">
        <v>4.1122758080000002E-2</v>
      </c>
      <c r="I5" s="25"/>
      <c r="J5" s="25"/>
      <c r="K5" s="26" t="s">
        <v>72</v>
      </c>
      <c r="L5" s="26">
        <v>1.1615553247952002</v>
      </c>
      <c r="M5" s="25"/>
      <c r="N5" s="30">
        <v>0.99914634449999995</v>
      </c>
    </row>
    <row r="6" spans="1:14" x14ac:dyDescent="0.25">
      <c r="A6" s="26" t="s">
        <v>74</v>
      </c>
      <c r="B6" s="29">
        <v>1771</v>
      </c>
      <c r="C6" s="25"/>
      <c r="D6" s="25"/>
      <c r="E6" s="29">
        <v>43883</v>
      </c>
      <c r="F6" s="25"/>
      <c r="G6" s="25"/>
      <c r="H6" s="26">
        <v>4.035731377E-2</v>
      </c>
      <c r="I6" s="25"/>
      <c r="J6" s="25"/>
      <c r="K6" s="26" t="s">
        <v>72</v>
      </c>
      <c r="L6" s="26">
        <v>1.1708321826383135</v>
      </c>
      <c r="M6" s="25"/>
      <c r="N6" s="30">
        <v>1.00712611</v>
      </c>
    </row>
    <row r="7" spans="1:14" x14ac:dyDescent="0.25">
      <c r="A7" s="25"/>
      <c r="B7" s="29"/>
      <c r="C7" s="25"/>
      <c r="D7" s="25"/>
      <c r="E7" s="29"/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25">
      <c r="A8" s="25"/>
      <c r="B8" s="25"/>
      <c r="C8" s="25"/>
      <c r="D8" s="25"/>
      <c r="E8" s="29"/>
      <c r="F8" s="25"/>
      <c r="G8" s="25"/>
      <c r="H8" s="25"/>
      <c r="I8" s="25"/>
      <c r="J8" s="25"/>
      <c r="K8" s="26" t="s">
        <v>73</v>
      </c>
      <c r="L8" s="26">
        <v>4.1122758079630395E-2</v>
      </c>
      <c r="M8" s="25"/>
      <c r="N8" s="31">
        <v>3.5372962899999999E-2</v>
      </c>
    </row>
    <row r="9" spans="1:14" x14ac:dyDescent="0.25">
      <c r="A9" s="27" t="s">
        <v>70</v>
      </c>
      <c r="B9" s="25"/>
      <c r="C9" s="25"/>
      <c r="D9" s="25"/>
      <c r="E9" s="27" t="s">
        <v>4</v>
      </c>
      <c r="F9" s="25"/>
      <c r="G9" s="25"/>
      <c r="H9" s="27" t="s">
        <v>71</v>
      </c>
      <c r="I9" s="25"/>
      <c r="J9" s="25"/>
      <c r="K9" s="26" t="s">
        <v>73</v>
      </c>
      <c r="L9" s="26">
        <v>3.0543244848540228E-2</v>
      </c>
      <c r="M9" s="25"/>
      <c r="N9" s="31">
        <v>2.6272680079999999E-2</v>
      </c>
    </row>
    <row r="10" spans="1:14" x14ac:dyDescent="0.25">
      <c r="A10" s="26" t="s">
        <v>72</v>
      </c>
      <c r="B10" s="29">
        <v>50336</v>
      </c>
      <c r="C10" s="25"/>
      <c r="D10" s="25"/>
      <c r="E10" s="29">
        <v>43335</v>
      </c>
      <c r="F10" s="25"/>
      <c r="G10" s="25"/>
      <c r="H10" s="26">
        <v>1.1615553249999999</v>
      </c>
      <c r="I10" s="25"/>
      <c r="J10" s="25"/>
      <c r="K10" s="26" t="s">
        <v>73</v>
      </c>
      <c r="L10" s="26">
        <v>2.7470302375809934E-2</v>
      </c>
      <c r="M10" s="25"/>
      <c r="N10" s="31">
        <v>2.362939725E-2</v>
      </c>
    </row>
    <row r="11" spans="1:14" x14ac:dyDescent="0.25">
      <c r="A11" s="26" t="s">
        <v>73</v>
      </c>
      <c r="B11" s="29">
        <v>1337</v>
      </c>
      <c r="C11" s="25"/>
      <c r="D11" s="25"/>
      <c r="E11" s="29">
        <v>43774</v>
      </c>
      <c r="F11" s="25"/>
      <c r="G11" s="25"/>
      <c r="H11" s="26">
        <v>3.0543244850000002E-2</v>
      </c>
      <c r="I11" s="25"/>
      <c r="J11" s="25"/>
      <c r="K11" s="25"/>
      <c r="L11" s="25"/>
      <c r="M11" s="25"/>
      <c r="N11" s="25"/>
    </row>
    <row r="12" spans="1:14" x14ac:dyDescent="0.25">
      <c r="A12" s="26" t="s">
        <v>74</v>
      </c>
      <c r="B12" s="29">
        <v>1875</v>
      </c>
      <c r="C12" s="25"/>
      <c r="D12" s="25"/>
      <c r="E12" s="29">
        <v>44936</v>
      </c>
      <c r="F12" s="25"/>
      <c r="G12" s="25"/>
      <c r="H12" s="26">
        <v>4.172601033E-2</v>
      </c>
      <c r="I12" s="25"/>
      <c r="J12" s="25"/>
      <c r="K12" s="26" t="s">
        <v>74</v>
      </c>
      <c r="L12" s="32">
        <v>4.0357313766150898E-2</v>
      </c>
      <c r="M12" s="25"/>
      <c r="N12" s="26">
        <v>3.4714543219999998E-2</v>
      </c>
    </row>
    <row r="13" spans="1:14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 t="s">
        <v>74</v>
      </c>
      <c r="L13" s="32">
        <v>4.1726010325796689E-2</v>
      </c>
      <c r="M13" s="25"/>
      <c r="N13" s="26">
        <v>3.589186825E-2</v>
      </c>
    </row>
    <row r="14" spans="1:14" x14ac:dyDescent="0.25">
      <c r="A14" s="25"/>
      <c r="B14" s="29"/>
      <c r="C14" s="25"/>
      <c r="D14" s="25"/>
      <c r="E14" s="29"/>
      <c r="F14" s="25"/>
      <c r="G14" s="25"/>
      <c r="H14" s="25"/>
      <c r="I14" s="25"/>
      <c r="J14" s="25"/>
      <c r="K14" s="26" t="s">
        <v>74</v>
      </c>
      <c r="L14" s="32">
        <v>4.3257789738229212E-2</v>
      </c>
      <c r="M14" s="25"/>
      <c r="N14" s="26">
        <v>3.7209473850000001E-2</v>
      </c>
    </row>
    <row r="15" spans="1:14" x14ac:dyDescent="0.25">
      <c r="A15" s="27" t="s">
        <v>70</v>
      </c>
      <c r="B15" s="25"/>
      <c r="C15" s="25"/>
      <c r="D15" s="25"/>
      <c r="E15" s="27" t="s">
        <v>4</v>
      </c>
      <c r="F15" s="25"/>
      <c r="G15" s="25"/>
      <c r="H15" s="27" t="s">
        <v>71</v>
      </c>
      <c r="I15" s="25"/>
      <c r="J15" s="25"/>
      <c r="K15" s="25"/>
      <c r="L15" s="25"/>
      <c r="M15" s="25"/>
      <c r="N15" s="25"/>
    </row>
    <row r="16" spans="1:14" x14ac:dyDescent="0.25">
      <c r="A16" s="26" t="s">
        <v>72</v>
      </c>
      <c r="B16" s="29">
        <v>50875</v>
      </c>
      <c r="C16" s="25"/>
      <c r="D16" s="25"/>
      <c r="E16" s="29">
        <v>43452</v>
      </c>
      <c r="F16" s="25"/>
      <c r="G16" s="25"/>
      <c r="H16" s="26">
        <v>1.1708321829999999</v>
      </c>
      <c r="I16" s="25"/>
    </row>
    <row r="17" spans="1:13" x14ac:dyDescent="0.25">
      <c r="A17" s="26" t="s">
        <v>73</v>
      </c>
      <c r="B17" s="29">
        <v>1221</v>
      </c>
      <c r="C17" s="25"/>
      <c r="D17" s="25"/>
      <c r="E17" s="29">
        <v>44448</v>
      </c>
      <c r="F17" s="25"/>
      <c r="G17" s="25"/>
      <c r="H17" s="26">
        <v>2.7470302379999999E-2</v>
      </c>
      <c r="I17" s="25"/>
    </row>
    <row r="18" spans="1:13" x14ac:dyDescent="0.25">
      <c r="A18" s="26" t="s">
        <v>74</v>
      </c>
      <c r="B18" s="29">
        <v>1945</v>
      </c>
      <c r="C18" s="25"/>
      <c r="D18" s="25"/>
      <c r="E18" s="29">
        <v>44963</v>
      </c>
      <c r="F18" s="25"/>
      <c r="G18" s="25"/>
      <c r="H18" s="26">
        <v>4.3257789739999997E-2</v>
      </c>
      <c r="I18" s="25"/>
    </row>
    <row r="22" spans="1:13" x14ac:dyDescent="0.25">
      <c r="A22" s="6" t="s">
        <v>70</v>
      </c>
      <c r="E22" s="6" t="s">
        <v>76</v>
      </c>
      <c r="G22" s="6" t="s">
        <v>77</v>
      </c>
      <c r="K22" t="s">
        <v>30</v>
      </c>
      <c r="L22" t="s">
        <v>31</v>
      </c>
      <c r="M22" t="s">
        <v>32</v>
      </c>
    </row>
    <row r="23" spans="1:13" x14ac:dyDescent="0.25">
      <c r="A23" t="s">
        <v>72</v>
      </c>
      <c r="B23" s="8">
        <v>45258</v>
      </c>
      <c r="E23" s="8">
        <v>80124</v>
      </c>
      <c r="G23">
        <v>1.1296989669999999</v>
      </c>
      <c r="J23" t="s">
        <v>72</v>
      </c>
      <c r="K23">
        <v>1.1296989669999999</v>
      </c>
      <c r="L23">
        <v>1.205489263</v>
      </c>
      <c r="M23">
        <v>0.93712901599999998</v>
      </c>
    </row>
    <row r="24" spans="1:13" x14ac:dyDescent="0.25">
      <c r="A24" t="s">
        <v>13</v>
      </c>
      <c r="B24" s="8">
        <v>89721</v>
      </c>
      <c r="E24" s="8">
        <v>78452</v>
      </c>
      <c r="G24">
        <v>2.2872839439999999</v>
      </c>
      <c r="J24" t="s">
        <v>72</v>
      </c>
      <c r="K24">
        <v>1.0493188819999999</v>
      </c>
      <c r="M24">
        <v>0.87045062500000003</v>
      </c>
    </row>
    <row r="25" spans="1:13" x14ac:dyDescent="0.25">
      <c r="A25" t="s">
        <v>14</v>
      </c>
      <c r="B25" s="8">
        <v>75945</v>
      </c>
      <c r="E25" s="8">
        <v>79722</v>
      </c>
      <c r="G25">
        <v>1.905245729</v>
      </c>
      <c r="J25" t="s">
        <v>72</v>
      </c>
      <c r="K25">
        <v>1.28127956</v>
      </c>
      <c r="M25">
        <v>1.0628709839999999</v>
      </c>
    </row>
    <row r="26" spans="1:13" x14ac:dyDescent="0.25">
      <c r="A26" t="s">
        <v>15</v>
      </c>
      <c r="B26" s="8">
        <v>35741</v>
      </c>
      <c r="E26" s="8">
        <v>80012</v>
      </c>
      <c r="G26">
        <v>0.89339099099999997</v>
      </c>
    </row>
    <row r="27" spans="1:13" x14ac:dyDescent="0.25">
      <c r="J27" t="s">
        <v>13</v>
      </c>
      <c r="K27">
        <v>2.2872839439999999</v>
      </c>
      <c r="M27">
        <v>1.897390557</v>
      </c>
    </row>
    <row r="28" spans="1:13" x14ac:dyDescent="0.25">
      <c r="A28" t="s">
        <v>78</v>
      </c>
      <c r="J28" t="s">
        <v>13</v>
      </c>
      <c r="K28">
        <v>2.0547770060000001</v>
      </c>
      <c r="M28">
        <v>1.704517053</v>
      </c>
    </row>
    <row r="29" spans="1:13" x14ac:dyDescent="0.25">
      <c r="A29" t="s">
        <v>70</v>
      </c>
      <c r="E29" t="s">
        <v>76</v>
      </c>
      <c r="G29" t="s">
        <v>77</v>
      </c>
      <c r="J29" t="s">
        <v>13</v>
      </c>
      <c r="K29">
        <v>2.0758954690000002</v>
      </c>
      <c r="M29">
        <v>1.722035636</v>
      </c>
    </row>
    <row r="30" spans="1:13" x14ac:dyDescent="0.25">
      <c r="A30" t="s">
        <v>72</v>
      </c>
      <c r="B30" s="8">
        <v>42212</v>
      </c>
      <c r="E30" s="8">
        <v>80456</v>
      </c>
      <c r="G30">
        <v>1.0493188819999999</v>
      </c>
    </row>
    <row r="31" spans="1:13" x14ac:dyDescent="0.25">
      <c r="A31" t="s">
        <v>13</v>
      </c>
      <c r="B31" s="8">
        <v>81963</v>
      </c>
      <c r="E31" s="8">
        <v>79778</v>
      </c>
      <c r="G31">
        <v>2.0547770060000001</v>
      </c>
      <c r="J31" t="s">
        <v>14</v>
      </c>
      <c r="K31">
        <v>1.905245729</v>
      </c>
      <c r="M31">
        <v>1.580475071</v>
      </c>
    </row>
    <row r="32" spans="1:13" x14ac:dyDescent="0.25">
      <c r="A32" t="s">
        <v>14</v>
      </c>
      <c r="B32" s="8">
        <v>75002</v>
      </c>
      <c r="E32" s="8">
        <v>79142</v>
      </c>
      <c r="G32">
        <v>1.895377928</v>
      </c>
      <c r="J32" t="s">
        <v>14</v>
      </c>
      <c r="K32">
        <v>1.895377928</v>
      </c>
      <c r="M32">
        <v>1.5722893490000001</v>
      </c>
    </row>
    <row r="33" spans="1:14" x14ac:dyDescent="0.25">
      <c r="A33" t="s">
        <v>15</v>
      </c>
      <c r="B33" s="8">
        <v>32187</v>
      </c>
      <c r="E33" s="8">
        <v>80736</v>
      </c>
      <c r="G33">
        <v>0.79733947699999996</v>
      </c>
      <c r="J33" t="s">
        <v>14</v>
      </c>
      <c r="K33">
        <v>1.95479118</v>
      </c>
      <c r="M33">
        <v>1.6215749399999999</v>
      </c>
    </row>
    <row r="35" spans="1:14" x14ac:dyDescent="0.25">
      <c r="A35" t="s">
        <v>79</v>
      </c>
      <c r="J35" t="s">
        <v>15</v>
      </c>
      <c r="K35">
        <v>0.89339099099999997</v>
      </c>
      <c r="M35">
        <v>0.74110240400000005</v>
      </c>
    </row>
    <row r="36" spans="1:14" x14ac:dyDescent="0.25">
      <c r="A36" t="s">
        <v>70</v>
      </c>
      <c r="E36" t="s">
        <v>76</v>
      </c>
      <c r="G36" t="s">
        <v>77</v>
      </c>
      <c r="J36" t="s">
        <v>15</v>
      </c>
      <c r="K36">
        <v>0.79733947699999996</v>
      </c>
      <c r="M36">
        <v>0.66142395600000004</v>
      </c>
    </row>
    <row r="37" spans="1:14" x14ac:dyDescent="0.25">
      <c r="A37" t="s">
        <v>72</v>
      </c>
      <c r="B37" s="8">
        <v>44700</v>
      </c>
      <c r="E37" s="8">
        <v>69774</v>
      </c>
      <c r="G37">
        <v>1.28127956</v>
      </c>
      <c r="J37" t="s">
        <v>15</v>
      </c>
      <c r="K37">
        <v>1.2901215020000001</v>
      </c>
      <c r="M37">
        <v>1.070205718</v>
      </c>
    </row>
    <row r="38" spans="1:14" x14ac:dyDescent="0.25">
      <c r="A38" t="s">
        <v>13</v>
      </c>
      <c r="B38" s="8">
        <v>83369</v>
      </c>
      <c r="E38" s="8">
        <v>80321</v>
      </c>
      <c r="G38">
        <v>2.0758954690000002</v>
      </c>
    </row>
    <row r="39" spans="1:14" x14ac:dyDescent="0.25">
      <c r="A39" t="s">
        <v>14</v>
      </c>
      <c r="B39" s="8">
        <v>77744</v>
      </c>
      <c r="E39" s="8">
        <v>79542</v>
      </c>
      <c r="G39">
        <v>1.95479118</v>
      </c>
    </row>
    <row r="40" spans="1:14" x14ac:dyDescent="0.25">
      <c r="A40" t="s">
        <v>15</v>
      </c>
      <c r="B40" s="8">
        <v>38703</v>
      </c>
      <c r="E40" s="8">
        <v>59999</v>
      </c>
      <c r="G40">
        <v>1.2901215020000001</v>
      </c>
    </row>
    <row r="43" spans="1:14" x14ac:dyDescent="0.25">
      <c r="A43" s="33" t="s">
        <v>80</v>
      </c>
      <c r="B43" s="25"/>
      <c r="C43" s="25"/>
      <c r="D43" s="25"/>
      <c r="E43" s="25"/>
      <c r="F43" s="25"/>
      <c r="G43" s="25"/>
      <c r="H43" s="25"/>
      <c r="I43" s="25"/>
      <c r="J43" s="25"/>
      <c r="K43" s="15" t="s">
        <v>81</v>
      </c>
      <c r="L43" s="16"/>
      <c r="M43" s="16"/>
      <c r="N43" s="25"/>
    </row>
    <row r="44" spans="1:14" x14ac:dyDescent="0.25">
      <c r="A44" s="14" t="s">
        <v>42</v>
      </c>
      <c r="B44" s="25"/>
      <c r="C44" s="25"/>
      <c r="D44" s="25"/>
      <c r="E44" s="14" t="s">
        <v>82</v>
      </c>
      <c r="F44" s="25"/>
      <c r="G44" s="25"/>
      <c r="H44" s="14" t="s">
        <v>83</v>
      </c>
      <c r="I44" s="28"/>
      <c r="J44" s="25"/>
      <c r="K44" s="25"/>
      <c r="L44" s="26" t="s">
        <v>30</v>
      </c>
      <c r="M44" s="26" t="s">
        <v>31</v>
      </c>
      <c r="N44" s="26" t="s">
        <v>32</v>
      </c>
    </row>
    <row r="45" spans="1:14" x14ac:dyDescent="0.25">
      <c r="A45" s="26" t="s">
        <v>84</v>
      </c>
      <c r="B45" s="29">
        <v>45887</v>
      </c>
      <c r="C45" s="25"/>
      <c r="D45" s="25"/>
      <c r="E45" s="29">
        <v>80225</v>
      </c>
      <c r="F45" s="25"/>
      <c r="G45" s="25"/>
      <c r="H45" s="26">
        <f t="shared" ref="H45:H49" si="0">(B45/E45)*2</f>
        <v>1.1439576191960112</v>
      </c>
      <c r="I45" s="25"/>
      <c r="J45" s="25"/>
      <c r="K45" s="26" t="s">
        <v>84</v>
      </c>
      <c r="L45" s="26">
        <v>1.1439576191960112</v>
      </c>
      <c r="M45" s="26">
        <f>AVERAGE(L45,L46,L47)</f>
        <v>1.0545657968767455</v>
      </c>
      <c r="N45" s="17">
        <f>L49/M45</f>
        <v>1.0545586976790349</v>
      </c>
    </row>
    <row r="46" spans="1:14" x14ac:dyDescent="0.25">
      <c r="A46" s="26" t="s">
        <v>72</v>
      </c>
      <c r="B46" s="29">
        <v>45039</v>
      </c>
      <c r="C46" s="25"/>
      <c r="D46" s="25"/>
      <c r="E46" s="29">
        <v>80998</v>
      </c>
      <c r="F46" s="25"/>
      <c r="G46" s="25"/>
      <c r="H46" s="26">
        <f t="shared" si="0"/>
        <v>1.1121015333711943</v>
      </c>
      <c r="I46" s="25"/>
      <c r="J46" s="25"/>
      <c r="K46" s="26" t="s">
        <v>84</v>
      </c>
      <c r="L46" s="26">
        <v>1.1400831148270916</v>
      </c>
      <c r="M46" s="25"/>
      <c r="N46" s="17">
        <f>L50/M45</f>
        <v>1.0847045825551855</v>
      </c>
    </row>
    <row r="47" spans="1:14" x14ac:dyDescent="0.25">
      <c r="A47" s="26" t="s">
        <v>13</v>
      </c>
      <c r="B47" s="29">
        <v>89012</v>
      </c>
      <c r="C47" s="25"/>
      <c r="D47" s="25"/>
      <c r="E47" s="29">
        <v>78158</v>
      </c>
      <c r="F47" s="25"/>
      <c r="G47" s="25"/>
      <c r="H47" s="26">
        <f t="shared" si="0"/>
        <v>2.2777450804780059</v>
      </c>
      <c r="I47" s="25"/>
      <c r="J47" s="25"/>
      <c r="K47" s="26" t="s">
        <v>84</v>
      </c>
      <c r="L47" s="26">
        <v>0.87965665660713399</v>
      </c>
      <c r="M47" s="25"/>
      <c r="N47" s="17">
        <f>L51/M45</f>
        <v>0.83872795029721492</v>
      </c>
    </row>
    <row r="48" spans="1:14" x14ac:dyDescent="0.25">
      <c r="A48" s="26" t="s">
        <v>14</v>
      </c>
      <c r="B48" s="29">
        <v>42997</v>
      </c>
      <c r="C48" s="25"/>
      <c r="D48" s="25"/>
      <c r="E48" s="29">
        <v>79003</v>
      </c>
      <c r="F48" s="25"/>
      <c r="G48" s="25"/>
      <c r="H48" s="26">
        <f t="shared" si="0"/>
        <v>1.0884903104945383</v>
      </c>
      <c r="I48" s="25"/>
      <c r="J48" s="25"/>
      <c r="K48" s="25"/>
      <c r="L48" s="25"/>
      <c r="M48" s="25"/>
      <c r="N48" s="25"/>
    </row>
    <row r="49" spans="1:14" x14ac:dyDescent="0.25">
      <c r="A49" s="26" t="s">
        <v>15</v>
      </c>
      <c r="B49" s="29">
        <v>57716</v>
      </c>
      <c r="C49" s="25"/>
      <c r="D49" s="25"/>
      <c r="E49" s="29">
        <v>80779</v>
      </c>
      <c r="F49" s="25"/>
      <c r="G49" s="25"/>
      <c r="H49" s="26">
        <f t="shared" si="0"/>
        <v>1.4289852560690279</v>
      </c>
      <c r="I49" s="25"/>
      <c r="J49" s="25"/>
      <c r="K49" s="26" t="s">
        <v>72</v>
      </c>
      <c r="L49" s="26">
        <v>1.1121015333711943</v>
      </c>
      <c r="M49" s="25"/>
      <c r="N49" s="20">
        <f>L49/M45</f>
        <v>1.0545586976790349</v>
      </c>
    </row>
    <row r="50" spans="1:14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 t="s">
        <v>72</v>
      </c>
      <c r="L50" s="26">
        <v>1.1438923524781668</v>
      </c>
      <c r="M50" s="25"/>
      <c r="N50" s="20">
        <f>L50/M45</f>
        <v>1.0847045825551855</v>
      </c>
    </row>
    <row r="51" spans="1:14" x14ac:dyDescent="0.25">
      <c r="A51" s="25"/>
      <c r="B51" s="25"/>
      <c r="C51" s="25"/>
      <c r="D51" s="25"/>
      <c r="E51" s="29"/>
      <c r="F51" s="25"/>
      <c r="G51" s="25"/>
      <c r="H51" s="25"/>
      <c r="I51" s="25"/>
      <c r="J51" s="25"/>
      <c r="K51" s="26" t="s">
        <v>72</v>
      </c>
      <c r="L51" s="26">
        <v>0.88449380926798182</v>
      </c>
      <c r="M51" s="25"/>
      <c r="N51" s="20">
        <f>L51/M45</f>
        <v>0.83872795029721492</v>
      </c>
    </row>
    <row r="52" spans="1:14" x14ac:dyDescent="0.25">
      <c r="A52" s="14" t="s">
        <v>42</v>
      </c>
      <c r="B52" s="25"/>
      <c r="C52" s="25"/>
      <c r="D52" s="25"/>
      <c r="E52" s="14" t="s">
        <v>82</v>
      </c>
      <c r="F52" s="25"/>
      <c r="G52" s="25"/>
      <c r="H52" s="14" t="s">
        <v>83</v>
      </c>
      <c r="I52" s="25"/>
      <c r="J52" s="25"/>
      <c r="K52" s="25"/>
      <c r="L52" s="25"/>
      <c r="M52" s="25"/>
      <c r="N52" s="25"/>
    </row>
    <row r="53" spans="1:14" x14ac:dyDescent="0.25">
      <c r="A53" s="26" t="s">
        <v>84</v>
      </c>
      <c r="B53" s="29">
        <v>46089</v>
      </c>
      <c r="C53" s="25"/>
      <c r="D53" s="25"/>
      <c r="E53" s="29">
        <v>80852</v>
      </c>
      <c r="F53" s="25"/>
      <c r="G53" s="25"/>
      <c r="H53" s="26">
        <f t="shared" ref="H53:H57" si="1">(B53/E53)*2</f>
        <v>1.1400831148270916</v>
      </c>
      <c r="I53" s="25"/>
      <c r="J53" s="25"/>
      <c r="K53" s="26" t="s">
        <v>13</v>
      </c>
      <c r="L53" s="26">
        <v>2.2777450804780059</v>
      </c>
      <c r="M53" s="25"/>
      <c r="N53" s="26">
        <f>L53/M45</f>
        <v>2.1598890151983774</v>
      </c>
    </row>
    <row r="54" spans="1:14" x14ac:dyDescent="0.25">
      <c r="A54" s="26" t="s">
        <v>72</v>
      </c>
      <c r="B54" s="29">
        <v>45778</v>
      </c>
      <c r="C54" s="25"/>
      <c r="D54" s="25"/>
      <c r="E54" s="29">
        <v>80039</v>
      </c>
      <c r="F54" s="25"/>
      <c r="G54" s="25"/>
      <c r="H54" s="26">
        <f t="shared" si="1"/>
        <v>1.1438923524781668</v>
      </c>
      <c r="I54" s="25"/>
      <c r="J54" s="25"/>
      <c r="K54" s="26" t="s">
        <v>13</v>
      </c>
      <c r="L54" s="26">
        <v>2.0063412640418128</v>
      </c>
      <c r="M54" s="25"/>
      <c r="N54" s="26">
        <f>L54/M45</f>
        <v>1.9025282917233737</v>
      </c>
    </row>
    <row r="55" spans="1:14" x14ac:dyDescent="0.25">
      <c r="A55" s="26" t="s">
        <v>13</v>
      </c>
      <c r="B55" s="29">
        <v>80997</v>
      </c>
      <c r="C55" s="25"/>
      <c r="D55" s="25"/>
      <c r="E55" s="29">
        <v>80741</v>
      </c>
      <c r="F55" s="25"/>
      <c r="G55" s="25"/>
      <c r="H55" s="26">
        <f t="shared" si="1"/>
        <v>2.0063412640418128</v>
      </c>
      <c r="I55" s="25"/>
      <c r="J55" s="25"/>
      <c r="K55" s="26" t="s">
        <v>13</v>
      </c>
      <c r="L55" s="26">
        <v>1.7561338105795072</v>
      </c>
      <c r="M55" s="25"/>
      <c r="N55" s="26">
        <f>L55/M45</f>
        <v>1.6652671798958021</v>
      </c>
    </row>
    <row r="56" spans="1:14" x14ac:dyDescent="0.25">
      <c r="A56" s="26" t="s">
        <v>14</v>
      </c>
      <c r="B56" s="29">
        <v>47558</v>
      </c>
      <c r="C56" s="25"/>
      <c r="D56" s="25"/>
      <c r="E56" s="29">
        <v>80899</v>
      </c>
      <c r="F56" s="25"/>
      <c r="G56" s="25"/>
      <c r="H56" s="26">
        <f t="shared" si="1"/>
        <v>1.1757376481785931</v>
      </c>
      <c r="I56" s="25"/>
      <c r="J56" s="25"/>
      <c r="K56" s="25"/>
      <c r="L56" s="25"/>
      <c r="M56" s="25"/>
      <c r="N56" s="25"/>
    </row>
    <row r="57" spans="1:14" x14ac:dyDescent="0.25">
      <c r="A57" s="26" t="s">
        <v>15</v>
      </c>
      <c r="B57" s="29">
        <v>59779</v>
      </c>
      <c r="C57" s="25"/>
      <c r="D57" s="25"/>
      <c r="E57" s="29">
        <v>80257</v>
      </c>
      <c r="F57" s="25"/>
      <c r="G57" s="25"/>
      <c r="H57" s="26">
        <f t="shared" si="1"/>
        <v>1.4896893728895921</v>
      </c>
      <c r="I57" s="25"/>
      <c r="J57" s="25"/>
      <c r="K57" s="26" t="s">
        <v>14</v>
      </c>
      <c r="L57" s="26">
        <v>1.0884903104945383</v>
      </c>
      <c r="M57" s="25"/>
      <c r="N57" s="26">
        <f>L57/M45</f>
        <v>1.0321691768482018</v>
      </c>
    </row>
    <row r="58" spans="1:14" x14ac:dyDescent="0.25">
      <c r="A58" s="24"/>
      <c r="B58" s="25"/>
      <c r="C58" s="25"/>
      <c r="D58" s="25"/>
      <c r="E58" s="24"/>
      <c r="F58" s="25"/>
      <c r="G58" s="25"/>
      <c r="H58" s="24"/>
      <c r="I58" s="25"/>
      <c r="J58" s="25"/>
      <c r="K58" s="26" t="s">
        <v>14</v>
      </c>
      <c r="L58" s="26">
        <v>1.1757376481785931</v>
      </c>
      <c r="M58" s="25"/>
      <c r="N58" s="26">
        <f>L58/M45</f>
        <v>1.1149021252734692</v>
      </c>
    </row>
    <row r="59" spans="1:14" x14ac:dyDescent="0.25">
      <c r="A59" s="14" t="s">
        <v>42</v>
      </c>
      <c r="B59" s="25"/>
      <c r="C59" s="25"/>
      <c r="D59" s="25"/>
      <c r="E59" s="14" t="s">
        <v>82</v>
      </c>
      <c r="F59" s="25"/>
      <c r="G59" s="25"/>
      <c r="H59" s="14" t="s">
        <v>83</v>
      </c>
      <c r="I59" s="25"/>
      <c r="J59" s="25"/>
      <c r="K59" s="26" t="s">
        <v>14</v>
      </c>
      <c r="L59" s="26">
        <v>0.91736609846846062</v>
      </c>
      <c r="M59" s="25"/>
      <c r="N59" s="26">
        <f>L59/M45</f>
        <v>0.86989934737631136</v>
      </c>
    </row>
    <row r="60" spans="1:14" x14ac:dyDescent="0.25">
      <c r="A60" s="26" t="s">
        <v>84</v>
      </c>
      <c r="B60" s="29">
        <v>35561</v>
      </c>
      <c r="C60" s="25"/>
      <c r="D60" s="25"/>
      <c r="E60" s="29">
        <v>80852</v>
      </c>
      <c r="F60" s="25"/>
      <c r="G60" s="25"/>
      <c r="H60" s="26">
        <f t="shared" ref="H60:H64" si="2">(B60/E60)*2</f>
        <v>0.87965665660713399</v>
      </c>
      <c r="I60" s="28"/>
      <c r="J60" s="25"/>
      <c r="K60" s="25"/>
      <c r="L60" s="25"/>
      <c r="M60" s="25"/>
      <c r="N60" s="25"/>
    </row>
    <row r="61" spans="1:14" x14ac:dyDescent="0.25">
      <c r="A61" s="26" t="s">
        <v>72</v>
      </c>
      <c r="B61" s="29">
        <v>35397</v>
      </c>
      <c r="C61" s="25"/>
      <c r="D61" s="25"/>
      <c r="E61" s="29">
        <v>80039</v>
      </c>
      <c r="F61" s="25"/>
      <c r="G61" s="25"/>
      <c r="H61" s="26">
        <f t="shared" si="2"/>
        <v>0.88449380926798182</v>
      </c>
      <c r="I61" s="25"/>
      <c r="J61" s="25"/>
      <c r="K61" s="26" t="s">
        <v>15</v>
      </c>
      <c r="L61" s="32">
        <v>1.4289852560690279</v>
      </c>
      <c r="M61" s="25"/>
      <c r="N61" s="26">
        <f>L61/M45</f>
        <v>1.3550460865516232</v>
      </c>
    </row>
    <row r="62" spans="1:14" x14ac:dyDescent="0.25">
      <c r="A62" s="26" t="s">
        <v>13</v>
      </c>
      <c r="B62" s="29">
        <v>70896</v>
      </c>
      <c r="C62" s="25"/>
      <c r="D62" s="25"/>
      <c r="E62" s="29">
        <v>80741</v>
      </c>
      <c r="F62" s="25"/>
      <c r="G62" s="25"/>
      <c r="H62" s="26">
        <f t="shared" si="2"/>
        <v>1.7561338105795072</v>
      </c>
      <c r="I62" s="25"/>
      <c r="J62" s="25"/>
      <c r="K62" s="26" t="s">
        <v>15</v>
      </c>
      <c r="L62" s="32">
        <v>1.4896893728895921</v>
      </c>
      <c r="M62" s="25"/>
      <c r="N62" s="26">
        <f>L62/M45</f>
        <v>1.412609224859682</v>
      </c>
    </row>
    <row r="63" spans="1:14" x14ac:dyDescent="0.25">
      <c r="A63" s="26" t="s">
        <v>14</v>
      </c>
      <c r="B63" s="29">
        <v>37107</v>
      </c>
      <c r="C63" s="25"/>
      <c r="D63" s="25"/>
      <c r="E63" s="29">
        <v>80899</v>
      </c>
      <c r="F63" s="25"/>
      <c r="G63" s="25"/>
      <c r="H63" s="26">
        <f t="shared" si="2"/>
        <v>0.91736609846846062</v>
      </c>
      <c r="I63" s="25"/>
      <c r="J63" s="25"/>
      <c r="K63" s="26" t="s">
        <v>15</v>
      </c>
      <c r="L63" s="32">
        <v>1.454552250894003</v>
      </c>
      <c r="M63" s="25"/>
      <c r="N63" s="26">
        <f>L63/M45</f>
        <v>1.3792901829377335</v>
      </c>
    </row>
    <row r="64" spans="1:14" x14ac:dyDescent="0.25">
      <c r="A64" s="26" t="s">
        <v>15</v>
      </c>
      <c r="B64" s="29">
        <v>58369</v>
      </c>
      <c r="C64" s="25"/>
      <c r="D64" s="25"/>
      <c r="E64" s="29">
        <v>80257</v>
      </c>
      <c r="F64" s="25"/>
      <c r="G64" s="25"/>
      <c r="H64" s="26">
        <f t="shared" si="2"/>
        <v>1.454552250894003</v>
      </c>
      <c r="I64" s="25"/>
      <c r="J64" s="25"/>
      <c r="K64" s="25"/>
      <c r="L64" s="25"/>
      <c r="M64" s="25"/>
      <c r="N64" s="25"/>
    </row>
    <row r="65" spans="1:14" x14ac:dyDescent="0.25">
      <c r="A65" s="25"/>
      <c r="B65" s="29"/>
      <c r="C65" s="25"/>
      <c r="D65" s="25"/>
      <c r="E65" s="29"/>
      <c r="F65" s="25"/>
      <c r="G65" s="25"/>
      <c r="H65" s="25"/>
      <c r="I65" s="25"/>
      <c r="J65" s="25"/>
      <c r="K65" s="25"/>
      <c r="L65" s="25"/>
      <c r="M65" s="25"/>
      <c r="N65" s="25"/>
    </row>
    <row r="66" spans="1:14" x14ac:dyDescent="0.25">
      <c r="A66" s="25"/>
      <c r="B66" s="29"/>
      <c r="C66" s="25"/>
      <c r="D66" s="25"/>
      <c r="E66" s="29"/>
      <c r="F66" s="25"/>
      <c r="G66" s="25"/>
      <c r="H66" s="25"/>
      <c r="I66" s="25"/>
      <c r="J66" s="25"/>
      <c r="K66" s="25"/>
      <c r="L66" s="25"/>
      <c r="M66" s="25"/>
      <c r="N66" s="25"/>
    </row>
    <row r="67" spans="1:14" x14ac:dyDescent="0.25">
      <c r="A67" s="33" t="s">
        <v>85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x14ac:dyDescent="0.25">
      <c r="A68" s="14" t="s">
        <v>42</v>
      </c>
      <c r="B68" s="25"/>
      <c r="C68" s="25"/>
      <c r="D68" s="25"/>
      <c r="E68" s="14" t="s">
        <v>86</v>
      </c>
      <c r="F68" s="25"/>
      <c r="G68" s="25"/>
      <c r="H68" s="14" t="s">
        <v>87</v>
      </c>
      <c r="I68" s="25"/>
      <c r="J68" s="25"/>
      <c r="K68" s="16" t="s">
        <v>85</v>
      </c>
      <c r="L68" s="16"/>
      <c r="M68" s="16"/>
      <c r="N68" s="25"/>
    </row>
    <row r="69" spans="1:14" x14ac:dyDescent="0.25">
      <c r="A69" s="26" t="s">
        <v>84</v>
      </c>
      <c r="B69" s="29">
        <v>25487</v>
      </c>
      <c r="C69" s="25"/>
      <c r="D69" s="25"/>
      <c r="E69" s="29">
        <v>80225</v>
      </c>
      <c r="F69" s="25"/>
      <c r="G69" s="25"/>
      <c r="H69" s="26">
        <f t="shared" ref="H69:H73" si="3">(B69/E69)*2</f>
        <v>0.63538797133063263</v>
      </c>
      <c r="I69" s="25"/>
      <c r="J69" s="25"/>
      <c r="K69" s="25"/>
      <c r="L69" s="26" t="s">
        <v>30</v>
      </c>
      <c r="M69" s="26" t="s">
        <v>31</v>
      </c>
      <c r="N69" s="26" t="s">
        <v>32</v>
      </c>
    </row>
    <row r="70" spans="1:14" x14ac:dyDescent="0.25">
      <c r="A70" s="26" t="s">
        <v>72</v>
      </c>
      <c r="B70" s="29">
        <v>44785</v>
      </c>
      <c r="C70" s="25"/>
      <c r="D70" s="25"/>
      <c r="E70" s="29">
        <v>80998</v>
      </c>
      <c r="F70" s="25"/>
      <c r="G70" s="25"/>
      <c r="H70" s="26">
        <f t="shared" si="3"/>
        <v>1.1058297735746561</v>
      </c>
      <c r="I70" s="25"/>
      <c r="J70" s="25"/>
      <c r="K70" s="26" t="s">
        <v>84</v>
      </c>
      <c r="L70" s="26">
        <v>0.63538797133063263</v>
      </c>
      <c r="M70" s="26">
        <f>AVERAGE(L70,L71,L72)</f>
        <v>0.672274496553249</v>
      </c>
      <c r="N70" s="17">
        <f>L70/M70</f>
        <v>0.94513174988530191</v>
      </c>
    </row>
    <row r="71" spans="1:14" x14ac:dyDescent="0.25">
      <c r="A71" s="26" t="s">
        <v>13</v>
      </c>
      <c r="B71" s="29">
        <v>35110</v>
      </c>
      <c r="C71" s="25"/>
      <c r="D71" s="25"/>
      <c r="E71" s="29">
        <v>78158</v>
      </c>
      <c r="F71" s="25"/>
      <c r="G71" s="25"/>
      <c r="H71" s="26">
        <f t="shared" si="3"/>
        <v>0.89843650042222167</v>
      </c>
      <c r="I71" s="25"/>
      <c r="J71" s="25"/>
      <c r="K71" s="26" t="s">
        <v>84</v>
      </c>
      <c r="L71" s="26">
        <v>0.70161280309896579</v>
      </c>
      <c r="M71" s="25"/>
      <c r="N71" s="17">
        <f>L71/M70</f>
        <v>1.0436403681771869</v>
      </c>
    </row>
    <row r="72" spans="1:14" x14ac:dyDescent="0.25">
      <c r="A72" s="26" t="s">
        <v>14</v>
      </c>
      <c r="B72" s="29">
        <v>47766</v>
      </c>
      <c r="C72" s="25"/>
      <c r="D72" s="25"/>
      <c r="E72" s="29">
        <v>79003</v>
      </c>
      <c r="F72" s="25"/>
      <c r="G72" s="25"/>
      <c r="H72" s="26">
        <f t="shared" si="3"/>
        <v>1.2092199030416566</v>
      </c>
      <c r="I72" s="25"/>
      <c r="J72" s="25"/>
      <c r="K72" s="26" t="s">
        <v>84</v>
      </c>
      <c r="L72" s="26">
        <v>0.67982271523014837</v>
      </c>
      <c r="M72" s="25"/>
      <c r="N72" s="17">
        <f>L72/M70</f>
        <v>1.0112278819375107</v>
      </c>
    </row>
    <row r="73" spans="1:14" x14ac:dyDescent="0.25">
      <c r="A73" s="26" t="s">
        <v>15</v>
      </c>
      <c r="B73" s="29">
        <v>27954</v>
      </c>
      <c r="C73" s="25"/>
      <c r="D73" s="25"/>
      <c r="E73" s="29">
        <v>80779</v>
      </c>
      <c r="F73" s="25"/>
      <c r="G73" s="25"/>
      <c r="H73" s="26">
        <f t="shared" si="3"/>
        <v>0.69211057329256365</v>
      </c>
      <c r="I73" s="25"/>
      <c r="J73" s="25"/>
      <c r="K73" s="25"/>
      <c r="L73" s="25"/>
      <c r="M73" s="25"/>
      <c r="N73" s="25"/>
    </row>
    <row r="74" spans="1:14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6" t="s">
        <v>72</v>
      </c>
      <c r="L74" s="26">
        <v>1.1058297735746561</v>
      </c>
      <c r="M74" s="25"/>
      <c r="N74" s="20">
        <f>L74/M70</f>
        <v>1.6449081130464487</v>
      </c>
    </row>
    <row r="75" spans="1:14" x14ac:dyDescent="0.25">
      <c r="A75" s="25"/>
      <c r="B75" s="25"/>
      <c r="C75" s="25"/>
      <c r="D75" s="25"/>
      <c r="E75" s="29"/>
      <c r="F75" s="25"/>
      <c r="G75" s="25"/>
      <c r="H75" s="25"/>
      <c r="I75" s="25"/>
      <c r="J75" s="25"/>
      <c r="K75" s="26" t="s">
        <v>72</v>
      </c>
      <c r="L75" s="26">
        <v>1.2017162059943207</v>
      </c>
      <c r="M75" s="25"/>
      <c r="N75" s="20">
        <f>L75/M70</f>
        <v>1.7875379954996347</v>
      </c>
    </row>
    <row r="76" spans="1:14" x14ac:dyDescent="0.25">
      <c r="A76" s="14" t="s">
        <v>42</v>
      </c>
      <c r="B76" s="25"/>
      <c r="C76" s="25"/>
      <c r="D76" s="25"/>
      <c r="E76" s="14" t="s">
        <v>86</v>
      </c>
      <c r="F76" s="25"/>
      <c r="G76" s="25"/>
      <c r="H76" s="14" t="s">
        <v>87</v>
      </c>
      <c r="I76" s="25"/>
      <c r="J76" s="25"/>
      <c r="K76" s="26" t="s">
        <v>72</v>
      </c>
      <c r="L76" s="26">
        <v>1.2016888600194868</v>
      </c>
      <c r="M76" s="25"/>
      <c r="N76" s="20">
        <f>L76/M70</f>
        <v>1.7874973187002408</v>
      </c>
    </row>
    <row r="77" spans="1:14" x14ac:dyDescent="0.25">
      <c r="A77" s="26" t="s">
        <v>84</v>
      </c>
      <c r="B77" s="29">
        <v>28255</v>
      </c>
      <c r="C77" s="25"/>
      <c r="D77" s="25"/>
      <c r="E77" s="29">
        <v>80543</v>
      </c>
      <c r="F77" s="25"/>
      <c r="G77" s="25"/>
      <c r="H77" s="26">
        <f t="shared" ref="H77:H81" si="4">(B77/E77)*2</f>
        <v>0.70161280309896579</v>
      </c>
      <c r="I77" s="25"/>
      <c r="J77" s="25"/>
      <c r="K77" s="25"/>
      <c r="L77" s="25"/>
      <c r="M77" s="25"/>
      <c r="N77" s="25"/>
    </row>
    <row r="78" spans="1:14" x14ac:dyDescent="0.25">
      <c r="A78" s="26" t="s">
        <v>72</v>
      </c>
      <c r="B78" s="29">
        <v>48455</v>
      </c>
      <c r="C78" s="25"/>
      <c r="D78" s="25"/>
      <c r="E78" s="29">
        <v>80643</v>
      </c>
      <c r="F78" s="25"/>
      <c r="G78" s="25"/>
      <c r="H78" s="26">
        <f t="shared" si="4"/>
        <v>1.2017162059943207</v>
      </c>
      <c r="I78" s="25"/>
      <c r="J78" s="25"/>
      <c r="K78" s="26" t="s">
        <v>13</v>
      </c>
      <c r="L78" s="26">
        <v>0.89843650042222167</v>
      </c>
      <c r="M78" s="25"/>
      <c r="N78" s="26">
        <f>L78/M70</f>
        <v>1.3364131839427276</v>
      </c>
    </row>
    <row r="79" spans="1:14" x14ac:dyDescent="0.25">
      <c r="A79" s="26" t="s">
        <v>13</v>
      </c>
      <c r="B79" s="29">
        <v>39785</v>
      </c>
      <c r="C79" s="25"/>
      <c r="D79" s="25"/>
      <c r="E79" s="29">
        <v>80712</v>
      </c>
      <c r="F79" s="25"/>
      <c r="G79" s="25"/>
      <c r="H79" s="26">
        <f t="shared" si="4"/>
        <v>0.985850926751908</v>
      </c>
      <c r="I79" s="25"/>
      <c r="J79" s="25"/>
      <c r="K79" s="26" t="s">
        <v>13</v>
      </c>
      <c r="L79" s="26">
        <v>0.985850926751908</v>
      </c>
      <c r="M79" s="25"/>
      <c r="N79" s="26">
        <f>L79/M70</f>
        <v>1.4664410621053829</v>
      </c>
    </row>
    <row r="80" spans="1:14" x14ac:dyDescent="0.25">
      <c r="A80" s="26" t="s">
        <v>14</v>
      </c>
      <c r="B80" s="29">
        <v>49179</v>
      </c>
      <c r="C80" s="25"/>
      <c r="D80" s="25"/>
      <c r="E80" s="29">
        <v>80964</v>
      </c>
      <c r="F80" s="25"/>
      <c r="G80" s="25"/>
      <c r="H80" s="26">
        <f t="shared" si="4"/>
        <v>1.2148362235067438</v>
      </c>
      <c r="I80" s="25"/>
      <c r="J80" s="25"/>
      <c r="K80" s="26" t="s">
        <v>13</v>
      </c>
      <c r="L80" s="26">
        <v>1.0008216108552221</v>
      </c>
      <c r="M80" s="25"/>
      <c r="N80" s="26">
        <f>L80/M70</f>
        <v>1.488709769575425</v>
      </c>
    </row>
    <row r="81" spans="1:20" x14ac:dyDescent="0.25">
      <c r="A81" s="26" t="s">
        <v>15</v>
      </c>
      <c r="B81" s="29">
        <v>22701</v>
      </c>
      <c r="C81" s="25"/>
      <c r="D81" s="25"/>
      <c r="E81" s="29">
        <v>80440</v>
      </c>
      <c r="F81" s="25"/>
      <c r="G81" s="25"/>
      <c r="H81" s="26">
        <f t="shared" si="4"/>
        <v>0.56442068622575836</v>
      </c>
      <c r="I81" s="25"/>
      <c r="J81" s="25"/>
      <c r="K81" s="25"/>
      <c r="L81" s="25"/>
      <c r="M81" s="25"/>
      <c r="N81" s="25"/>
    </row>
    <row r="82" spans="1:20" x14ac:dyDescent="0.25">
      <c r="A82" s="24"/>
      <c r="B82" s="25"/>
      <c r="C82" s="25"/>
      <c r="D82" s="25"/>
      <c r="E82" s="24"/>
      <c r="F82" s="25"/>
      <c r="G82" s="25"/>
      <c r="H82" s="24"/>
      <c r="I82" s="25"/>
      <c r="J82" s="25"/>
      <c r="K82" s="26" t="s">
        <v>14</v>
      </c>
      <c r="L82" s="26">
        <v>1.2092199030416566</v>
      </c>
      <c r="M82" s="25"/>
      <c r="N82" s="26">
        <f>L82/M70</f>
        <v>1.7986996520637424</v>
      </c>
    </row>
    <row r="83" spans="1:20" x14ac:dyDescent="0.25">
      <c r="A83" s="14" t="s">
        <v>42</v>
      </c>
      <c r="B83" s="25"/>
      <c r="C83" s="25"/>
      <c r="D83" s="25"/>
      <c r="E83" s="14" t="s">
        <v>86</v>
      </c>
      <c r="F83" s="25"/>
      <c r="G83" s="25"/>
      <c r="H83" s="14" t="s">
        <v>87</v>
      </c>
      <c r="I83" s="25"/>
      <c r="J83" s="25"/>
      <c r="K83" s="26" t="s">
        <v>14</v>
      </c>
      <c r="L83" s="26">
        <v>1.2148362235067438</v>
      </c>
      <c r="M83" s="25"/>
      <c r="N83" s="26">
        <f>L83/M70</f>
        <v>1.8070538593018306</v>
      </c>
    </row>
    <row r="84" spans="1:20" x14ac:dyDescent="0.25">
      <c r="A84" s="26" t="s">
        <v>84</v>
      </c>
      <c r="B84" s="29">
        <v>27456</v>
      </c>
      <c r="C84" s="25"/>
      <c r="D84" s="25"/>
      <c r="E84" s="29">
        <v>80774</v>
      </c>
      <c r="F84" s="25"/>
      <c r="G84" s="25"/>
      <c r="H84" s="26">
        <f t="shared" ref="H84:H88" si="5">(B84/E84)*2</f>
        <v>0.67982271523014837</v>
      </c>
      <c r="I84" s="25"/>
      <c r="J84" s="25"/>
      <c r="K84" s="26" t="s">
        <v>14</v>
      </c>
      <c r="L84" s="26">
        <v>1.1983522656347523</v>
      </c>
      <c r="M84" s="25"/>
      <c r="N84" s="26">
        <f>L84/M70</f>
        <v>1.7825341758146467</v>
      </c>
    </row>
    <row r="85" spans="1:20" x14ac:dyDescent="0.25">
      <c r="A85" s="26" t="s">
        <v>72</v>
      </c>
      <c r="B85" s="29">
        <v>48100</v>
      </c>
      <c r="C85" s="25"/>
      <c r="D85" s="25"/>
      <c r="E85" s="29">
        <v>80054</v>
      </c>
      <c r="F85" s="25"/>
      <c r="G85" s="25"/>
      <c r="H85" s="26">
        <f t="shared" si="5"/>
        <v>1.2016888600194868</v>
      </c>
      <c r="I85" s="25"/>
      <c r="J85" s="25"/>
      <c r="K85" s="25"/>
      <c r="L85" s="25"/>
      <c r="M85" s="25"/>
      <c r="N85" s="25"/>
    </row>
    <row r="86" spans="1:20" x14ac:dyDescent="0.25">
      <c r="A86" s="26" t="s">
        <v>13</v>
      </c>
      <c r="B86" s="29">
        <v>40198</v>
      </c>
      <c r="C86" s="25"/>
      <c r="D86" s="25"/>
      <c r="E86" s="29">
        <v>80330</v>
      </c>
      <c r="F86" s="25"/>
      <c r="G86" s="25"/>
      <c r="H86" s="26">
        <f t="shared" si="5"/>
        <v>1.0008216108552221</v>
      </c>
      <c r="I86" s="25"/>
      <c r="J86" s="25"/>
      <c r="K86" s="26" t="s">
        <v>15</v>
      </c>
      <c r="L86" s="26">
        <v>0.69211057329256365</v>
      </c>
      <c r="M86" s="25"/>
      <c r="N86" s="26">
        <f>L86/M70</f>
        <v>1.0295059188486462</v>
      </c>
    </row>
    <row r="87" spans="1:20" x14ac:dyDescent="0.25">
      <c r="A87" s="26" t="s">
        <v>14</v>
      </c>
      <c r="B87" s="29">
        <v>48000</v>
      </c>
      <c r="C87" s="25"/>
      <c r="D87" s="25"/>
      <c r="E87" s="29">
        <v>80110</v>
      </c>
      <c r="F87" s="25"/>
      <c r="G87" s="25"/>
      <c r="H87" s="26">
        <f t="shared" si="5"/>
        <v>1.1983522656347523</v>
      </c>
      <c r="I87" s="25"/>
      <c r="J87" s="25"/>
      <c r="K87" s="26" t="s">
        <v>15</v>
      </c>
      <c r="L87" s="26">
        <v>0.56442068622575836</v>
      </c>
      <c r="M87" s="25"/>
      <c r="N87" s="26">
        <f>L87/M70</f>
        <v>0.83956879090244074</v>
      </c>
    </row>
    <row r="88" spans="1:20" x14ac:dyDescent="0.25">
      <c r="A88" s="26" t="s">
        <v>15</v>
      </c>
      <c r="B88" s="29">
        <v>25558</v>
      </c>
      <c r="C88" s="25"/>
      <c r="D88" s="25"/>
      <c r="E88" s="29">
        <v>80998</v>
      </c>
      <c r="F88" s="25"/>
      <c r="G88" s="25"/>
      <c r="H88" s="26">
        <f t="shared" si="5"/>
        <v>0.63107731055087779</v>
      </c>
      <c r="I88" s="25"/>
      <c r="J88" s="25"/>
      <c r="K88" s="26" t="s">
        <v>15</v>
      </c>
      <c r="L88" s="26">
        <v>0.63107731055087779</v>
      </c>
      <c r="M88" s="25"/>
      <c r="N88" s="26">
        <f>L88/M70</f>
        <v>0.93871969528282095</v>
      </c>
    </row>
    <row r="93" spans="1:20" x14ac:dyDescent="0.25">
      <c r="A93" s="22" t="s">
        <v>17</v>
      </c>
    </row>
    <row r="94" spans="1:20" x14ac:dyDescent="0.25">
      <c r="A94" s="34" t="s">
        <v>24</v>
      </c>
    </row>
    <row r="95" spans="1:20" x14ac:dyDescent="0.25">
      <c r="B95" s="1" t="s">
        <v>11</v>
      </c>
      <c r="C95" s="1" t="s">
        <v>12</v>
      </c>
      <c r="D95" s="1" t="s">
        <v>13</v>
      </c>
      <c r="E95" s="1" t="s">
        <v>14</v>
      </c>
      <c r="F95" s="1" t="s">
        <v>15</v>
      </c>
      <c r="I95" s="1" t="s">
        <v>11</v>
      </c>
      <c r="J95" s="1" t="s">
        <v>12</v>
      </c>
      <c r="K95" s="1" t="s">
        <v>13</v>
      </c>
      <c r="L95" s="1" t="s">
        <v>14</v>
      </c>
      <c r="M95" s="1" t="s">
        <v>15</v>
      </c>
      <c r="P95" s="1" t="s">
        <v>11</v>
      </c>
      <c r="Q95" s="1" t="s">
        <v>12</v>
      </c>
      <c r="R95" s="1" t="s">
        <v>13</v>
      </c>
      <c r="S95" s="1" t="s">
        <v>14</v>
      </c>
      <c r="T95" s="1" t="s">
        <v>15</v>
      </c>
    </row>
    <row r="96" spans="1:20" x14ac:dyDescent="0.25">
      <c r="A96" s="2" t="s">
        <v>1</v>
      </c>
      <c r="B96" s="5">
        <v>26.367683410644531</v>
      </c>
      <c r="C96" s="5">
        <v>25.079105377197266</v>
      </c>
      <c r="D96" s="5">
        <v>25.074420928955078</v>
      </c>
      <c r="E96" s="5">
        <v>23.956493377685547</v>
      </c>
      <c r="F96" s="5">
        <v>23.959999084472656</v>
      </c>
      <c r="H96" s="2" t="s">
        <v>5</v>
      </c>
      <c r="I96" s="3">
        <v>27.990196228027344</v>
      </c>
      <c r="J96" s="3">
        <v>26.88703727722168</v>
      </c>
      <c r="K96" s="5">
        <v>26.626294999999999</v>
      </c>
      <c r="L96" s="3">
        <v>28.345647811889648</v>
      </c>
      <c r="M96" s="3">
        <v>28.960117340087891</v>
      </c>
      <c r="O96" s="2" t="s">
        <v>6</v>
      </c>
      <c r="P96" s="3">
        <v>25.966516494750977</v>
      </c>
      <c r="Q96" s="3">
        <v>25.084690093994141</v>
      </c>
      <c r="R96" s="5">
        <v>24.629581451416016</v>
      </c>
      <c r="S96" s="3">
        <v>26.605955123901367</v>
      </c>
      <c r="T96" s="3">
        <v>28.179311752319336</v>
      </c>
    </row>
    <row r="97" spans="1:20" x14ac:dyDescent="0.25">
      <c r="A97" s="1" t="s">
        <v>4</v>
      </c>
      <c r="B97" s="4">
        <v>19.043521881103516</v>
      </c>
      <c r="C97" s="4">
        <v>19.002197265625</v>
      </c>
      <c r="D97" s="4">
        <v>19.054737091064453</v>
      </c>
      <c r="E97" s="4">
        <v>19.802511215209961</v>
      </c>
      <c r="F97" s="4">
        <v>20.124412536621094</v>
      </c>
      <c r="H97" s="1" t="s">
        <v>4</v>
      </c>
      <c r="I97">
        <v>20.756900787353516</v>
      </c>
      <c r="J97" s="4">
        <v>20.1355</v>
      </c>
      <c r="K97">
        <v>20.768308639526367</v>
      </c>
      <c r="L97">
        <v>23.475852966308594</v>
      </c>
      <c r="M97">
        <v>20.787082672119141</v>
      </c>
      <c r="O97" s="1" t="s">
        <v>4</v>
      </c>
      <c r="P97">
        <v>19.804861068725586</v>
      </c>
      <c r="Q97" s="4">
        <v>17.674734115600586</v>
      </c>
      <c r="R97">
        <v>17.556032180786133</v>
      </c>
      <c r="S97">
        <v>19.911537170410156</v>
      </c>
      <c r="T97">
        <v>19.979463577270508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1B7C-3958-426D-AEA6-6B5738D73E7C}">
  <dimension ref="A1:T49"/>
  <sheetViews>
    <sheetView topLeftCell="A4" workbookViewId="0">
      <selection activeCell="A46" sqref="A46"/>
    </sheetView>
  </sheetViews>
  <sheetFormatPr defaultRowHeight="15" x14ac:dyDescent="0.25"/>
  <cols>
    <col min="1" max="1" width="18.42578125" customWidth="1"/>
    <col min="5" max="5" width="13.140625" customWidth="1"/>
    <col min="6" max="6" width="14.85546875" customWidth="1"/>
    <col min="12" max="12" width="14.5703125" customWidth="1"/>
    <col min="13" max="13" width="13.5703125" customWidth="1"/>
    <col min="19" max="19" width="13.28515625" customWidth="1"/>
    <col min="20" max="20" width="14" customWidth="1"/>
  </cols>
  <sheetData>
    <row r="1" spans="1:20" x14ac:dyDescent="0.25">
      <c r="A1" s="22" t="s">
        <v>89</v>
      </c>
    </row>
    <row r="3" spans="1:20" x14ac:dyDescent="0.25">
      <c r="A3" s="6" t="s">
        <v>70</v>
      </c>
      <c r="B3" s="25"/>
      <c r="C3" s="25"/>
      <c r="D3" s="25"/>
      <c r="E3" s="6" t="s">
        <v>76</v>
      </c>
      <c r="F3" s="25"/>
      <c r="G3" s="25"/>
      <c r="H3" s="6" t="s">
        <v>77</v>
      </c>
      <c r="I3" s="11"/>
      <c r="J3" s="25"/>
      <c r="K3" s="25"/>
      <c r="L3" s="25" t="s">
        <v>30</v>
      </c>
      <c r="M3" s="25" t="s">
        <v>31</v>
      </c>
      <c r="N3" s="25" t="s">
        <v>32</v>
      </c>
      <c r="P3" s="1"/>
      <c r="Q3" s="1"/>
      <c r="R3" s="1"/>
      <c r="S3" s="1"/>
      <c r="T3" s="1"/>
    </row>
    <row r="4" spans="1:20" x14ac:dyDescent="0.25">
      <c r="A4" s="25" t="s">
        <v>15</v>
      </c>
      <c r="B4" s="8">
        <v>35587</v>
      </c>
      <c r="C4" s="25"/>
      <c r="D4" s="25"/>
      <c r="E4" s="8">
        <v>80887</v>
      </c>
      <c r="F4" s="25"/>
      <c r="G4" s="25"/>
      <c r="H4" s="25">
        <f>(B4/E4)*2.3</f>
        <v>1.0119067340858234</v>
      </c>
      <c r="I4" s="25"/>
      <c r="J4" s="25"/>
      <c r="K4" s="25" t="s">
        <v>15</v>
      </c>
      <c r="L4" s="25">
        <v>1.0119067340858234</v>
      </c>
      <c r="M4" s="25">
        <f>AVERAGE(L4,L6,L7)</f>
        <v>1.0639446764938838</v>
      </c>
      <c r="N4" s="9">
        <f>L4/M4</f>
        <v>0.95108961625754274</v>
      </c>
      <c r="O4" s="1"/>
      <c r="R4" s="4"/>
    </row>
    <row r="5" spans="1:20" x14ac:dyDescent="0.25">
      <c r="A5" s="25" t="s">
        <v>88</v>
      </c>
      <c r="B5" s="8">
        <v>61864</v>
      </c>
      <c r="C5" s="25"/>
      <c r="D5" s="25"/>
      <c r="E5" s="8">
        <v>80967</v>
      </c>
      <c r="F5" s="25"/>
      <c r="G5" s="25"/>
      <c r="H5" s="25">
        <f>(B5/E5)*2.3</f>
        <v>1.7573480553805869</v>
      </c>
      <c r="I5" s="25"/>
      <c r="J5" s="25"/>
      <c r="K5" s="25" t="s">
        <v>15</v>
      </c>
      <c r="L5" s="25">
        <v>0.89023171229572073</v>
      </c>
      <c r="M5" s="25"/>
      <c r="N5" s="9">
        <f>L5/M4</f>
        <v>0.83672744642078989</v>
      </c>
      <c r="O5" s="1"/>
      <c r="Q5" s="4"/>
    </row>
    <row r="6" spans="1:2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 t="s">
        <v>15</v>
      </c>
      <c r="L6" s="25">
        <v>1.1159826189019439</v>
      </c>
      <c r="M6" s="25"/>
      <c r="N6" s="9">
        <f>L6/M4</f>
        <v>1.0489103837424569</v>
      </c>
    </row>
    <row r="7" spans="1:20" x14ac:dyDescent="0.25">
      <c r="A7" s="6" t="s">
        <v>70</v>
      </c>
      <c r="B7" s="25"/>
      <c r="C7" s="25"/>
      <c r="D7" s="25"/>
      <c r="E7" s="6" t="s">
        <v>76</v>
      </c>
      <c r="F7" s="25"/>
      <c r="G7" s="25"/>
      <c r="H7" s="6" t="s">
        <v>77</v>
      </c>
      <c r="I7" s="25"/>
      <c r="J7" s="25"/>
      <c r="K7" s="25"/>
      <c r="L7" s="25"/>
      <c r="M7" s="25"/>
      <c r="N7" s="25"/>
    </row>
    <row r="8" spans="1:20" x14ac:dyDescent="0.25">
      <c r="A8" s="25" t="s">
        <v>15</v>
      </c>
      <c r="B8" s="8">
        <v>31287</v>
      </c>
      <c r="C8" s="25"/>
      <c r="D8" s="25"/>
      <c r="E8" s="8">
        <v>80833</v>
      </c>
      <c r="F8" s="25"/>
      <c r="G8" s="25"/>
      <c r="H8" s="25">
        <f>(B8/E8)*2.3</f>
        <v>0.89023171229572073</v>
      </c>
      <c r="I8" s="25"/>
      <c r="J8" s="25"/>
      <c r="K8" s="25" t="s">
        <v>88</v>
      </c>
      <c r="L8" s="25">
        <v>1.7573480553805869</v>
      </c>
      <c r="M8" s="25"/>
      <c r="N8" s="10">
        <f>L8/M4</f>
        <v>1.6517287921132704</v>
      </c>
    </row>
    <row r="9" spans="1:20" x14ac:dyDescent="0.25">
      <c r="A9" s="25" t="s">
        <v>88</v>
      </c>
      <c r="B9" s="8">
        <v>69001</v>
      </c>
      <c r="C9" s="25"/>
      <c r="D9" s="25"/>
      <c r="E9" s="8">
        <v>80259</v>
      </c>
      <c r="F9" s="25"/>
      <c r="G9" s="25"/>
      <c r="H9" s="25">
        <f>(B9/E9)*2.3</f>
        <v>1.9773769919884372</v>
      </c>
      <c r="I9" s="25"/>
      <c r="J9" s="25"/>
      <c r="K9" s="25" t="s">
        <v>88</v>
      </c>
      <c r="L9" s="25">
        <v>1.9773769919884372</v>
      </c>
      <c r="M9" s="25"/>
      <c r="N9" s="10">
        <f>L9/M4</f>
        <v>1.8585336584461065</v>
      </c>
    </row>
    <row r="10" spans="1:20" x14ac:dyDescent="0.25">
      <c r="A10" s="25"/>
      <c r="B10" s="8"/>
      <c r="C10" s="25"/>
      <c r="D10" s="25"/>
      <c r="E10" s="8"/>
      <c r="F10" s="25"/>
      <c r="G10" s="25"/>
      <c r="H10" s="25"/>
      <c r="I10" s="25"/>
      <c r="J10" s="25"/>
      <c r="K10" s="25" t="s">
        <v>88</v>
      </c>
      <c r="L10" s="25">
        <v>1.8543856824374534</v>
      </c>
      <c r="M10" s="25"/>
      <c r="N10" s="10">
        <f>L10/M4</f>
        <v>1.7429343117241618</v>
      </c>
    </row>
    <row r="11" spans="1:20" x14ac:dyDescent="0.25">
      <c r="A11" s="6" t="s">
        <v>70</v>
      </c>
      <c r="B11" s="25"/>
      <c r="C11" s="25"/>
      <c r="D11" s="25"/>
      <c r="E11" s="6" t="s">
        <v>76</v>
      </c>
      <c r="F11" s="25"/>
      <c r="G11" s="25"/>
      <c r="H11" s="6" t="s">
        <v>77</v>
      </c>
      <c r="I11" s="25"/>
      <c r="J11" s="25"/>
      <c r="K11" s="25"/>
      <c r="L11" s="25"/>
      <c r="M11" s="25"/>
      <c r="N11" s="25"/>
    </row>
    <row r="12" spans="1:20" x14ac:dyDescent="0.25">
      <c r="A12" s="25" t="s">
        <v>15</v>
      </c>
      <c r="B12" s="8">
        <v>38859</v>
      </c>
      <c r="C12" s="25"/>
      <c r="D12" s="25"/>
      <c r="E12" s="8">
        <v>80087</v>
      </c>
      <c r="F12" s="25"/>
      <c r="G12" s="25"/>
      <c r="H12" s="25">
        <f>(B12/E12)*2.3</f>
        <v>1.1159826189019439</v>
      </c>
      <c r="I12" s="25"/>
      <c r="J12" s="25"/>
      <c r="K12" s="25"/>
      <c r="L12" s="25"/>
      <c r="M12" s="25"/>
      <c r="N12" s="25"/>
    </row>
    <row r="13" spans="1:20" x14ac:dyDescent="0.25">
      <c r="A13" s="25" t="s">
        <v>88</v>
      </c>
      <c r="B13" s="8">
        <v>65097</v>
      </c>
      <c r="C13" s="25"/>
      <c r="D13" s="25"/>
      <c r="E13" s="8">
        <v>80740</v>
      </c>
      <c r="F13" s="25"/>
      <c r="G13" s="25"/>
      <c r="H13" s="25">
        <f>(B13/E13)*2.3</f>
        <v>1.8543856824374534</v>
      </c>
      <c r="I13" s="25"/>
      <c r="J13" s="25"/>
      <c r="K13" s="25"/>
      <c r="L13" s="25"/>
      <c r="M13" s="25"/>
      <c r="N13" s="25"/>
    </row>
    <row r="16" spans="1:20" x14ac:dyDescent="0.25">
      <c r="A16" s="22" t="s">
        <v>16</v>
      </c>
    </row>
    <row r="18" spans="1:14" x14ac:dyDescent="0.25">
      <c r="A18" s="36" t="s">
        <v>80</v>
      </c>
      <c r="B18" s="34"/>
      <c r="C18" s="34"/>
      <c r="D18" s="34"/>
      <c r="E18" s="34"/>
      <c r="F18" s="34"/>
      <c r="G18" s="34"/>
      <c r="H18" s="34"/>
      <c r="I18" s="34"/>
      <c r="J18" s="34"/>
      <c r="K18" s="37" t="s">
        <v>81</v>
      </c>
      <c r="L18" s="38"/>
      <c r="M18" s="38"/>
      <c r="N18" s="34"/>
    </row>
    <row r="19" spans="1:14" x14ac:dyDescent="0.25">
      <c r="A19" s="39" t="s">
        <v>42</v>
      </c>
      <c r="B19" s="34"/>
      <c r="C19" s="34"/>
      <c r="D19" s="34"/>
      <c r="E19" s="39" t="s">
        <v>82</v>
      </c>
      <c r="F19" s="34"/>
      <c r="G19" s="34"/>
      <c r="H19" s="39" t="s">
        <v>90</v>
      </c>
      <c r="I19" s="40"/>
      <c r="J19" s="34"/>
      <c r="K19" s="34"/>
      <c r="L19" s="35" t="s">
        <v>30</v>
      </c>
      <c r="M19" s="35" t="s">
        <v>31</v>
      </c>
      <c r="N19" s="35" t="s">
        <v>32</v>
      </c>
    </row>
    <row r="20" spans="1:14" x14ac:dyDescent="0.25">
      <c r="A20" s="35" t="s">
        <v>15</v>
      </c>
      <c r="B20" s="41">
        <v>90337</v>
      </c>
      <c r="C20" s="34"/>
      <c r="D20" s="34"/>
      <c r="E20" s="41">
        <v>80779</v>
      </c>
      <c r="F20" s="34"/>
      <c r="G20" s="34"/>
      <c r="H20" s="35">
        <v>1.118322831</v>
      </c>
      <c r="I20" s="34"/>
      <c r="J20" s="34"/>
      <c r="K20" s="35" t="s">
        <v>15</v>
      </c>
      <c r="L20" s="35">
        <v>1.1183228314289606</v>
      </c>
      <c r="M20" s="35">
        <v>1.1070997549999999</v>
      </c>
      <c r="N20" s="42">
        <v>1.010137367</v>
      </c>
    </row>
    <row r="21" spans="1:14" x14ac:dyDescent="0.25">
      <c r="A21" s="35" t="s">
        <v>88</v>
      </c>
      <c r="B21" s="41">
        <v>109527</v>
      </c>
      <c r="C21" s="34"/>
      <c r="D21" s="34"/>
      <c r="E21" s="41">
        <v>80148</v>
      </c>
      <c r="F21" s="34"/>
      <c r="G21" s="34"/>
      <c r="H21" s="35">
        <v>1.3665593650000001</v>
      </c>
      <c r="I21" s="34"/>
      <c r="J21" s="34"/>
      <c r="K21" s="35" t="s">
        <v>15</v>
      </c>
      <c r="L21" s="35">
        <v>1.1254941574070609</v>
      </c>
      <c r="M21" s="34"/>
      <c r="N21" s="42">
        <v>1.016614946</v>
      </c>
    </row>
    <row r="22" spans="1:14" x14ac:dyDescent="0.25">
      <c r="A22" s="34"/>
      <c r="B22" s="41"/>
      <c r="C22" s="34"/>
      <c r="D22" s="34"/>
      <c r="E22" s="41"/>
      <c r="F22" s="34"/>
      <c r="G22" s="34"/>
      <c r="H22" s="34"/>
      <c r="I22" s="34"/>
      <c r="J22" s="34"/>
      <c r="K22" s="35" t="s">
        <v>15</v>
      </c>
      <c r="L22" s="35">
        <v>1.0774822754800508</v>
      </c>
      <c r="M22" s="34"/>
      <c r="N22" s="42">
        <v>1.0774822749999999</v>
      </c>
    </row>
    <row r="23" spans="1:14" x14ac:dyDescent="0.25">
      <c r="A23" s="39" t="s">
        <v>42</v>
      </c>
      <c r="B23" s="34"/>
      <c r="C23" s="34"/>
      <c r="D23" s="34"/>
      <c r="E23" s="39" t="s">
        <v>82</v>
      </c>
      <c r="F23" s="34"/>
      <c r="G23" s="34"/>
      <c r="H23" s="39" t="s">
        <v>90</v>
      </c>
      <c r="I23" s="34"/>
      <c r="J23" s="34"/>
      <c r="K23" s="34"/>
      <c r="L23" s="34"/>
      <c r="M23" s="34"/>
      <c r="N23" s="34"/>
    </row>
    <row r="24" spans="1:14" x14ac:dyDescent="0.25">
      <c r="A24" s="35" t="s">
        <v>15</v>
      </c>
      <c r="B24" s="41">
        <v>90250</v>
      </c>
      <c r="C24" s="34"/>
      <c r="D24" s="34"/>
      <c r="E24" s="41">
        <v>80187</v>
      </c>
      <c r="F24" s="34"/>
      <c r="G24" s="34"/>
      <c r="H24" s="35">
        <v>1.1254941570000001</v>
      </c>
      <c r="I24" s="34"/>
      <c r="J24" s="34"/>
      <c r="K24" s="35" t="s">
        <v>88</v>
      </c>
      <c r="L24" s="35">
        <v>1.3665593651744272</v>
      </c>
      <c r="M24" s="34"/>
      <c r="N24" s="43">
        <v>1.2343597399999999</v>
      </c>
    </row>
    <row r="25" spans="1:14" x14ac:dyDescent="0.25">
      <c r="A25" s="35" t="s">
        <v>88</v>
      </c>
      <c r="B25" s="41">
        <v>107809</v>
      </c>
      <c r="C25" s="34"/>
      <c r="D25" s="34"/>
      <c r="E25" s="41">
        <v>80937</v>
      </c>
      <c r="F25" s="34"/>
      <c r="G25" s="34"/>
      <c r="H25" s="35">
        <v>1.3320113170000001</v>
      </c>
      <c r="I25" s="34"/>
      <c r="J25" s="34"/>
      <c r="K25" s="35" t="s">
        <v>88</v>
      </c>
      <c r="L25" s="35">
        <v>1.3320113174444321</v>
      </c>
      <c r="M25" s="34"/>
      <c r="N25" s="43">
        <v>1.2031538369999999</v>
      </c>
    </row>
    <row r="26" spans="1:14" x14ac:dyDescent="0.25">
      <c r="A26" s="34"/>
      <c r="B26" s="34"/>
      <c r="C26" s="34"/>
      <c r="D26" s="34"/>
      <c r="E26" s="41"/>
      <c r="F26" s="34"/>
      <c r="G26" s="34"/>
      <c r="H26" s="34"/>
      <c r="I26" s="34"/>
      <c r="J26" s="34"/>
      <c r="K26" s="35" t="s">
        <v>88</v>
      </c>
      <c r="L26" s="35">
        <v>1.464384508990318</v>
      </c>
      <c r="M26" s="34"/>
      <c r="N26" s="43">
        <v>1.3227213739999999</v>
      </c>
    </row>
    <row r="27" spans="1:14" x14ac:dyDescent="0.25">
      <c r="A27" s="39" t="s">
        <v>42</v>
      </c>
      <c r="B27" s="34"/>
      <c r="C27" s="34"/>
      <c r="D27" s="34"/>
      <c r="E27" s="39" t="s">
        <v>82</v>
      </c>
      <c r="F27" s="34"/>
      <c r="G27" s="34"/>
      <c r="H27" s="39" t="s">
        <v>90</v>
      </c>
      <c r="I27" s="34"/>
      <c r="J27" s="34"/>
      <c r="K27" s="34"/>
      <c r="L27" s="34"/>
      <c r="M27" s="34"/>
      <c r="N27" s="34"/>
    </row>
    <row r="28" spans="1:14" x14ac:dyDescent="0.25">
      <c r="A28" s="35" t="s">
        <v>15</v>
      </c>
      <c r="B28" s="41">
        <v>95897</v>
      </c>
      <c r="C28" s="34"/>
      <c r="D28" s="34"/>
      <c r="E28" s="41">
        <v>89001</v>
      </c>
      <c r="F28" s="34"/>
      <c r="G28" s="34"/>
      <c r="H28" s="35">
        <v>1.0774822749999999</v>
      </c>
      <c r="I28" s="34"/>
      <c r="J28" s="34"/>
      <c r="K28" s="34"/>
      <c r="L28" s="34"/>
      <c r="M28" s="34"/>
      <c r="N28" s="34"/>
    </row>
    <row r="29" spans="1:14" x14ac:dyDescent="0.25">
      <c r="A29" s="35" t="s">
        <v>88</v>
      </c>
      <c r="B29" s="41">
        <v>118580</v>
      </c>
      <c r="C29" s="34"/>
      <c r="D29" s="34"/>
      <c r="E29" s="41">
        <v>80976</v>
      </c>
      <c r="F29" s="34"/>
      <c r="G29" s="34"/>
      <c r="H29" s="35">
        <v>1.4643845090000001</v>
      </c>
      <c r="I29" s="34"/>
      <c r="J29" s="34"/>
      <c r="K29" s="34"/>
      <c r="L29" s="34"/>
      <c r="M29" s="34"/>
      <c r="N29" s="34"/>
    </row>
    <row r="30" spans="1:14" x14ac:dyDescent="0.25">
      <c r="A30" s="34"/>
      <c r="B30" s="41"/>
      <c r="C30" s="34"/>
      <c r="D30" s="34"/>
      <c r="E30" s="41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41"/>
      <c r="C31" s="34"/>
      <c r="D31" s="34"/>
      <c r="E31" s="41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41"/>
      <c r="C32" s="34"/>
      <c r="D32" s="34"/>
      <c r="E32" s="41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6" t="s">
        <v>85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9" t="s">
        <v>42</v>
      </c>
      <c r="B34" s="34"/>
      <c r="C34" s="34"/>
      <c r="D34" s="34"/>
      <c r="E34" s="39" t="s">
        <v>86</v>
      </c>
      <c r="F34" s="34"/>
      <c r="G34" s="34"/>
      <c r="H34" s="39" t="s">
        <v>87</v>
      </c>
      <c r="I34" s="34"/>
      <c r="J34" s="34"/>
      <c r="K34" s="38" t="s">
        <v>85</v>
      </c>
      <c r="L34" s="38"/>
      <c r="M34" s="38"/>
      <c r="N34" s="34"/>
    </row>
    <row r="35" spans="1:14" x14ac:dyDescent="0.25">
      <c r="A35" s="35" t="s">
        <v>15</v>
      </c>
      <c r="B35" s="41">
        <v>48337</v>
      </c>
      <c r="C35" s="34"/>
      <c r="D35" s="34"/>
      <c r="E35" s="41">
        <v>80552</v>
      </c>
      <c r="F35" s="34"/>
      <c r="G35" s="34"/>
      <c r="H35" s="35">
        <v>0.60007200319999998</v>
      </c>
      <c r="I35" s="40"/>
      <c r="J35" s="34"/>
      <c r="K35" s="34"/>
      <c r="L35" s="35" t="s">
        <v>30</v>
      </c>
      <c r="M35" s="35" t="s">
        <v>31</v>
      </c>
      <c r="N35" s="35" t="s">
        <v>32</v>
      </c>
    </row>
    <row r="36" spans="1:14" x14ac:dyDescent="0.25">
      <c r="A36" s="35" t="s">
        <v>88</v>
      </c>
      <c r="B36" s="41">
        <v>169997</v>
      </c>
      <c r="C36" s="34"/>
      <c r="D36" s="34"/>
      <c r="E36" s="41">
        <v>81967</v>
      </c>
      <c r="F36" s="34"/>
      <c r="G36" s="34"/>
      <c r="H36" s="35">
        <v>2.0739687920000001</v>
      </c>
      <c r="I36" s="34"/>
      <c r="J36" s="34"/>
      <c r="K36" s="35" t="s">
        <v>15</v>
      </c>
      <c r="L36" s="35">
        <v>0.6000720031780713</v>
      </c>
      <c r="M36" s="35">
        <v>0.58755841369999995</v>
      </c>
      <c r="N36" s="42">
        <v>1.0212976090000001</v>
      </c>
    </row>
    <row r="37" spans="1:14" x14ac:dyDescent="0.25">
      <c r="A37" s="34"/>
      <c r="B37" s="41"/>
      <c r="C37" s="34"/>
      <c r="D37" s="34"/>
      <c r="E37" s="41"/>
      <c r="F37" s="34"/>
      <c r="G37" s="34"/>
      <c r="H37" s="34"/>
      <c r="I37" s="34"/>
      <c r="J37" s="34"/>
      <c r="K37" s="35" t="s">
        <v>15</v>
      </c>
      <c r="L37" s="35">
        <v>0.57936439263773343</v>
      </c>
      <c r="M37" s="34"/>
      <c r="N37" s="42">
        <v>0.98605411679999999</v>
      </c>
    </row>
    <row r="38" spans="1:14" x14ac:dyDescent="0.25">
      <c r="A38" s="39" t="s">
        <v>42</v>
      </c>
      <c r="B38" s="34"/>
      <c r="C38" s="34"/>
      <c r="D38" s="34"/>
      <c r="E38" s="39" t="s">
        <v>86</v>
      </c>
      <c r="F38" s="34"/>
      <c r="G38" s="34"/>
      <c r="H38" s="39" t="s">
        <v>87</v>
      </c>
      <c r="I38" s="34"/>
      <c r="J38" s="34"/>
      <c r="K38" s="35" t="s">
        <v>15</v>
      </c>
      <c r="L38" s="35">
        <v>0.58323884520976366</v>
      </c>
      <c r="M38" s="34"/>
      <c r="N38" s="42">
        <v>0.992648274</v>
      </c>
    </row>
    <row r="39" spans="1:14" x14ac:dyDescent="0.25">
      <c r="A39" s="35" t="s">
        <v>15</v>
      </c>
      <c r="B39" s="41">
        <v>46870</v>
      </c>
      <c r="C39" s="34"/>
      <c r="D39" s="34"/>
      <c r="E39" s="41">
        <v>80899</v>
      </c>
      <c r="F39" s="34"/>
      <c r="G39" s="34"/>
      <c r="H39" s="35">
        <v>0.57936439260000006</v>
      </c>
      <c r="I39" s="34"/>
      <c r="J39" s="34"/>
      <c r="K39" s="34"/>
      <c r="L39" s="34"/>
      <c r="M39" s="34"/>
      <c r="N39" s="34"/>
    </row>
    <row r="40" spans="1:14" x14ac:dyDescent="0.25">
      <c r="A40" s="35" t="s">
        <v>88</v>
      </c>
      <c r="B40" s="41">
        <v>170839</v>
      </c>
      <c r="C40" s="34"/>
      <c r="D40" s="34"/>
      <c r="E40" s="41">
        <v>80543</v>
      </c>
      <c r="F40" s="34"/>
      <c r="G40" s="34"/>
      <c r="H40" s="35">
        <v>2.1210905979999999</v>
      </c>
      <c r="I40" s="34"/>
      <c r="J40" s="34"/>
      <c r="K40" s="35" t="s">
        <v>88</v>
      </c>
      <c r="L40" s="35">
        <v>2.0739687923188601</v>
      </c>
      <c r="M40" s="34"/>
      <c r="N40" s="43">
        <v>3.529808686</v>
      </c>
    </row>
    <row r="41" spans="1:14" x14ac:dyDescent="0.25">
      <c r="A41" s="34"/>
      <c r="B41" s="41"/>
      <c r="C41" s="34"/>
      <c r="D41" s="34"/>
      <c r="E41" s="41"/>
      <c r="F41" s="34"/>
      <c r="G41" s="34"/>
      <c r="H41" s="34"/>
      <c r="I41" s="34"/>
      <c r="J41" s="34"/>
      <c r="K41" s="35" t="s">
        <v>88</v>
      </c>
      <c r="L41" s="35">
        <v>2.1210905975690002</v>
      </c>
      <c r="M41" s="34"/>
      <c r="N41" s="43">
        <v>3.6100080399999999</v>
      </c>
    </row>
    <row r="42" spans="1:14" x14ac:dyDescent="0.25">
      <c r="A42" s="39" t="s">
        <v>42</v>
      </c>
      <c r="B42" s="34"/>
      <c r="C42" s="34"/>
      <c r="D42" s="34"/>
      <c r="E42" s="39" t="s">
        <v>86</v>
      </c>
      <c r="F42" s="34"/>
      <c r="G42" s="34"/>
      <c r="H42" s="39" t="s">
        <v>87</v>
      </c>
      <c r="I42" s="34"/>
      <c r="J42" s="34"/>
      <c r="K42" s="35" t="s">
        <v>88</v>
      </c>
      <c r="L42" s="35">
        <v>2.1423369417127005</v>
      </c>
      <c r="M42" s="34"/>
      <c r="N42" s="43">
        <v>3.6461684349999999</v>
      </c>
    </row>
    <row r="45" spans="1:14" x14ac:dyDescent="0.25">
      <c r="A45" s="22" t="s">
        <v>16</v>
      </c>
    </row>
    <row r="46" spans="1:14" x14ac:dyDescent="0.25">
      <c r="A46" s="34" t="s">
        <v>24</v>
      </c>
    </row>
    <row r="47" spans="1:14" x14ac:dyDescent="0.25">
      <c r="B47" s="1" t="s">
        <v>2</v>
      </c>
      <c r="C47" s="1" t="s">
        <v>3</v>
      </c>
      <c r="F47" s="1" t="s">
        <v>2</v>
      </c>
      <c r="G47" s="1" t="s">
        <v>3</v>
      </c>
      <c r="J47" s="1" t="s">
        <v>2</v>
      </c>
      <c r="K47" s="1" t="s">
        <v>3</v>
      </c>
    </row>
    <row r="48" spans="1:14" x14ac:dyDescent="0.25">
      <c r="A48" s="2" t="s">
        <v>1</v>
      </c>
      <c r="B48" s="3">
        <v>27.888044357299805</v>
      </c>
      <c r="C48" s="3">
        <v>24.779806137084961</v>
      </c>
      <c r="E48" s="2" t="s">
        <v>5</v>
      </c>
      <c r="F48" s="5">
        <v>27.505002975463867</v>
      </c>
      <c r="G48" s="5">
        <v>35.38641357421875</v>
      </c>
      <c r="I48" s="2" t="s">
        <v>6</v>
      </c>
      <c r="J48" s="3">
        <v>26.327720642089844</v>
      </c>
      <c r="K48" s="3">
        <v>32.774147033691406</v>
      </c>
    </row>
    <row r="49" spans="1:11" x14ac:dyDescent="0.25">
      <c r="A49" s="1" t="s">
        <v>4</v>
      </c>
      <c r="B49">
        <v>19.316543579101563</v>
      </c>
      <c r="C49">
        <v>28.142065048217773</v>
      </c>
      <c r="E49" s="1" t="s">
        <v>4</v>
      </c>
      <c r="F49" s="4">
        <v>20.955595016479492</v>
      </c>
      <c r="G49" s="4">
        <v>27.916280746459961</v>
      </c>
      <c r="I49" s="1" t="s">
        <v>4</v>
      </c>
      <c r="J49">
        <v>19.28788948059082</v>
      </c>
      <c r="K49">
        <v>28.201267242431641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EC55-AE7B-4AA8-99A7-96BB564EA3E9}">
  <dimension ref="A3:N44"/>
  <sheetViews>
    <sheetView workbookViewId="0">
      <selection activeCell="R27" sqref="R27"/>
    </sheetView>
  </sheetViews>
  <sheetFormatPr defaultRowHeight="15" x14ac:dyDescent="0.25"/>
  <cols>
    <col min="11" max="11" width="13.85546875" customWidth="1"/>
  </cols>
  <sheetData>
    <row r="3" spans="1:14" x14ac:dyDescent="0.25">
      <c r="A3" s="22" t="s">
        <v>95</v>
      </c>
    </row>
    <row r="6" spans="1:14" x14ac:dyDescent="0.25">
      <c r="A6" s="1"/>
      <c r="B6" s="34"/>
      <c r="C6" s="34"/>
      <c r="D6" s="34"/>
      <c r="E6" s="34"/>
      <c r="F6" s="34"/>
      <c r="G6" s="34"/>
      <c r="H6" s="34"/>
      <c r="I6" s="34"/>
      <c r="J6" s="34"/>
      <c r="K6" s="44" t="s">
        <v>91</v>
      </c>
      <c r="L6" s="7"/>
      <c r="M6" s="7"/>
      <c r="N6" s="34"/>
    </row>
    <row r="7" spans="1:14" x14ac:dyDescent="0.25">
      <c r="A7" s="6" t="s">
        <v>91</v>
      </c>
      <c r="B7" s="34"/>
      <c r="C7" s="34"/>
      <c r="D7" s="34"/>
      <c r="E7" s="6" t="s">
        <v>48</v>
      </c>
      <c r="F7" s="34"/>
      <c r="G7" s="34"/>
      <c r="H7" s="6" t="s">
        <v>92</v>
      </c>
      <c r="I7" s="11"/>
      <c r="J7" s="34"/>
      <c r="K7" s="34"/>
      <c r="L7" s="34" t="s">
        <v>30</v>
      </c>
      <c r="M7" s="34" t="s">
        <v>31</v>
      </c>
      <c r="N7" s="34" t="s">
        <v>32</v>
      </c>
    </row>
    <row r="8" spans="1:14" x14ac:dyDescent="0.25">
      <c r="A8" s="34" t="s">
        <v>35</v>
      </c>
      <c r="B8" s="8">
        <v>80821</v>
      </c>
      <c r="C8" s="34"/>
      <c r="D8" s="34"/>
      <c r="E8" s="8">
        <v>80853</v>
      </c>
      <c r="F8" s="34"/>
      <c r="G8" s="34"/>
      <c r="H8" s="34">
        <f>(B8/E8)</f>
        <v>0.99960422000420512</v>
      </c>
      <c r="I8" s="34"/>
      <c r="J8" s="34"/>
      <c r="K8" s="34" t="s">
        <v>35</v>
      </c>
      <c r="L8" s="34">
        <v>0.99960422000420512</v>
      </c>
      <c r="M8" s="34">
        <f>AVERAGE(L8,L9,L10)</f>
        <v>0.9927779124720465</v>
      </c>
      <c r="N8" s="9">
        <f>L8/M8</f>
        <v>1.006875966363072</v>
      </c>
    </row>
    <row r="9" spans="1:14" x14ac:dyDescent="0.25">
      <c r="A9" s="34" t="s">
        <v>50</v>
      </c>
      <c r="B9" s="8">
        <v>150879</v>
      </c>
      <c r="C9" s="34"/>
      <c r="D9" s="34"/>
      <c r="E9" s="8">
        <v>80705</v>
      </c>
      <c r="F9" s="34"/>
      <c r="G9" s="34"/>
      <c r="H9" s="34">
        <f>(B9/E9)</f>
        <v>1.869512421783037</v>
      </c>
      <c r="I9" s="34"/>
      <c r="J9" s="34"/>
      <c r="K9" s="34" t="s">
        <v>35</v>
      </c>
      <c r="L9" s="34">
        <v>1.0033873909644759</v>
      </c>
      <c r="M9" s="34"/>
      <c r="N9" s="9">
        <f>L9/M8</f>
        <v>1.0106866584753196</v>
      </c>
    </row>
    <row r="10" spans="1:14" x14ac:dyDescent="0.25">
      <c r="A10" s="34" t="s">
        <v>93</v>
      </c>
      <c r="B10" s="8">
        <v>65328</v>
      </c>
      <c r="C10" s="34"/>
      <c r="D10" s="34"/>
      <c r="E10" s="8">
        <v>80741</v>
      </c>
      <c r="F10" s="34"/>
      <c r="G10" s="34"/>
      <c r="H10" s="34">
        <f t="shared" ref="H10:H11" si="0">(B10/E10)</f>
        <v>0.80910565883504049</v>
      </c>
      <c r="I10" s="34"/>
      <c r="J10" s="34"/>
      <c r="K10" s="34" t="s">
        <v>35</v>
      </c>
      <c r="L10" s="34">
        <v>0.9753421264474581</v>
      </c>
      <c r="M10" s="34"/>
      <c r="N10" s="9">
        <f>L10/M8</f>
        <v>0.98243737516160812</v>
      </c>
    </row>
    <row r="11" spans="1:14" x14ac:dyDescent="0.25">
      <c r="A11" s="1" t="s">
        <v>94</v>
      </c>
      <c r="B11" s="8">
        <v>64954</v>
      </c>
      <c r="C11" s="34"/>
      <c r="D11" s="34"/>
      <c r="E11" s="8">
        <v>80003</v>
      </c>
      <c r="F11" s="34"/>
      <c r="G11" s="34"/>
      <c r="H11" s="34">
        <f t="shared" si="0"/>
        <v>0.81189455395422672</v>
      </c>
      <c r="I11" s="34"/>
      <c r="J11" s="34"/>
      <c r="K11" s="34"/>
      <c r="L11" s="34"/>
      <c r="M11" s="34"/>
      <c r="N11" s="34"/>
    </row>
    <row r="12" spans="1:14" x14ac:dyDescent="0.25">
      <c r="A12" s="34"/>
      <c r="B12" s="8"/>
      <c r="C12" s="34"/>
      <c r="D12" s="34"/>
      <c r="E12" s="8"/>
      <c r="F12" s="34"/>
      <c r="G12" s="34"/>
      <c r="H12" s="34"/>
      <c r="I12" s="34"/>
      <c r="J12" s="34"/>
      <c r="K12" s="34" t="s">
        <v>50</v>
      </c>
      <c r="L12" s="34">
        <v>1.869512421783037</v>
      </c>
      <c r="M12" s="34"/>
      <c r="N12" s="10">
        <f>L12/M8</f>
        <v>1.8831124245380273</v>
      </c>
    </row>
    <row r="13" spans="1:14" x14ac:dyDescent="0.25">
      <c r="A13" s="34"/>
      <c r="B13" s="8"/>
      <c r="C13" s="34"/>
      <c r="D13" s="34"/>
      <c r="E13" s="8"/>
      <c r="F13" s="34"/>
      <c r="G13" s="34"/>
      <c r="H13" s="34"/>
      <c r="I13" s="34"/>
      <c r="J13" s="34"/>
      <c r="K13" s="34" t="s">
        <v>50</v>
      </c>
      <c r="L13" s="34">
        <v>1.6264743940675856</v>
      </c>
      <c r="M13" s="34"/>
      <c r="N13" s="10">
        <f>L13/M8</f>
        <v>1.6383063861862277</v>
      </c>
    </row>
    <row r="14" spans="1:14" x14ac:dyDescent="0.25">
      <c r="A14" s="6" t="s">
        <v>91</v>
      </c>
      <c r="B14" s="34"/>
      <c r="C14" s="34"/>
      <c r="D14" s="34"/>
      <c r="E14" s="6" t="s">
        <v>48</v>
      </c>
      <c r="F14" s="34"/>
      <c r="G14" s="34"/>
      <c r="H14" s="6" t="s">
        <v>92</v>
      </c>
      <c r="I14" s="34"/>
      <c r="J14" s="34"/>
      <c r="K14" s="34" t="s">
        <v>50</v>
      </c>
      <c r="L14" s="34">
        <v>1.8147415316458846</v>
      </c>
      <c r="M14" s="34"/>
      <c r="N14" s="10">
        <f>L14/M8</f>
        <v>1.8279430966862713</v>
      </c>
    </row>
    <row r="15" spans="1:14" x14ac:dyDescent="0.25">
      <c r="A15" s="34" t="s">
        <v>35</v>
      </c>
      <c r="B15" s="8">
        <v>80866</v>
      </c>
      <c r="C15" s="34"/>
      <c r="D15" s="34"/>
      <c r="E15" s="8">
        <v>80593</v>
      </c>
      <c r="F15" s="34"/>
      <c r="G15" s="34"/>
      <c r="H15" s="34">
        <f>(B15/E15)</f>
        <v>1.0033873909644759</v>
      </c>
      <c r="I15" s="34"/>
      <c r="J15" s="34"/>
      <c r="K15" s="34"/>
      <c r="L15" s="34"/>
      <c r="M15" s="34"/>
      <c r="N15" s="10"/>
    </row>
    <row r="16" spans="1:14" x14ac:dyDescent="0.25">
      <c r="A16" s="34" t="s">
        <v>50</v>
      </c>
      <c r="B16" s="8">
        <v>130723</v>
      </c>
      <c r="C16" s="34"/>
      <c r="D16" s="34"/>
      <c r="E16" s="8">
        <v>80372</v>
      </c>
      <c r="F16" s="34"/>
      <c r="G16" s="34"/>
      <c r="H16" s="34">
        <f>(B16/E16)</f>
        <v>1.6264743940675856</v>
      </c>
      <c r="I16" s="34"/>
      <c r="J16" s="34"/>
      <c r="K16" s="34" t="s">
        <v>93</v>
      </c>
      <c r="L16" s="34">
        <v>0.80910565883504049</v>
      </c>
      <c r="M16" s="34"/>
      <c r="N16" s="10">
        <f>L16/M8</f>
        <v>0.81499159950118483</v>
      </c>
    </row>
    <row r="17" spans="1:14" x14ac:dyDescent="0.25">
      <c r="A17" s="34" t="s">
        <v>93</v>
      </c>
      <c r="B17" s="8">
        <v>55589</v>
      </c>
      <c r="C17" s="34"/>
      <c r="D17" s="34"/>
      <c r="E17" s="8">
        <v>80970</v>
      </c>
      <c r="F17" s="34"/>
      <c r="G17" s="34"/>
      <c r="H17" s="34">
        <f t="shared" ref="H17:H18" si="1">(B17/E17)</f>
        <v>0.68653822403359266</v>
      </c>
      <c r="I17" s="34"/>
      <c r="J17" s="34"/>
      <c r="K17" s="34" t="s">
        <v>93</v>
      </c>
      <c r="L17" s="34">
        <v>0.68653822403359266</v>
      </c>
      <c r="M17" s="34"/>
      <c r="N17" s="10">
        <f>L17/M8</f>
        <v>0.69153253251182034</v>
      </c>
    </row>
    <row r="18" spans="1:14" x14ac:dyDescent="0.25">
      <c r="A18" s="1" t="s">
        <v>94</v>
      </c>
      <c r="B18" s="8">
        <v>65870</v>
      </c>
      <c r="C18" s="34"/>
      <c r="D18" s="34"/>
      <c r="E18" s="8">
        <v>80714</v>
      </c>
      <c r="F18" s="34"/>
      <c r="G18" s="34"/>
      <c r="H18" s="34">
        <f t="shared" si="1"/>
        <v>0.81609138439428108</v>
      </c>
      <c r="I18" s="34"/>
      <c r="J18" s="34"/>
      <c r="K18" s="34" t="s">
        <v>93</v>
      </c>
      <c r="L18" s="34">
        <v>0.81438814947371041</v>
      </c>
      <c r="M18" s="34"/>
      <c r="N18" s="10">
        <f>L18/M8</f>
        <v>0.82031251828101182</v>
      </c>
    </row>
    <row r="19" spans="1:14" x14ac:dyDescent="0.25">
      <c r="A19" s="34"/>
      <c r="B19" s="8"/>
      <c r="C19" s="34"/>
      <c r="D19" s="34"/>
      <c r="E19" s="8"/>
      <c r="F19" s="34"/>
      <c r="G19" s="34"/>
      <c r="H19" s="34"/>
      <c r="I19" s="34"/>
      <c r="J19" s="34"/>
      <c r="K19" s="34"/>
      <c r="L19" s="34"/>
      <c r="M19" s="34"/>
      <c r="N19" s="10"/>
    </row>
    <row r="20" spans="1:14" x14ac:dyDescent="0.25">
      <c r="A20" s="6" t="s">
        <v>91</v>
      </c>
      <c r="B20" s="34"/>
      <c r="C20" s="34"/>
      <c r="D20" s="34"/>
      <c r="E20" s="6" t="s">
        <v>48</v>
      </c>
      <c r="F20" s="34"/>
      <c r="G20" s="34"/>
      <c r="H20" s="6" t="s">
        <v>92</v>
      </c>
      <c r="I20" s="34"/>
      <c r="J20" s="34"/>
      <c r="K20" s="1" t="s">
        <v>94</v>
      </c>
      <c r="L20" s="34">
        <v>0.81189455395422672</v>
      </c>
      <c r="M20" s="34"/>
      <c r="N20" s="10">
        <f>L20/M8</f>
        <v>0.81780078278795021</v>
      </c>
    </row>
    <row r="21" spans="1:14" x14ac:dyDescent="0.25">
      <c r="A21" s="34" t="s">
        <v>35</v>
      </c>
      <c r="B21" s="8">
        <v>78754</v>
      </c>
      <c r="C21" s="34"/>
      <c r="D21" s="34"/>
      <c r="E21" s="8">
        <v>80745</v>
      </c>
      <c r="F21" s="34"/>
      <c r="G21" s="34"/>
      <c r="H21" s="34">
        <f>(B21/E21)</f>
        <v>0.9753421264474581</v>
      </c>
      <c r="I21" s="34"/>
      <c r="J21" s="34"/>
      <c r="K21" s="1" t="s">
        <v>94</v>
      </c>
      <c r="L21" s="34">
        <v>0.81609138439428108</v>
      </c>
      <c r="M21" s="34"/>
      <c r="N21" s="10">
        <f>L21/M8</f>
        <v>0.82202814359778542</v>
      </c>
    </row>
    <row r="22" spans="1:14" x14ac:dyDescent="0.25">
      <c r="A22" s="34" t="s">
        <v>50</v>
      </c>
      <c r="B22" s="8">
        <v>145829</v>
      </c>
      <c r="C22" s="34"/>
      <c r="D22" s="34"/>
      <c r="E22" s="8">
        <v>80358</v>
      </c>
      <c r="F22" s="34"/>
      <c r="G22" s="34"/>
      <c r="H22" s="34">
        <f>(B22/E22)</f>
        <v>1.8147415316458846</v>
      </c>
      <c r="I22" s="34"/>
      <c r="J22" s="34"/>
      <c r="K22" s="1" t="s">
        <v>94</v>
      </c>
      <c r="L22" s="34">
        <v>0.84034872633156243</v>
      </c>
      <c r="M22" s="34"/>
      <c r="N22" s="10">
        <f>L22/M8</f>
        <v>0.84646194861353141</v>
      </c>
    </row>
    <row r="26" spans="1:14" x14ac:dyDescent="0.25">
      <c r="A26" s="6" t="s">
        <v>42</v>
      </c>
      <c r="B26" s="34"/>
      <c r="C26" s="34"/>
      <c r="D26" s="34"/>
      <c r="E26" s="6" t="s">
        <v>48</v>
      </c>
      <c r="F26" s="34"/>
      <c r="G26" s="34"/>
      <c r="H26" s="6" t="s">
        <v>51</v>
      </c>
      <c r="I26" s="34"/>
      <c r="J26" s="34"/>
      <c r="K26" s="44" t="s">
        <v>42</v>
      </c>
      <c r="L26" s="7"/>
      <c r="M26" s="7"/>
      <c r="N26" s="34"/>
    </row>
    <row r="27" spans="1:14" x14ac:dyDescent="0.25">
      <c r="A27" s="34" t="s">
        <v>35</v>
      </c>
      <c r="B27" s="8">
        <v>83857</v>
      </c>
      <c r="C27" s="34"/>
      <c r="D27" s="34"/>
      <c r="E27" s="8">
        <v>80853</v>
      </c>
      <c r="F27" s="34"/>
      <c r="G27" s="34"/>
      <c r="H27" s="34">
        <f>(B27/E27)</f>
        <v>1.0371538471052404</v>
      </c>
      <c r="I27" s="34"/>
      <c r="J27" s="34"/>
      <c r="K27" s="34"/>
      <c r="L27" s="34" t="s">
        <v>30</v>
      </c>
      <c r="M27" s="34" t="s">
        <v>31</v>
      </c>
      <c r="N27" s="34" t="s">
        <v>32</v>
      </c>
    </row>
    <row r="28" spans="1:14" x14ac:dyDescent="0.25">
      <c r="A28" s="34" t="s">
        <v>50</v>
      </c>
      <c r="B28" s="8">
        <v>130257</v>
      </c>
      <c r="C28" s="34"/>
      <c r="D28" s="34"/>
      <c r="E28" s="8">
        <v>80705</v>
      </c>
      <c r="F28" s="34"/>
      <c r="G28" s="34"/>
      <c r="H28" s="34">
        <f>(B28/E28)</f>
        <v>1.6139892199987609</v>
      </c>
      <c r="I28" s="34"/>
      <c r="J28" s="34"/>
      <c r="K28" s="34" t="s">
        <v>35</v>
      </c>
      <c r="L28" s="34">
        <v>1.0371538471052404</v>
      </c>
      <c r="M28" s="34">
        <f>AVERAGE(L28,L29,L30)</f>
        <v>1.0332496423550559</v>
      </c>
      <c r="N28" s="9">
        <f>L28/M28</f>
        <v>1.0037785686925433</v>
      </c>
    </row>
    <row r="29" spans="1:14" x14ac:dyDescent="0.25">
      <c r="A29" s="34" t="s">
        <v>93</v>
      </c>
      <c r="B29" s="8">
        <v>63458</v>
      </c>
      <c r="C29" s="34"/>
      <c r="D29" s="34"/>
      <c r="E29" s="8">
        <v>80741</v>
      </c>
      <c r="F29" s="34"/>
      <c r="G29" s="34"/>
      <c r="H29" s="34">
        <f t="shared" ref="H29:H30" si="2">(B29/E29)</f>
        <v>0.78594518274482605</v>
      </c>
      <c r="I29" s="34"/>
      <c r="J29" s="34"/>
      <c r="K29" s="34" t="s">
        <v>35</v>
      </c>
      <c r="L29" s="34">
        <v>1.0496827575971206</v>
      </c>
      <c r="M29" s="34"/>
      <c r="N29" s="9">
        <f>L29/M28</f>
        <v>1.0159043028600612</v>
      </c>
    </row>
    <row r="30" spans="1:14" x14ac:dyDescent="0.25">
      <c r="A30" s="1" t="s">
        <v>94</v>
      </c>
      <c r="B30" s="8">
        <v>64983</v>
      </c>
      <c r="C30" s="34"/>
      <c r="D30" s="34"/>
      <c r="E30" s="8">
        <v>80003</v>
      </c>
      <c r="F30" s="34"/>
      <c r="G30" s="34"/>
      <c r="H30" s="34">
        <f t="shared" si="2"/>
        <v>0.81225704036098645</v>
      </c>
      <c r="I30" s="34"/>
      <c r="J30" s="34"/>
      <c r="K30" s="34" t="s">
        <v>35</v>
      </c>
      <c r="L30" s="34">
        <v>1.0129123223628065</v>
      </c>
      <c r="M30" s="34"/>
      <c r="N30" s="9">
        <f>L30/M28</f>
        <v>0.98031712844739516</v>
      </c>
    </row>
    <row r="31" spans="1:14" x14ac:dyDescent="0.25">
      <c r="A31" s="34"/>
      <c r="B31" s="8"/>
      <c r="C31" s="34"/>
      <c r="D31" s="34"/>
      <c r="E31" s="8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8"/>
      <c r="C32" s="34"/>
      <c r="D32" s="34"/>
      <c r="E32" s="8"/>
      <c r="F32" s="34"/>
      <c r="G32" s="34"/>
      <c r="H32" s="34"/>
      <c r="I32" s="34"/>
      <c r="J32" s="34"/>
      <c r="K32" s="34" t="s">
        <v>50</v>
      </c>
      <c r="L32" s="34">
        <v>1.6139892199987609</v>
      </c>
      <c r="M32" s="34"/>
      <c r="N32" s="10">
        <f>L32/M28</f>
        <v>1.5620515641505979</v>
      </c>
    </row>
    <row r="33" spans="1:14" x14ac:dyDescent="0.25">
      <c r="A33" s="6" t="s">
        <v>42</v>
      </c>
      <c r="B33" s="34"/>
      <c r="C33" s="34"/>
      <c r="D33" s="34"/>
      <c r="E33" s="6" t="s">
        <v>48</v>
      </c>
      <c r="F33" s="34"/>
      <c r="G33" s="34"/>
      <c r="H33" s="6" t="s">
        <v>51</v>
      </c>
      <c r="I33" s="34"/>
      <c r="J33" s="34"/>
      <c r="K33" s="34" t="s">
        <v>50</v>
      </c>
      <c r="L33" s="34">
        <v>1.769890341366706</v>
      </c>
      <c r="M33" s="34"/>
      <c r="N33" s="10">
        <f>L33/M28</f>
        <v>1.7129358373961265</v>
      </c>
    </row>
    <row r="34" spans="1:14" x14ac:dyDescent="0.25">
      <c r="A34" s="34" t="s">
        <v>35</v>
      </c>
      <c r="B34" s="8">
        <v>84870</v>
      </c>
      <c r="C34" s="34"/>
      <c r="D34" s="34"/>
      <c r="E34" s="8">
        <v>80853</v>
      </c>
      <c r="F34" s="34"/>
      <c r="G34" s="34"/>
      <c r="H34" s="34">
        <f>(B34/E34)</f>
        <v>1.0496827575971206</v>
      </c>
      <c r="I34" s="34"/>
      <c r="J34" s="34"/>
      <c r="K34" s="34" t="s">
        <v>50</v>
      </c>
      <c r="L34" s="34">
        <v>1.522136174958181</v>
      </c>
      <c r="M34" s="34"/>
      <c r="N34" s="10">
        <f>L34/M28</f>
        <v>1.4731543206623525</v>
      </c>
    </row>
    <row r="35" spans="1:14" x14ac:dyDescent="0.25">
      <c r="A35" s="34" t="s">
        <v>50</v>
      </c>
      <c r="B35" s="8">
        <v>142839</v>
      </c>
      <c r="C35" s="34"/>
      <c r="D35" s="34"/>
      <c r="E35" s="8">
        <v>80705</v>
      </c>
      <c r="F35" s="34"/>
      <c r="G35" s="34"/>
      <c r="H35" s="34">
        <f>(B35/E35)</f>
        <v>1.769890341366706</v>
      </c>
      <c r="I35" s="34"/>
      <c r="J35" s="34"/>
      <c r="K35" s="34"/>
      <c r="L35" s="34"/>
      <c r="M35" s="34"/>
      <c r="N35" s="10"/>
    </row>
    <row r="36" spans="1:14" x14ac:dyDescent="0.25">
      <c r="A36" s="34" t="s">
        <v>93</v>
      </c>
      <c r="B36" s="8">
        <v>63357</v>
      </c>
      <c r="C36" s="34"/>
      <c r="D36" s="34"/>
      <c r="E36" s="8">
        <v>80741</v>
      </c>
      <c r="F36" s="34"/>
      <c r="G36" s="34"/>
      <c r="H36" s="34">
        <f t="shared" ref="H36:H37" si="3">(B36/E36)</f>
        <v>0.78469426933032782</v>
      </c>
      <c r="I36" s="34"/>
      <c r="J36" s="34"/>
      <c r="K36" s="34" t="s">
        <v>93</v>
      </c>
      <c r="L36" s="34">
        <v>0.78594518274482605</v>
      </c>
      <c r="M36" s="34"/>
      <c r="N36" s="10">
        <f>L36/M28</f>
        <v>0.76065371864387388</v>
      </c>
    </row>
    <row r="37" spans="1:14" x14ac:dyDescent="0.25">
      <c r="A37" s="1" t="s">
        <v>94</v>
      </c>
      <c r="B37" s="8">
        <v>61871</v>
      </c>
      <c r="C37" s="34"/>
      <c r="D37" s="34"/>
      <c r="E37" s="8">
        <v>80003</v>
      </c>
      <c r="F37" s="34"/>
      <c r="G37" s="34"/>
      <c r="H37" s="34">
        <f t="shared" si="3"/>
        <v>0.7733584990562854</v>
      </c>
      <c r="I37" s="34"/>
      <c r="J37" s="34"/>
      <c r="K37" s="34" t="s">
        <v>93</v>
      </c>
      <c r="L37" s="34">
        <v>0.78469426933032782</v>
      </c>
      <c r="M37" s="34"/>
      <c r="N37" s="10">
        <f>L37/M28</f>
        <v>0.75944305922216138</v>
      </c>
    </row>
    <row r="38" spans="1:14" x14ac:dyDescent="0.25">
      <c r="A38" s="1"/>
      <c r="B38" s="34"/>
      <c r="C38" s="34"/>
      <c r="D38" s="34"/>
      <c r="E38" s="1"/>
      <c r="F38" s="34"/>
      <c r="G38" s="34"/>
      <c r="H38" s="1"/>
      <c r="I38" s="34"/>
      <c r="J38" s="34"/>
      <c r="K38" s="34" t="s">
        <v>93</v>
      </c>
      <c r="L38" s="34">
        <v>0.66741804040078767</v>
      </c>
      <c r="M38" s="34"/>
      <c r="N38" s="10">
        <f>L38/M28</f>
        <v>0.64594074175487848</v>
      </c>
    </row>
    <row r="39" spans="1:14" x14ac:dyDescent="0.25">
      <c r="A39" s="34"/>
      <c r="B39" s="8"/>
      <c r="C39" s="34"/>
      <c r="D39" s="34"/>
      <c r="E39" s="8"/>
      <c r="F39" s="34"/>
      <c r="G39" s="34"/>
      <c r="H39" s="34"/>
      <c r="I39" s="34"/>
      <c r="J39" s="34"/>
      <c r="K39" s="34"/>
      <c r="L39" s="34"/>
      <c r="M39" s="34"/>
      <c r="N39" s="10"/>
    </row>
    <row r="40" spans="1:14" x14ac:dyDescent="0.25">
      <c r="A40" s="6" t="s">
        <v>42</v>
      </c>
      <c r="B40" s="34"/>
      <c r="C40" s="34"/>
      <c r="D40" s="34"/>
      <c r="E40" s="6" t="s">
        <v>48</v>
      </c>
      <c r="F40" s="34"/>
      <c r="G40" s="34"/>
      <c r="H40" s="6" t="s">
        <v>51</v>
      </c>
      <c r="I40" s="34"/>
      <c r="J40" s="34"/>
      <c r="K40" s="1" t="s">
        <v>94</v>
      </c>
      <c r="L40" s="34">
        <v>0.81225704036098645</v>
      </c>
      <c r="M40" s="34"/>
      <c r="N40" s="10">
        <f>L40/M28</f>
        <v>0.78611886911437256</v>
      </c>
    </row>
    <row r="41" spans="1:14" x14ac:dyDescent="0.25">
      <c r="A41" s="34" t="s">
        <v>35</v>
      </c>
      <c r="B41" s="8">
        <v>81897</v>
      </c>
      <c r="C41" s="34"/>
      <c r="D41" s="34"/>
      <c r="E41" s="8">
        <v>80853</v>
      </c>
      <c r="F41" s="34"/>
      <c r="G41" s="34"/>
      <c r="H41" s="34">
        <f>(B41/E41)</f>
        <v>1.0129123223628065</v>
      </c>
      <c r="I41" s="34"/>
      <c r="J41" s="34"/>
      <c r="K41" s="1" t="s">
        <v>94</v>
      </c>
      <c r="L41" s="34">
        <v>0.7733584990562854</v>
      </c>
      <c r="M41" s="34"/>
      <c r="N41" s="10">
        <f>L41/M28</f>
        <v>0.74847207040264907</v>
      </c>
    </row>
    <row r="42" spans="1:14" x14ac:dyDescent="0.25">
      <c r="A42" s="34" t="s">
        <v>50</v>
      </c>
      <c r="B42" s="8">
        <v>122844</v>
      </c>
      <c r="C42" s="34"/>
      <c r="D42" s="34"/>
      <c r="E42" s="8">
        <v>80705</v>
      </c>
      <c r="F42" s="34"/>
      <c r="G42" s="34"/>
      <c r="H42" s="34">
        <f>(B42/E42)</f>
        <v>1.522136174958181</v>
      </c>
      <c r="I42" s="34"/>
      <c r="J42" s="34"/>
      <c r="K42" s="1" t="s">
        <v>94</v>
      </c>
      <c r="L42" s="34">
        <v>0.80176993362748894</v>
      </c>
      <c r="M42" s="34"/>
      <c r="N42" s="10">
        <f>L42/M28</f>
        <v>0.77596923411465013</v>
      </c>
    </row>
    <row r="43" spans="1:14" x14ac:dyDescent="0.25">
      <c r="A43" s="34" t="s">
        <v>93</v>
      </c>
      <c r="B43" s="8">
        <v>53888</v>
      </c>
      <c r="C43" s="34"/>
      <c r="D43" s="34"/>
      <c r="E43" s="8">
        <v>80741</v>
      </c>
      <c r="F43" s="34"/>
      <c r="G43" s="34"/>
      <c r="H43" s="34">
        <f t="shared" ref="H43:H44" si="4">(B43/E43)</f>
        <v>0.66741804040078767</v>
      </c>
      <c r="I43" s="34"/>
      <c r="J43" s="34"/>
      <c r="K43" s="34"/>
      <c r="L43" s="34"/>
      <c r="M43" s="34"/>
      <c r="N43" s="34"/>
    </row>
    <row r="44" spans="1:14" x14ac:dyDescent="0.25">
      <c r="A44" s="1" t="s">
        <v>94</v>
      </c>
      <c r="B44" s="8">
        <v>64144</v>
      </c>
      <c r="C44" s="34"/>
      <c r="D44" s="34"/>
      <c r="E44" s="8">
        <v>80003</v>
      </c>
      <c r="F44" s="34"/>
      <c r="G44" s="34"/>
      <c r="H44" s="34">
        <f t="shared" si="4"/>
        <v>0.80176993362748894</v>
      </c>
      <c r="I44" s="34"/>
      <c r="J44" s="34"/>
      <c r="K44" s="34"/>
      <c r="L44" s="34"/>
      <c r="M44" s="34"/>
      <c r="N44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8CBE-ACA6-4CF6-A201-EC9EE4E85EFC}">
  <dimension ref="A2:Z79"/>
  <sheetViews>
    <sheetView workbookViewId="0">
      <selection activeCell="A20" sqref="A20:N79"/>
    </sheetView>
  </sheetViews>
  <sheetFormatPr defaultRowHeight="15" x14ac:dyDescent="0.25"/>
  <cols>
    <col min="1" max="1" width="18.42578125" customWidth="1"/>
    <col min="5" max="5" width="13.140625" customWidth="1"/>
    <col min="6" max="6" width="14.85546875" customWidth="1"/>
    <col min="12" max="12" width="14.5703125" customWidth="1"/>
    <col min="13" max="13" width="13.5703125" customWidth="1"/>
    <col min="19" max="19" width="13.28515625" customWidth="1"/>
    <col min="20" max="20" width="14" customWidth="1"/>
  </cols>
  <sheetData>
    <row r="2" spans="1:26" x14ac:dyDescent="0.25">
      <c r="A2" s="22" t="s">
        <v>96</v>
      </c>
    </row>
    <row r="3" spans="1:26" x14ac:dyDescent="0.25">
      <c r="P3" s="1"/>
      <c r="Q3" s="1"/>
      <c r="R3" s="1"/>
      <c r="S3" s="1"/>
      <c r="T3" s="1"/>
    </row>
    <row r="4" spans="1:26" x14ac:dyDescent="0.25">
      <c r="A4" s="14" t="s">
        <v>42</v>
      </c>
      <c r="B4" s="34"/>
      <c r="C4" s="34"/>
      <c r="D4" s="34"/>
      <c r="E4" s="14" t="s">
        <v>48</v>
      </c>
      <c r="F4" s="34"/>
      <c r="G4" s="34"/>
      <c r="H4" s="14" t="s">
        <v>51</v>
      </c>
      <c r="I4" s="34"/>
      <c r="J4" s="34"/>
      <c r="K4" s="15" t="s">
        <v>42</v>
      </c>
      <c r="L4" s="16"/>
      <c r="M4" s="16"/>
      <c r="N4" s="34"/>
      <c r="O4" s="1"/>
      <c r="R4" s="4"/>
    </row>
    <row r="5" spans="1:26" x14ac:dyDescent="0.25">
      <c r="A5" s="26" t="s">
        <v>35</v>
      </c>
      <c r="B5" s="41">
        <v>89271</v>
      </c>
      <c r="C5" s="34"/>
      <c r="D5" s="34"/>
      <c r="E5" s="41">
        <v>80878</v>
      </c>
      <c r="F5" s="34"/>
      <c r="G5" s="34"/>
      <c r="H5" s="26">
        <f t="shared" ref="H5:H6" si="0">(B5/E5)</f>
        <v>1.1037735849056605</v>
      </c>
      <c r="I5" s="34"/>
      <c r="J5" s="34"/>
      <c r="K5" s="34"/>
      <c r="L5" s="26" t="s">
        <v>30</v>
      </c>
      <c r="M5" s="26" t="s">
        <v>31</v>
      </c>
      <c r="N5" s="26" t="s">
        <v>32</v>
      </c>
      <c r="O5" s="1"/>
      <c r="P5" s="22" t="s">
        <v>18</v>
      </c>
    </row>
    <row r="6" spans="1:26" x14ac:dyDescent="0.25">
      <c r="A6" s="26" t="s">
        <v>50</v>
      </c>
      <c r="B6" s="41">
        <v>58278</v>
      </c>
      <c r="C6" s="34"/>
      <c r="D6" s="34"/>
      <c r="E6" s="41">
        <v>80977</v>
      </c>
      <c r="F6" s="34"/>
      <c r="G6" s="34"/>
      <c r="H6" s="26">
        <f t="shared" si="0"/>
        <v>0.71968583671906838</v>
      </c>
      <c r="I6" s="34"/>
      <c r="J6" s="34"/>
      <c r="K6" s="26" t="s">
        <v>35</v>
      </c>
      <c r="L6" s="32">
        <v>1.1037735849056605</v>
      </c>
      <c r="M6" s="26">
        <f>AVERAGE(L6,L7,L8)</f>
        <v>1.1002556072467156</v>
      </c>
      <c r="N6" s="17">
        <f>L6/M6</f>
        <v>1.0031974185232724</v>
      </c>
      <c r="P6" s="1" t="s">
        <v>24</v>
      </c>
    </row>
    <row r="7" spans="1:26" x14ac:dyDescent="0.25">
      <c r="A7" s="34"/>
      <c r="B7" s="41"/>
      <c r="C7" s="34"/>
      <c r="D7" s="34"/>
      <c r="E7" s="41"/>
      <c r="F7" s="34"/>
      <c r="G7" s="34"/>
      <c r="H7" s="34"/>
      <c r="I7" s="40"/>
      <c r="J7" s="34"/>
      <c r="K7" s="26" t="s">
        <v>35</v>
      </c>
      <c r="L7" s="32">
        <v>1.0977135040062536</v>
      </c>
      <c r="M7" s="34"/>
      <c r="N7" s="17">
        <f>L7/M6</f>
        <v>0.99768953393764259</v>
      </c>
      <c r="Q7" s="1" t="s">
        <v>2</v>
      </c>
      <c r="R7" s="1" t="s">
        <v>3</v>
      </c>
      <c r="U7" s="1" t="s">
        <v>2</v>
      </c>
      <c r="V7" s="1" t="s">
        <v>3</v>
      </c>
      <c r="Y7" s="1" t="s">
        <v>2</v>
      </c>
      <c r="Z7" s="1" t="s">
        <v>3</v>
      </c>
    </row>
    <row r="8" spans="1:26" x14ac:dyDescent="0.25">
      <c r="A8" s="36"/>
      <c r="B8" s="41"/>
      <c r="C8" s="34"/>
      <c r="D8" s="34"/>
      <c r="E8" s="41"/>
      <c r="F8" s="34"/>
      <c r="G8" s="34"/>
      <c r="H8" s="34"/>
      <c r="I8" s="34"/>
      <c r="J8" s="34"/>
      <c r="K8" s="26" t="s">
        <v>35</v>
      </c>
      <c r="L8" s="32">
        <v>1.0992797328282324</v>
      </c>
      <c r="M8" s="34"/>
      <c r="N8" s="17">
        <f>L8/M6</f>
        <v>0.99911304753908492</v>
      </c>
      <c r="P8" s="2" t="s">
        <v>1</v>
      </c>
      <c r="Q8" s="3">
        <v>24.016712188720703</v>
      </c>
      <c r="R8" s="3">
        <v>25.187847137451172</v>
      </c>
      <c r="T8" s="2" t="s">
        <v>5</v>
      </c>
      <c r="U8" s="3">
        <v>17.76861572265625</v>
      </c>
      <c r="V8" s="5">
        <v>19.125667572021484</v>
      </c>
      <c r="X8" s="2" t="s">
        <v>6</v>
      </c>
      <c r="Y8" s="3">
        <v>23.942300796508789</v>
      </c>
      <c r="Z8" s="3">
        <v>25.656997680664063</v>
      </c>
    </row>
    <row r="9" spans="1:26" x14ac:dyDescent="0.25">
      <c r="A9" s="14" t="s">
        <v>42</v>
      </c>
      <c r="B9" s="34"/>
      <c r="C9" s="34"/>
      <c r="D9" s="34"/>
      <c r="E9" s="14" t="s">
        <v>48</v>
      </c>
      <c r="F9" s="34"/>
      <c r="G9" s="34"/>
      <c r="H9" s="14" t="s">
        <v>51</v>
      </c>
      <c r="I9" s="34"/>
      <c r="J9" s="34"/>
      <c r="K9" s="34"/>
      <c r="L9" s="34"/>
      <c r="M9" s="34"/>
      <c r="N9" s="17"/>
      <c r="P9" s="1" t="s">
        <v>4</v>
      </c>
      <c r="Q9" s="4">
        <v>17.475482940673828</v>
      </c>
      <c r="R9" s="4">
        <v>17.72563362121582</v>
      </c>
      <c r="T9" s="1" t="s">
        <v>4</v>
      </c>
      <c r="U9">
        <v>17.72563362121582</v>
      </c>
      <c r="V9" s="4">
        <v>17.215522766113281</v>
      </c>
      <c r="X9" s="1" t="s">
        <v>4</v>
      </c>
      <c r="Y9" s="4">
        <v>17.215522766113281</v>
      </c>
      <c r="Z9" s="4">
        <v>17.957246780395508</v>
      </c>
    </row>
    <row r="10" spans="1:26" x14ac:dyDescent="0.25">
      <c r="A10" s="26" t="s">
        <v>35</v>
      </c>
      <c r="B10" s="41">
        <v>89872</v>
      </c>
      <c r="C10" s="34"/>
      <c r="D10" s="34"/>
      <c r="E10" s="41">
        <v>81872</v>
      </c>
      <c r="F10" s="34"/>
      <c r="G10" s="34"/>
      <c r="H10" s="26">
        <f t="shared" ref="H10:H11" si="1">(B10/E10)</f>
        <v>1.0977135040062536</v>
      </c>
      <c r="I10" s="34"/>
      <c r="J10" s="34"/>
      <c r="K10" s="26" t="s">
        <v>50</v>
      </c>
      <c r="L10" s="32">
        <v>0.71968583671906838</v>
      </c>
      <c r="M10" s="34"/>
      <c r="N10" s="17">
        <f>L10/M6</f>
        <v>0.65410785637349611</v>
      </c>
    </row>
    <row r="11" spans="1:26" x14ac:dyDescent="0.25">
      <c r="A11" s="26" t="s">
        <v>50</v>
      </c>
      <c r="B11" s="41">
        <v>56782</v>
      </c>
      <c r="C11" s="34"/>
      <c r="D11" s="34"/>
      <c r="E11" s="41">
        <v>80315</v>
      </c>
      <c r="F11" s="34"/>
      <c r="G11" s="34"/>
      <c r="H11" s="26">
        <f t="shared" si="1"/>
        <v>0.70699122206312648</v>
      </c>
      <c r="I11" s="34"/>
      <c r="J11" s="34"/>
      <c r="K11" s="26" t="s">
        <v>50</v>
      </c>
      <c r="L11" s="32">
        <v>0.70699122206312648</v>
      </c>
      <c r="M11" s="34"/>
      <c r="N11" s="17">
        <f>L11/M6</f>
        <v>0.64256997865460042</v>
      </c>
    </row>
    <row r="12" spans="1:26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26" t="s">
        <v>50</v>
      </c>
      <c r="L12" s="32">
        <v>0.60179995755994653</v>
      </c>
      <c r="M12" s="34"/>
      <c r="N12" s="17">
        <f>L12/M6</f>
        <v>0.5469637724145695</v>
      </c>
    </row>
    <row r="13" spans="1:26" x14ac:dyDescent="0.25">
      <c r="A13" s="14" t="s">
        <v>42</v>
      </c>
      <c r="B13" s="34"/>
      <c r="C13" s="34"/>
      <c r="D13" s="34"/>
      <c r="E13" s="14" t="s">
        <v>48</v>
      </c>
      <c r="F13" s="34"/>
      <c r="G13" s="34"/>
      <c r="H13" s="14" t="s">
        <v>51</v>
      </c>
      <c r="I13" s="34"/>
      <c r="J13" s="34"/>
      <c r="K13" s="34"/>
      <c r="L13" s="34"/>
      <c r="M13" s="34"/>
      <c r="N13" s="20"/>
    </row>
    <row r="14" spans="1:26" x14ac:dyDescent="0.25">
      <c r="A14" s="26" t="s">
        <v>35</v>
      </c>
      <c r="B14" s="41">
        <v>88215</v>
      </c>
      <c r="C14" s="34"/>
      <c r="D14" s="34"/>
      <c r="E14" s="41">
        <v>80248</v>
      </c>
      <c r="F14" s="34"/>
      <c r="G14" s="34"/>
      <c r="H14" s="26">
        <f t="shared" ref="H14:H15" si="2">(B14/E14)</f>
        <v>1.0992797328282324</v>
      </c>
      <c r="I14" s="34"/>
      <c r="J14" s="34"/>
      <c r="K14" s="34"/>
      <c r="L14" s="34"/>
      <c r="M14" s="34"/>
      <c r="N14" s="34"/>
    </row>
    <row r="15" spans="1:26" x14ac:dyDescent="0.25">
      <c r="A15" s="26" t="s">
        <v>50</v>
      </c>
      <c r="B15" s="41">
        <v>48212</v>
      </c>
      <c r="C15" s="34"/>
      <c r="D15" s="34"/>
      <c r="E15" s="41">
        <v>80113</v>
      </c>
      <c r="F15" s="34"/>
      <c r="G15" s="34"/>
      <c r="H15" s="26">
        <f t="shared" si="2"/>
        <v>0.60179995755994653</v>
      </c>
      <c r="I15" s="34"/>
      <c r="J15" s="34"/>
      <c r="K15" s="34"/>
      <c r="L15" s="34"/>
      <c r="M15" s="34"/>
      <c r="N15" s="34"/>
    </row>
    <row r="18" spans="1:14" x14ac:dyDescent="0.25">
      <c r="A18" s="22" t="s">
        <v>97</v>
      </c>
    </row>
    <row r="20" spans="1:14" x14ac:dyDescent="0.25">
      <c r="A20" s="47" t="s">
        <v>80</v>
      </c>
      <c r="B20" s="45"/>
      <c r="C20" s="45"/>
      <c r="D20" s="45"/>
      <c r="E20" s="45"/>
      <c r="F20" s="45"/>
      <c r="G20" s="45"/>
      <c r="H20" s="45"/>
      <c r="I20" s="45"/>
      <c r="J20" s="45"/>
      <c r="K20" s="48" t="s">
        <v>81</v>
      </c>
      <c r="L20" s="49"/>
      <c r="M20" s="49"/>
      <c r="N20" s="45"/>
    </row>
    <row r="21" spans="1:14" x14ac:dyDescent="0.25">
      <c r="A21" s="50" t="s">
        <v>25</v>
      </c>
      <c r="B21" s="45"/>
      <c r="C21" s="45"/>
      <c r="D21" s="45"/>
      <c r="E21" s="50" t="s">
        <v>82</v>
      </c>
      <c r="F21" s="45"/>
      <c r="G21" s="45"/>
      <c r="H21" s="50" t="s">
        <v>98</v>
      </c>
      <c r="I21" s="51"/>
      <c r="J21" s="45"/>
      <c r="K21" s="45"/>
      <c r="L21" s="46" t="s">
        <v>30</v>
      </c>
      <c r="M21" s="46" t="s">
        <v>31</v>
      </c>
      <c r="N21" s="46" t="s">
        <v>32</v>
      </c>
    </row>
    <row r="22" spans="1:14" x14ac:dyDescent="0.25">
      <c r="A22" s="46" t="s">
        <v>28</v>
      </c>
      <c r="B22" s="52">
        <v>80517</v>
      </c>
      <c r="C22" s="45"/>
      <c r="D22" s="45"/>
      <c r="E22" s="52">
        <v>80747</v>
      </c>
      <c r="F22" s="45"/>
      <c r="G22" s="45"/>
      <c r="H22" s="46">
        <v>0.997151597</v>
      </c>
      <c r="I22" s="45"/>
      <c r="J22" s="45"/>
      <c r="K22" s="46" t="s">
        <v>28</v>
      </c>
      <c r="L22" s="46">
        <v>0.99715159696335465</v>
      </c>
      <c r="M22" s="46">
        <v>1.0038231289999999</v>
      </c>
      <c r="N22" s="53">
        <v>0.99335387720000001</v>
      </c>
    </row>
    <row r="23" spans="1:14" x14ac:dyDescent="0.25">
      <c r="A23" s="46" t="s">
        <v>33</v>
      </c>
      <c r="B23" s="52">
        <v>160127</v>
      </c>
      <c r="C23" s="45"/>
      <c r="D23" s="45"/>
      <c r="E23" s="52">
        <v>80997</v>
      </c>
      <c r="F23" s="45"/>
      <c r="G23" s="45"/>
      <c r="H23" s="46">
        <v>1.976949764</v>
      </c>
      <c r="I23" s="45"/>
      <c r="J23" s="45"/>
      <c r="K23" s="46" t="s">
        <v>28</v>
      </c>
      <c r="L23" s="46">
        <v>0.99533052668181765</v>
      </c>
      <c r="M23" s="45"/>
      <c r="N23" s="53">
        <v>0.9915397426</v>
      </c>
    </row>
    <row r="24" spans="1:14" x14ac:dyDescent="0.25">
      <c r="A24" s="45"/>
      <c r="B24" s="52"/>
      <c r="C24" s="45"/>
      <c r="D24" s="45"/>
      <c r="E24" s="52"/>
      <c r="F24" s="45"/>
      <c r="G24" s="45"/>
      <c r="H24" s="45"/>
      <c r="I24" s="45"/>
      <c r="J24" s="45"/>
      <c r="K24" s="46" t="s">
        <v>28</v>
      </c>
      <c r="L24" s="46">
        <v>1.0189872626592167</v>
      </c>
      <c r="M24" s="45"/>
      <c r="N24" s="53">
        <v>1.01510638</v>
      </c>
    </row>
    <row r="25" spans="1:14" x14ac:dyDescent="0.25">
      <c r="A25" s="50" t="s">
        <v>25</v>
      </c>
      <c r="B25" s="45"/>
      <c r="C25" s="45"/>
      <c r="D25" s="45"/>
      <c r="E25" s="50" t="s">
        <v>82</v>
      </c>
      <c r="F25" s="45"/>
      <c r="G25" s="45"/>
      <c r="H25" s="50" t="s">
        <v>98</v>
      </c>
      <c r="I25" s="45"/>
      <c r="J25" s="45"/>
      <c r="K25" s="45"/>
      <c r="L25" s="45"/>
      <c r="M25" s="45"/>
      <c r="N25" s="45"/>
    </row>
    <row r="26" spans="1:14" x14ac:dyDescent="0.25">
      <c r="A26" s="46" t="s">
        <v>28</v>
      </c>
      <c r="B26" s="52">
        <v>80147</v>
      </c>
      <c r="C26" s="45"/>
      <c r="D26" s="45"/>
      <c r="E26" s="52">
        <v>80523</v>
      </c>
      <c r="F26" s="45"/>
      <c r="G26" s="45"/>
      <c r="H26" s="46">
        <v>0.9953305267</v>
      </c>
      <c r="I26" s="45"/>
      <c r="J26" s="45"/>
      <c r="K26" s="46" t="s">
        <v>33</v>
      </c>
      <c r="L26" s="46">
        <v>1.9769497635714903</v>
      </c>
      <c r="M26" s="45"/>
      <c r="N26" s="54">
        <v>1.969420416</v>
      </c>
    </row>
    <row r="27" spans="1:14" x14ac:dyDescent="0.25">
      <c r="A27" s="46" t="s">
        <v>33</v>
      </c>
      <c r="B27" s="52">
        <v>171759</v>
      </c>
      <c r="C27" s="45"/>
      <c r="D27" s="45"/>
      <c r="E27" s="52">
        <v>81774</v>
      </c>
      <c r="F27" s="45"/>
      <c r="G27" s="45"/>
      <c r="H27" s="46">
        <v>2.1004108889999999</v>
      </c>
      <c r="I27" s="45"/>
      <c r="J27" s="45"/>
      <c r="K27" s="46" t="s">
        <v>33</v>
      </c>
      <c r="L27" s="46">
        <v>2.1004108885464818</v>
      </c>
      <c r="M27" s="45"/>
      <c r="N27" s="54">
        <v>2.0924113310000001</v>
      </c>
    </row>
    <row r="28" spans="1:14" x14ac:dyDescent="0.25">
      <c r="A28" s="45"/>
      <c r="B28" s="45"/>
      <c r="C28" s="45"/>
      <c r="D28" s="45"/>
      <c r="E28" s="52"/>
      <c r="F28" s="45"/>
      <c r="G28" s="45"/>
      <c r="H28" s="45"/>
      <c r="I28" s="45"/>
      <c r="J28" s="45"/>
      <c r="K28" s="46" t="s">
        <v>33</v>
      </c>
      <c r="L28" s="46">
        <v>1.7488420033032399</v>
      </c>
      <c r="M28" s="45"/>
      <c r="N28" s="54">
        <v>1.742181419</v>
      </c>
    </row>
    <row r="29" spans="1:14" x14ac:dyDescent="0.25">
      <c r="A29" s="50" t="s">
        <v>25</v>
      </c>
      <c r="B29" s="45"/>
      <c r="C29" s="45"/>
      <c r="D29" s="45"/>
      <c r="E29" s="50" t="s">
        <v>82</v>
      </c>
      <c r="F29" s="45"/>
      <c r="G29" s="45"/>
      <c r="H29" s="50" t="s">
        <v>98</v>
      </c>
      <c r="I29" s="45"/>
      <c r="J29" s="45"/>
      <c r="K29" s="45"/>
      <c r="L29" s="45"/>
      <c r="M29" s="45"/>
      <c r="N29" s="45"/>
    </row>
    <row r="30" spans="1:14" x14ac:dyDescent="0.25">
      <c r="A30" s="46" t="s">
        <v>28</v>
      </c>
      <c r="B30" s="52">
        <v>81520</v>
      </c>
      <c r="C30" s="45"/>
      <c r="D30" s="45"/>
      <c r="E30" s="52">
        <v>80001</v>
      </c>
      <c r="F30" s="45"/>
      <c r="G30" s="45"/>
      <c r="H30" s="46">
        <v>1.0189872630000001</v>
      </c>
      <c r="I30" s="45"/>
      <c r="J30" s="45"/>
      <c r="K30" s="45"/>
      <c r="L30" s="45"/>
      <c r="M30" s="45"/>
      <c r="N30" s="45"/>
    </row>
    <row r="31" spans="1:14" x14ac:dyDescent="0.25">
      <c r="A31" s="46" t="s">
        <v>33</v>
      </c>
      <c r="B31" s="52">
        <v>140829</v>
      </c>
      <c r="C31" s="45"/>
      <c r="D31" s="45"/>
      <c r="E31" s="52">
        <v>80527</v>
      </c>
      <c r="F31" s="45"/>
      <c r="G31" s="45"/>
      <c r="H31" s="46">
        <v>1.748842003</v>
      </c>
      <c r="I31" s="45"/>
      <c r="J31" s="45"/>
      <c r="K31" s="45"/>
      <c r="L31" s="45"/>
      <c r="M31" s="45"/>
      <c r="N31" s="45"/>
    </row>
    <row r="32" spans="1:14" x14ac:dyDescent="0.25">
      <c r="A32" s="45"/>
      <c r="B32" s="52"/>
      <c r="C32" s="45"/>
      <c r="D32" s="45"/>
      <c r="E32" s="52"/>
      <c r="F32" s="45"/>
      <c r="G32" s="45"/>
      <c r="H32" s="45"/>
      <c r="I32" s="45"/>
      <c r="J32" s="45"/>
      <c r="K32" s="45"/>
      <c r="L32" s="45"/>
      <c r="M32" s="45"/>
      <c r="N32" s="45"/>
    </row>
    <row r="33" spans="1:14" x14ac:dyDescent="0.25">
      <c r="A33" s="45"/>
      <c r="B33" s="52"/>
      <c r="C33" s="45"/>
      <c r="D33" s="45"/>
      <c r="E33" s="52"/>
      <c r="F33" s="45"/>
      <c r="G33" s="45"/>
      <c r="H33" s="45"/>
      <c r="I33" s="45"/>
      <c r="J33" s="45"/>
      <c r="K33" s="45"/>
      <c r="L33" s="45"/>
      <c r="M33" s="45"/>
      <c r="N33" s="45"/>
    </row>
    <row r="34" spans="1:14" x14ac:dyDescent="0.25">
      <c r="A34" s="45"/>
      <c r="B34" s="52"/>
      <c r="C34" s="45"/>
      <c r="D34" s="45"/>
      <c r="E34" s="52"/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25">
      <c r="A35" s="47" t="s">
        <v>85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25">
      <c r="A36" s="50" t="s">
        <v>99</v>
      </c>
      <c r="B36" s="45"/>
      <c r="C36" s="45"/>
      <c r="D36" s="45"/>
      <c r="E36" s="50" t="s">
        <v>86</v>
      </c>
      <c r="F36" s="45"/>
      <c r="G36" s="45"/>
      <c r="H36" s="50" t="s">
        <v>100</v>
      </c>
      <c r="I36" s="45"/>
      <c r="J36" s="45"/>
      <c r="K36" s="49" t="s">
        <v>85</v>
      </c>
      <c r="L36" s="49"/>
      <c r="M36" s="49"/>
      <c r="N36" s="45"/>
    </row>
    <row r="37" spans="1:14" x14ac:dyDescent="0.25">
      <c r="A37" s="46" t="s">
        <v>28</v>
      </c>
      <c r="B37" s="52">
        <v>48485</v>
      </c>
      <c r="C37" s="45"/>
      <c r="D37" s="45"/>
      <c r="E37" s="52">
        <v>80004</v>
      </c>
      <c r="F37" s="45"/>
      <c r="G37" s="45"/>
      <c r="H37" s="46">
        <v>0.6060321984</v>
      </c>
      <c r="I37" s="51"/>
      <c r="J37" s="45"/>
      <c r="K37" s="45"/>
      <c r="L37" s="46" t="s">
        <v>30</v>
      </c>
      <c r="M37" s="46" t="s">
        <v>31</v>
      </c>
      <c r="N37" s="46" t="s">
        <v>32</v>
      </c>
    </row>
    <row r="38" spans="1:14" x14ac:dyDescent="0.25">
      <c r="A38" s="46" t="s">
        <v>33</v>
      </c>
      <c r="B38" s="52">
        <v>49563</v>
      </c>
      <c r="C38" s="45"/>
      <c r="D38" s="45"/>
      <c r="E38" s="52">
        <v>81789</v>
      </c>
      <c r="F38" s="45"/>
      <c r="G38" s="45"/>
      <c r="H38" s="46">
        <v>0.60598613509999999</v>
      </c>
      <c r="I38" s="45"/>
      <c r="J38" s="45"/>
      <c r="K38" s="46" t="s">
        <v>28</v>
      </c>
      <c r="L38" s="46">
        <v>0.60603219839008049</v>
      </c>
      <c r="M38" s="46">
        <v>0.59998809409999998</v>
      </c>
      <c r="N38" s="53">
        <v>1.0100737070000001</v>
      </c>
    </row>
    <row r="39" spans="1:14" x14ac:dyDescent="0.25">
      <c r="A39" s="45"/>
      <c r="B39" s="52"/>
      <c r="C39" s="45"/>
      <c r="D39" s="45"/>
      <c r="E39" s="52"/>
      <c r="F39" s="45"/>
      <c r="G39" s="45"/>
      <c r="H39" s="45"/>
      <c r="I39" s="45"/>
      <c r="J39" s="45"/>
      <c r="K39" s="46" t="s">
        <v>28</v>
      </c>
      <c r="L39" s="46">
        <v>0.59733197277218486</v>
      </c>
      <c r="M39" s="45"/>
      <c r="N39" s="53">
        <v>0.99557304319999995</v>
      </c>
    </row>
    <row r="40" spans="1:14" x14ac:dyDescent="0.25">
      <c r="A40" s="50" t="s">
        <v>99</v>
      </c>
      <c r="B40" s="45"/>
      <c r="C40" s="45"/>
      <c r="D40" s="45"/>
      <c r="E40" s="50" t="s">
        <v>86</v>
      </c>
      <c r="F40" s="45"/>
      <c r="G40" s="45"/>
      <c r="H40" s="50" t="s">
        <v>100</v>
      </c>
      <c r="I40" s="45"/>
      <c r="J40" s="45"/>
      <c r="K40" s="46" t="s">
        <v>28</v>
      </c>
      <c r="L40" s="46">
        <v>0.59660011126908574</v>
      </c>
      <c r="M40" s="45"/>
      <c r="N40" s="53">
        <v>0.99435324979999995</v>
      </c>
    </row>
    <row r="41" spans="1:14" x14ac:dyDescent="0.25">
      <c r="A41" s="46" t="s">
        <v>28</v>
      </c>
      <c r="B41" s="52">
        <v>48001</v>
      </c>
      <c r="C41" s="45"/>
      <c r="D41" s="45"/>
      <c r="E41" s="52">
        <v>80359</v>
      </c>
      <c r="F41" s="45"/>
      <c r="G41" s="45"/>
      <c r="H41" s="46">
        <v>0.59733197280000006</v>
      </c>
      <c r="I41" s="45"/>
      <c r="J41" s="45"/>
      <c r="K41" s="45"/>
      <c r="L41" s="45"/>
      <c r="M41" s="45"/>
      <c r="N41" s="45"/>
    </row>
    <row r="42" spans="1:14" x14ac:dyDescent="0.25">
      <c r="A42" s="46" t="s">
        <v>33</v>
      </c>
      <c r="B42" s="52">
        <v>50198</v>
      </c>
      <c r="C42" s="45"/>
      <c r="D42" s="45"/>
      <c r="E42" s="52">
        <v>80555</v>
      </c>
      <c r="F42" s="45"/>
      <c r="G42" s="45"/>
      <c r="H42" s="46">
        <v>0.62315188379999997</v>
      </c>
      <c r="I42" s="45"/>
      <c r="J42" s="45"/>
      <c r="K42" s="46" t="s">
        <v>33</v>
      </c>
      <c r="L42" s="46">
        <v>0.60598613505483623</v>
      </c>
      <c r="M42" s="45"/>
      <c r="N42" s="54">
        <v>1.009996933</v>
      </c>
    </row>
    <row r="43" spans="1:14" x14ac:dyDescent="0.25">
      <c r="A43" s="45"/>
      <c r="B43" s="52"/>
      <c r="C43" s="45"/>
      <c r="D43" s="45"/>
      <c r="E43" s="52"/>
      <c r="F43" s="45"/>
      <c r="G43" s="45"/>
      <c r="H43" s="45"/>
      <c r="I43" s="45"/>
      <c r="J43" s="45"/>
      <c r="K43" s="46" t="s">
        <v>33</v>
      </c>
      <c r="L43" s="46">
        <v>0.62315188380609521</v>
      </c>
      <c r="M43" s="45"/>
      <c r="N43" s="54">
        <v>1.038607082</v>
      </c>
    </row>
    <row r="44" spans="1:14" x14ac:dyDescent="0.25">
      <c r="A44" s="50" t="s">
        <v>99</v>
      </c>
      <c r="B44" s="45"/>
      <c r="C44" s="45"/>
      <c r="D44" s="45"/>
      <c r="E44" s="50" t="s">
        <v>86</v>
      </c>
      <c r="F44" s="45"/>
      <c r="G44" s="45"/>
      <c r="H44" s="50" t="s">
        <v>100</v>
      </c>
      <c r="I44" s="45"/>
      <c r="J44" s="45"/>
      <c r="K44" s="46" t="s">
        <v>33</v>
      </c>
      <c r="L44" s="46">
        <v>0.5781643879844528</v>
      </c>
      <c r="M44" s="45"/>
      <c r="N44" s="54">
        <v>0.96362643459999997</v>
      </c>
    </row>
    <row r="45" spans="1:14" x14ac:dyDescent="0.25">
      <c r="A45" s="46" t="s">
        <v>28</v>
      </c>
      <c r="B45" s="52">
        <v>48256</v>
      </c>
      <c r="C45" s="45"/>
      <c r="D45" s="45"/>
      <c r="E45" s="52">
        <v>80885</v>
      </c>
      <c r="F45" s="45"/>
      <c r="G45" s="45"/>
      <c r="H45" s="46">
        <v>0.59660011130000001</v>
      </c>
      <c r="I45" s="45"/>
      <c r="J45" s="45"/>
      <c r="K45" s="45"/>
      <c r="L45" s="45"/>
      <c r="M45" s="45"/>
      <c r="N45" s="45"/>
    </row>
    <row r="46" spans="1:14" x14ac:dyDescent="0.25">
      <c r="A46" s="46" t="s">
        <v>33</v>
      </c>
      <c r="B46" s="52">
        <v>46559</v>
      </c>
      <c r="C46" s="45"/>
      <c r="D46" s="45"/>
      <c r="E46" s="52">
        <v>80529</v>
      </c>
      <c r="F46" s="45"/>
      <c r="G46" s="45"/>
      <c r="H46" s="46">
        <v>0.57816438800000003</v>
      </c>
      <c r="I46" s="45"/>
      <c r="J46" s="45"/>
      <c r="K46" s="45"/>
      <c r="L46" s="45"/>
      <c r="M46" s="45"/>
      <c r="N46" s="45"/>
    </row>
    <row r="47" spans="1:14" x14ac:dyDescent="0.25">
      <c r="A47" s="45"/>
      <c r="B47" s="52"/>
      <c r="C47" s="45"/>
      <c r="D47" s="45"/>
      <c r="E47" s="52"/>
      <c r="F47" s="45"/>
      <c r="G47" s="45"/>
      <c r="H47" s="45"/>
      <c r="I47" s="45"/>
      <c r="J47" s="45"/>
      <c r="K47" s="45"/>
      <c r="L47" s="45"/>
      <c r="M47" s="45"/>
      <c r="N47" s="45"/>
    </row>
    <row r="48" spans="1:14" x14ac:dyDescent="0.25">
      <c r="A48" s="45"/>
      <c r="B48" s="52"/>
      <c r="C48" s="45"/>
      <c r="D48" s="45"/>
      <c r="E48" s="52"/>
      <c r="F48" s="45"/>
      <c r="G48" s="45"/>
      <c r="H48" s="45"/>
      <c r="I48" s="45"/>
      <c r="J48" s="45"/>
      <c r="K48" s="45"/>
      <c r="L48" s="45"/>
      <c r="M48" s="45"/>
      <c r="N48" s="45"/>
    </row>
    <row r="49" spans="1:14" x14ac:dyDescent="0.25">
      <c r="A49" s="45"/>
      <c r="B49" s="52"/>
      <c r="C49" s="45"/>
      <c r="D49" s="45"/>
      <c r="E49" s="52"/>
      <c r="F49" s="45"/>
      <c r="G49" s="45"/>
      <c r="H49" s="45"/>
      <c r="I49" s="45"/>
      <c r="J49" s="45"/>
      <c r="K49" s="45"/>
      <c r="L49" s="45"/>
      <c r="M49" s="45"/>
      <c r="N49" s="45"/>
    </row>
    <row r="50" spans="1:14" x14ac:dyDescent="0.25">
      <c r="A50" s="45"/>
      <c r="B50" s="52"/>
      <c r="C50" s="45"/>
      <c r="D50" s="45"/>
      <c r="E50" s="52"/>
      <c r="F50" s="45"/>
      <c r="G50" s="45"/>
      <c r="H50" s="45"/>
      <c r="I50" s="45"/>
      <c r="J50" s="45"/>
      <c r="K50" s="45"/>
      <c r="L50" s="45"/>
      <c r="M50" s="45"/>
      <c r="N50" s="45"/>
    </row>
    <row r="51" spans="1:14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2" spans="1:14" x14ac:dyDescent="0.25">
      <c r="A52" s="45"/>
      <c r="B52" s="45"/>
      <c r="C52" s="45"/>
      <c r="D52" s="45"/>
      <c r="E52" s="52"/>
      <c r="F52" s="45"/>
      <c r="G52" s="45"/>
      <c r="H52" s="45"/>
      <c r="I52" s="45"/>
      <c r="J52" s="45"/>
      <c r="K52" s="45"/>
      <c r="L52" s="45"/>
      <c r="M52" s="45"/>
      <c r="N52" s="45"/>
    </row>
    <row r="53" spans="1:14" x14ac:dyDescent="0.25">
      <c r="A53" s="47" t="s">
        <v>80</v>
      </c>
      <c r="B53" s="45"/>
      <c r="C53" s="45"/>
      <c r="D53" s="45"/>
      <c r="E53" s="45"/>
      <c r="F53" s="45"/>
      <c r="G53" s="45"/>
      <c r="H53" s="45"/>
      <c r="I53" s="45"/>
      <c r="J53" s="45"/>
      <c r="K53" s="48" t="s">
        <v>81</v>
      </c>
      <c r="L53" s="49"/>
      <c r="M53" s="49"/>
      <c r="N53" s="45"/>
    </row>
    <row r="54" spans="1:14" x14ac:dyDescent="0.25">
      <c r="A54" s="50" t="s">
        <v>42</v>
      </c>
      <c r="B54" s="45"/>
      <c r="C54" s="45"/>
      <c r="D54" s="45"/>
      <c r="E54" s="50" t="s">
        <v>82</v>
      </c>
      <c r="F54" s="45"/>
      <c r="G54" s="45"/>
      <c r="H54" s="50" t="s">
        <v>90</v>
      </c>
      <c r="I54" s="51"/>
      <c r="J54" s="45"/>
      <c r="K54" s="45"/>
      <c r="L54" s="46" t="s">
        <v>30</v>
      </c>
      <c r="M54" s="46" t="s">
        <v>31</v>
      </c>
      <c r="N54" s="46" t="s">
        <v>32</v>
      </c>
    </row>
    <row r="55" spans="1:14" x14ac:dyDescent="0.25">
      <c r="A55" s="46" t="s">
        <v>28</v>
      </c>
      <c r="B55" s="52">
        <v>80517</v>
      </c>
      <c r="C55" s="45"/>
      <c r="D55" s="45"/>
      <c r="E55" s="52">
        <v>80169</v>
      </c>
      <c r="F55" s="45"/>
      <c r="G55" s="45"/>
      <c r="H55" s="46">
        <v>1.0043408300000001</v>
      </c>
      <c r="I55" s="45"/>
      <c r="J55" s="45"/>
      <c r="K55" s="46" t="s">
        <v>28</v>
      </c>
      <c r="L55" s="46">
        <v>1.0043408299966321</v>
      </c>
      <c r="M55" s="46">
        <v>1.0013538959999999</v>
      </c>
      <c r="N55" s="53">
        <v>1.002982896</v>
      </c>
    </row>
    <row r="56" spans="1:14" x14ac:dyDescent="0.25">
      <c r="A56" s="46" t="s">
        <v>33</v>
      </c>
      <c r="B56" s="52">
        <v>55236</v>
      </c>
      <c r="C56" s="45"/>
      <c r="D56" s="45"/>
      <c r="E56" s="52">
        <v>80321</v>
      </c>
      <c r="F56" s="45"/>
      <c r="G56" s="45"/>
      <c r="H56" s="46">
        <v>0.68769064130000002</v>
      </c>
      <c r="I56" s="45"/>
      <c r="J56" s="45"/>
      <c r="K56" s="46" t="s">
        <v>28</v>
      </c>
      <c r="L56" s="46">
        <v>1.0021424944579984</v>
      </c>
      <c r="M56" s="45"/>
      <c r="N56" s="53">
        <v>1.0007875319999999</v>
      </c>
    </row>
    <row r="57" spans="1:14" x14ac:dyDescent="0.25">
      <c r="A57" s="45"/>
      <c r="B57" s="52"/>
      <c r="C57" s="45"/>
      <c r="D57" s="45"/>
      <c r="E57" s="52"/>
      <c r="F57" s="45"/>
      <c r="G57" s="45"/>
      <c r="H57" s="45"/>
      <c r="I57" s="45"/>
      <c r="J57" s="45"/>
      <c r="K57" s="46" t="s">
        <v>28</v>
      </c>
      <c r="L57" s="46">
        <v>0.99757836341846129</v>
      </c>
      <c r="M57" s="45"/>
      <c r="N57" s="53">
        <v>0.99622957219999997</v>
      </c>
    </row>
    <row r="58" spans="1:14" x14ac:dyDescent="0.25">
      <c r="A58" s="50" t="s">
        <v>42</v>
      </c>
      <c r="B58" s="45"/>
      <c r="C58" s="45"/>
      <c r="D58" s="45"/>
      <c r="E58" s="50" t="s">
        <v>82</v>
      </c>
      <c r="F58" s="45"/>
      <c r="G58" s="45"/>
      <c r="H58" s="50" t="s">
        <v>90</v>
      </c>
      <c r="I58" s="45"/>
      <c r="J58" s="45"/>
      <c r="K58" s="45"/>
      <c r="L58" s="45"/>
      <c r="M58" s="45"/>
      <c r="N58" s="45"/>
    </row>
    <row r="59" spans="1:14" x14ac:dyDescent="0.25">
      <c r="A59" s="46" t="s">
        <v>28</v>
      </c>
      <c r="B59" s="52">
        <v>80920</v>
      </c>
      <c r="C59" s="45"/>
      <c r="D59" s="45"/>
      <c r="E59" s="52">
        <v>80747</v>
      </c>
      <c r="F59" s="45"/>
      <c r="G59" s="45"/>
      <c r="H59" s="46">
        <v>1.0021424940000001</v>
      </c>
      <c r="I59" s="45"/>
      <c r="J59" s="45"/>
      <c r="K59" s="46" t="s">
        <v>33</v>
      </c>
      <c r="L59" s="46">
        <v>0.6876906413017766</v>
      </c>
      <c r="M59" s="45"/>
      <c r="N59" s="54">
        <v>0.68676083860000003</v>
      </c>
    </row>
    <row r="60" spans="1:14" x14ac:dyDescent="0.25">
      <c r="A60" s="46" t="s">
        <v>33</v>
      </c>
      <c r="B60" s="52">
        <v>51187</v>
      </c>
      <c r="C60" s="45"/>
      <c r="D60" s="45"/>
      <c r="E60" s="52">
        <v>80997</v>
      </c>
      <c r="F60" s="45"/>
      <c r="G60" s="45"/>
      <c r="H60" s="46">
        <v>0.63196167759999999</v>
      </c>
      <c r="I60" s="45"/>
      <c r="J60" s="45"/>
      <c r="K60" s="46" t="s">
        <v>33</v>
      </c>
      <c r="L60" s="46">
        <v>0.63196167759299726</v>
      </c>
      <c r="M60" s="45"/>
      <c r="N60" s="54">
        <v>0.63110722409999997</v>
      </c>
    </row>
    <row r="61" spans="1:14" x14ac:dyDescent="0.25">
      <c r="A61" s="45"/>
      <c r="B61" s="45"/>
      <c r="C61" s="45"/>
      <c r="D61" s="45"/>
      <c r="E61" s="52"/>
      <c r="F61" s="45"/>
      <c r="G61" s="45"/>
      <c r="H61" s="45"/>
      <c r="I61" s="45"/>
      <c r="J61" s="45"/>
      <c r="K61" s="46" t="s">
        <v>33</v>
      </c>
      <c r="L61" s="46">
        <v>0.79687697240526145</v>
      </c>
      <c r="M61" s="45"/>
      <c r="N61" s="54">
        <v>0.79579954259999997</v>
      </c>
    </row>
    <row r="62" spans="1:14" x14ac:dyDescent="0.25">
      <c r="A62" s="50" t="s">
        <v>42</v>
      </c>
      <c r="B62" s="45"/>
      <c r="C62" s="45"/>
      <c r="D62" s="45"/>
      <c r="E62" s="50" t="s">
        <v>82</v>
      </c>
      <c r="F62" s="45"/>
      <c r="G62" s="45"/>
      <c r="H62" s="50" t="s">
        <v>90</v>
      </c>
      <c r="I62" s="45"/>
      <c r="J62" s="45"/>
      <c r="K62" s="45"/>
      <c r="L62" s="45"/>
      <c r="M62" s="45"/>
      <c r="N62" s="45"/>
    </row>
    <row r="63" spans="1:14" x14ac:dyDescent="0.25">
      <c r="A63" s="46" t="s">
        <v>28</v>
      </c>
      <c r="B63" s="52">
        <v>80741</v>
      </c>
      <c r="C63" s="45"/>
      <c r="D63" s="45"/>
      <c r="E63" s="52">
        <v>80937</v>
      </c>
      <c r="F63" s="45"/>
      <c r="G63" s="45"/>
      <c r="H63" s="46">
        <v>0.99757836339999995</v>
      </c>
      <c r="I63" s="45"/>
      <c r="J63" s="45"/>
      <c r="K63" s="45"/>
      <c r="L63" s="45"/>
      <c r="M63" s="45"/>
      <c r="N63" s="45"/>
    </row>
    <row r="64" spans="1:14" x14ac:dyDescent="0.25">
      <c r="A64" s="46" t="s">
        <v>33</v>
      </c>
      <c r="B64" s="52">
        <v>63127</v>
      </c>
      <c r="C64" s="45"/>
      <c r="D64" s="45"/>
      <c r="E64" s="52">
        <v>79218</v>
      </c>
      <c r="F64" s="45"/>
      <c r="G64" s="45"/>
      <c r="H64" s="46">
        <v>0.79687697239999999</v>
      </c>
      <c r="I64" s="45"/>
      <c r="J64" s="45"/>
      <c r="K64" s="45"/>
      <c r="L64" s="45"/>
      <c r="M64" s="45"/>
      <c r="N64" s="45"/>
    </row>
    <row r="65" spans="1:14" x14ac:dyDescent="0.25">
      <c r="A65" s="45"/>
      <c r="B65" s="52"/>
      <c r="C65" s="45"/>
      <c r="D65" s="45"/>
      <c r="E65" s="52"/>
      <c r="F65" s="45"/>
      <c r="G65" s="45"/>
      <c r="H65" s="45"/>
      <c r="I65" s="45"/>
      <c r="J65" s="45"/>
      <c r="K65" s="45"/>
      <c r="L65" s="45"/>
      <c r="M65" s="45"/>
      <c r="N65" s="45"/>
    </row>
    <row r="66" spans="1:14" x14ac:dyDescent="0.25">
      <c r="A66" s="45"/>
      <c r="B66" s="52"/>
      <c r="C66" s="45"/>
      <c r="D66" s="45"/>
      <c r="E66" s="52"/>
      <c r="F66" s="45"/>
      <c r="G66" s="45"/>
      <c r="H66" s="45"/>
      <c r="I66" s="45"/>
      <c r="J66" s="45"/>
      <c r="K66" s="45"/>
      <c r="L66" s="45"/>
      <c r="M66" s="45"/>
      <c r="N66" s="45"/>
    </row>
    <row r="67" spans="1:14" x14ac:dyDescent="0.25">
      <c r="A67" s="45"/>
      <c r="B67" s="52"/>
      <c r="C67" s="45"/>
      <c r="D67" s="45"/>
      <c r="E67" s="52"/>
      <c r="F67" s="45"/>
      <c r="G67" s="45"/>
      <c r="H67" s="45"/>
      <c r="I67" s="45"/>
      <c r="J67" s="45"/>
      <c r="K67" s="45"/>
      <c r="L67" s="45"/>
      <c r="M67" s="45"/>
      <c r="N67" s="45"/>
    </row>
    <row r="68" spans="1:14" x14ac:dyDescent="0.25">
      <c r="A68" s="47" t="s">
        <v>85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x14ac:dyDescent="0.25">
      <c r="A69" s="50" t="s">
        <v>42</v>
      </c>
      <c r="B69" s="45"/>
      <c r="C69" s="45"/>
      <c r="D69" s="45"/>
      <c r="E69" s="50" t="s">
        <v>86</v>
      </c>
      <c r="F69" s="45"/>
      <c r="G69" s="45"/>
      <c r="H69" s="50" t="s">
        <v>87</v>
      </c>
      <c r="I69" s="45"/>
      <c r="J69" s="45"/>
      <c r="K69" s="49" t="s">
        <v>85</v>
      </c>
      <c r="L69" s="49"/>
      <c r="M69" s="49"/>
      <c r="N69" s="45"/>
    </row>
    <row r="70" spans="1:14" x14ac:dyDescent="0.25">
      <c r="A70" s="46" t="s">
        <v>28</v>
      </c>
      <c r="B70" s="52">
        <v>48967</v>
      </c>
      <c r="C70" s="45"/>
      <c r="D70" s="45"/>
      <c r="E70" s="52">
        <v>80004</v>
      </c>
      <c r="F70" s="45"/>
      <c r="G70" s="45"/>
      <c r="H70" s="46">
        <v>0.61205689720000001</v>
      </c>
      <c r="I70" s="51"/>
      <c r="J70" s="45"/>
      <c r="K70" s="45"/>
      <c r="L70" s="46" t="s">
        <v>30</v>
      </c>
      <c r="M70" s="46" t="s">
        <v>31</v>
      </c>
      <c r="N70" s="46" t="s">
        <v>32</v>
      </c>
    </row>
    <row r="71" spans="1:14" x14ac:dyDescent="0.25">
      <c r="A71" s="46" t="s">
        <v>33</v>
      </c>
      <c r="B71" s="52">
        <v>39563</v>
      </c>
      <c r="C71" s="45"/>
      <c r="D71" s="45"/>
      <c r="E71" s="52">
        <v>81789</v>
      </c>
      <c r="F71" s="45"/>
      <c r="G71" s="45"/>
      <c r="H71" s="46">
        <v>0.48372030469999999</v>
      </c>
      <c r="I71" s="45"/>
      <c r="J71" s="45"/>
      <c r="K71" s="46" t="s">
        <v>28</v>
      </c>
      <c r="L71" s="46">
        <v>0.61205689715514222</v>
      </c>
      <c r="M71" s="46">
        <v>0.61112130860000002</v>
      </c>
      <c r="N71" s="53">
        <v>1.0015309370000001</v>
      </c>
    </row>
    <row r="72" spans="1:14" x14ac:dyDescent="0.25">
      <c r="A72" s="45"/>
      <c r="B72" s="52"/>
      <c r="C72" s="45"/>
      <c r="D72" s="45"/>
      <c r="E72" s="52"/>
      <c r="F72" s="45"/>
      <c r="G72" s="45"/>
      <c r="H72" s="45"/>
      <c r="I72" s="45"/>
      <c r="J72" s="45"/>
      <c r="K72" s="46" t="s">
        <v>28</v>
      </c>
      <c r="L72" s="46">
        <v>0.5953981642272389</v>
      </c>
      <c r="M72" s="45"/>
      <c r="N72" s="53">
        <v>0.97427164759999996</v>
      </c>
    </row>
    <row r="73" spans="1:14" x14ac:dyDescent="0.25">
      <c r="A73" s="50" t="s">
        <v>42</v>
      </c>
      <c r="B73" s="45"/>
      <c r="C73" s="45"/>
      <c r="D73" s="45"/>
      <c r="E73" s="50" t="s">
        <v>86</v>
      </c>
      <c r="F73" s="45"/>
      <c r="G73" s="45"/>
      <c r="H73" s="50" t="s">
        <v>87</v>
      </c>
      <c r="I73" s="45"/>
      <c r="J73" s="45"/>
      <c r="K73" s="46" t="s">
        <v>28</v>
      </c>
      <c r="L73" s="46">
        <v>0.6259088645418327</v>
      </c>
      <c r="M73" s="45"/>
      <c r="N73" s="53">
        <v>1.0241974149999999</v>
      </c>
    </row>
    <row r="74" spans="1:14" x14ac:dyDescent="0.25">
      <c r="A74" s="46" t="s">
        <v>28</v>
      </c>
      <c r="B74" s="52">
        <v>48001</v>
      </c>
      <c r="C74" s="45"/>
      <c r="D74" s="45"/>
      <c r="E74" s="52">
        <v>80620</v>
      </c>
      <c r="F74" s="45"/>
      <c r="G74" s="45"/>
      <c r="H74" s="46">
        <v>0.59539816420000002</v>
      </c>
      <c r="I74" s="45"/>
      <c r="J74" s="45"/>
      <c r="K74" s="45"/>
      <c r="L74" s="45"/>
      <c r="M74" s="45"/>
      <c r="N74" s="45"/>
    </row>
    <row r="75" spans="1:14" x14ac:dyDescent="0.25">
      <c r="A75" s="46" t="s">
        <v>33</v>
      </c>
      <c r="B75" s="52">
        <v>39883</v>
      </c>
      <c r="C75" s="45"/>
      <c r="D75" s="45"/>
      <c r="E75" s="52">
        <v>81414</v>
      </c>
      <c r="F75" s="45"/>
      <c r="G75" s="45"/>
      <c r="H75" s="46">
        <v>0.48987889060000001</v>
      </c>
      <c r="I75" s="45"/>
      <c r="J75" s="45"/>
      <c r="K75" s="46" t="s">
        <v>33</v>
      </c>
      <c r="L75" s="46">
        <v>0.48372030468644928</v>
      </c>
      <c r="M75" s="45"/>
      <c r="N75" s="54">
        <v>0.79152910860000003</v>
      </c>
    </row>
    <row r="76" spans="1:14" x14ac:dyDescent="0.25">
      <c r="A76" s="45"/>
      <c r="B76" s="52"/>
      <c r="C76" s="45"/>
      <c r="D76" s="45"/>
      <c r="E76" s="52"/>
      <c r="F76" s="45"/>
      <c r="G76" s="45"/>
      <c r="H76" s="45"/>
      <c r="I76" s="45"/>
      <c r="J76" s="45"/>
      <c r="K76" s="46" t="s">
        <v>33</v>
      </c>
      <c r="L76" s="46">
        <v>0.48987889060849488</v>
      </c>
      <c r="M76" s="45"/>
      <c r="N76" s="54">
        <v>0.80160662650000003</v>
      </c>
    </row>
    <row r="77" spans="1:14" x14ac:dyDescent="0.25">
      <c r="A77" s="50" t="s">
        <v>42</v>
      </c>
      <c r="B77" s="45"/>
      <c r="C77" s="45"/>
      <c r="D77" s="45"/>
      <c r="E77" s="50" t="s">
        <v>86</v>
      </c>
      <c r="F77" s="45"/>
      <c r="G77" s="45"/>
      <c r="H77" s="50" t="s">
        <v>87</v>
      </c>
      <c r="I77" s="45"/>
      <c r="J77" s="45"/>
      <c r="K77" s="46" t="s">
        <v>33</v>
      </c>
      <c r="L77" s="46">
        <v>0.53244011771571897</v>
      </c>
      <c r="M77" s="45"/>
      <c r="N77" s="54">
        <v>0.8712511087</v>
      </c>
    </row>
    <row r="78" spans="1:14" x14ac:dyDescent="0.25">
      <c r="A78" s="46" t="s">
        <v>28</v>
      </c>
      <c r="B78" s="52">
        <v>50273</v>
      </c>
      <c r="C78" s="45"/>
      <c r="D78" s="45"/>
      <c r="E78" s="52">
        <v>80320</v>
      </c>
      <c r="F78" s="45"/>
      <c r="G78" s="45"/>
      <c r="H78" s="46">
        <v>0.62590886450000005</v>
      </c>
      <c r="I78" s="45"/>
      <c r="J78" s="45"/>
      <c r="K78" s="45"/>
      <c r="L78" s="45"/>
      <c r="M78" s="45"/>
      <c r="N78" s="45"/>
    </row>
    <row r="79" spans="1:14" x14ac:dyDescent="0.25">
      <c r="A79" s="46" t="s">
        <v>33</v>
      </c>
      <c r="B79" s="52">
        <v>42879</v>
      </c>
      <c r="C79" s="45"/>
      <c r="D79" s="45"/>
      <c r="E79" s="52">
        <v>80533</v>
      </c>
      <c r="F79" s="45"/>
      <c r="G79" s="45"/>
      <c r="H79" s="46">
        <v>0.53244011769999999</v>
      </c>
      <c r="I79" s="45"/>
      <c r="J79" s="45"/>
      <c r="K79" s="45"/>
      <c r="L79" s="45"/>
      <c r="M79" s="45"/>
      <c r="N79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E5CC-0C70-4528-9337-052D36855DC1}">
  <dimension ref="A1:T32"/>
  <sheetViews>
    <sheetView workbookViewId="0">
      <selection activeCell="F34" sqref="F34"/>
    </sheetView>
  </sheetViews>
  <sheetFormatPr defaultRowHeight="15" x14ac:dyDescent="0.25"/>
  <cols>
    <col min="1" max="1" width="18.42578125" customWidth="1"/>
    <col min="5" max="5" width="13.140625" customWidth="1"/>
    <col min="6" max="6" width="14.85546875" customWidth="1"/>
    <col min="12" max="12" width="14.5703125" customWidth="1"/>
    <col min="13" max="13" width="13.5703125" customWidth="1"/>
    <col min="19" max="19" width="13.28515625" customWidth="1"/>
    <col min="20" max="20" width="14" customWidth="1"/>
  </cols>
  <sheetData>
    <row r="1" spans="1:20" x14ac:dyDescent="0.25">
      <c r="A1" s="22" t="s">
        <v>19</v>
      </c>
      <c r="H1" s="22" t="s">
        <v>19</v>
      </c>
    </row>
    <row r="2" spans="1:20" x14ac:dyDescent="0.25">
      <c r="A2" t="s">
        <v>102</v>
      </c>
      <c r="H2" t="s">
        <v>101</v>
      </c>
    </row>
    <row r="3" spans="1:20" x14ac:dyDescent="0.25"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</row>
    <row r="4" spans="1:20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H4" s="2" t="s">
        <v>20</v>
      </c>
      <c r="I4" s="3">
        <v>27.437143325805664</v>
      </c>
      <c r="J4" s="3">
        <v>26.185003280639648</v>
      </c>
      <c r="K4" s="3">
        <v>26.919345855712891</v>
      </c>
      <c r="L4" s="3">
        <v>26.456813812255859</v>
      </c>
      <c r="M4" s="3">
        <v>28.077131271362305</v>
      </c>
      <c r="O4" s="2" t="s">
        <v>10</v>
      </c>
      <c r="P4" s="3">
        <v>21.733968734741211</v>
      </c>
      <c r="Q4" s="3">
        <v>18.572732925415039</v>
      </c>
      <c r="R4" s="3">
        <v>18.965568542480401</v>
      </c>
      <c r="S4" s="3">
        <v>18.589141845703125</v>
      </c>
      <c r="T4" s="3">
        <v>21.47816276550293</v>
      </c>
    </row>
    <row r="5" spans="1:20" x14ac:dyDescent="0.25">
      <c r="A5" s="57">
        <v>19778</v>
      </c>
      <c r="B5" s="57">
        <v>44800</v>
      </c>
      <c r="C5" s="57">
        <v>34795</v>
      </c>
      <c r="D5" s="57">
        <v>44688</v>
      </c>
      <c r="E5" s="57">
        <v>8891</v>
      </c>
      <c r="H5" s="1" t="s">
        <v>4</v>
      </c>
      <c r="I5" s="4">
        <v>19.571959813435871</v>
      </c>
      <c r="J5">
        <v>23.213010787963867</v>
      </c>
      <c r="K5">
        <v>19.835562388102215</v>
      </c>
      <c r="L5">
        <v>19.871998469034832</v>
      </c>
      <c r="M5">
        <v>18.965058644612629</v>
      </c>
      <c r="O5" s="1" t="s">
        <v>4</v>
      </c>
      <c r="P5">
        <v>17.541817665100098</v>
      </c>
      <c r="Q5" s="4">
        <v>17.022427558898926</v>
      </c>
      <c r="R5">
        <v>16.849905014038086</v>
      </c>
      <c r="S5">
        <v>16.851694107055664</v>
      </c>
      <c r="T5">
        <v>17.57193660736084</v>
      </c>
    </row>
    <row r="6" spans="1:20" x14ac:dyDescent="0.25">
      <c r="A6" s="57">
        <v>16493</v>
      </c>
      <c r="B6" s="57">
        <v>42800</v>
      </c>
      <c r="C6" s="57">
        <v>35785</v>
      </c>
      <c r="D6" s="57">
        <v>43688</v>
      </c>
      <c r="E6" s="57">
        <v>8725</v>
      </c>
    </row>
    <row r="7" spans="1:20" x14ac:dyDescent="0.25">
      <c r="A7" s="57">
        <v>17987</v>
      </c>
      <c r="B7" s="57">
        <v>41584</v>
      </c>
      <c r="C7" s="57">
        <v>45785</v>
      </c>
      <c r="D7" s="57">
        <v>41001</v>
      </c>
      <c r="E7" s="57">
        <v>8214</v>
      </c>
    </row>
    <row r="11" spans="1:20" x14ac:dyDescent="0.25">
      <c r="A11" t="s">
        <v>103</v>
      </c>
    </row>
    <row r="12" spans="1:20" x14ac:dyDescent="0.25">
      <c r="A12" s="58" t="s">
        <v>11</v>
      </c>
      <c r="B12" s="58" t="s">
        <v>12</v>
      </c>
      <c r="C12" s="58" t="s">
        <v>13</v>
      </c>
      <c r="D12" s="58" t="s">
        <v>14</v>
      </c>
      <c r="E12" s="58" t="s">
        <v>15</v>
      </c>
    </row>
    <row r="13" spans="1:20" x14ac:dyDescent="0.25">
      <c r="A13" s="59">
        <v>17898</v>
      </c>
      <c r="B13" s="59">
        <v>34558</v>
      </c>
      <c r="C13" s="59">
        <v>24987</v>
      </c>
      <c r="D13" s="59">
        <v>44149</v>
      </c>
      <c r="E13" s="59">
        <v>9918</v>
      </c>
    </row>
    <row r="14" spans="1:20" x14ac:dyDescent="0.25">
      <c r="A14" s="59">
        <v>16001</v>
      </c>
      <c r="B14" s="59">
        <v>32780</v>
      </c>
      <c r="C14" s="59">
        <v>29875</v>
      </c>
      <c r="D14" s="59">
        <v>43159</v>
      </c>
      <c r="E14" s="59">
        <v>9875</v>
      </c>
    </row>
    <row r="15" spans="1:20" x14ac:dyDescent="0.25">
      <c r="A15" s="59">
        <v>15123</v>
      </c>
      <c r="B15" s="59">
        <v>41115</v>
      </c>
      <c r="C15" s="59">
        <v>38795</v>
      </c>
      <c r="D15" s="59">
        <v>48977</v>
      </c>
      <c r="E15" s="59">
        <v>8879</v>
      </c>
    </row>
    <row r="20" spans="1:15" x14ac:dyDescent="0.25">
      <c r="A20" s="22" t="s">
        <v>21</v>
      </c>
      <c r="H20" s="22" t="s">
        <v>21</v>
      </c>
    </row>
    <row r="21" spans="1:15" x14ac:dyDescent="0.25">
      <c r="A21" s="60" t="s">
        <v>102</v>
      </c>
    </row>
    <row r="22" spans="1:15" x14ac:dyDescent="0.25">
      <c r="A22" s="61" t="s">
        <v>15</v>
      </c>
      <c r="B22" s="61" t="s">
        <v>88</v>
      </c>
      <c r="I22" s="1" t="s">
        <v>2</v>
      </c>
      <c r="J22" s="1" t="s">
        <v>3</v>
      </c>
      <c r="N22" s="1" t="s">
        <v>2</v>
      </c>
      <c r="O22" s="1" t="s">
        <v>3</v>
      </c>
    </row>
    <row r="23" spans="1:15" x14ac:dyDescent="0.25">
      <c r="A23" s="62">
        <v>16485</v>
      </c>
      <c r="B23" s="62">
        <v>34688</v>
      </c>
      <c r="H23" s="2" t="s">
        <v>20</v>
      </c>
      <c r="I23" s="5">
        <v>33.446662902832031</v>
      </c>
      <c r="J23" s="5">
        <v>34.121452331542969</v>
      </c>
      <c r="M23" s="2" t="s">
        <v>10</v>
      </c>
      <c r="N23" s="5">
        <v>30.273368835449219</v>
      </c>
      <c r="O23" s="5">
        <v>23.081779479980469</v>
      </c>
    </row>
    <row r="24" spans="1:15" x14ac:dyDescent="0.25">
      <c r="A24" s="62">
        <v>16778</v>
      </c>
      <c r="B24" s="62">
        <v>44487</v>
      </c>
      <c r="H24" s="1" t="s">
        <v>4</v>
      </c>
      <c r="I24" s="4">
        <v>21.511022567749023</v>
      </c>
      <c r="J24" s="4">
        <v>26.68781852722168</v>
      </c>
      <c r="M24" s="1" t="s">
        <v>4</v>
      </c>
      <c r="N24" s="4">
        <v>21.618900299072266</v>
      </c>
      <c r="O24" s="4">
        <v>22.446466445922852</v>
      </c>
    </row>
    <row r="25" spans="1:15" x14ac:dyDescent="0.25">
      <c r="A25" s="62">
        <v>17789</v>
      </c>
      <c r="B25" s="62">
        <v>41524</v>
      </c>
    </row>
    <row r="28" spans="1:15" x14ac:dyDescent="0.25">
      <c r="A28" s="60" t="s">
        <v>103</v>
      </c>
    </row>
    <row r="29" spans="1:15" x14ac:dyDescent="0.25">
      <c r="A29" s="63" t="s">
        <v>15</v>
      </c>
      <c r="B29" s="63" t="s">
        <v>88</v>
      </c>
    </row>
    <row r="30" spans="1:15" x14ac:dyDescent="0.25">
      <c r="A30" s="64">
        <v>20154</v>
      </c>
      <c r="B30" s="64">
        <v>44987</v>
      </c>
    </row>
    <row r="31" spans="1:15" x14ac:dyDescent="0.25">
      <c r="A31" s="64">
        <v>21365</v>
      </c>
      <c r="B31" s="64">
        <v>55789</v>
      </c>
    </row>
    <row r="32" spans="1:15" x14ac:dyDescent="0.25">
      <c r="A32" s="64">
        <v>20874</v>
      </c>
      <c r="B32" s="64">
        <v>54224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B95-AC52-489E-B915-7694950FE4B0}">
  <dimension ref="A1:N55"/>
  <sheetViews>
    <sheetView workbookViewId="0">
      <selection activeCell="A3" sqref="A3:N55"/>
    </sheetView>
  </sheetViews>
  <sheetFormatPr defaultRowHeight="15" x14ac:dyDescent="0.25"/>
  <sheetData>
    <row r="1" spans="1:14" x14ac:dyDescent="0.25">
      <c r="A1" s="22" t="s">
        <v>104</v>
      </c>
    </row>
    <row r="3" spans="1:14" x14ac:dyDescent="0.25">
      <c r="A3" s="69" t="s">
        <v>47</v>
      </c>
      <c r="B3" s="55"/>
      <c r="C3" s="55"/>
      <c r="D3" s="55"/>
      <c r="E3" s="69" t="s">
        <v>48</v>
      </c>
      <c r="F3" s="55"/>
      <c r="G3" s="55"/>
      <c r="H3" s="69" t="s">
        <v>92</v>
      </c>
      <c r="I3" s="70"/>
      <c r="J3" s="55"/>
      <c r="K3" s="55"/>
      <c r="L3" s="65" t="s">
        <v>30</v>
      </c>
      <c r="M3" s="65" t="s">
        <v>31</v>
      </c>
      <c r="N3" s="65" t="s">
        <v>32</v>
      </c>
    </row>
    <row r="4" spans="1:14" x14ac:dyDescent="0.25">
      <c r="A4" s="65" t="s">
        <v>35</v>
      </c>
      <c r="B4" s="71">
        <v>80442</v>
      </c>
      <c r="C4" s="55"/>
      <c r="D4" s="55"/>
      <c r="E4" s="71">
        <v>80345</v>
      </c>
      <c r="F4" s="55"/>
      <c r="G4" s="55"/>
      <c r="H4" s="65">
        <v>1.0012072940000001</v>
      </c>
      <c r="I4" s="55"/>
      <c r="J4" s="55"/>
      <c r="K4" s="65" t="s">
        <v>35</v>
      </c>
      <c r="L4" s="65">
        <v>1.0012072935465803</v>
      </c>
      <c r="M4" s="65">
        <v>0.99525770589999996</v>
      </c>
      <c r="N4" s="72">
        <v>1.0059779369999999</v>
      </c>
    </row>
    <row r="5" spans="1:14" x14ac:dyDescent="0.25">
      <c r="A5" s="65" t="s">
        <v>50</v>
      </c>
      <c r="B5" s="71">
        <v>52497</v>
      </c>
      <c r="C5" s="55"/>
      <c r="D5" s="55"/>
      <c r="E5" s="71">
        <v>80955</v>
      </c>
      <c r="F5" s="55"/>
      <c r="G5" s="55"/>
      <c r="H5" s="65">
        <v>0.64847137300000002</v>
      </c>
      <c r="I5" s="55"/>
      <c r="J5" s="55"/>
      <c r="K5" s="65" t="s">
        <v>35</v>
      </c>
      <c r="L5" s="65">
        <v>0.99702095181820416</v>
      </c>
      <c r="M5" s="55"/>
      <c r="N5" s="72">
        <v>1.0017716480000001</v>
      </c>
    </row>
    <row r="6" spans="1:14" x14ac:dyDescent="0.25">
      <c r="A6" s="65" t="s">
        <v>105</v>
      </c>
      <c r="B6" s="71">
        <v>51000</v>
      </c>
      <c r="C6" s="55"/>
      <c r="D6" s="55"/>
      <c r="E6" s="71">
        <v>81127</v>
      </c>
      <c r="F6" s="55"/>
      <c r="G6" s="55"/>
      <c r="H6" s="65">
        <v>0.62864397800000005</v>
      </c>
      <c r="I6" s="55"/>
      <c r="J6" s="55"/>
      <c r="K6" s="65" t="s">
        <v>35</v>
      </c>
      <c r="L6" s="65">
        <v>0.98754487241680411</v>
      </c>
      <c r="M6" s="55"/>
      <c r="N6" s="72">
        <v>0.99225041570000005</v>
      </c>
    </row>
    <row r="7" spans="1:14" x14ac:dyDescent="0.25">
      <c r="A7" s="73" t="s">
        <v>106</v>
      </c>
      <c r="B7" s="74">
        <v>50337</v>
      </c>
      <c r="C7" s="74"/>
      <c r="D7" s="74"/>
      <c r="E7" s="71">
        <v>81596</v>
      </c>
      <c r="F7" s="74"/>
      <c r="G7" s="74"/>
      <c r="H7" s="65">
        <v>0.61690524049999995</v>
      </c>
      <c r="I7" s="55"/>
      <c r="J7" s="55"/>
      <c r="K7" s="55"/>
      <c r="L7" s="55"/>
      <c r="M7" s="55"/>
      <c r="N7" s="72"/>
    </row>
    <row r="8" spans="1:14" x14ac:dyDescent="0.25">
      <c r="A8" s="74" t="s">
        <v>107</v>
      </c>
      <c r="B8" s="75">
        <v>50116</v>
      </c>
      <c r="C8" s="74"/>
      <c r="D8" s="74"/>
      <c r="E8" s="71">
        <v>80660</v>
      </c>
      <c r="F8" s="74"/>
      <c r="G8" s="74"/>
      <c r="H8" s="65">
        <v>0.62132407639999998</v>
      </c>
      <c r="I8" s="55"/>
      <c r="J8" s="55"/>
      <c r="K8" s="65" t="s">
        <v>50</v>
      </c>
      <c r="L8" s="65">
        <v>0.64847137298499169</v>
      </c>
      <c r="M8" s="55"/>
      <c r="N8" s="72">
        <v>0.65156126810000004</v>
      </c>
    </row>
    <row r="9" spans="1:14" x14ac:dyDescent="0.25">
      <c r="A9" s="74" t="s">
        <v>108</v>
      </c>
      <c r="B9" s="75">
        <v>52007</v>
      </c>
      <c r="C9" s="74"/>
      <c r="D9" s="74"/>
      <c r="E9" s="71">
        <v>81943</v>
      </c>
      <c r="F9" s="74"/>
      <c r="G9" s="74"/>
      <c r="H9" s="65">
        <v>0.63467288239999997</v>
      </c>
      <c r="I9" s="55"/>
      <c r="J9" s="55"/>
      <c r="K9" s="65" t="s">
        <v>50</v>
      </c>
      <c r="L9" s="65">
        <v>0.6562307237181666</v>
      </c>
      <c r="M9" s="55"/>
      <c r="N9" s="72">
        <v>0.65935759130000005</v>
      </c>
    </row>
    <row r="10" spans="1:14" x14ac:dyDescent="0.25">
      <c r="A10" s="76"/>
      <c r="B10" s="77"/>
      <c r="C10" s="77"/>
      <c r="D10" s="77"/>
      <c r="E10" s="71"/>
      <c r="F10" s="77"/>
      <c r="G10" s="77"/>
      <c r="H10" s="55"/>
      <c r="I10" s="55"/>
      <c r="J10" s="55"/>
      <c r="K10" s="65" t="s">
        <v>50</v>
      </c>
      <c r="L10" s="65">
        <v>0.6395343070399484</v>
      </c>
      <c r="M10" s="55"/>
      <c r="N10" s="72">
        <v>0.64258161800000002</v>
      </c>
    </row>
    <row r="11" spans="1:14" x14ac:dyDescent="0.25">
      <c r="A11" s="69" t="s">
        <v>47</v>
      </c>
      <c r="B11" s="55"/>
      <c r="C11" s="74"/>
      <c r="D11" s="74"/>
      <c r="E11" s="71"/>
      <c r="F11" s="74"/>
      <c r="G11" s="74"/>
      <c r="H11" s="55"/>
      <c r="I11" s="55"/>
      <c r="J11" s="55"/>
      <c r="K11" s="55"/>
      <c r="L11" s="55"/>
      <c r="M11" s="55"/>
      <c r="N11" s="78"/>
    </row>
    <row r="12" spans="1:14" x14ac:dyDescent="0.25">
      <c r="A12" s="65" t="s">
        <v>35</v>
      </c>
      <c r="B12" s="71">
        <v>80992</v>
      </c>
      <c r="C12" s="74"/>
      <c r="D12" s="74"/>
      <c r="E12" s="71">
        <v>81234</v>
      </c>
      <c r="F12" s="74"/>
      <c r="G12" s="74"/>
      <c r="H12" s="65">
        <v>0.99702095180000005</v>
      </c>
      <c r="I12" s="55"/>
      <c r="J12" s="55"/>
      <c r="K12" s="65" t="s">
        <v>105</v>
      </c>
      <c r="L12" s="79">
        <v>0.62864397796048166</v>
      </c>
      <c r="M12" s="78"/>
      <c r="N12" s="72">
        <v>0.63163939769999999</v>
      </c>
    </row>
    <row r="13" spans="1:14" x14ac:dyDescent="0.25">
      <c r="A13" s="65" t="s">
        <v>50</v>
      </c>
      <c r="B13" s="71">
        <v>52129</v>
      </c>
      <c r="C13" s="74"/>
      <c r="D13" s="74"/>
      <c r="E13" s="71">
        <v>79437</v>
      </c>
      <c r="F13" s="74"/>
      <c r="G13" s="74"/>
      <c r="H13" s="65">
        <v>0.65623072370000002</v>
      </c>
      <c r="I13" s="55"/>
      <c r="J13" s="55"/>
      <c r="K13" s="65" t="s">
        <v>105</v>
      </c>
      <c r="L13" s="79">
        <v>0.61883081630638637</v>
      </c>
      <c r="M13" s="78"/>
      <c r="N13" s="72">
        <v>0.62177947739999995</v>
      </c>
    </row>
    <row r="14" spans="1:14" x14ac:dyDescent="0.25">
      <c r="A14" s="65" t="s">
        <v>105</v>
      </c>
      <c r="B14" s="71">
        <v>50155</v>
      </c>
      <c r="C14" s="77"/>
      <c r="D14" s="77"/>
      <c r="E14" s="71">
        <v>81048</v>
      </c>
      <c r="F14" s="77"/>
      <c r="G14" s="77"/>
      <c r="H14" s="65">
        <v>0.61883081630000003</v>
      </c>
      <c r="I14" s="55"/>
      <c r="J14" s="55"/>
      <c r="K14" s="65" t="s">
        <v>105</v>
      </c>
      <c r="L14" s="79">
        <v>0.61455416359616799</v>
      </c>
      <c r="M14" s="78"/>
      <c r="N14" s="72">
        <v>0.61748244689999998</v>
      </c>
    </row>
    <row r="15" spans="1:14" x14ac:dyDescent="0.25">
      <c r="A15" s="73" t="s">
        <v>106</v>
      </c>
      <c r="B15" s="74">
        <v>51056</v>
      </c>
      <c r="C15" s="77"/>
      <c r="D15" s="77"/>
      <c r="E15" s="71">
        <v>82094</v>
      </c>
      <c r="F15" s="77"/>
      <c r="G15" s="77"/>
      <c r="H15" s="65">
        <v>0.62192121229999997</v>
      </c>
      <c r="I15" s="55"/>
      <c r="J15" s="55"/>
      <c r="K15" s="80"/>
      <c r="L15" s="80"/>
      <c r="M15" s="80"/>
      <c r="N15" s="72"/>
    </row>
    <row r="16" spans="1:14" x14ac:dyDescent="0.25">
      <c r="A16" s="74" t="s">
        <v>107</v>
      </c>
      <c r="B16" s="75">
        <v>50994</v>
      </c>
      <c r="C16" s="74"/>
      <c r="D16" s="74"/>
      <c r="E16" s="71">
        <v>81104</v>
      </c>
      <c r="F16" s="74"/>
      <c r="G16" s="74"/>
      <c r="H16" s="65">
        <v>0.62874827379999998</v>
      </c>
      <c r="I16" s="55"/>
      <c r="J16" s="55"/>
      <c r="K16" s="73" t="s">
        <v>106</v>
      </c>
      <c r="L16" s="81">
        <v>0.61690524045296335</v>
      </c>
      <c r="M16" s="81"/>
      <c r="N16" s="72">
        <v>0.61984472639999999</v>
      </c>
    </row>
    <row r="17" spans="1:14" x14ac:dyDescent="0.25">
      <c r="A17" s="74" t="s">
        <v>108</v>
      </c>
      <c r="B17" s="77">
        <v>51009</v>
      </c>
      <c r="C17" s="74"/>
      <c r="D17" s="74"/>
      <c r="E17" s="71">
        <v>80535</v>
      </c>
      <c r="F17" s="74"/>
      <c r="G17" s="74"/>
      <c r="H17" s="65">
        <v>0.63337679270000002</v>
      </c>
      <c r="I17" s="55"/>
      <c r="J17" s="55"/>
      <c r="K17" s="73" t="s">
        <v>106</v>
      </c>
      <c r="L17" s="82">
        <v>0.62874827382126652</v>
      </c>
      <c r="M17" s="82"/>
      <c r="N17" s="72">
        <v>0.63174419059999998</v>
      </c>
    </row>
    <row r="18" spans="1:14" x14ac:dyDescent="0.25">
      <c r="A18" s="74"/>
      <c r="B18" s="75"/>
      <c r="C18" s="74"/>
      <c r="D18" s="74"/>
      <c r="E18" s="71"/>
      <c r="F18" s="74"/>
      <c r="G18" s="74"/>
      <c r="H18" s="55"/>
      <c r="I18" s="55"/>
      <c r="J18" s="55"/>
      <c r="K18" s="73" t="s">
        <v>106</v>
      </c>
      <c r="L18" s="82">
        <v>0.65122278270863931</v>
      </c>
      <c r="M18" s="82"/>
      <c r="N18" s="72">
        <v>0.65432578799999996</v>
      </c>
    </row>
    <row r="19" spans="1:14" x14ac:dyDescent="0.25">
      <c r="A19" s="69" t="s">
        <v>47</v>
      </c>
      <c r="B19" s="55"/>
      <c r="C19" s="74"/>
      <c r="D19" s="74"/>
      <c r="E19" s="71"/>
      <c r="F19" s="74"/>
      <c r="G19" s="74"/>
      <c r="H19" s="55"/>
      <c r="I19" s="70"/>
      <c r="J19" s="55"/>
      <c r="K19" s="82"/>
      <c r="L19" s="82"/>
      <c r="M19" s="82"/>
      <c r="N19" s="72"/>
    </row>
    <row r="20" spans="1:14" x14ac:dyDescent="0.25">
      <c r="A20" s="65" t="s">
        <v>35</v>
      </c>
      <c r="B20" s="71">
        <v>81429</v>
      </c>
      <c r="C20" s="74"/>
      <c r="D20" s="74"/>
      <c r="E20" s="71">
        <v>82456</v>
      </c>
      <c r="F20" s="74"/>
      <c r="G20" s="74"/>
      <c r="H20" s="65">
        <v>0.9875448724</v>
      </c>
      <c r="I20" s="55"/>
      <c r="J20" s="55"/>
      <c r="K20" s="74" t="s">
        <v>107</v>
      </c>
      <c r="L20" s="82">
        <v>0.62132407636994791</v>
      </c>
      <c r="M20" s="82"/>
      <c r="N20" s="72">
        <v>0.62428461759999998</v>
      </c>
    </row>
    <row r="21" spans="1:14" x14ac:dyDescent="0.25">
      <c r="A21" s="65" t="s">
        <v>50</v>
      </c>
      <c r="B21" s="71">
        <v>51581</v>
      </c>
      <c r="C21" s="74"/>
      <c r="D21" s="74"/>
      <c r="E21" s="71">
        <v>80654</v>
      </c>
      <c r="F21" s="74"/>
      <c r="G21" s="74"/>
      <c r="H21" s="65">
        <v>0.63953430700000002</v>
      </c>
      <c r="I21" s="55"/>
      <c r="J21" s="55"/>
      <c r="K21" s="74" t="s">
        <v>107</v>
      </c>
      <c r="L21" s="82">
        <v>0.62874827382126652</v>
      </c>
      <c r="M21" s="82"/>
      <c r="N21" s="72">
        <v>0.63174419059999998</v>
      </c>
    </row>
    <row r="22" spans="1:14" x14ac:dyDescent="0.25">
      <c r="A22" s="65" t="s">
        <v>105</v>
      </c>
      <c r="B22" s="71">
        <v>50037</v>
      </c>
      <c r="C22" s="74"/>
      <c r="D22" s="74"/>
      <c r="E22" s="71">
        <v>81420</v>
      </c>
      <c r="F22" s="74"/>
      <c r="G22" s="74"/>
      <c r="H22" s="65">
        <v>0.61455416360000004</v>
      </c>
      <c r="I22" s="55"/>
      <c r="J22" s="55"/>
      <c r="K22" s="74" t="s">
        <v>107</v>
      </c>
      <c r="L22" s="82">
        <v>0.65122278270863931</v>
      </c>
      <c r="M22" s="82"/>
      <c r="N22" s="72">
        <v>0.65432578799999996</v>
      </c>
    </row>
    <row r="23" spans="1:14" x14ac:dyDescent="0.25">
      <c r="A23" s="73" t="s">
        <v>106</v>
      </c>
      <c r="B23" s="74">
        <v>51349</v>
      </c>
      <c r="C23" s="74"/>
      <c r="D23" s="74"/>
      <c r="E23" s="71">
        <v>82234</v>
      </c>
      <c r="F23" s="74"/>
      <c r="G23" s="74"/>
      <c r="H23" s="65">
        <v>0.62442542010000002</v>
      </c>
      <c r="I23" s="55"/>
      <c r="J23" s="55"/>
      <c r="K23" s="82"/>
      <c r="L23" s="82"/>
      <c r="M23" s="82"/>
      <c r="N23" s="72"/>
    </row>
    <row r="24" spans="1:14" x14ac:dyDescent="0.25">
      <c r="A24" s="74" t="s">
        <v>107</v>
      </c>
      <c r="B24" s="75">
        <v>50994</v>
      </c>
      <c r="C24" s="74"/>
      <c r="D24" s="74"/>
      <c r="E24" s="71">
        <v>78305</v>
      </c>
      <c r="F24" s="74"/>
      <c r="G24" s="74"/>
      <c r="H24" s="65">
        <v>0.6512227827</v>
      </c>
      <c r="I24" s="55"/>
      <c r="J24" s="55"/>
      <c r="K24" s="74" t="s">
        <v>108</v>
      </c>
      <c r="L24" s="82">
        <v>0.63467288236945196</v>
      </c>
      <c r="M24" s="82"/>
      <c r="N24" s="72">
        <v>0.63769702920000004</v>
      </c>
    </row>
    <row r="25" spans="1:14" x14ac:dyDescent="0.25">
      <c r="A25" s="74" t="s">
        <v>108</v>
      </c>
      <c r="B25" s="77">
        <v>59009</v>
      </c>
      <c r="C25" s="74"/>
      <c r="D25" s="74"/>
      <c r="E25" s="71">
        <v>80309</v>
      </c>
      <c r="F25" s="74"/>
      <c r="G25" s="74"/>
      <c r="H25" s="65">
        <v>0.73477443369999995</v>
      </c>
      <c r="I25" s="55"/>
      <c r="J25" s="55"/>
      <c r="K25" s="74" t="s">
        <v>108</v>
      </c>
      <c r="L25" s="82">
        <v>0.63337679269882663</v>
      </c>
      <c r="M25" s="82"/>
      <c r="N25" s="72">
        <v>0.63639476380000004</v>
      </c>
    </row>
    <row r="26" spans="1:14" x14ac:dyDescent="0.25">
      <c r="A26" s="74"/>
      <c r="B26" s="75"/>
      <c r="C26" s="74"/>
      <c r="D26" s="74"/>
      <c r="E26" s="75"/>
      <c r="F26" s="74"/>
      <c r="G26" s="74"/>
      <c r="H26" s="74"/>
      <c r="I26" s="55"/>
      <c r="J26" s="55"/>
      <c r="K26" s="74" t="s">
        <v>108</v>
      </c>
      <c r="L26" s="65">
        <v>0.85350381885676085</v>
      </c>
      <c r="M26" s="55"/>
      <c r="N26" s="65">
        <v>0.73477443374964202</v>
      </c>
    </row>
    <row r="27" spans="1:14" x14ac:dyDescent="0.25">
      <c r="A27" s="74"/>
      <c r="B27" s="75"/>
      <c r="C27" s="74"/>
      <c r="D27" s="74"/>
      <c r="E27" s="75"/>
      <c r="F27" s="74"/>
      <c r="G27" s="74"/>
      <c r="H27" s="74"/>
      <c r="I27" s="55"/>
      <c r="J27" s="55"/>
      <c r="K27" s="55"/>
      <c r="L27" s="55"/>
      <c r="M27" s="55"/>
      <c r="N27" s="55"/>
    </row>
    <row r="28" spans="1:14" x14ac:dyDescent="0.25">
      <c r="A28" s="66"/>
      <c r="B28" s="55"/>
      <c r="C28" s="55"/>
      <c r="D28" s="55"/>
      <c r="E28" s="66"/>
      <c r="F28" s="55"/>
      <c r="G28" s="55"/>
      <c r="H28" s="66"/>
      <c r="I28" s="55"/>
      <c r="J28" s="55"/>
      <c r="K28" s="55"/>
      <c r="L28" s="55"/>
      <c r="M28" s="55"/>
      <c r="N28" s="55"/>
    </row>
    <row r="29" spans="1:14" x14ac:dyDescent="0.25">
      <c r="A29" s="55"/>
      <c r="B29" s="71"/>
      <c r="C29" s="55"/>
      <c r="D29" s="55"/>
      <c r="E29" s="71"/>
      <c r="F29" s="55"/>
      <c r="G29" s="55"/>
      <c r="H29" s="55"/>
      <c r="I29" s="55"/>
      <c r="J29" s="55"/>
      <c r="K29" s="55"/>
      <c r="L29" s="55"/>
      <c r="M29" s="55"/>
      <c r="N29" s="55"/>
    </row>
    <row r="30" spans="1:14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x14ac:dyDescent="0.25">
      <c r="A31" s="83" t="s">
        <v>42</v>
      </c>
      <c r="B31" s="78"/>
      <c r="C31" s="78"/>
      <c r="D31" s="78"/>
      <c r="E31" s="83" t="s">
        <v>48</v>
      </c>
      <c r="F31" s="78"/>
      <c r="G31" s="78"/>
      <c r="H31" s="83" t="s">
        <v>51</v>
      </c>
      <c r="I31" s="55"/>
      <c r="J31" s="55"/>
      <c r="K31" s="67" t="s">
        <v>47</v>
      </c>
      <c r="L31" s="68"/>
      <c r="M31" s="68"/>
      <c r="N31" s="55"/>
    </row>
    <row r="32" spans="1:14" x14ac:dyDescent="0.25">
      <c r="A32" s="65" t="s">
        <v>35</v>
      </c>
      <c r="B32" s="84">
        <v>78065</v>
      </c>
      <c r="C32" s="78"/>
      <c r="D32" s="78"/>
      <c r="E32" s="84">
        <v>80234</v>
      </c>
      <c r="F32" s="78"/>
      <c r="G32" s="78"/>
      <c r="H32" s="79">
        <v>0.97296657279999998</v>
      </c>
      <c r="I32" s="55"/>
      <c r="J32" s="55"/>
      <c r="K32" s="55"/>
      <c r="L32" s="65" t="s">
        <v>30</v>
      </c>
      <c r="M32" s="65" t="s">
        <v>31</v>
      </c>
      <c r="N32" s="65" t="s">
        <v>32</v>
      </c>
    </row>
    <row r="33" spans="1:14" x14ac:dyDescent="0.25">
      <c r="A33" s="65" t="s">
        <v>50</v>
      </c>
      <c r="B33" s="84">
        <v>140121</v>
      </c>
      <c r="C33" s="78"/>
      <c r="D33" s="78"/>
      <c r="E33" s="84">
        <v>80112</v>
      </c>
      <c r="F33" s="78"/>
      <c r="G33" s="78"/>
      <c r="H33" s="85">
        <v>1.7490638110000001</v>
      </c>
      <c r="I33" s="55"/>
      <c r="J33" s="55"/>
      <c r="K33" s="65" t="s">
        <v>35</v>
      </c>
      <c r="L33" s="79">
        <v>0.97296657277463416</v>
      </c>
      <c r="M33" s="65">
        <v>1.0167755380000001</v>
      </c>
      <c r="N33" s="72">
        <v>0.95691382830000005</v>
      </c>
    </row>
    <row r="34" spans="1:14" x14ac:dyDescent="0.25">
      <c r="A34" s="65" t="s">
        <v>105</v>
      </c>
      <c r="B34" s="71">
        <v>119034</v>
      </c>
      <c r="C34" s="55"/>
      <c r="D34" s="55"/>
      <c r="E34" s="84">
        <v>81349</v>
      </c>
      <c r="F34" s="55"/>
      <c r="G34" s="55"/>
      <c r="H34" s="79">
        <v>1.4632509309999999</v>
      </c>
      <c r="I34" s="55"/>
      <c r="J34" s="55"/>
      <c r="K34" s="65" t="s">
        <v>35</v>
      </c>
      <c r="L34" s="79">
        <v>0.9763310660986122</v>
      </c>
      <c r="M34" s="55"/>
      <c r="N34" s="72">
        <v>0.9602228116</v>
      </c>
    </row>
    <row r="35" spans="1:14" x14ac:dyDescent="0.25">
      <c r="A35" s="73" t="s">
        <v>106</v>
      </c>
      <c r="B35" s="65">
        <v>112556</v>
      </c>
      <c r="C35" s="55"/>
      <c r="D35" s="55"/>
      <c r="E35" s="84">
        <v>80204</v>
      </c>
      <c r="F35" s="55"/>
      <c r="G35" s="55"/>
      <c r="H35" s="79">
        <v>1.403371403</v>
      </c>
      <c r="I35" s="55"/>
      <c r="J35" s="55"/>
      <c r="K35" s="65" t="s">
        <v>35</v>
      </c>
      <c r="L35" s="79">
        <v>1.1010289757580287</v>
      </c>
      <c r="M35" s="55"/>
      <c r="N35" s="72">
        <v>1.0828633599999999</v>
      </c>
    </row>
    <row r="36" spans="1:14" x14ac:dyDescent="0.25">
      <c r="A36" s="74" t="s">
        <v>107</v>
      </c>
      <c r="B36" s="65">
        <v>59087</v>
      </c>
      <c r="C36" s="55"/>
      <c r="D36" s="55"/>
      <c r="E36" s="84">
        <v>79556</v>
      </c>
      <c r="F36" s="55"/>
      <c r="G36" s="55"/>
      <c r="H36" s="85">
        <v>0.74270953790000005</v>
      </c>
      <c r="I36" s="55"/>
      <c r="J36" s="55"/>
      <c r="K36" s="55"/>
      <c r="L36" s="55"/>
      <c r="M36" s="55"/>
      <c r="N36" s="72"/>
    </row>
    <row r="37" spans="1:14" x14ac:dyDescent="0.25">
      <c r="A37" s="74" t="s">
        <v>108</v>
      </c>
      <c r="B37" s="65">
        <v>70923</v>
      </c>
      <c r="C37" s="55"/>
      <c r="D37" s="55"/>
      <c r="E37" s="84">
        <v>80887</v>
      </c>
      <c r="F37" s="55"/>
      <c r="G37" s="55"/>
      <c r="H37" s="85">
        <v>0.87681580479999999</v>
      </c>
      <c r="I37" s="55"/>
      <c r="J37" s="55"/>
      <c r="K37" s="65" t="s">
        <v>50</v>
      </c>
      <c r="L37" s="79">
        <v>1.7490638106650689</v>
      </c>
      <c r="M37" s="55"/>
      <c r="N37" s="72">
        <v>1.720206422</v>
      </c>
    </row>
    <row r="38" spans="1:14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65" t="s">
        <v>50</v>
      </c>
      <c r="L38" s="79">
        <v>1.5839278040395359</v>
      </c>
      <c r="M38" s="55"/>
      <c r="N38" s="72">
        <v>1.5577949550000001</v>
      </c>
    </row>
    <row r="39" spans="1:14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65" t="s">
        <v>50</v>
      </c>
      <c r="L39" s="79">
        <v>1.5996562097120757</v>
      </c>
      <c r="M39" s="55"/>
      <c r="N39" s="72">
        <v>1.5732638619999999</v>
      </c>
    </row>
    <row r="40" spans="1:14" x14ac:dyDescent="0.25">
      <c r="A40" s="83" t="s">
        <v>42</v>
      </c>
      <c r="B40" s="78"/>
      <c r="C40" s="78"/>
      <c r="D40" s="78"/>
      <c r="E40" s="83" t="s">
        <v>48</v>
      </c>
      <c r="F40" s="78"/>
      <c r="G40" s="78"/>
      <c r="H40" s="83" t="s">
        <v>51</v>
      </c>
      <c r="I40" s="55"/>
      <c r="J40" s="55"/>
      <c r="K40" s="55"/>
      <c r="L40" s="55"/>
      <c r="M40" s="55"/>
      <c r="N40" s="78"/>
    </row>
    <row r="41" spans="1:14" x14ac:dyDescent="0.25">
      <c r="A41" s="65" t="s">
        <v>35</v>
      </c>
      <c r="B41" s="84">
        <v>78374</v>
      </c>
      <c r="C41" s="78"/>
      <c r="D41" s="78"/>
      <c r="E41" s="84">
        <v>80274</v>
      </c>
      <c r="F41" s="78"/>
      <c r="G41" s="78"/>
      <c r="H41" s="79">
        <v>0.97633106609999998</v>
      </c>
      <c r="I41" s="55"/>
      <c r="J41" s="55"/>
      <c r="K41" s="65" t="s">
        <v>105</v>
      </c>
      <c r="L41" s="79">
        <v>1.4632509311730937</v>
      </c>
      <c r="M41" s="78"/>
      <c r="N41" s="72">
        <v>1.4391091009999999</v>
      </c>
    </row>
    <row r="42" spans="1:14" x14ac:dyDescent="0.25">
      <c r="A42" s="65" t="s">
        <v>50</v>
      </c>
      <c r="B42" s="84">
        <v>129003</v>
      </c>
      <c r="C42" s="78"/>
      <c r="D42" s="78"/>
      <c r="E42" s="84">
        <v>81445</v>
      </c>
      <c r="F42" s="78"/>
      <c r="G42" s="78"/>
      <c r="H42" s="79">
        <v>1.583927804</v>
      </c>
      <c r="I42" s="55"/>
      <c r="J42" s="55"/>
      <c r="K42" s="65" t="s">
        <v>105</v>
      </c>
      <c r="L42" s="79">
        <v>1.5937741377830634</v>
      </c>
      <c r="M42" s="78"/>
      <c r="N42" s="72">
        <v>1.5674788369999999</v>
      </c>
    </row>
    <row r="43" spans="1:14" x14ac:dyDescent="0.25">
      <c r="A43" s="65" t="s">
        <v>105</v>
      </c>
      <c r="B43" s="71">
        <v>129993</v>
      </c>
      <c r="C43" s="55"/>
      <c r="D43" s="55"/>
      <c r="E43" s="84">
        <v>81563</v>
      </c>
      <c r="F43" s="55"/>
      <c r="G43" s="55"/>
      <c r="H43" s="79">
        <v>1.5937741379999999</v>
      </c>
      <c r="I43" s="55"/>
      <c r="J43" s="55"/>
      <c r="K43" s="65" t="s">
        <v>105</v>
      </c>
      <c r="L43" s="79">
        <v>1.5735566372006915</v>
      </c>
      <c r="M43" s="78"/>
      <c r="N43" s="72">
        <v>1.5475949</v>
      </c>
    </row>
    <row r="44" spans="1:14" x14ac:dyDescent="0.25">
      <c r="A44" s="73" t="s">
        <v>106</v>
      </c>
      <c r="B44" s="65">
        <v>115666</v>
      </c>
      <c r="C44" s="55"/>
      <c r="D44" s="55"/>
      <c r="E44" s="84">
        <v>78563</v>
      </c>
      <c r="F44" s="55"/>
      <c r="G44" s="55"/>
      <c r="H44" s="79">
        <v>1.4722706619999999</v>
      </c>
      <c r="I44" s="55"/>
      <c r="J44" s="55"/>
      <c r="K44" s="80"/>
      <c r="L44" s="80"/>
      <c r="M44" s="80"/>
      <c r="N44" s="72"/>
    </row>
    <row r="45" spans="1:14" x14ac:dyDescent="0.25">
      <c r="A45" s="74" t="s">
        <v>107</v>
      </c>
      <c r="B45" s="65">
        <v>71887</v>
      </c>
      <c r="C45" s="55"/>
      <c r="D45" s="55"/>
      <c r="E45" s="84">
        <v>81446</v>
      </c>
      <c r="F45" s="55"/>
      <c r="G45" s="55"/>
      <c r="H45" s="79">
        <v>0.88263389240000001</v>
      </c>
      <c r="I45" s="55"/>
      <c r="J45" s="55"/>
      <c r="K45" s="73" t="s">
        <v>106</v>
      </c>
      <c r="L45" s="81">
        <v>1.4033714029225475</v>
      </c>
      <c r="M45" s="81"/>
      <c r="N45" s="72">
        <v>1.3802175109999999</v>
      </c>
    </row>
    <row r="46" spans="1:14" x14ac:dyDescent="0.25">
      <c r="A46" s="74" t="s">
        <v>108</v>
      </c>
      <c r="B46" s="65">
        <v>61453</v>
      </c>
      <c r="C46" s="55"/>
      <c r="D46" s="55"/>
      <c r="E46" s="84">
        <v>80394</v>
      </c>
      <c r="F46" s="55"/>
      <c r="G46" s="55"/>
      <c r="H46" s="79">
        <v>0.76439784060000004</v>
      </c>
      <c r="I46" s="55"/>
      <c r="J46" s="55"/>
      <c r="K46" s="73" t="s">
        <v>106</v>
      </c>
      <c r="L46" s="82">
        <v>1.4722706617618981</v>
      </c>
      <c r="M46" s="82"/>
      <c r="N46" s="72">
        <v>1.447980018</v>
      </c>
    </row>
    <row r="47" spans="1:14" x14ac:dyDescent="0.25">
      <c r="A47" s="55"/>
      <c r="B47" s="71"/>
      <c r="C47" s="55"/>
      <c r="D47" s="55"/>
      <c r="E47" s="71"/>
      <c r="F47" s="55"/>
      <c r="G47" s="55"/>
      <c r="H47" s="55"/>
      <c r="I47" s="55"/>
      <c r="J47" s="55"/>
      <c r="K47" s="73" t="s">
        <v>106</v>
      </c>
      <c r="L47" s="82">
        <v>1.467281035602001</v>
      </c>
      <c r="M47" s="82"/>
      <c r="N47" s="72">
        <v>1.4430727139999999</v>
      </c>
    </row>
    <row r="48" spans="1:14" x14ac:dyDescent="0.25">
      <c r="A48" s="83" t="s">
        <v>42</v>
      </c>
      <c r="B48" s="78"/>
      <c r="C48" s="78"/>
      <c r="D48" s="78"/>
      <c r="E48" s="83" t="s">
        <v>48</v>
      </c>
      <c r="F48" s="78"/>
      <c r="G48" s="78"/>
      <c r="H48" s="83" t="s">
        <v>51</v>
      </c>
      <c r="I48" s="55"/>
      <c r="J48" s="55"/>
      <c r="K48" s="82"/>
      <c r="L48" s="82"/>
      <c r="M48" s="82"/>
      <c r="N48" s="72"/>
    </row>
    <row r="49" spans="1:14" x14ac:dyDescent="0.25">
      <c r="A49" s="65" t="s">
        <v>35</v>
      </c>
      <c r="B49" s="84">
        <v>88384</v>
      </c>
      <c r="C49" s="78"/>
      <c r="D49" s="78"/>
      <c r="E49" s="84">
        <v>80274</v>
      </c>
      <c r="F49" s="78"/>
      <c r="G49" s="78"/>
      <c r="H49" s="79">
        <v>1.101028976</v>
      </c>
      <c r="I49" s="55"/>
      <c r="J49" s="55"/>
      <c r="K49" s="74" t="s">
        <v>107</v>
      </c>
      <c r="L49" s="82">
        <v>0.74270953793554229</v>
      </c>
      <c r="M49" s="82"/>
      <c r="N49" s="72">
        <v>0.73045574960000004</v>
      </c>
    </row>
    <row r="50" spans="1:14" x14ac:dyDescent="0.25">
      <c r="A50" s="65" t="s">
        <v>50</v>
      </c>
      <c r="B50" s="84">
        <v>130284</v>
      </c>
      <c r="C50" s="78"/>
      <c r="D50" s="78"/>
      <c r="E50" s="84">
        <v>81445</v>
      </c>
      <c r="F50" s="78"/>
      <c r="G50" s="78"/>
      <c r="H50" s="79">
        <v>1.59965621</v>
      </c>
      <c r="I50" s="55"/>
      <c r="J50" s="55"/>
      <c r="K50" s="74" t="s">
        <v>107</v>
      </c>
      <c r="L50" s="82">
        <v>0.88263389239496104</v>
      </c>
      <c r="M50" s="82"/>
      <c r="N50" s="72">
        <v>0.86807152539999999</v>
      </c>
    </row>
    <row r="51" spans="1:14" x14ac:dyDescent="0.25">
      <c r="A51" s="65" t="s">
        <v>105</v>
      </c>
      <c r="B51" s="71">
        <v>128344</v>
      </c>
      <c r="C51" s="55"/>
      <c r="D51" s="55"/>
      <c r="E51" s="84">
        <v>81563</v>
      </c>
      <c r="F51" s="55"/>
      <c r="G51" s="55"/>
      <c r="H51" s="79">
        <v>1.573556637</v>
      </c>
      <c r="I51" s="55"/>
      <c r="J51" s="55"/>
      <c r="K51" s="74" t="s">
        <v>107</v>
      </c>
      <c r="L51" s="82">
        <v>0.86431500626181768</v>
      </c>
      <c r="M51" s="82"/>
      <c r="N51" s="72">
        <v>0.85005487820000003</v>
      </c>
    </row>
    <row r="52" spans="1:14" x14ac:dyDescent="0.25">
      <c r="A52" s="73" t="s">
        <v>106</v>
      </c>
      <c r="B52" s="65">
        <v>115274</v>
      </c>
      <c r="C52" s="55"/>
      <c r="D52" s="55"/>
      <c r="E52" s="84">
        <v>78563</v>
      </c>
      <c r="F52" s="55"/>
      <c r="G52" s="55"/>
      <c r="H52" s="79">
        <v>1.4672810359999999</v>
      </c>
      <c r="I52" s="55"/>
      <c r="J52" s="55"/>
      <c r="K52" s="82"/>
      <c r="L52" s="82"/>
      <c r="M52" s="82"/>
      <c r="N52" s="72"/>
    </row>
    <row r="53" spans="1:14" x14ac:dyDescent="0.25">
      <c r="A53" s="74" t="s">
        <v>107</v>
      </c>
      <c r="B53" s="65">
        <v>70395</v>
      </c>
      <c r="C53" s="55"/>
      <c r="D53" s="55"/>
      <c r="E53" s="84">
        <v>81446</v>
      </c>
      <c r="F53" s="55"/>
      <c r="G53" s="55"/>
      <c r="H53" s="79">
        <v>0.86431500630000002</v>
      </c>
      <c r="I53" s="55"/>
      <c r="J53" s="55"/>
      <c r="K53" s="74" t="s">
        <v>108</v>
      </c>
      <c r="L53" s="82">
        <v>0.87681580476467169</v>
      </c>
      <c r="M53" s="82"/>
      <c r="N53" s="72">
        <v>0.862349429</v>
      </c>
    </row>
    <row r="54" spans="1:14" x14ac:dyDescent="0.25">
      <c r="A54" s="74" t="s">
        <v>108</v>
      </c>
      <c r="B54" s="65">
        <v>41455</v>
      </c>
      <c r="C54" s="55"/>
      <c r="D54" s="55"/>
      <c r="E54" s="84">
        <v>80394</v>
      </c>
      <c r="F54" s="55"/>
      <c r="G54" s="55"/>
      <c r="H54" s="85">
        <v>0.51564793389999997</v>
      </c>
      <c r="I54" s="55"/>
      <c r="J54" s="55"/>
      <c r="K54" s="74" t="s">
        <v>108</v>
      </c>
      <c r="L54" s="82">
        <v>0.76439784063487326</v>
      </c>
      <c r="M54" s="82"/>
      <c r="N54" s="72">
        <v>0.75178622210000001</v>
      </c>
    </row>
    <row r="55" spans="1:14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74" t="s">
        <v>108</v>
      </c>
      <c r="L55" s="65">
        <v>0.5156479339254173</v>
      </c>
      <c r="M55" s="55"/>
      <c r="N55" s="65">
        <v>0.73477443374964202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 </vt:lpstr>
      <vt:lpstr>Figure 8</vt:lpstr>
      <vt:lpstr>Suplemetary Figure 1</vt:lpstr>
      <vt:lpstr>Suplemetary Figure 2</vt:lpstr>
      <vt:lpstr>Suplemetary 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Monaci</dc:creator>
  <cp:lastModifiedBy>Sara Monaci</cp:lastModifiedBy>
  <dcterms:created xsi:type="dcterms:W3CDTF">2025-03-20T08:08:51Z</dcterms:created>
  <dcterms:modified xsi:type="dcterms:W3CDTF">2025-05-09T09:43:40Z</dcterms:modified>
</cp:coreProperties>
</file>