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DATA\TTL\review\ttl_revison_related\Submission 3rd 16-06-2025\"/>
    </mc:Choice>
  </mc:AlternateContent>
  <xr:revisionPtr revIDLastSave="0" documentId="13_ncr:1_{E1B88544-0FB0-45DF-965A-1F15094A4742}" xr6:coauthVersionLast="47" xr6:coauthVersionMax="47" xr10:uidLastSave="{00000000-0000-0000-0000-000000000000}"/>
  <bookViews>
    <workbookView xWindow="-108" yWindow="-108" windowWidth="23256" windowHeight="12456" tabRatio="500" firstSheet="4" activeTab="9" xr2:uid="{00000000-000D-0000-FFFF-FFFF00000000}"/>
  </bookViews>
  <sheets>
    <sheet name="Figure 1D" sheetId="1" r:id="rId1"/>
    <sheet name="Figure 2A" sheetId="9" r:id="rId2"/>
    <sheet name="Figure 2B" sheetId="10" r:id="rId3"/>
    <sheet name="Figure 2C" sheetId="11" r:id="rId4"/>
    <sheet name="Figure 3A" sheetId="13" r:id="rId5"/>
    <sheet name="Figure 3B" sheetId="14" r:id="rId6"/>
    <sheet name="Figure 3C" sheetId="15" r:id="rId7"/>
    <sheet name="Figure 4A" sheetId="16" r:id="rId8"/>
    <sheet name="Figure 4B" sheetId="17" r:id="rId9"/>
    <sheet name="Figure 4C" sheetId="18" r:id="rId10"/>
    <sheet name="Figure 4D" sheetId="34" r:id="rId11"/>
    <sheet name="Figure 5C" sheetId="33" r:id="rId12"/>
    <sheet name="Figure 5D" sheetId="30" r:id="rId13"/>
    <sheet name="Figure 5E" sheetId="31" r:id="rId14"/>
    <sheet name="Figure 6A" sheetId="8" r:id="rId15"/>
    <sheet name="Figure 6D" sheetId="19" r:id="rId16"/>
    <sheet name="Figure 6E" sheetId="22" r:id="rId17"/>
    <sheet name="Figure 6G" sheetId="23" r:id="rId18"/>
    <sheet name="Figure 6H" sheetId="20" r:id="rId19"/>
    <sheet name="Figure 7A" sheetId="24" r:id="rId20"/>
    <sheet name="Figure 7B" sheetId="25" r:id="rId21"/>
    <sheet name="Figure 7C" sheetId="26" r:id="rId22"/>
    <sheet name="Figure 7D" sheetId="27" r:id="rId23"/>
    <sheet name="Figure 8A" sheetId="21" r:id="rId24"/>
    <sheet name="Figure 8B" sheetId="28" r:id="rId25"/>
    <sheet name="Supplemental Figure 3A" sheetId="32" r:id="rId26"/>
  </sheets>
  <calcPr calcId="191029"/>
</workbook>
</file>

<file path=xl/calcChain.xml><?xml version="1.0" encoding="utf-8"?>
<calcChain xmlns="http://schemas.openxmlformats.org/spreadsheetml/2006/main">
  <c r="R61" i="32" l="1"/>
  <c r="R60" i="32"/>
  <c r="R59" i="32"/>
  <c r="R58" i="32"/>
  <c r="R57" i="32"/>
  <c r="R56" i="32"/>
  <c r="R55" i="32"/>
  <c r="R54" i="32"/>
  <c r="R53" i="32"/>
  <c r="R52" i="32"/>
  <c r="R51" i="32"/>
  <c r="R50" i="32"/>
  <c r="R49" i="32"/>
  <c r="R48" i="32"/>
  <c r="R47" i="32"/>
  <c r="R46" i="32"/>
  <c r="R45" i="32"/>
  <c r="R44" i="32"/>
  <c r="R43" i="32"/>
  <c r="R42" i="32"/>
  <c r="R41" i="32"/>
  <c r="R40" i="32"/>
  <c r="R39" i="32"/>
  <c r="R38" i="32"/>
  <c r="R37" i="32"/>
  <c r="R36" i="32"/>
  <c r="R35" i="32"/>
  <c r="R34" i="32"/>
  <c r="R33" i="32"/>
  <c r="R32" i="32"/>
  <c r="R31" i="32"/>
  <c r="R26" i="32"/>
  <c r="R25" i="32"/>
  <c r="R24" i="32"/>
  <c r="R23" i="32"/>
  <c r="R22" i="32"/>
  <c r="R21" i="32"/>
  <c r="R20" i="32"/>
  <c r="R19" i="32"/>
  <c r="R18" i="32"/>
  <c r="R17" i="32"/>
  <c r="R16" i="32"/>
  <c r="R15" i="32"/>
  <c r="R14" i="32"/>
  <c r="R13" i="32"/>
  <c r="R12" i="32"/>
  <c r="R11" i="32"/>
  <c r="R10" i="32"/>
  <c r="R9" i="32"/>
  <c r="R8" i="32"/>
  <c r="R7" i="32"/>
  <c r="R6" i="32"/>
  <c r="R5" i="32"/>
  <c r="R4" i="32"/>
  <c r="R3" i="32"/>
  <c r="M10" i="31"/>
  <c r="M11" i="31"/>
  <c r="M12" i="31"/>
  <c r="M13" i="31"/>
  <c r="M14" i="31"/>
  <c r="M15" i="31"/>
  <c r="M16" i="31"/>
  <c r="M17" i="31"/>
  <c r="M18" i="31"/>
  <c r="M19" i="31"/>
  <c r="M20" i="31"/>
  <c r="M21" i="31"/>
  <c r="M9" i="31"/>
  <c r="M8" i="31"/>
  <c r="M7" i="31"/>
  <c r="M6" i="31"/>
  <c r="M5" i="31"/>
  <c r="M4" i="31"/>
  <c r="M3" i="31"/>
  <c r="M2" i="31"/>
  <c r="L21" i="31"/>
  <c r="L20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L7" i="31"/>
  <c r="L6" i="31"/>
  <c r="L5" i="31"/>
  <c r="L4" i="31"/>
  <c r="L3" i="31"/>
  <c r="L2" i="31"/>
  <c r="K3" i="31"/>
  <c r="K4" i="31"/>
  <c r="K5" i="31"/>
  <c r="K6" i="31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" i="31"/>
  <c r="D4" i="31"/>
  <c r="D9" i="31"/>
  <c r="D3" i="31"/>
  <c r="D6" i="31"/>
  <c r="D5" i="31"/>
  <c r="D8" i="31"/>
  <c r="D7" i="31"/>
  <c r="AF46" i="25"/>
  <c r="AF45" i="25"/>
  <c r="AF44" i="25"/>
  <c r="AF43" i="25"/>
  <c r="AF42" i="25"/>
  <c r="AF41" i="25"/>
  <c r="AF40" i="25"/>
  <c r="AF39" i="25"/>
  <c r="AF38" i="25"/>
  <c r="AF37" i="25"/>
  <c r="AF36" i="25"/>
  <c r="AF35" i="25"/>
  <c r="AF34" i="25"/>
  <c r="AF33" i="25"/>
  <c r="AF32" i="25"/>
  <c r="AF31" i="25"/>
  <c r="AF30" i="25"/>
  <c r="AF29" i="25"/>
  <c r="AF28" i="25"/>
  <c r="AF27" i="25"/>
  <c r="AF26" i="25"/>
  <c r="AF25" i="25"/>
  <c r="AF24" i="25"/>
  <c r="AF23" i="25"/>
  <c r="AF22" i="25"/>
  <c r="AF21" i="25"/>
  <c r="AF20" i="25"/>
  <c r="AF19" i="25"/>
  <c r="AF18" i="25"/>
  <c r="AF17" i="25"/>
  <c r="AF16" i="25"/>
  <c r="AF15" i="25"/>
  <c r="AF14" i="25"/>
  <c r="AF13" i="25"/>
  <c r="AF12" i="25"/>
  <c r="AF11" i="25"/>
  <c r="AF10" i="25"/>
  <c r="AF9" i="25"/>
  <c r="AF8" i="25"/>
  <c r="AF7" i="25"/>
  <c r="AF6" i="25"/>
  <c r="AF5" i="25"/>
  <c r="AF4" i="25"/>
  <c r="AF3" i="25"/>
  <c r="M20" i="28"/>
  <c r="L20" i="28"/>
  <c r="K20" i="28"/>
  <c r="J20" i="28"/>
  <c r="M19" i="28"/>
  <c r="L19" i="28"/>
  <c r="K19" i="28"/>
  <c r="J19" i="28"/>
  <c r="M18" i="28"/>
  <c r="L18" i="28"/>
  <c r="K18" i="28"/>
  <c r="J18" i="28"/>
  <c r="M16" i="28"/>
  <c r="L16" i="28"/>
  <c r="K16" i="28"/>
  <c r="J16" i="28"/>
  <c r="M15" i="28"/>
  <c r="L15" i="28"/>
  <c r="K15" i="28"/>
  <c r="J15" i="28"/>
  <c r="M14" i="28"/>
  <c r="L14" i="28"/>
  <c r="K14" i="28"/>
  <c r="J14" i="28"/>
  <c r="M12" i="28"/>
  <c r="L12" i="28"/>
  <c r="K12" i="28"/>
  <c r="J12" i="28"/>
  <c r="M11" i="28"/>
  <c r="L11" i="28"/>
  <c r="K11" i="28"/>
  <c r="J11" i="28"/>
  <c r="M10" i="28"/>
  <c r="L10" i="28"/>
  <c r="K10" i="28"/>
  <c r="J10" i="28"/>
  <c r="M7" i="28"/>
  <c r="L7" i="28"/>
  <c r="K7" i="28"/>
  <c r="J7" i="28"/>
  <c r="M6" i="28"/>
  <c r="L6" i="28"/>
  <c r="K6" i="28"/>
  <c r="J6" i="28"/>
  <c r="M5" i="28"/>
  <c r="L5" i="28"/>
  <c r="K5" i="28"/>
  <c r="J5" i="28"/>
  <c r="S105" i="21"/>
  <c r="S104" i="21"/>
  <c r="S103" i="21"/>
  <c r="S102" i="21"/>
  <c r="S101" i="21"/>
  <c r="S100" i="21"/>
  <c r="S99" i="21"/>
  <c r="AD98" i="21"/>
  <c r="S98" i="21"/>
  <c r="AD97" i="21"/>
  <c r="S97" i="21"/>
  <c r="AD96" i="21"/>
  <c r="S96" i="21"/>
  <c r="AD95" i="21"/>
  <c r="S95" i="21"/>
  <c r="AD94" i="21"/>
  <c r="S94" i="21"/>
  <c r="AD93" i="21"/>
  <c r="S93" i="21"/>
  <c r="AD92" i="21"/>
  <c r="S92" i="21"/>
  <c r="AD91" i="21"/>
  <c r="S91" i="21"/>
  <c r="AD90" i="21"/>
  <c r="S90" i="21"/>
  <c r="AD89" i="21"/>
  <c r="S89" i="21"/>
  <c r="AD88" i="21"/>
  <c r="S88" i="21"/>
  <c r="AD87" i="21"/>
  <c r="S87" i="21"/>
  <c r="AD86" i="21"/>
  <c r="S86" i="21"/>
  <c r="AD85" i="21"/>
  <c r="S85" i="21"/>
  <c r="AD84" i="21"/>
  <c r="S84" i="21"/>
  <c r="AD83" i="21"/>
  <c r="S83" i="21"/>
  <c r="AD82" i="21"/>
  <c r="S82" i="21"/>
  <c r="AD81" i="21"/>
  <c r="S81" i="21"/>
  <c r="AD80" i="21"/>
  <c r="S80" i="21"/>
  <c r="AD79" i="21"/>
  <c r="S79" i="21"/>
  <c r="AD78" i="21"/>
  <c r="S78" i="21"/>
  <c r="AD77" i="21"/>
  <c r="S77" i="21"/>
  <c r="AD76" i="21"/>
  <c r="S76" i="21"/>
  <c r="AD75" i="21"/>
  <c r="S75" i="21"/>
  <c r="AD74" i="21"/>
  <c r="S74" i="21"/>
  <c r="AD73" i="21"/>
  <c r="S73" i="21"/>
  <c r="AD72" i="21"/>
  <c r="S72" i="21"/>
  <c r="AD71" i="21"/>
  <c r="S71" i="21"/>
  <c r="AD70" i="21"/>
  <c r="S70" i="21"/>
  <c r="AD69" i="21"/>
  <c r="S69" i="21"/>
  <c r="AD68" i="21"/>
  <c r="S68" i="21"/>
  <c r="AD67" i="21"/>
  <c r="S67" i="21"/>
  <c r="AD66" i="21"/>
  <c r="S66" i="21"/>
  <c r="AD65" i="21"/>
  <c r="S65" i="21"/>
  <c r="AD64" i="21"/>
  <c r="S64" i="21"/>
  <c r="AD63" i="21"/>
  <c r="S63" i="21"/>
  <c r="AD62" i="21"/>
  <c r="S62" i="21"/>
  <c r="AD61" i="21"/>
  <c r="S61" i="21"/>
  <c r="AD60" i="21"/>
  <c r="S60" i="21"/>
  <c r="AD59" i="21"/>
  <c r="S59" i="21"/>
  <c r="AD58" i="21"/>
  <c r="S58" i="21"/>
  <c r="AD57" i="21"/>
  <c r="S57" i="21"/>
  <c r="AD56" i="21"/>
  <c r="S56" i="21"/>
  <c r="AD55" i="21"/>
  <c r="S55" i="21"/>
  <c r="AD54" i="21"/>
  <c r="S54" i="21"/>
  <c r="AD53" i="21"/>
  <c r="S53" i="21"/>
  <c r="AD52" i="21"/>
  <c r="S52" i="21"/>
  <c r="AD51" i="21"/>
  <c r="S51" i="21"/>
  <c r="AD50" i="21"/>
  <c r="S50" i="21"/>
  <c r="AD49" i="21"/>
  <c r="S49" i="21"/>
  <c r="AD48" i="21"/>
  <c r="S48" i="21"/>
  <c r="AD47" i="21"/>
  <c r="S47" i="21"/>
  <c r="AD46" i="21"/>
  <c r="S46" i="21"/>
  <c r="AD45" i="21"/>
  <c r="S45" i="21"/>
  <c r="AD44" i="21"/>
  <c r="S44" i="21"/>
  <c r="AD43" i="21"/>
  <c r="S43" i="21"/>
  <c r="AD42" i="21"/>
  <c r="S42" i="21"/>
  <c r="AD41" i="21"/>
  <c r="S41" i="21"/>
  <c r="AD40" i="21"/>
  <c r="S40" i="21"/>
  <c r="AD39" i="21"/>
  <c r="S39" i="21"/>
  <c r="AD38" i="21"/>
  <c r="S38" i="21"/>
  <c r="AD37" i="21"/>
  <c r="S37" i="21"/>
  <c r="AD36" i="21"/>
  <c r="S36" i="21"/>
  <c r="AD35" i="21"/>
  <c r="S35" i="21"/>
  <c r="AD34" i="21"/>
  <c r="S34" i="21"/>
  <c r="AD33" i="21"/>
  <c r="S33" i="21"/>
  <c r="AD32" i="21"/>
  <c r="S32" i="21"/>
  <c r="AD31" i="21"/>
  <c r="S31" i="21"/>
  <c r="AD30" i="21"/>
  <c r="S30" i="21"/>
  <c r="AD29" i="21"/>
  <c r="S29" i="21"/>
  <c r="AD28" i="21"/>
  <c r="S28" i="21"/>
  <c r="AD27" i="21"/>
  <c r="S27" i="21"/>
  <c r="AD26" i="21"/>
  <c r="S26" i="21"/>
  <c r="AD25" i="21"/>
  <c r="S25" i="21"/>
  <c r="AD24" i="21"/>
  <c r="S24" i="21"/>
  <c r="AD23" i="21"/>
  <c r="S23" i="21"/>
  <c r="AD22" i="21"/>
  <c r="S22" i="21"/>
  <c r="AD21" i="21"/>
  <c r="S21" i="21"/>
  <c r="AD20" i="21"/>
  <c r="S20" i="21"/>
  <c r="AD19" i="21"/>
  <c r="S19" i="21"/>
  <c r="AD18" i="21"/>
  <c r="S18" i="21"/>
  <c r="AD17" i="21"/>
  <c r="S17" i="21"/>
  <c r="AD16" i="21"/>
  <c r="S16" i="21"/>
  <c r="AD15" i="21"/>
  <c r="S15" i="21"/>
  <c r="AD14" i="21"/>
  <c r="S14" i="21"/>
  <c r="AD13" i="21"/>
  <c r="S13" i="21"/>
  <c r="AD12" i="21"/>
  <c r="S12" i="21"/>
  <c r="AD11" i="21"/>
  <c r="S11" i="21"/>
  <c r="AD10" i="21"/>
  <c r="S10" i="21"/>
  <c r="AD9" i="21"/>
  <c r="S9" i="21"/>
  <c r="AD8" i="21"/>
  <c r="S8" i="21"/>
  <c r="AD7" i="21"/>
  <c r="S7" i="21"/>
  <c r="AD6" i="21"/>
  <c r="S6" i="21"/>
  <c r="AD5" i="21"/>
  <c r="S5" i="21"/>
  <c r="AD4" i="21"/>
  <c r="S4" i="21"/>
  <c r="AD3" i="21"/>
  <c r="S3" i="21"/>
  <c r="AD2" i="21"/>
  <c r="S2" i="21"/>
  <c r="I81" i="21"/>
  <c r="I80" i="21"/>
  <c r="I79" i="21"/>
  <c r="I78" i="21"/>
  <c r="I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I2" i="21"/>
  <c r="E65" i="27"/>
  <c r="F65" i="27" s="1"/>
  <c r="G65" i="27" s="1"/>
  <c r="E64" i="27"/>
  <c r="F64" i="27" s="1"/>
  <c r="G64" i="27" s="1"/>
  <c r="E63" i="27"/>
  <c r="F63" i="27" s="1"/>
  <c r="G63" i="27" s="1"/>
  <c r="E62" i="27"/>
  <c r="F62" i="27" s="1"/>
  <c r="G62" i="27" s="1"/>
  <c r="E61" i="27"/>
  <c r="F61" i="27" s="1"/>
  <c r="G61" i="27" s="1"/>
  <c r="E60" i="27"/>
  <c r="F60" i="27" s="1"/>
  <c r="G60" i="27" s="1"/>
  <c r="E59" i="27"/>
  <c r="F59" i="27" s="1"/>
  <c r="G59" i="27" s="1"/>
  <c r="E58" i="27"/>
  <c r="F58" i="27" s="1"/>
  <c r="G58" i="27" s="1"/>
  <c r="E57" i="27"/>
  <c r="F57" i="27" s="1"/>
  <c r="G57" i="27" s="1"/>
  <c r="E56" i="27"/>
  <c r="F56" i="27" s="1"/>
  <c r="G56" i="27" s="1"/>
  <c r="E55" i="27"/>
  <c r="F55" i="27" s="1"/>
  <c r="G55" i="27" s="1"/>
  <c r="E54" i="27"/>
  <c r="F54" i="27" s="1"/>
  <c r="G54" i="27" s="1"/>
  <c r="E53" i="27"/>
  <c r="F53" i="27" s="1"/>
  <c r="G53" i="27" s="1"/>
  <c r="E52" i="27"/>
  <c r="F52" i="27" s="1"/>
  <c r="G52" i="27" s="1"/>
  <c r="E51" i="27"/>
  <c r="F51" i="27" s="1"/>
  <c r="G51" i="27" s="1"/>
  <c r="E50" i="27"/>
  <c r="F50" i="27" s="1"/>
  <c r="G50" i="27" s="1"/>
  <c r="E49" i="27"/>
  <c r="F49" i="27" s="1"/>
  <c r="G49" i="27" s="1"/>
  <c r="E48" i="27"/>
  <c r="F48" i="27" s="1"/>
  <c r="G48" i="27" s="1"/>
  <c r="E47" i="27"/>
  <c r="F47" i="27" s="1"/>
  <c r="G47" i="27" s="1"/>
  <c r="E42" i="27"/>
  <c r="F42" i="27" s="1"/>
  <c r="G42" i="27" s="1"/>
  <c r="E41" i="27"/>
  <c r="F41" i="27" s="1"/>
  <c r="G41" i="27" s="1"/>
  <c r="E40" i="27"/>
  <c r="F40" i="27" s="1"/>
  <c r="G40" i="27" s="1"/>
  <c r="E39" i="27"/>
  <c r="F39" i="27" s="1"/>
  <c r="G39" i="27" s="1"/>
  <c r="E38" i="27"/>
  <c r="F38" i="27" s="1"/>
  <c r="G38" i="27" s="1"/>
  <c r="E37" i="27"/>
  <c r="F37" i="27" s="1"/>
  <c r="G37" i="27" s="1"/>
  <c r="E36" i="27"/>
  <c r="F36" i="27" s="1"/>
  <c r="G36" i="27" s="1"/>
  <c r="E35" i="27"/>
  <c r="F35" i="27" s="1"/>
  <c r="G35" i="27" s="1"/>
  <c r="E34" i="27"/>
  <c r="F34" i="27" s="1"/>
  <c r="G34" i="27" s="1"/>
  <c r="E33" i="27"/>
  <c r="F33" i="27" s="1"/>
  <c r="G33" i="27" s="1"/>
  <c r="E32" i="27"/>
  <c r="F32" i="27" s="1"/>
  <c r="G32" i="27" s="1"/>
  <c r="E31" i="27"/>
  <c r="F31" i="27" s="1"/>
  <c r="G31" i="27" s="1"/>
  <c r="E30" i="27"/>
  <c r="F30" i="27" s="1"/>
  <c r="G30" i="27" s="1"/>
  <c r="E29" i="27"/>
  <c r="F29" i="27" s="1"/>
  <c r="G29" i="27" s="1"/>
  <c r="E28" i="27"/>
  <c r="F28" i="27" s="1"/>
  <c r="G28" i="27" s="1"/>
  <c r="E27" i="27"/>
  <c r="F27" i="27" s="1"/>
  <c r="G27" i="27" s="1"/>
  <c r="E26" i="27"/>
  <c r="F26" i="27" s="1"/>
  <c r="G26" i="27" s="1"/>
  <c r="G21" i="27"/>
  <c r="E21" i="27"/>
  <c r="G20" i="27"/>
  <c r="E20" i="27"/>
  <c r="G19" i="27"/>
  <c r="E19" i="27"/>
  <c r="G18" i="27"/>
  <c r="E18" i="27"/>
  <c r="G17" i="27"/>
  <c r="E17" i="27"/>
  <c r="G16" i="27"/>
  <c r="E16" i="27"/>
  <c r="G15" i="27"/>
  <c r="E15" i="27"/>
  <c r="G14" i="27"/>
  <c r="E14" i="27"/>
  <c r="G13" i="27"/>
  <c r="E13" i="27"/>
  <c r="G12" i="27"/>
  <c r="E12" i="27"/>
  <c r="G11" i="27"/>
  <c r="E11" i="27"/>
  <c r="G10" i="27"/>
  <c r="E10" i="27"/>
  <c r="G9" i="27"/>
  <c r="E9" i="27"/>
  <c r="G8" i="27"/>
  <c r="E8" i="27"/>
  <c r="G7" i="27"/>
  <c r="E7" i="27"/>
  <c r="G6" i="27"/>
  <c r="E6" i="27"/>
  <c r="G5" i="27"/>
  <c r="E5" i="27"/>
  <c r="G4" i="27"/>
  <c r="E4" i="27"/>
  <c r="G3" i="27"/>
  <c r="E3" i="27"/>
  <c r="G2" i="27"/>
  <c r="E2" i="27"/>
  <c r="K16" i="26"/>
  <c r="J16" i="26"/>
  <c r="I16" i="26"/>
  <c r="K15" i="26"/>
  <c r="J15" i="26"/>
  <c r="I15" i="26"/>
  <c r="K14" i="26"/>
  <c r="J14" i="26"/>
  <c r="I14" i="26"/>
  <c r="K11" i="26"/>
  <c r="J11" i="26"/>
  <c r="I11" i="26"/>
  <c r="K10" i="26"/>
  <c r="J10" i="26"/>
  <c r="I10" i="26"/>
  <c r="K9" i="26"/>
  <c r="J9" i="26"/>
  <c r="I9" i="26"/>
  <c r="K5" i="26"/>
  <c r="J5" i="26"/>
  <c r="I5" i="26"/>
  <c r="K4" i="26"/>
  <c r="J4" i="26"/>
  <c r="I4" i="26"/>
  <c r="K3" i="26"/>
  <c r="J3" i="26"/>
  <c r="I3" i="26"/>
  <c r="T74" i="25"/>
  <c r="T73" i="25"/>
  <c r="T72" i="25"/>
  <c r="T71" i="25"/>
  <c r="T70" i="25"/>
  <c r="T69" i="25"/>
  <c r="T68" i="25"/>
  <c r="T67" i="25"/>
  <c r="T66" i="25"/>
  <c r="T65" i="25"/>
  <c r="T64" i="25"/>
  <c r="T63" i="25"/>
  <c r="T62" i="25"/>
  <c r="T61" i="25"/>
  <c r="T60" i="25"/>
  <c r="T59" i="25"/>
  <c r="T58" i="25"/>
  <c r="T57" i="25"/>
  <c r="T56" i="25"/>
  <c r="A56" i="25"/>
  <c r="A57" i="25" s="1"/>
  <c r="A58" i="25" s="1"/>
  <c r="A59" i="25" s="1"/>
  <c r="A60" i="25" s="1"/>
  <c r="A61" i="25" s="1"/>
  <c r="A62" i="25" s="1"/>
  <c r="A63" i="25" s="1"/>
  <c r="A64" i="25" s="1"/>
  <c r="A65" i="25" s="1"/>
  <c r="T55" i="25"/>
  <c r="T54" i="25"/>
  <c r="T53" i="25"/>
  <c r="T52" i="25"/>
  <c r="T51" i="25"/>
  <c r="T50" i="25"/>
  <c r="T49" i="25"/>
  <c r="T48" i="25"/>
  <c r="I48" i="25"/>
  <c r="T47" i="25"/>
  <c r="I47" i="25"/>
  <c r="T46" i="25"/>
  <c r="I46" i="25"/>
  <c r="T45" i="25"/>
  <c r="I45" i="25"/>
  <c r="T44" i="25"/>
  <c r="I44" i="25"/>
  <c r="T43" i="25"/>
  <c r="I43" i="25"/>
  <c r="T42" i="25"/>
  <c r="I42" i="25"/>
  <c r="T41" i="25"/>
  <c r="I41" i="25"/>
  <c r="T40" i="25"/>
  <c r="I40" i="25"/>
  <c r="T39" i="25"/>
  <c r="I39" i="25"/>
  <c r="T38" i="25"/>
  <c r="I38" i="25"/>
  <c r="T37" i="25"/>
  <c r="I37" i="25"/>
  <c r="T36" i="25"/>
  <c r="I36" i="25"/>
  <c r="T35" i="25"/>
  <c r="I35" i="25"/>
  <c r="T34" i="25"/>
  <c r="I34" i="25"/>
  <c r="T33" i="25"/>
  <c r="I33" i="25"/>
  <c r="T32" i="25"/>
  <c r="I32" i="25"/>
  <c r="T31" i="25"/>
  <c r="I31" i="25"/>
  <c r="T30" i="25"/>
  <c r="I30" i="25"/>
  <c r="T29" i="25"/>
  <c r="I29" i="25"/>
  <c r="T28" i="25"/>
  <c r="I28" i="25"/>
  <c r="T27" i="25"/>
  <c r="I27" i="25"/>
  <c r="T26" i="25"/>
  <c r="I26" i="25"/>
  <c r="T25" i="25"/>
  <c r="I25" i="25"/>
  <c r="T24" i="25"/>
  <c r="I24" i="25"/>
  <c r="T23" i="25"/>
  <c r="I23" i="25"/>
  <c r="T22" i="25"/>
  <c r="I22" i="25"/>
  <c r="T21" i="25"/>
  <c r="I21" i="25"/>
  <c r="T20" i="25"/>
  <c r="I20" i="25"/>
  <c r="T19" i="25"/>
  <c r="I19" i="25"/>
  <c r="T18" i="25"/>
  <c r="I18" i="25"/>
  <c r="T17" i="25"/>
  <c r="I17" i="25"/>
  <c r="T16" i="25"/>
  <c r="I16" i="25"/>
  <c r="T15" i="25"/>
  <c r="I15" i="25"/>
  <c r="T14" i="25"/>
  <c r="I14" i="25"/>
  <c r="T13" i="25"/>
  <c r="I13" i="25"/>
  <c r="T12" i="25"/>
  <c r="I12" i="25"/>
  <c r="T11" i="25"/>
  <c r="I11" i="25"/>
  <c r="T10" i="25"/>
  <c r="I10" i="25"/>
  <c r="T9" i="25"/>
  <c r="I9" i="25"/>
  <c r="T8" i="25"/>
  <c r="I8" i="25"/>
  <c r="T7" i="25"/>
  <c r="I7" i="25"/>
  <c r="T6" i="25"/>
  <c r="I6" i="25"/>
  <c r="T5" i="25"/>
  <c r="I5" i="25"/>
  <c r="T4" i="25"/>
  <c r="I4" i="25"/>
  <c r="T3" i="25"/>
  <c r="I3" i="25"/>
  <c r="T54" i="24"/>
  <c r="T53" i="24"/>
  <c r="T52" i="24"/>
  <c r="T51" i="24"/>
  <c r="T50" i="24"/>
  <c r="T49" i="24"/>
  <c r="T48" i="24"/>
  <c r="T47" i="24"/>
  <c r="T46" i="24"/>
  <c r="T45" i="24"/>
  <c r="T44" i="24"/>
  <c r="T43" i="24"/>
  <c r="T42" i="24"/>
  <c r="T41" i="24"/>
  <c r="T40" i="24"/>
  <c r="I40" i="24"/>
  <c r="T39" i="24"/>
  <c r="I39" i="24"/>
  <c r="T38" i="24"/>
  <c r="I38" i="24"/>
  <c r="T37" i="24"/>
  <c r="I37" i="24"/>
  <c r="T36" i="24"/>
  <c r="I36" i="24"/>
  <c r="T35" i="24"/>
  <c r="I35" i="24"/>
  <c r="T34" i="24"/>
  <c r="I34" i="24"/>
  <c r="T33" i="24"/>
  <c r="I33" i="24"/>
  <c r="T32" i="24"/>
  <c r="I32" i="24"/>
  <c r="T31" i="24"/>
  <c r="I31" i="24"/>
  <c r="T30" i="24"/>
  <c r="I30" i="24"/>
  <c r="T29" i="24"/>
  <c r="I29" i="24"/>
  <c r="T28" i="24"/>
  <c r="I28" i="24"/>
  <c r="T27" i="24"/>
  <c r="I27" i="24"/>
  <c r="T26" i="24"/>
  <c r="I26" i="24"/>
  <c r="T25" i="24"/>
  <c r="I25" i="24"/>
  <c r="T24" i="24"/>
  <c r="I24" i="24"/>
  <c r="T23" i="24"/>
  <c r="I23" i="24"/>
  <c r="T22" i="24"/>
  <c r="I22" i="24"/>
  <c r="T21" i="24"/>
  <c r="I21" i="24"/>
  <c r="T20" i="24"/>
  <c r="I20" i="24"/>
  <c r="T19" i="24"/>
  <c r="I19" i="24"/>
  <c r="T18" i="24"/>
  <c r="I18" i="24"/>
  <c r="T17" i="24"/>
  <c r="I17" i="24"/>
  <c r="T16" i="24"/>
  <c r="I16" i="24"/>
  <c r="T15" i="24"/>
  <c r="I15" i="24"/>
  <c r="T14" i="24"/>
  <c r="I14" i="24"/>
  <c r="T13" i="24"/>
  <c r="I13" i="24"/>
  <c r="T12" i="24"/>
  <c r="I12" i="24"/>
  <c r="T11" i="24"/>
  <c r="I11" i="24"/>
  <c r="T10" i="24"/>
  <c r="I10" i="24"/>
  <c r="T9" i="24"/>
  <c r="I9" i="24"/>
  <c r="T8" i="24"/>
  <c r="I8" i="24"/>
  <c r="T7" i="24"/>
  <c r="I7" i="24"/>
  <c r="T6" i="24"/>
  <c r="I6" i="24"/>
  <c r="T5" i="24"/>
  <c r="I5" i="24"/>
  <c r="T4" i="24"/>
  <c r="I4" i="24"/>
  <c r="T3" i="24"/>
  <c r="L3" i="24"/>
  <c r="L4" i="24" s="1"/>
  <c r="L5" i="24" s="1"/>
  <c r="L6" i="24" s="1"/>
  <c r="L7" i="24" s="1"/>
  <c r="L8" i="24" s="1"/>
  <c r="L9" i="24" s="1"/>
  <c r="L10" i="24" s="1"/>
  <c r="L11" i="24" s="1"/>
  <c r="L12" i="24" s="1"/>
  <c r="L13" i="24" s="1"/>
  <c r="L14" i="24" s="1"/>
  <c r="L15" i="24" s="1"/>
  <c r="L16" i="24" s="1"/>
  <c r="L17" i="24" s="1"/>
  <c r="L18" i="24" s="1"/>
  <c r="L19" i="24" s="1"/>
  <c r="L20" i="24" s="1"/>
  <c r="L21" i="24" s="1"/>
  <c r="L22" i="24" s="1"/>
  <c r="L23" i="24" s="1"/>
  <c r="L24" i="24" s="1"/>
  <c r="L25" i="24" s="1"/>
  <c r="L26" i="24" s="1"/>
  <c r="L27" i="24" s="1"/>
  <c r="L28" i="24" s="1"/>
  <c r="L29" i="24" s="1"/>
  <c r="L30" i="24" s="1"/>
  <c r="L31" i="24" s="1"/>
  <c r="L32" i="24" s="1"/>
  <c r="L33" i="24" s="1"/>
  <c r="L34" i="24" s="1"/>
  <c r="L35" i="24" s="1"/>
  <c r="L36" i="24" s="1"/>
  <c r="L37" i="24" s="1"/>
  <c r="L38" i="24" s="1"/>
  <c r="L39" i="24" s="1"/>
  <c r="L40" i="24" s="1"/>
  <c r="L41" i="24" s="1"/>
  <c r="L42" i="24" s="1"/>
  <c r="L43" i="24" s="1"/>
  <c r="L44" i="24" s="1"/>
  <c r="L45" i="24" s="1"/>
  <c r="L46" i="24" s="1"/>
  <c r="L47" i="24" s="1"/>
  <c r="L48" i="24" s="1"/>
  <c r="L49" i="24" s="1"/>
  <c r="L50" i="24" s="1"/>
  <c r="L51" i="24" s="1"/>
  <c r="L52" i="24" s="1"/>
  <c r="L53" i="24" s="1"/>
  <c r="L54" i="24" s="1"/>
  <c r="I3" i="24"/>
  <c r="J19" i="20"/>
  <c r="I19" i="20"/>
  <c r="J18" i="20"/>
  <c r="I18" i="20"/>
  <c r="J17" i="20"/>
  <c r="M17" i="20" s="1"/>
  <c r="I17" i="20"/>
  <c r="J15" i="20"/>
  <c r="I15" i="20"/>
  <c r="J14" i="20"/>
  <c r="I14" i="20"/>
  <c r="J13" i="20"/>
  <c r="I13" i="20"/>
  <c r="J11" i="20"/>
  <c r="I11" i="20"/>
  <c r="J10" i="20"/>
  <c r="I10" i="20"/>
  <c r="J9" i="20"/>
  <c r="I9" i="20"/>
  <c r="J6" i="20"/>
  <c r="I6" i="20"/>
  <c r="J5" i="20"/>
  <c r="I5" i="20"/>
  <c r="J4" i="20"/>
  <c r="I4" i="20"/>
  <c r="S105" i="19"/>
  <c r="S104" i="19"/>
  <c r="S103" i="19"/>
  <c r="S102" i="19"/>
  <c r="S101" i="19"/>
  <c r="S100" i="19"/>
  <c r="S99" i="19"/>
  <c r="S98" i="19"/>
  <c r="S97" i="19"/>
  <c r="S96" i="19"/>
  <c r="S95" i="19"/>
  <c r="S94" i="19"/>
  <c r="S93" i="19"/>
  <c r="S92" i="19"/>
  <c r="S91" i="19"/>
  <c r="S90" i="19"/>
  <c r="S89" i="19"/>
  <c r="S88" i="19"/>
  <c r="S87" i="19"/>
  <c r="S86" i="19"/>
  <c r="S85" i="19"/>
  <c r="S84" i="19"/>
  <c r="S83" i="19"/>
  <c r="S82" i="19"/>
  <c r="S81" i="19"/>
  <c r="S80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S5" i="19"/>
  <c r="S4" i="19"/>
  <c r="S3" i="19"/>
  <c r="S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  <c r="I2" i="19"/>
  <c r="A79" i="17"/>
  <c r="A80" i="17" s="1"/>
  <c r="A81" i="17" s="1"/>
  <c r="A82" i="17" s="1"/>
  <c r="A83" i="17" s="1"/>
  <c r="A84" i="17" s="1"/>
  <c r="A85" i="17" s="1"/>
  <c r="A86" i="17" s="1"/>
  <c r="A87" i="17" s="1"/>
  <c r="A88" i="17" s="1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S5" i="17"/>
  <c r="S4" i="17"/>
  <c r="S3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S54" i="16"/>
  <c r="S53" i="16"/>
  <c r="S52" i="16"/>
  <c r="S51" i="16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S5" i="16"/>
  <c r="S4" i="16"/>
  <c r="S3" i="16"/>
  <c r="K3" i="16"/>
  <c r="K4" i="16" s="1"/>
  <c r="K5" i="16" s="1"/>
  <c r="K6" i="16" s="1"/>
  <c r="K7" i="16" s="1"/>
  <c r="K8" i="16" s="1"/>
  <c r="K9" i="16" s="1"/>
  <c r="K10" i="16" s="1"/>
  <c r="K11" i="16" s="1"/>
  <c r="K12" i="16" s="1"/>
  <c r="K13" i="16" s="1"/>
  <c r="K14" i="16" s="1"/>
  <c r="K15" i="16" s="1"/>
  <c r="K16" i="16" s="1"/>
  <c r="K17" i="16" s="1"/>
  <c r="K18" i="16" s="1"/>
  <c r="K19" i="16" s="1"/>
  <c r="K20" i="16" s="1"/>
  <c r="K21" i="16" s="1"/>
  <c r="K22" i="16" s="1"/>
  <c r="K23" i="16" s="1"/>
  <c r="K24" i="16" s="1"/>
  <c r="K25" i="16" s="1"/>
  <c r="K26" i="16" s="1"/>
  <c r="K27" i="16" s="1"/>
  <c r="K28" i="16" s="1"/>
  <c r="K29" i="16" s="1"/>
  <c r="K30" i="16" s="1"/>
  <c r="K31" i="16" s="1"/>
  <c r="K32" i="16" s="1"/>
  <c r="K33" i="16" s="1"/>
  <c r="K34" i="16" s="1"/>
  <c r="K35" i="16" s="1"/>
  <c r="K36" i="16" s="1"/>
  <c r="K37" i="16" s="1"/>
  <c r="K38" i="16" s="1"/>
  <c r="K39" i="16" s="1"/>
  <c r="K40" i="16" s="1"/>
  <c r="K41" i="16" s="1"/>
  <c r="K42" i="16" s="1"/>
  <c r="K43" i="16" s="1"/>
  <c r="K44" i="16" s="1"/>
  <c r="K45" i="16" s="1"/>
  <c r="K46" i="16" s="1"/>
  <c r="K47" i="16" s="1"/>
  <c r="K48" i="16" s="1"/>
  <c r="K49" i="16" s="1"/>
  <c r="K50" i="16" s="1"/>
  <c r="K51" i="16" s="1"/>
  <c r="K52" i="16" s="1"/>
  <c r="K53" i="16" s="1"/>
  <c r="K54" i="16" s="1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J11" i="15"/>
  <c r="G11" i="15"/>
  <c r="J10" i="15"/>
  <c r="G10" i="15"/>
  <c r="J9" i="15"/>
  <c r="J6" i="15"/>
  <c r="H6" i="15"/>
  <c r="K6" i="15" s="1"/>
  <c r="K11" i="15" s="1"/>
  <c r="G6" i="15"/>
  <c r="J5" i="15"/>
  <c r="H5" i="15"/>
  <c r="K5" i="15" s="1"/>
  <c r="K10" i="15" s="1"/>
  <c r="G5" i="15"/>
  <c r="J4" i="15"/>
  <c r="H4" i="15"/>
  <c r="K4" i="15" s="1"/>
  <c r="K9" i="15" s="1"/>
  <c r="G4" i="15"/>
  <c r="G9" i="15" s="1"/>
  <c r="D9" i="14"/>
  <c r="D8" i="14"/>
  <c r="D7" i="14"/>
  <c r="D6" i="14"/>
  <c r="D5" i="14"/>
  <c r="D4" i="14"/>
  <c r="D3" i="14"/>
  <c r="D2" i="14"/>
  <c r="G47" i="10"/>
  <c r="F47" i="10"/>
  <c r="E47" i="10"/>
  <c r="G46" i="10"/>
  <c r="F46" i="10"/>
  <c r="E46" i="10"/>
  <c r="G45" i="10"/>
  <c r="F45" i="10"/>
  <c r="E45" i="10"/>
  <c r="G43" i="10"/>
  <c r="F43" i="10"/>
  <c r="E43" i="10"/>
  <c r="G42" i="10"/>
  <c r="F42" i="10"/>
  <c r="E42" i="10"/>
  <c r="G41" i="10"/>
  <c r="F41" i="10"/>
  <c r="E41" i="10"/>
  <c r="G40" i="10"/>
  <c r="F40" i="10"/>
  <c r="E40" i="10"/>
  <c r="I30" i="10"/>
  <c r="I29" i="10"/>
  <c r="I26" i="10"/>
  <c r="I25" i="10"/>
  <c r="I22" i="10"/>
  <c r="I21" i="10"/>
  <c r="I17" i="10"/>
  <c r="I16" i="10"/>
  <c r="I15" i="10"/>
  <c r="I10" i="10"/>
  <c r="I9" i="10"/>
  <c r="I8" i="10"/>
  <c r="I5" i="10"/>
  <c r="I4" i="10"/>
  <c r="I3" i="10"/>
  <c r="M13" i="20" l="1"/>
  <c r="M15" i="20"/>
  <c r="M10" i="20"/>
  <c r="H11" i="15"/>
  <c r="M11" i="20"/>
  <c r="M19" i="20"/>
  <c r="M4" i="20"/>
  <c r="M5" i="20"/>
  <c r="H9" i="15"/>
  <c r="M14" i="20"/>
  <c r="M6" i="20"/>
  <c r="H10" i="15"/>
  <c r="M9" i="20"/>
  <c r="M18" i="20"/>
  <c r="R20" i="28"/>
  <c r="P5" i="28"/>
  <c r="Q5" i="28"/>
  <c r="R5" i="28"/>
  <c r="P6" i="28"/>
  <c r="Q6" i="28"/>
  <c r="R6" i="28"/>
  <c r="Q16" i="28"/>
  <c r="Q18" i="28"/>
  <c r="R18" i="28"/>
  <c r="P15" i="28"/>
  <c r="R16" i="28"/>
  <c r="R7" i="28"/>
  <c r="Q15" i="28"/>
  <c r="Q12" i="28"/>
  <c r="P10" i="28"/>
  <c r="Q19" i="28"/>
  <c r="R10" i="28"/>
  <c r="R15" i="28"/>
  <c r="R19" i="28"/>
  <c r="P18" i="28"/>
  <c r="Q14" i="28"/>
  <c r="P19" i="28"/>
  <c r="Q10" i="28"/>
  <c r="P12" i="28"/>
  <c r="R12" i="28"/>
  <c r="Q7" i="28"/>
  <c r="P11" i="28"/>
  <c r="P20" i="28"/>
  <c r="P7" i="28"/>
  <c r="Q11" i="28"/>
  <c r="Q20" i="28"/>
  <c r="P14" i="28"/>
  <c r="R14" i="28"/>
  <c r="R11" i="28"/>
  <c r="P16" i="28"/>
  <c r="C28" i="1" l="1"/>
  <c r="B28" i="1"/>
  <c r="C27" i="1"/>
  <c r="B27" i="1"/>
  <c r="C26" i="1"/>
  <c r="B26" i="1"/>
  <c r="C25" i="1"/>
  <c r="B25" i="1"/>
  <c r="C24" i="1"/>
  <c r="B24" i="1"/>
  <c r="C23" i="1"/>
  <c r="B23" i="1"/>
</calcChain>
</file>

<file path=xl/sharedStrings.xml><?xml version="1.0" encoding="utf-8"?>
<sst xmlns="http://schemas.openxmlformats.org/spreadsheetml/2006/main" count="1653" uniqueCount="1076">
  <si>
    <t>tyr</t>
  </si>
  <si>
    <t>Area wild type</t>
  </si>
  <si>
    <t>G219S</t>
  </si>
  <si>
    <t>dm1a</t>
  </si>
  <si>
    <t>wt</t>
  </si>
  <si>
    <t>tyr/dm1a</t>
  </si>
  <si>
    <t>time</t>
  </si>
  <si>
    <t>WT iPSCs-CM</t>
  </si>
  <si>
    <t xml:space="preserve">area </t>
  </si>
  <si>
    <t>TTL G219S iPSCs-CM</t>
  </si>
  <si>
    <t>area</t>
  </si>
  <si>
    <t>Day 40 cardiomyocytes.</t>
  </si>
  <si>
    <t>sample</t>
  </si>
  <si>
    <t>total no. of cells</t>
  </si>
  <si>
    <t>disorganized sarcomere containing cells</t>
  </si>
  <si>
    <t>percentage of disorganized sarcomeric arrangement</t>
  </si>
  <si>
    <t>field</t>
  </si>
  <si>
    <t>increased sarcomere assembly</t>
  </si>
  <si>
    <t>total cells</t>
  </si>
  <si>
    <t>percentage</t>
  </si>
  <si>
    <t>Ct</t>
  </si>
  <si>
    <t>fold change</t>
  </si>
  <si>
    <t>WT</t>
  </si>
  <si>
    <t>G219S TTL_1</t>
  </si>
  <si>
    <t>ANP</t>
  </si>
  <si>
    <t>G219S TTL</t>
  </si>
  <si>
    <t>G219S TTL_2</t>
  </si>
  <si>
    <t>G219S TTL-3</t>
  </si>
  <si>
    <t>BNP</t>
  </si>
  <si>
    <t>fully disorganized</t>
  </si>
  <si>
    <t>ACTA1</t>
  </si>
  <si>
    <t>normal</t>
  </si>
  <si>
    <t>TTL G219S</t>
  </si>
  <si>
    <t>WT_1</t>
  </si>
  <si>
    <t>WT_2</t>
  </si>
  <si>
    <t>WT/GAPDH</t>
  </si>
  <si>
    <t>TTL/GAPDH</t>
  </si>
  <si>
    <t>Bio repeats</t>
  </si>
  <si>
    <t>TTL</t>
  </si>
  <si>
    <t>pERK1/2</t>
  </si>
  <si>
    <t>I</t>
  </si>
  <si>
    <t>Day 30  cardiomyocytes.</t>
  </si>
  <si>
    <t>II</t>
  </si>
  <si>
    <t>III</t>
  </si>
  <si>
    <t>no of cells</t>
  </si>
  <si>
    <t>increased sarcomere density</t>
  </si>
  <si>
    <t>disorganized sarcomere</t>
  </si>
  <si>
    <t>percentage of increased density</t>
  </si>
  <si>
    <t>percentage of disarray</t>
  </si>
  <si>
    <t>percentage of normal</t>
  </si>
  <si>
    <t>WT1</t>
  </si>
  <si>
    <t>tERK1/2</t>
  </si>
  <si>
    <t>WT2</t>
  </si>
  <si>
    <t>WT3</t>
  </si>
  <si>
    <t>WT4</t>
  </si>
  <si>
    <t>GAPDH</t>
  </si>
  <si>
    <t>normalized to WT</t>
  </si>
  <si>
    <t>G219S TTL1</t>
  </si>
  <si>
    <t>pERK1/2:tERK1/2</t>
  </si>
  <si>
    <t>G219S TTL2</t>
  </si>
  <si>
    <t>G219S TTL3</t>
  </si>
  <si>
    <t xml:space="preserve">WT </t>
  </si>
  <si>
    <t>Ct (18s)</t>
  </si>
  <si>
    <t>ATP2A2</t>
  </si>
  <si>
    <t>time (seconds)</t>
  </si>
  <si>
    <t>amplitude</t>
  </si>
  <si>
    <t>PLN</t>
  </si>
  <si>
    <t>ATP2A2:PLN</t>
  </si>
  <si>
    <t>total PLN</t>
  </si>
  <si>
    <t>With respect to GAPDH</t>
  </si>
  <si>
    <t>SERCA2:PLN</t>
  </si>
  <si>
    <t>SERCA2</t>
  </si>
  <si>
    <t>WT CMs</t>
  </si>
  <si>
    <t>TTL G219S CMs</t>
  </si>
  <si>
    <t xml:space="preserve">    </t>
  </si>
  <si>
    <t xml:space="preserve">TTL G219S CMs+PTL </t>
  </si>
  <si>
    <t>Cell count</t>
  </si>
  <si>
    <t xml:space="preserve">AREA </t>
  </si>
  <si>
    <t xml:space="preserve">Mean </t>
  </si>
  <si>
    <t xml:space="preserve">Min </t>
  </si>
  <si>
    <t>Max</t>
  </si>
  <si>
    <t>Perimeter</t>
  </si>
  <si>
    <t xml:space="preserve">integrated density </t>
  </si>
  <si>
    <t>Raw integrated intensity</t>
  </si>
  <si>
    <t>CTCF</t>
  </si>
  <si>
    <t>background</t>
  </si>
  <si>
    <t>Normalized to WT</t>
  </si>
  <si>
    <t>detyrosinated tubulin</t>
  </si>
  <si>
    <t>tyrosinated tubulin</t>
  </si>
  <si>
    <t>alpha tubulin</t>
  </si>
  <si>
    <t>Desmin</t>
  </si>
  <si>
    <t>WT-CMs</t>
  </si>
  <si>
    <t>AREA</t>
  </si>
  <si>
    <t>MEAN</t>
  </si>
  <si>
    <t>min</t>
  </si>
  <si>
    <t>max</t>
  </si>
  <si>
    <t>perimeter</t>
  </si>
  <si>
    <t xml:space="preserve"> intensity density</t>
  </si>
  <si>
    <t>Raw integrated density</t>
  </si>
  <si>
    <t>TTL-CMs</t>
  </si>
  <si>
    <t>TTL+PTL CMs</t>
  </si>
  <si>
    <t>81 backgroud</t>
  </si>
  <si>
    <t>82 backgroud</t>
  </si>
  <si>
    <t>83 backgroud</t>
  </si>
  <si>
    <t>84 backgroud</t>
  </si>
  <si>
    <t>pAKT</t>
  </si>
  <si>
    <t>WT/tAKT</t>
  </si>
  <si>
    <t>G219S/tAKT</t>
  </si>
  <si>
    <t>pAKT:tAKT</t>
  </si>
  <si>
    <t>tAKT</t>
  </si>
  <si>
    <t>NRF2</t>
  </si>
  <si>
    <t>G219S/GAPDH</t>
  </si>
  <si>
    <t>NRF2:GAPDH</t>
  </si>
  <si>
    <t>GCLC</t>
  </si>
  <si>
    <t>replicate</t>
  </si>
  <si>
    <t>wt+ptl</t>
  </si>
  <si>
    <t>ttl</t>
  </si>
  <si>
    <t>ttl+ptl</t>
  </si>
  <si>
    <t>NQO1</t>
  </si>
  <si>
    <t>SOD1</t>
  </si>
  <si>
    <t>Delta Ct</t>
  </si>
  <si>
    <t>delta delta Ct</t>
  </si>
  <si>
    <t xml:space="preserve">WT iPSC-CM </t>
  </si>
  <si>
    <t>GCLM</t>
  </si>
  <si>
    <t>GSR</t>
  </si>
  <si>
    <t>TTL G219S-iPSCs-CMs</t>
  </si>
  <si>
    <t>Normalized</t>
  </si>
  <si>
    <t>delta ct</t>
  </si>
  <si>
    <t>WT  DMSO</t>
  </si>
  <si>
    <t>wt dmso</t>
  </si>
  <si>
    <t>WT PTL</t>
  </si>
  <si>
    <t>TTL G219S DMSO</t>
  </si>
  <si>
    <t>TTL G219S PTL</t>
  </si>
  <si>
    <t>BMHC</t>
  </si>
  <si>
    <t>desmin</t>
  </si>
  <si>
    <t>DESMIN</t>
  </si>
  <si>
    <t>TTL G219S+ PTL</t>
  </si>
  <si>
    <t>Normalization to gapdh</t>
  </si>
  <si>
    <t>fold change w.r.t. wt</t>
  </si>
  <si>
    <t>pERK:tERK WT</t>
  </si>
  <si>
    <t>pERK:tERK TTL</t>
  </si>
  <si>
    <t>Gene</t>
  </si>
  <si>
    <t>FPKM (WT)</t>
  </si>
  <si>
    <t>FPKM (G219S)</t>
  </si>
  <si>
    <t>log2 FC</t>
  </si>
  <si>
    <t>p_val</t>
  </si>
  <si>
    <t>q_val</t>
  </si>
  <si>
    <t>MAN1C1</t>
  </si>
  <si>
    <t>PRKAA2</t>
  </si>
  <si>
    <t>PGM1</t>
  </si>
  <si>
    <t>DNAJC6</t>
  </si>
  <si>
    <t>PDE4B</t>
  </si>
  <si>
    <t>FPGT,FPGT-TNNI3K,TNNI3K</t>
  </si>
  <si>
    <t>NEXN</t>
  </si>
  <si>
    <t>PIFO</t>
  </si>
  <si>
    <t>ATP1A2</t>
  </si>
  <si>
    <t>CASQ1</t>
  </si>
  <si>
    <t>DUSP27</t>
  </si>
  <si>
    <t>RCSD1</t>
  </si>
  <si>
    <t>C1orf105</t>
  </si>
  <si>
    <t>RABGAP1L</t>
  </si>
  <si>
    <t>TDRD5</t>
  </si>
  <si>
    <t>CRB1</t>
  </si>
  <si>
    <t>PKP1</t>
  </si>
  <si>
    <t>PPP1R12B</t>
  </si>
  <si>
    <t>PPFIA4</t>
  </si>
  <si>
    <t>RASSF5</t>
  </si>
  <si>
    <t>PROX1</t>
  </si>
  <si>
    <t>MIXL1</t>
  </si>
  <si>
    <t>OBSCN</t>
  </si>
  <si>
    <t>ACTN2</t>
  </si>
  <si>
    <t>RYR2</t>
  </si>
  <si>
    <t>FMN2</t>
  </si>
  <si>
    <t>CASZ1</t>
  </si>
  <si>
    <t>NPPA</t>
  </si>
  <si>
    <t>NPPB</t>
  </si>
  <si>
    <t>HSPB7</t>
  </si>
  <si>
    <t>TCEA3</t>
  </si>
  <si>
    <t>TRIM63</t>
  </si>
  <si>
    <t>FABP3</t>
  </si>
  <si>
    <t>RSPO1</t>
  </si>
  <si>
    <t>RIMS3</t>
  </si>
  <si>
    <t>PTGER3</t>
  </si>
  <si>
    <t>SLC44A5</t>
  </si>
  <si>
    <t>LPAR3</t>
  </si>
  <si>
    <t>LRRC39</t>
  </si>
  <si>
    <t>MYBPHL</t>
  </si>
  <si>
    <t>TSPAN2</t>
  </si>
  <si>
    <t>CASQ2</t>
  </si>
  <si>
    <t>ITGA10</t>
  </si>
  <si>
    <t>GJA5</t>
  </si>
  <si>
    <t>LOC653513</t>
  </si>
  <si>
    <t>ITLN1</t>
  </si>
  <si>
    <t>TSTD1</t>
  </si>
  <si>
    <t>RGS5</t>
  </si>
  <si>
    <t>ILDR2</t>
  </si>
  <si>
    <t>COLGALT2</t>
  </si>
  <si>
    <t>TNNT2</t>
  </si>
  <si>
    <t>TNNI1</t>
  </si>
  <si>
    <t>FLVCR1-AS1</t>
  </si>
  <si>
    <t>ESRRG</t>
  </si>
  <si>
    <t>AGT</t>
  </si>
  <si>
    <t>CELF2</t>
  </si>
  <si>
    <t>CACNB2</t>
  </si>
  <si>
    <t>SPAG6</t>
  </si>
  <si>
    <t>PTPN20</t>
  </si>
  <si>
    <t>GDF10</t>
  </si>
  <si>
    <t>GDF2</t>
  </si>
  <si>
    <t>C10orf71</t>
  </si>
  <si>
    <t>MYPN</t>
  </si>
  <si>
    <t>HK1</t>
  </si>
  <si>
    <t>LDB3</t>
  </si>
  <si>
    <t>SORCS3</t>
  </si>
  <si>
    <t>RBM20</t>
  </si>
  <si>
    <t>ADRB1</t>
  </si>
  <si>
    <t>GATA3-AS1</t>
  </si>
  <si>
    <t>HACD1</t>
  </si>
  <si>
    <t>NEBL</t>
  </si>
  <si>
    <t>CTNNA3</t>
  </si>
  <si>
    <t>SPOCK2</t>
  </si>
  <si>
    <t>SYNPO2L</t>
  </si>
  <si>
    <t>SLC16A12</t>
  </si>
  <si>
    <t>ANKRD1</t>
  </si>
  <si>
    <t>PPP1R3C</t>
  </si>
  <si>
    <t>GOT1</t>
  </si>
  <si>
    <t>KCNIP2</t>
  </si>
  <si>
    <t>SORCS1</t>
  </si>
  <si>
    <t>ABLIM1</t>
  </si>
  <si>
    <t>NELL1</t>
  </si>
  <si>
    <t>ANO5</t>
  </si>
  <si>
    <t>C11orf74</t>
  </si>
  <si>
    <t>NCAM1</t>
  </si>
  <si>
    <t>KCNJ5</t>
  </si>
  <si>
    <t>DKK3</t>
  </si>
  <si>
    <t>PLEKHA7</t>
  </si>
  <si>
    <t>CSRP3</t>
  </si>
  <si>
    <t>CCDC34</t>
  </si>
  <si>
    <t>KCNA4</t>
  </si>
  <si>
    <t>PAX6</t>
  </si>
  <si>
    <t>MYBPC3</t>
  </si>
  <si>
    <t>PYGM</t>
  </si>
  <si>
    <t>CRYAB</t>
  </si>
  <si>
    <t>USP28</t>
  </si>
  <si>
    <t>FXYD2,FXYD6,FXYD6-FXYD2</t>
  </si>
  <si>
    <t>MIR4697HG</t>
  </si>
  <si>
    <t>B4GALNT3</t>
  </si>
  <si>
    <t>CACNA1C</t>
  </si>
  <si>
    <t>TSPAN9</t>
  </si>
  <si>
    <t>SSPN</t>
  </si>
  <si>
    <t>LOC100288798</t>
  </si>
  <si>
    <t>SLC16A7</t>
  </si>
  <si>
    <t>OTOGL</t>
  </si>
  <si>
    <t>ACACB</t>
  </si>
  <si>
    <t>LINC01405</t>
  </si>
  <si>
    <t>ADGRD1</t>
  </si>
  <si>
    <t>ANO2</t>
  </si>
  <si>
    <t>A2M</t>
  </si>
  <si>
    <t>TMTC1</t>
  </si>
  <si>
    <t>DENND5B</t>
  </si>
  <si>
    <t>KRT5</t>
  </si>
  <si>
    <t>KRT4</t>
  </si>
  <si>
    <t>PPP1R1A</t>
  </si>
  <si>
    <t>ITGA7</t>
  </si>
  <si>
    <t>DPY19L2</t>
  </si>
  <si>
    <t>LRRC10</t>
  </si>
  <si>
    <t>BTG1,C12orf79</t>
  </si>
  <si>
    <t>MYL2</t>
  </si>
  <si>
    <t>TBX5</t>
  </si>
  <si>
    <t>TESC</t>
  </si>
  <si>
    <t>MTUS2</t>
  </si>
  <si>
    <t>GJA3</t>
  </si>
  <si>
    <t>GJB6</t>
  </si>
  <si>
    <t>XPO4</t>
  </si>
  <si>
    <t>CAB39L</t>
  </si>
  <si>
    <t>LOC101928841</t>
  </si>
  <si>
    <t>ADPRHL1</t>
  </si>
  <si>
    <t>OXA1L</t>
  </si>
  <si>
    <t>CMTM5</t>
  </si>
  <si>
    <t>FITM1</t>
  </si>
  <si>
    <t>AKAP6</t>
  </si>
  <si>
    <t>HSPA2</t>
  </si>
  <si>
    <t>RGS6</t>
  </si>
  <si>
    <t>MEG3,MIR770</t>
  </si>
  <si>
    <t>MEG9</t>
  </si>
  <si>
    <t>ASPG</t>
  </si>
  <si>
    <t>CRIP2</t>
  </si>
  <si>
    <t>CRIP1</t>
  </si>
  <si>
    <t>CFL2</t>
  </si>
  <si>
    <t>OTX2</t>
  </si>
  <si>
    <t>MIR7855,SPTB</t>
  </si>
  <si>
    <t>DPF3</t>
  </si>
  <si>
    <t>PPP1R13B</t>
  </si>
  <si>
    <t>CAPN3</t>
  </si>
  <si>
    <t>CGNL1</t>
  </si>
  <si>
    <t>GCOM1,MYZAP,POLR2M</t>
  </si>
  <si>
    <t>SMAD6</t>
  </si>
  <si>
    <t>SLCO3A1</t>
  </si>
  <si>
    <t>MEF2A</t>
  </si>
  <si>
    <t>HERC2P3</t>
  </si>
  <si>
    <t>ACTC1</t>
  </si>
  <si>
    <t>C15orf52</t>
  </si>
  <si>
    <t>RBPMS2</t>
  </si>
  <si>
    <t>HCN4</t>
  </si>
  <si>
    <t>FSD2</t>
  </si>
  <si>
    <t>SEC14L5</t>
  </si>
  <si>
    <t>RBFOX1</t>
  </si>
  <si>
    <t>GNAO1</t>
  </si>
  <si>
    <t>CDH13</t>
  </si>
  <si>
    <t>SRL</t>
  </si>
  <si>
    <t>EMP2</t>
  </si>
  <si>
    <t>MYLK3</t>
  </si>
  <si>
    <t>RRAD</t>
  </si>
  <si>
    <t>ENO3</t>
  </si>
  <si>
    <t>SLC2A4</t>
  </si>
  <si>
    <t>ATP1B2</t>
  </si>
  <si>
    <t>UNC45B</t>
  </si>
  <si>
    <t>PPP1R1B</t>
  </si>
  <si>
    <t>TCAP</t>
  </si>
  <si>
    <t>ADAM11</t>
  </si>
  <si>
    <t>MYL4</t>
  </si>
  <si>
    <t>SGCA</t>
  </si>
  <si>
    <t>DHRS7C</t>
  </si>
  <si>
    <t>ALDOC</t>
  </si>
  <si>
    <t>MYO18A,TIAF1</t>
  </si>
  <si>
    <t>CORO6</t>
  </si>
  <si>
    <t>SSH2</t>
  </si>
  <si>
    <t>SLC6A4</t>
  </si>
  <si>
    <t>KRT13</t>
  </si>
  <si>
    <t>KRT15,MIR6510</t>
  </si>
  <si>
    <t>GJC1</t>
  </si>
  <si>
    <t>APOH</t>
  </si>
  <si>
    <t>ABCA8</t>
  </si>
  <si>
    <t>MXRA7</t>
  </si>
  <si>
    <t>DTNA</t>
  </si>
  <si>
    <t>MAPRE2</t>
  </si>
  <si>
    <t>SERPINB2</t>
  </si>
  <si>
    <t>MYOM1</t>
  </si>
  <si>
    <t>SYT4</t>
  </si>
  <si>
    <t>CBLN2</t>
  </si>
  <si>
    <t>LOC400655</t>
  </si>
  <si>
    <t>NMRK2</t>
  </si>
  <si>
    <t>SHD</t>
  </si>
  <si>
    <t>CNN1</t>
  </si>
  <si>
    <t>FXYD1</t>
  </si>
  <si>
    <t>HAMP</t>
  </si>
  <si>
    <t>BCAM</t>
  </si>
  <si>
    <t>SEPW1</t>
  </si>
  <si>
    <t>ZNF208</t>
  </si>
  <si>
    <t>COX7A1</t>
  </si>
  <si>
    <t>CKM</t>
  </si>
  <si>
    <t>HRC</t>
  </si>
  <si>
    <t>TNNI3</t>
  </si>
  <si>
    <t>VSNL1</t>
  </si>
  <si>
    <t>DPYSL5</t>
  </si>
  <si>
    <t>TRIM54</t>
  </si>
  <si>
    <t>EHD3</t>
  </si>
  <si>
    <t>MDH1</t>
  </si>
  <si>
    <t>DYSF</t>
  </si>
  <si>
    <t>SMYD1</t>
  </si>
  <si>
    <t>XIRP2</t>
  </si>
  <si>
    <t>KLHL41</t>
  </si>
  <si>
    <t>PDK1</t>
  </si>
  <si>
    <t>ZAK</t>
  </si>
  <si>
    <t>PLCL1</t>
  </si>
  <si>
    <t>ZDBF2</t>
  </si>
  <si>
    <t>ADAM23</t>
  </si>
  <si>
    <t>DES</t>
  </si>
  <si>
    <t>SLC4A3</t>
  </si>
  <si>
    <t>KLHL30</t>
  </si>
  <si>
    <t>SLC8A1</t>
  </si>
  <si>
    <t>BMP10</t>
  </si>
  <si>
    <t>ADD2</t>
  </si>
  <si>
    <t>FHL2</t>
  </si>
  <si>
    <t>TMEM163</t>
  </si>
  <si>
    <t>SLC25A12</t>
  </si>
  <si>
    <t>TTN</t>
  </si>
  <si>
    <t>CCDC141</t>
  </si>
  <si>
    <t>ZNF385B</t>
  </si>
  <si>
    <t>PDE1A</t>
  </si>
  <si>
    <t>STAT4</t>
  </si>
  <si>
    <t>ERBB4</t>
  </si>
  <si>
    <t>EPHA4</t>
  </si>
  <si>
    <t>SPHKAP</t>
  </si>
  <si>
    <t>DNER</t>
  </si>
  <si>
    <t>BMP2</t>
  </si>
  <si>
    <t>PLCB4</t>
  </si>
  <si>
    <t>PKIG</t>
  </si>
  <si>
    <t>RBM38</t>
  </si>
  <si>
    <t>PHACTR3</t>
  </si>
  <si>
    <t>JAG1</t>
  </si>
  <si>
    <t>SNTA1</t>
  </si>
  <si>
    <t>TGM2</t>
  </si>
  <si>
    <t>JPH2</t>
  </si>
  <si>
    <t>C20orf166-AS1</t>
  </si>
  <si>
    <t>EEF1A2</t>
  </si>
  <si>
    <t>RNA28S5</t>
  </si>
  <si>
    <t>RNA45S5</t>
  </si>
  <si>
    <t>SH3BGR</t>
  </si>
  <si>
    <t>C21orf91,C21orf91-OT1</t>
  </si>
  <si>
    <t>GP1BB,SEPT5,SEPT5-GP1BB</t>
  </si>
  <si>
    <t>MYO18B</t>
  </si>
  <si>
    <t>SLC5A1</t>
  </si>
  <si>
    <t>RASD2</t>
  </si>
  <si>
    <t>CRYBB1</t>
  </si>
  <si>
    <t>MB</t>
  </si>
  <si>
    <t>A4GALT</t>
  </si>
  <si>
    <t>GSTT1</t>
  </si>
  <si>
    <t>CNTN6</t>
  </si>
  <si>
    <t>CNTN4</t>
  </si>
  <si>
    <t>CAND2</t>
  </si>
  <si>
    <t>MIR3714,PLCL2</t>
  </si>
  <si>
    <t>CACNA1D</t>
  </si>
  <si>
    <t>ARL6IP5</t>
  </si>
  <si>
    <t>MITF</t>
  </si>
  <si>
    <t>COL8A1</t>
  </si>
  <si>
    <t>FBXO40</t>
  </si>
  <si>
    <t>TRH</t>
  </si>
  <si>
    <t>PPP2R3A</t>
  </si>
  <si>
    <t>FOXL2NB</t>
  </si>
  <si>
    <t>ZIC1</t>
  </si>
  <si>
    <t>GYG1</t>
  </si>
  <si>
    <t>TIPARP</t>
  </si>
  <si>
    <t>LINC00881</t>
  </si>
  <si>
    <t>PTX3</t>
  </si>
  <si>
    <t>MLF1</t>
  </si>
  <si>
    <t>IQCJ,IQCJ-SCHIP1,SCHIP1</t>
  </si>
  <si>
    <t>NLGN1</t>
  </si>
  <si>
    <t>USP13</t>
  </si>
  <si>
    <t>SOX2</t>
  </si>
  <si>
    <t>AHSG</t>
  </si>
  <si>
    <t>OXTR</t>
  </si>
  <si>
    <t>COLQ</t>
  </si>
  <si>
    <t>SCN5A</t>
  </si>
  <si>
    <t>XIRP1</t>
  </si>
  <si>
    <t>HHATL</t>
  </si>
  <si>
    <t>PRSS50</t>
  </si>
  <si>
    <t>MYL3</t>
  </si>
  <si>
    <t>TNNC1</t>
  </si>
  <si>
    <t>CADPS</t>
  </si>
  <si>
    <t>FAM19A4</t>
  </si>
  <si>
    <t>CNTN3</t>
  </si>
  <si>
    <t>DPPA4</t>
  </si>
  <si>
    <t>POPDC2</t>
  </si>
  <si>
    <t>ADCY5</t>
  </si>
  <si>
    <t>FOXL2</t>
  </si>
  <si>
    <t>SHOX2</t>
  </si>
  <si>
    <t>B3GALNT1</t>
  </si>
  <si>
    <t>SLITRK3</t>
  </si>
  <si>
    <t>BCHE</t>
  </si>
  <si>
    <t>PEX5L</t>
  </si>
  <si>
    <t>CRYGS</t>
  </si>
  <si>
    <t>MASP1</t>
  </si>
  <si>
    <t>DOK7</t>
  </si>
  <si>
    <t>ALB</t>
  </si>
  <si>
    <t>ART3</t>
  </si>
  <si>
    <t>ANK2</t>
  </si>
  <si>
    <t>MYOZ2</t>
  </si>
  <si>
    <t>SLC25A4</t>
  </si>
  <si>
    <t>PPARGC1A</t>
  </si>
  <si>
    <t>LGI2</t>
  </si>
  <si>
    <t>CCKAR</t>
  </si>
  <si>
    <t>GABRA4</t>
  </si>
  <si>
    <t>CORIN</t>
  </si>
  <si>
    <t>HOPX</t>
  </si>
  <si>
    <t>TECRL</t>
  </si>
  <si>
    <t>PPM1K</t>
  </si>
  <si>
    <t>GPRIN3</t>
  </si>
  <si>
    <t>SNCA</t>
  </si>
  <si>
    <t>CAMK2D</t>
  </si>
  <si>
    <t>MGARP</t>
  </si>
  <si>
    <t>CLGN</t>
  </si>
  <si>
    <t>INPP4B</t>
  </si>
  <si>
    <t>GPM6A</t>
  </si>
  <si>
    <t>PDLIM3</t>
  </si>
  <si>
    <t>SORBS2</t>
  </si>
  <si>
    <t>IRX1</t>
  </si>
  <si>
    <t>NPR3</t>
  </si>
  <si>
    <t>C7</t>
  </si>
  <si>
    <t>HSPB3</t>
  </si>
  <si>
    <t>CRHBP</t>
  </si>
  <si>
    <t>CMYA5</t>
  </si>
  <si>
    <t>THBS4</t>
  </si>
  <si>
    <t>PAM</t>
  </si>
  <si>
    <t>SLC27A6</t>
  </si>
  <si>
    <t>NPY6R</t>
  </si>
  <si>
    <t>REEP2</t>
  </si>
  <si>
    <t>ADRB2</t>
  </si>
  <si>
    <t>AFAP1L1</t>
  </si>
  <si>
    <t>CPEB4</t>
  </si>
  <si>
    <t>FAM134B</t>
  </si>
  <si>
    <t>CDH10</t>
  </si>
  <si>
    <t>PLCXD3</t>
  </si>
  <si>
    <t>SSBP2</t>
  </si>
  <si>
    <t>HAPLN1</t>
  </si>
  <si>
    <t>MEF2C</t>
  </si>
  <si>
    <t>ZNF608</t>
  </si>
  <si>
    <t>SPOCK1</t>
  </si>
  <si>
    <t>KLHL3</t>
  </si>
  <si>
    <t>TMEM173</t>
  </si>
  <si>
    <t>FGF1</t>
  </si>
  <si>
    <t>CAMK2A</t>
  </si>
  <si>
    <t>CCDC69</t>
  </si>
  <si>
    <t>GABRB2</t>
  </si>
  <si>
    <t>NKX2-5</t>
  </si>
  <si>
    <t>RBM24</t>
  </si>
  <si>
    <t>CAP2</t>
  </si>
  <si>
    <t>APOBEC2</t>
  </si>
  <si>
    <t>MLIP</t>
  </si>
  <si>
    <t>COL19A1</t>
  </si>
  <si>
    <t>CD109</t>
  </si>
  <si>
    <t>HEY2</t>
  </si>
  <si>
    <t>PPP1R14C</t>
  </si>
  <si>
    <t>KIF13A</t>
  </si>
  <si>
    <t>CMAHP</t>
  </si>
  <si>
    <t>HLA-B</t>
  </si>
  <si>
    <t>FKBP5,LOC285847</t>
  </si>
  <si>
    <t>CPNE5</t>
  </si>
  <si>
    <t>CLIC5</t>
  </si>
  <si>
    <t>RCAN2</t>
  </si>
  <si>
    <t>KLHL31</t>
  </si>
  <si>
    <t>BMP5</t>
  </si>
  <si>
    <t>COL9A1</t>
  </si>
  <si>
    <t>FILIP1</t>
  </si>
  <si>
    <t>SNAP91</t>
  </si>
  <si>
    <t>TBX18</t>
  </si>
  <si>
    <t>RRAGD</t>
  </si>
  <si>
    <t>BVES</t>
  </si>
  <si>
    <t>POPDC3</t>
  </si>
  <si>
    <t>TRDN</t>
  </si>
  <si>
    <t>TXLNB</t>
  </si>
  <si>
    <t>RPS6KA2</t>
  </si>
  <si>
    <t>HLA-A</t>
  </si>
  <si>
    <t>SDK1</t>
  </si>
  <si>
    <t>HDAC9</t>
  </si>
  <si>
    <t>MTURN</t>
  </si>
  <si>
    <t>LOC100128885</t>
  </si>
  <si>
    <t>CD36</t>
  </si>
  <si>
    <t>FZD1</t>
  </si>
  <si>
    <t>PRKAR2B</t>
  </si>
  <si>
    <t>PTPRZ1</t>
  </si>
  <si>
    <t>LMOD2</t>
  </si>
  <si>
    <t>STRIP2</t>
  </si>
  <si>
    <t>CHRM2</t>
  </si>
  <si>
    <t>ETV1</t>
  </si>
  <si>
    <t>CPVL</t>
  </si>
  <si>
    <t>TBX20</t>
  </si>
  <si>
    <t>SFRP4</t>
  </si>
  <si>
    <t>PGAM2</t>
  </si>
  <si>
    <t>GCK</t>
  </si>
  <si>
    <t>CAMK2B</t>
  </si>
  <si>
    <t>CHCHD2</t>
  </si>
  <si>
    <t>CALN1</t>
  </si>
  <si>
    <t>AZGP1</t>
  </si>
  <si>
    <t>DPY19L2P2</t>
  </si>
  <si>
    <t>C7orf60</t>
  </si>
  <si>
    <t>PPP1R3A</t>
  </si>
  <si>
    <t>CADPS2</t>
  </si>
  <si>
    <t>PLXNA4</t>
  </si>
  <si>
    <t>DGKI</t>
  </si>
  <si>
    <t>TMEM176B</t>
  </si>
  <si>
    <t>KCNH2</t>
  </si>
  <si>
    <t>PRKAG2</t>
  </si>
  <si>
    <t>GATA4</t>
  </si>
  <si>
    <t>KIAA1456</t>
  </si>
  <si>
    <t>TRIM55</t>
  </si>
  <si>
    <t>PKIA</t>
  </si>
  <si>
    <t>PKHD1L1</t>
  </si>
  <si>
    <t>CSMD1</t>
  </si>
  <si>
    <t>MTUS1</t>
  </si>
  <si>
    <t>DUSP26</t>
  </si>
  <si>
    <t>SLC20A2</t>
  </si>
  <si>
    <t>PXDNL</t>
  </si>
  <si>
    <t>PENK</t>
  </si>
  <si>
    <t>CALB1</t>
  </si>
  <si>
    <t>FBXO32</t>
  </si>
  <si>
    <t>KLHL38</t>
  </si>
  <si>
    <t>KCNQ3</t>
  </si>
  <si>
    <t>TMEM71</t>
  </si>
  <si>
    <t>DNAJB5</t>
  </si>
  <si>
    <t>FAM189A2</t>
  </si>
  <si>
    <t>WNK2</t>
  </si>
  <si>
    <t>NIPSNAP3B</t>
  </si>
  <si>
    <t>OLFML2A</t>
  </si>
  <si>
    <t>PPAPDC3</t>
  </si>
  <si>
    <t>BANCR</t>
  </si>
  <si>
    <t>TRPM3</t>
  </si>
  <si>
    <t>PRUNE2</t>
  </si>
  <si>
    <t>FRMD3</t>
  </si>
  <si>
    <t>FAM78A</t>
  </si>
  <si>
    <t>LOC389831</t>
  </si>
  <si>
    <t>ITGB1BP2</t>
  </si>
  <si>
    <t>COX7B</t>
  </si>
  <si>
    <t>FHL1</t>
  </si>
  <si>
    <t>SLITRK2</t>
  </si>
  <si>
    <t>SRPK3</t>
  </si>
  <si>
    <t>ASB11</t>
  </si>
  <si>
    <t>AP1S2</t>
  </si>
  <si>
    <t>SMPX</t>
  </si>
  <si>
    <t>ARHGEF9</t>
  </si>
  <si>
    <t>BEX1</t>
  </si>
  <si>
    <t>RAB9B</t>
  </si>
  <si>
    <t>COL4A6</t>
  </si>
  <si>
    <t>CHRDL1</t>
  </si>
  <si>
    <t>TRPC5</t>
  </si>
  <si>
    <t>KLHL13</t>
  </si>
  <si>
    <t>TMEM255A</t>
  </si>
  <si>
    <t>FGF13</t>
  </si>
  <si>
    <t>SLITRK4</t>
  </si>
  <si>
    <t>PDPN</t>
  </si>
  <si>
    <t>C1QC</t>
  </si>
  <si>
    <t>SERINC2</t>
  </si>
  <si>
    <t>KIAA1522</t>
  </si>
  <si>
    <t>TMEM125</t>
  </si>
  <si>
    <t>SLC6A17</t>
  </si>
  <si>
    <t>NBPF8</t>
  </si>
  <si>
    <t>CGN</t>
  </si>
  <si>
    <t>RAB25</t>
  </si>
  <si>
    <t>SLAMF7</t>
  </si>
  <si>
    <t>FCER1G</t>
  </si>
  <si>
    <t>LAMC2</t>
  </si>
  <si>
    <t>RGS1</t>
  </si>
  <si>
    <t>PTPRC</t>
  </si>
  <si>
    <t>NR5A2</t>
  </si>
  <si>
    <t>C1orf106</t>
  </si>
  <si>
    <t>ELF3</t>
  </si>
  <si>
    <t>LOC284581</t>
  </si>
  <si>
    <t>ATF3</t>
  </si>
  <si>
    <t>DUSP5P1,RHOU</t>
  </si>
  <si>
    <t>ERRFI1</t>
  </si>
  <si>
    <t>FBXO2</t>
  </si>
  <si>
    <t>DHRS3</t>
  </si>
  <si>
    <t>PLA2G2A</t>
  </si>
  <si>
    <t>CAMK2N1</t>
  </si>
  <si>
    <t>AIM1L</t>
  </si>
  <si>
    <t>KDF1</t>
  </si>
  <si>
    <t>PTAFR</t>
  </si>
  <si>
    <t>LAPTM5</t>
  </si>
  <si>
    <t>GBP3</t>
  </si>
  <si>
    <t>VAV3</t>
  </si>
  <si>
    <t>EPS8L3</t>
  </si>
  <si>
    <t>HMGCS2</t>
  </si>
  <si>
    <t>PDZK1</t>
  </si>
  <si>
    <t>MTMR11</t>
  </si>
  <si>
    <t>CTSS</t>
  </si>
  <si>
    <t>S100A10</t>
  </si>
  <si>
    <t>S100A14</t>
  </si>
  <si>
    <t>CD84</t>
  </si>
  <si>
    <t>ARHGAP30</t>
  </si>
  <si>
    <t>DNM3OS</t>
  </si>
  <si>
    <t>NCF2</t>
  </si>
  <si>
    <t>LAD1</t>
  </si>
  <si>
    <t>CHI3L1</t>
  </si>
  <si>
    <t>GOLT1A</t>
  </si>
  <si>
    <t>C1orf116</t>
  </si>
  <si>
    <t>LAMB3,MIR4260</t>
  </si>
  <si>
    <t>LINC01139</t>
  </si>
  <si>
    <t>NET1</t>
  </si>
  <si>
    <t>MALRD1</t>
  </si>
  <si>
    <t>SRGN</t>
  </si>
  <si>
    <t>HKDC1</t>
  </si>
  <si>
    <t>PAPSS2</t>
  </si>
  <si>
    <t>ACSL5</t>
  </si>
  <si>
    <t>DMBT1</t>
  </si>
  <si>
    <t>A1CF</t>
  </si>
  <si>
    <t>ANKRD22</t>
  </si>
  <si>
    <t>MYOF</t>
  </si>
  <si>
    <t>RBP4</t>
  </si>
  <si>
    <t>ALDH18A1</t>
  </si>
  <si>
    <t>PIK3AP1</t>
  </si>
  <si>
    <t>GFRA1</t>
  </si>
  <si>
    <t>HSPA12A</t>
  </si>
  <si>
    <t>SHTN1</t>
  </si>
  <si>
    <t>OAT</t>
  </si>
  <si>
    <t>PKP3</t>
  </si>
  <si>
    <t>EPS8L2</t>
  </si>
  <si>
    <t>SPON1</t>
  </si>
  <si>
    <t>GAS2</t>
  </si>
  <si>
    <t>FIBIN</t>
  </si>
  <si>
    <t>EHF</t>
  </si>
  <si>
    <t>CD82</t>
  </si>
  <si>
    <t>CREB3L1</t>
  </si>
  <si>
    <t>DTX4</t>
  </si>
  <si>
    <t>MS4A7</t>
  </si>
  <si>
    <t>OVOL1</t>
  </si>
  <si>
    <t>ANO1</t>
  </si>
  <si>
    <t>SLCO2B1</t>
  </si>
  <si>
    <t>TSKU</t>
  </si>
  <si>
    <t>BIRC3</t>
  </si>
  <si>
    <t>IL10RA</t>
  </si>
  <si>
    <t>TMPRSS4</t>
  </si>
  <si>
    <t>SORL1</t>
  </si>
  <si>
    <t>UBASH3B</t>
  </si>
  <si>
    <t>TMEM45B</t>
  </si>
  <si>
    <t>ST14</t>
  </si>
  <si>
    <t>ANO9</t>
  </si>
  <si>
    <t>SPI1</t>
  </si>
  <si>
    <t>APLNR</t>
  </si>
  <si>
    <t>PGM2L1</t>
  </si>
  <si>
    <t>LRRC32</t>
  </si>
  <si>
    <t>SYTL2</t>
  </si>
  <si>
    <t>NOX4</t>
  </si>
  <si>
    <t>MMP1</t>
  </si>
  <si>
    <t>MPZL2</t>
  </si>
  <si>
    <t>CD9</t>
  </si>
  <si>
    <t>PLEKHG6</t>
  </si>
  <si>
    <t>LOC101928100</t>
  </si>
  <si>
    <t>GPRC5A</t>
  </si>
  <si>
    <t>TUBA1C</t>
  </si>
  <si>
    <t>DNAJC22</t>
  </si>
  <si>
    <t>KRT7</t>
  </si>
  <si>
    <t>HOXC11</t>
  </si>
  <si>
    <t>HOXC10</t>
  </si>
  <si>
    <t>HOXC9</t>
  </si>
  <si>
    <t>HOXC8</t>
  </si>
  <si>
    <t>ERBB3</t>
  </si>
  <si>
    <t>ESYT1</t>
  </si>
  <si>
    <t>DRAM1</t>
  </si>
  <si>
    <t>C3AR1</t>
  </si>
  <si>
    <t>CLEC7A</t>
  </si>
  <si>
    <t>OLR1</t>
  </si>
  <si>
    <t>SYT10</t>
  </si>
  <si>
    <t>VDR</t>
  </si>
  <si>
    <t>RND1</t>
  </si>
  <si>
    <t>TSPAN8</t>
  </si>
  <si>
    <t>KITLG</t>
  </si>
  <si>
    <t>IGF1</t>
  </si>
  <si>
    <t>C12orf49</t>
  </si>
  <si>
    <t>HNF1A-AS1</t>
  </si>
  <si>
    <t>KLF5</t>
  </si>
  <si>
    <t>GPC6</t>
  </si>
  <si>
    <t>CDX2</t>
  </si>
  <si>
    <t>LCP1</t>
  </si>
  <si>
    <t>NALCN</t>
  </si>
  <si>
    <t>MIA2</t>
  </si>
  <si>
    <t>LGALS3</t>
  </si>
  <si>
    <t>DLK1</t>
  </si>
  <si>
    <t>AMN</t>
  </si>
  <si>
    <t>CEP170B</t>
  </si>
  <si>
    <t>FOXA1</t>
  </si>
  <si>
    <t>C14orf105</t>
  </si>
  <si>
    <t>LTBP2</t>
  </si>
  <si>
    <t>FBLN5</t>
  </si>
  <si>
    <t>CKB</t>
  </si>
  <si>
    <t>SERPINA1</t>
  </si>
  <si>
    <t>SPINT1</t>
  </si>
  <si>
    <t>C15orf48,MIR147B</t>
  </si>
  <si>
    <t>SQRDL</t>
  </si>
  <si>
    <t>SLC27A2</t>
  </si>
  <si>
    <t>GCNT3</t>
  </si>
  <si>
    <t>LOXL1</t>
  </si>
  <si>
    <t>ISLR</t>
  </si>
  <si>
    <t>ATP10A</t>
  </si>
  <si>
    <t>LOC145845</t>
  </si>
  <si>
    <t>DUOX2</t>
  </si>
  <si>
    <t>DUOXA1</t>
  </si>
  <si>
    <t>CILP</t>
  </si>
  <si>
    <t>STRA6</t>
  </si>
  <si>
    <t>SEMA7A</t>
  </si>
  <si>
    <t>CTSH</t>
  </si>
  <si>
    <t>IL32</t>
  </si>
  <si>
    <t>ANKS4B</t>
  </si>
  <si>
    <t>APOBR</t>
  </si>
  <si>
    <t>ITGAX</t>
  </si>
  <si>
    <t>ELMO3</t>
  </si>
  <si>
    <t>CDH1</t>
  </si>
  <si>
    <t>MARVELD3</t>
  </si>
  <si>
    <t>CLEC3A</t>
  </si>
  <si>
    <t>ATP2C2</t>
  </si>
  <si>
    <t>IRF8</t>
  </si>
  <si>
    <t>FOXF1</t>
  </si>
  <si>
    <t>TUBB3</t>
  </si>
  <si>
    <t>PRSS22</t>
  </si>
  <si>
    <t>CLDN6</t>
  </si>
  <si>
    <t>PPL</t>
  </si>
  <si>
    <t>SEZ6L2</t>
  </si>
  <si>
    <t>PRSS8</t>
  </si>
  <si>
    <t>NETO2</t>
  </si>
  <si>
    <t>SLC7A5</t>
  </si>
  <si>
    <t>CYBA</t>
  </si>
  <si>
    <t>CD68</t>
  </si>
  <si>
    <t>CCDC144NL-AS1</t>
  </si>
  <si>
    <t>ADAP2</t>
  </si>
  <si>
    <t>ABCC3</t>
  </si>
  <si>
    <t>TBX4</t>
  </si>
  <si>
    <t>KCNJ16</t>
  </si>
  <si>
    <t>MIR3615,SLC9A3R1</t>
  </si>
  <si>
    <t>LLGL2</t>
  </si>
  <si>
    <t>ITGB4</t>
  </si>
  <si>
    <t>PIK3R5</t>
  </si>
  <si>
    <t>MYO1D</t>
  </si>
  <si>
    <t>KRT19</t>
  </si>
  <si>
    <t>PRR15L</t>
  </si>
  <si>
    <t>HOXB9</t>
  </si>
  <si>
    <t>PECAM1</t>
  </si>
  <si>
    <t>LAMA3</t>
  </si>
  <si>
    <t>LIPG</t>
  </si>
  <si>
    <t>ONECUT2</t>
  </si>
  <si>
    <t>TNFRSF11A</t>
  </si>
  <si>
    <t>COLEC12</t>
  </si>
  <si>
    <t>LAMA1</t>
  </si>
  <si>
    <t>MYO5B</t>
  </si>
  <si>
    <t>ATP8B1</t>
  </si>
  <si>
    <t>MBP</t>
  </si>
  <si>
    <t>MISP</t>
  </si>
  <si>
    <t>ARID3A</t>
  </si>
  <si>
    <t>AMH,MIR4321</t>
  </si>
  <si>
    <t>EBI3</t>
  </si>
  <si>
    <t>ARHGEF18</t>
  </si>
  <si>
    <t>CAMSAP3</t>
  </si>
  <si>
    <t>STXBP2</t>
  </si>
  <si>
    <t>B3GNT3</t>
  </si>
  <si>
    <t>HPN</t>
  </si>
  <si>
    <t>FXYD3</t>
  </si>
  <si>
    <t>LSR</t>
  </si>
  <si>
    <t>SPINT2</t>
  </si>
  <si>
    <t>CYP2S1</t>
  </si>
  <si>
    <t>CEACAM5</t>
  </si>
  <si>
    <t>CBLC</t>
  </si>
  <si>
    <t>FOXA3</t>
  </si>
  <si>
    <t>RCN3</t>
  </si>
  <si>
    <t>MYH14</t>
  </si>
  <si>
    <t>PPAP2C</t>
  </si>
  <si>
    <t>SH2D3A</t>
  </si>
  <si>
    <t>MYO1F</t>
  </si>
  <si>
    <t>AP1M2</t>
  </si>
  <si>
    <t>RGL3</t>
  </si>
  <si>
    <t>COMP</t>
  </si>
  <si>
    <t>RHPN2</t>
  </si>
  <si>
    <t>CEBPA</t>
  </si>
  <si>
    <t>HSPB6</t>
  </si>
  <si>
    <t>TYROBP</t>
  </si>
  <si>
    <t>SYNE4</t>
  </si>
  <si>
    <t>SIGLEC10</t>
  </si>
  <si>
    <t>FAM84A,LOC653602</t>
  </si>
  <si>
    <t>QPCT</t>
  </si>
  <si>
    <t>EPCAM</t>
  </si>
  <si>
    <t>ANXA4</t>
  </si>
  <si>
    <t>VAMP8</t>
  </si>
  <si>
    <t>SULT1C2</t>
  </si>
  <si>
    <t>MYO7B</t>
  </si>
  <si>
    <t>POTEE</t>
  </si>
  <si>
    <t>THSD7B</t>
  </si>
  <si>
    <t>KYNU</t>
  </si>
  <si>
    <t>NOSTRIN</t>
  </si>
  <si>
    <t>HOXD13</t>
  </si>
  <si>
    <t>HOXD11</t>
  </si>
  <si>
    <t>HOXD10</t>
  </si>
  <si>
    <t>HOXD9</t>
  </si>
  <si>
    <t>HOXD4</t>
  </si>
  <si>
    <t>PTH2R</t>
  </si>
  <si>
    <t>VIL1</t>
  </si>
  <si>
    <t>CYP27A1</t>
  </si>
  <si>
    <t>C2orf72</t>
  </si>
  <si>
    <t>CYP26B1</t>
  </si>
  <si>
    <t>FABP1</t>
  </si>
  <si>
    <t>NEURL3</t>
  </si>
  <si>
    <t>BIN1</t>
  </si>
  <si>
    <t>FAR2P1</t>
  </si>
  <si>
    <t>ITGB6</t>
  </si>
  <si>
    <t>DPP4</t>
  </si>
  <si>
    <t>FAP</t>
  </si>
  <si>
    <t>GALNT3</t>
  </si>
  <si>
    <t>FRZB</t>
  </si>
  <si>
    <t>STK17B</t>
  </si>
  <si>
    <t>FZD5</t>
  </si>
  <si>
    <t>IHH</t>
  </si>
  <si>
    <t>SLC19A3</t>
  </si>
  <si>
    <t>COL6A3</t>
  </si>
  <si>
    <t>HNF4A</t>
  </si>
  <si>
    <t>MMP9</t>
  </si>
  <si>
    <t>FLJ16779</t>
  </si>
  <si>
    <t>RASSF2</t>
  </si>
  <si>
    <t>RRBP1</t>
  </si>
  <si>
    <t>SDC4</t>
  </si>
  <si>
    <t>SALL4</t>
  </si>
  <si>
    <t>NKAIN4</t>
  </si>
  <si>
    <t>CLIC6</t>
  </si>
  <si>
    <t>FAM3B</t>
  </si>
  <si>
    <t>TMPRSS2</t>
  </si>
  <si>
    <t>ERVH48-1</t>
  </si>
  <si>
    <t>ITGB2</t>
  </si>
  <si>
    <t>TBX1</t>
  </si>
  <si>
    <t>ISX</t>
  </si>
  <si>
    <t>HMOX1</t>
  </si>
  <si>
    <t>FAM83F</t>
  </si>
  <si>
    <t>LOC100130899</t>
  </si>
  <si>
    <t>FBLN1</t>
  </si>
  <si>
    <t>CARD10</t>
  </si>
  <si>
    <t>LGALS2</t>
  </si>
  <si>
    <t>PPARG</t>
  </si>
  <si>
    <t>ROBO2</t>
  </si>
  <si>
    <t>ADGRG7</t>
  </si>
  <si>
    <t>HHLA2</t>
  </si>
  <si>
    <t>GPR160</t>
  </si>
  <si>
    <t>CLDN11</t>
  </si>
  <si>
    <t>OSBPL10</t>
  </si>
  <si>
    <t>CDCP1</t>
  </si>
  <si>
    <t>CCR1</t>
  </si>
  <si>
    <t>ARHGEF3</t>
  </si>
  <si>
    <t>HGD</t>
  </si>
  <si>
    <t>HCLS1</t>
  </si>
  <si>
    <t>RARRES1</t>
  </si>
  <si>
    <t>SI</t>
  </si>
  <si>
    <t>TNFSF10</t>
  </si>
  <si>
    <t>CPZ</t>
  </si>
  <si>
    <t>AREG</t>
  </si>
  <si>
    <t>SPP1</t>
  </si>
  <si>
    <t>MTTP</t>
  </si>
  <si>
    <t>UGT8</t>
  </si>
  <si>
    <t>FGB</t>
  </si>
  <si>
    <t>TENM3</t>
  </si>
  <si>
    <t>LOC100130872,SPON2</t>
  </si>
  <si>
    <t>PROM1</t>
  </si>
  <si>
    <t>RBM47</t>
  </si>
  <si>
    <t>SULT1B1</t>
  </si>
  <si>
    <t>RASSF6</t>
  </si>
  <si>
    <t>CXCL5</t>
  </si>
  <si>
    <t>DKK2</t>
  </si>
  <si>
    <t>CFI</t>
  </si>
  <si>
    <t>PRSS12</t>
  </si>
  <si>
    <t>FGG</t>
  </si>
  <si>
    <t>HPGD</t>
  </si>
  <si>
    <t>ADAMTS16</t>
  </si>
  <si>
    <t>FAM105A</t>
  </si>
  <si>
    <t>EGFLAM</t>
  </si>
  <si>
    <t>ITGA2</t>
  </si>
  <si>
    <t>F2RL1</t>
  </si>
  <si>
    <t>RASGRF2</t>
  </si>
  <si>
    <t>TGFBI</t>
  </si>
  <si>
    <t>SLC26A2</t>
  </si>
  <si>
    <t>FGFR4</t>
  </si>
  <si>
    <t>MYO10</t>
  </si>
  <si>
    <t>FYB</t>
  </si>
  <si>
    <t>SEPP1</t>
  </si>
  <si>
    <t>P4HA2</t>
  </si>
  <si>
    <t>SHROOM1</t>
  </si>
  <si>
    <t>SPINK1</t>
  </si>
  <si>
    <t>CSF1R</t>
  </si>
  <si>
    <t>CD74</t>
  </si>
  <si>
    <t>HAVCR2</t>
  </si>
  <si>
    <t>EBF1</t>
  </si>
  <si>
    <t>ATP10B</t>
  </si>
  <si>
    <t>FOXQ1</t>
  </si>
  <si>
    <t>ITPR3</t>
  </si>
  <si>
    <t>MAPK13</t>
  </si>
  <si>
    <t>MEP1A</t>
  </si>
  <si>
    <t>ADGRF4</t>
  </si>
  <si>
    <t>C6orf141</t>
  </si>
  <si>
    <t>PAQR8</t>
  </si>
  <si>
    <t>MYO6</t>
  </si>
  <si>
    <t>RFX6</t>
  </si>
  <si>
    <t>IYD</t>
  </si>
  <si>
    <t>SLC22A3</t>
  </si>
  <si>
    <t>NEDD9</t>
  </si>
  <si>
    <t>ADTRP</t>
  </si>
  <si>
    <t>DCDC2</t>
  </si>
  <si>
    <t>C6orf222</t>
  </si>
  <si>
    <t>C6orf132</t>
  </si>
  <si>
    <t>GSTA1</t>
  </si>
  <si>
    <t>CD24</t>
  </si>
  <si>
    <t>EPB41L2</t>
  </si>
  <si>
    <t>MOXD1</t>
  </si>
  <si>
    <t>MAP7</t>
  </si>
  <si>
    <t>TUBB</t>
  </si>
  <si>
    <t>HLA-C</t>
  </si>
  <si>
    <t>TAPBP,ZBTB22</t>
  </si>
  <si>
    <t>CYP2W1</t>
  </si>
  <si>
    <t>ITGB8</t>
  </si>
  <si>
    <t>GPNMB</t>
  </si>
  <si>
    <t>EVX1</t>
  </si>
  <si>
    <t>IKZF1</t>
  </si>
  <si>
    <t>EGFR</t>
  </si>
  <si>
    <t>CLDN4</t>
  </si>
  <si>
    <t>MET</t>
  </si>
  <si>
    <t>CFTR</t>
  </si>
  <si>
    <t>IRF5</t>
  </si>
  <si>
    <t>CARD11</t>
  </si>
  <si>
    <t>AGR2</t>
  </si>
  <si>
    <t>AGR3</t>
  </si>
  <si>
    <t>LOC101927668,MACC1</t>
  </si>
  <si>
    <t>SKAP2</t>
  </si>
  <si>
    <t>HOXA10,HOXA10-HOXA9,HOXA9</t>
  </si>
  <si>
    <t>HOXA11</t>
  </si>
  <si>
    <t>HOXA13</t>
  </si>
  <si>
    <t>AOAH</t>
  </si>
  <si>
    <t>DDC</t>
  </si>
  <si>
    <t>CLDN3</t>
  </si>
  <si>
    <t>TFPI2</t>
  </si>
  <si>
    <t>LAMB4</t>
  </si>
  <si>
    <t>WNT2</t>
  </si>
  <si>
    <t>EPHA1</t>
  </si>
  <si>
    <t>SHH</t>
  </si>
  <si>
    <t>DMTN</t>
  </si>
  <si>
    <t>NEFM</t>
  </si>
  <si>
    <t>DOCK5</t>
  </si>
  <si>
    <t>SCARA3</t>
  </si>
  <si>
    <t>ZNF703</t>
  </si>
  <si>
    <t>PI15</t>
  </si>
  <si>
    <t>HNF4G</t>
  </si>
  <si>
    <t>ESRP1</t>
  </si>
  <si>
    <t>GRHL2</t>
  </si>
  <si>
    <t>MAL2</t>
  </si>
  <si>
    <t>COL14A1</t>
  </si>
  <si>
    <t>FER1L6</t>
  </si>
  <si>
    <t>WISP1</t>
  </si>
  <si>
    <t>MSR1</t>
  </si>
  <si>
    <t>LZTS1</t>
  </si>
  <si>
    <t>NKX3-1</t>
  </si>
  <si>
    <t>NEFL</t>
  </si>
  <si>
    <t>RAB11FIP1</t>
  </si>
  <si>
    <t>CA1</t>
  </si>
  <si>
    <t>CDH17</t>
  </si>
  <si>
    <t>RSPO2</t>
  </si>
  <si>
    <t>ANXA13</t>
  </si>
  <si>
    <t>NDRG1</t>
  </si>
  <si>
    <t>SLC1A1</t>
  </si>
  <si>
    <t>LINC01239</t>
  </si>
  <si>
    <t>GDA</t>
  </si>
  <si>
    <t>RPSAP9</t>
  </si>
  <si>
    <t>SYK</t>
  </si>
  <si>
    <t>COL15A1</t>
  </si>
  <si>
    <t>COL27A1</t>
  </si>
  <si>
    <t>SLC2A8</t>
  </si>
  <si>
    <t>GLDC</t>
  </si>
  <si>
    <t>CDKN2A</t>
  </si>
  <si>
    <t>CDKN2B</t>
  </si>
  <si>
    <t>KIAA1161</t>
  </si>
  <si>
    <t>ALDH1A1</t>
  </si>
  <si>
    <t>TRPM6</t>
  </si>
  <si>
    <t>RASEF</t>
  </si>
  <si>
    <t>GOLM1</t>
  </si>
  <si>
    <t>PTBP3</t>
  </si>
  <si>
    <t>KIF12</t>
  </si>
  <si>
    <t>TNFSF15</t>
  </si>
  <si>
    <t>EGFL6</t>
  </si>
  <si>
    <t>NHS</t>
  </si>
  <si>
    <t>CYBB</t>
  </si>
  <si>
    <t>TIMP1</t>
  </si>
  <si>
    <t>GJB1</t>
  </si>
  <si>
    <t>SRPX2</t>
  </si>
  <si>
    <t>RNF128</t>
  </si>
  <si>
    <t>CLDN2</t>
  </si>
  <si>
    <t>MXRA5</t>
  </si>
  <si>
    <t>ADGRG2</t>
  </si>
  <si>
    <t>CASK</t>
  </si>
  <si>
    <t>POF1B</t>
  </si>
  <si>
    <t>MORC4</t>
  </si>
  <si>
    <t>HS6ST2</t>
  </si>
  <si>
    <t>GPC4</t>
  </si>
  <si>
    <t>Sl. No.</t>
  </si>
  <si>
    <t>IV</t>
  </si>
  <si>
    <t>MYH7</t>
  </si>
  <si>
    <t>MYH6</t>
  </si>
  <si>
    <t>WT-CM_NRF2 intensity profiles</t>
  </si>
  <si>
    <t>Analysis(Mean intensity/Area of the Nucleus)</t>
  </si>
  <si>
    <t>Area</t>
  </si>
  <si>
    <t>Mean</t>
  </si>
  <si>
    <t>StdDev</t>
  </si>
  <si>
    <t>Perim.</t>
  </si>
  <si>
    <t>Circ.</t>
  </si>
  <si>
    <t>Feret</t>
  </si>
  <si>
    <t>IntDen</t>
  </si>
  <si>
    <t>RawIntDen</t>
  </si>
  <si>
    <t>FeretX</t>
  </si>
  <si>
    <t>FeretY</t>
  </si>
  <si>
    <t>FeretAngle</t>
  </si>
  <si>
    <t>MinFeret</t>
  </si>
  <si>
    <t>AR</t>
  </si>
  <si>
    <t>Round</t>
  </si>
  <si>
    <t>Solidity</t>
  </si>
  <si>
    <t>TTL_CM_NRF2_intensity</t>
  </si>
  <si>
    <t>Ct (ACTB)</t>
  </si>
  <si>
    <t>delta Ct</t>
  </si>
  <si>
    <t>Ct (U6)</t>
  </si>
  <si>
    <t>Ct (GAPDH)</t>
  </si>
  <si>
    <t>Cell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</si>
</sst>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0000000000"/>
    <numFmt numFmtId="166" formatCode="#,##0.00000000000000"/>
  </numFmts>
  <fonts count="20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name val="Arial"/>
      <family val="2"/>
    </font>
    <font>
      <b/>
      <sz val="16"/>
      <color rgb="FF000000"/>
      <name val="Calibri"/>
      <family val="2"/>
      <charset val="1"/>
    </font>
    <font>
      <sz val="12"/>
      <color rgb="FFFFFF00"/>
      <name val="Calibri"/>
      <family val="2"/>
      <charset val="1"/>
    </font>
    <font>
      <sz val="11"/>
      <color rgb="FFFFC000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name val="Arial"/>
      <family val="2"/>
      <charset val="1"/>
    </font>
    <font>
      <b/>
      <sz val="22"/>
      <color rgb="FF000000"/>
      <name val="Calibri"/>
      <family val="2"/>
    </font>
    <font>
      <sz val="16"/>
      <color rgb="FF000000"/>
      <name val="Calibri"/>
      <family val="2"/>
    </font>
    <font>
      <sz val="18"/>
      <color theme="0"/>
      <name val="Calibri"/>
      <family val="2"/>
    </font>
    <font>
      <sz val="11"/>
      <color theme="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1"/>
      <charset val="2"/>
    </font>
    <font>
      <sz val="10"/>
      <name val="Arial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rgb="FFD0CECE"/>
        <bgColor rgb="FFBDD7EE"/>
      </patternFill>
    </fill>
    <fill>
      <patternFill patternType="solid">
        <fgColor rgb="FFF8CBAD"/>
        <bgColor rgb="FFD0CECE"/>
      </patternFill>
    </fill>
    <fill>
      <patternFill patternType="solid">
        <fgColor rgb="FF385724"/>
        <bgColor rgb="FF333300"/>
      </patternFill>
    </fill>
    <fill>
      <patternFill patternType="solid">
        <fgColor rgb="FFC5E0B4"/>
        <bgColor rgb="FFD0CECE"/>
      </patternFill>
    </fill>
    <fill>
      <patternFill patternType="solid">
        <fgColor rgb="FFA9D18E"/>
        <bgColor rgb="FFC5E0B4"/>
      </patternFill>
    </fill>
    <fill>
      <patternFill patternType="solid">
        <fgColor rgb="FFDAE3F3"/>
        <bgColor rgb="FFDEEBF7"/>
      </patternFill>
    </fill>
    <fill>
      <patternFill patternType="solid">
        <fgColor rgb="FF4472C4"/>
        <bgColor rgb="FF666699"/>
      </patternFill>
    </fill>
    <fill>
      <patternFill patternType="solid">
        <fgColor rgb="FF0070C0"/>
        <bgColor rgb="FF008080"/>
      </patternFill>
    </fill>
    <fill>
      <patternFill patternType="solid">
        <fgColor rgb="FFBDD7EE"/>
        <bgColor rgb="FFD0CECE"/>
      </patternFill>
    </fill>
    <fill>
      <patternFill patternType="solid">
        <fgColor rgb="FFDEEBF7"/>
        <bgColor rgb="FFDAE3F3"/>
      </patternFill>
    </fill>
    <fill>
      <patternFill patternType="solid">
        <fgColor rgb="FFFFD966"/>
        <bgColor rgb="FFF8CBAD"/>
      </patternFill>
    </fill>
    <fill>
      <patternFill patternType="solid">
        <fgColor rgb="FF9DC3E6"/>
        <bgColor rgb="FFBDD7EE"/>
      </patternFill>
    </fill>
    <fill>
      <patternFill patternType="solid">
        <fgColor theme="0" tint="-4.9989318521683403E-2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4" borderId="1" xfId="1" applyFill="1" applyBorder="1" applyAlignment="1">
      <alignment horizontal="center"/>
    </xf>
    <xf numFmtId="0" fontId="1" fillId="2" borderId="1" xfId="1" applyFill="1" applyBorder="1"/>
    <xf numFmtId="164" fontId="1" fillId="0" borderId="1" xfId="1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5" borderId="0" xfId="0" applyFill="1"/>
    <xf numFmtId="0" fontId="0" fillId="6" borderId="0" xfId="0" applyFill="1"/>
    <xf numFmtId="0" fontId="4" fillId="0" borderId="0" xfId="0" applyFont="1" applyAlignment="1">
      <alignment horizontal="left"/>
    </xf>
    <xf numFmtId="0" fontId="4" fillId="0" borderId="0" xfId="0" applyFont="1"/>
    <xf numFmtId="0" fontId="6" fillId="7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8" borderId="1" xfId="0" applyFill="1" applyBorder="1"/>
    <xf numFmtId="0" fontId="0" fillId="8" borderId="1" xfId="0" applyFill="1" applyBorder="1" applyAlignment="1">
      <alignment horizontal="right"/>
    </xf>
    <xf numFmtId="0" fontId="0" fillId="10" borderId="1" xfId="0" applyFill="1" applyBorder="1"/>
    <xf numFmtId="0" fontId="0" fillId="2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5" fillId="0" borderId="1" xfId="0" applyFont="1" applyBorder="1"/>
    <xf numFmtId="0" fontId="8" fillId="11" borderId="1" xfId="0" applyFont="1" applyFill="1" applyBorder="1" applyAlignment="1">
      <alignment horizontal="center"/>
    </xf>
    <xf numFmtId="0" fontId="8" fillId="12" borderId="0" xfId="0" applyFont="1" applyFill="1" applyAlignment="1">
      <alignment horizontal="center"/>
    </xf>
    <xf numFmtId="0" fontId="0" fillId="2" borderId="4" xfId="0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1" xfId="1" applyNumberFormat="1" applyBorder="1"/>
    <xf numFmtId="0" fontId="7" fillId="7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3" borderId="0" xfId="0" applyFill="1"/>
    <xf numFmtId="0" fontId="0" fillId="13" borderId="0" xfId="0" applyFill="1"/>
    <xf numFmtId="0" fontId="0" fillId="15" borderId="1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7" borderId="1" xfId="0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0" fillId="0" borderId="0" xfId="0" applyNumberFormat="1"/>
    <xf numFmtId="0" fontId="0" fillId="18" borderId="0" xfId="0" applyFill="1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20" borderId="0" xfId="0" applyFill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2" borderId="0" xfId="0" applyFill="1" applyAlignment="1">
      <alignment horizontal="center"/>
    </xf>
    <xf numFmtId="0" fontId="17" fillId="0" borderId="0" xfId="0" applyFont="1"/>
    <xf numFmtId="0" fontId="16" fillId="0" borderId="0" xfId="0" applyFont="1"/>
    <xf numFmtId="11" fontId="0" fillId="0" borderId="0" xfId="0" applyNumberFormat="1"/>
    <xf numFmtId="0" fontId="0" fillId="19" borderId="0" xfId="0" applyFill="1"/>
    <xf numFmtId="0" fontId="1" fillId="0" borderId="0" xfId="1"/>
    <xf numFmtId="164" fontId="1" fillId="0" borderId="0" xfId="1" applyNumberFormat="1" applyAlignment="1">
      <alignment horizontal="center"/>
    </xf>
    <xf numFmtId="0" fontId="18" fillId="0" borderId="0" xfId="0" applyFont="1"/>
    <xf numFmtId="166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left"/>
    </xf>
    <xf numFmtId="0" fontId="1" fillId="18" borderId="1" xfId="1" applyFill="1" applyBorder="1"/>
    <xf numFmtId="0" fontId="0" fillId="18" borderId="1" xfId="0" applyFill="1" applyBorder="1" applyAlignment="1">
      <alignment horizontal="center"/>
    </xf>
    <xf numFmtId="0" fontId="19" fillId="0" borderId="0" xfId="0" applyFont="1"/>
    <xf numFmtId="0" fontId="0" fillId="0" borderId="0" xfId="0" applyAlignment="1">
      <alignment horizontal="center"/>
    </xf>
    <xf numFmtId="0" fontId="0" fillId="18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EEBF7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AE3F3"/>
      <rgbColor rgb="FFC5E0B4"/>
      <rgbColor rgb="FFFFD966"/>
      <rgbColor rgb="FF9DC3E6"/>
      <rgbColor rgb="FFFF99CC"/>
      <rgbColor rgb="FFCC99FF"/>
      <rgbColor rgb="FFF8CBAD"/>
      <rgbColor rgb="FF4472C4"/>
      <rgbColor rgb="FF33CCCC"/>
      <rgbColor rgb="FF99CC00"/>
      <rgbColor rgb="FFFFC000"/>
      <rgbColor rgb="FFFF9900"/>
      <rgbColor rgb="FFFF4000"/>
      <rgbColor rgb="FF666699"/>
      <rgbColor rgb="FFA9D18E"/>
      <rgbColor rgb="FF003366"/>
      <rgbColor rgb="FF339966"/>
      <rgbColor rgb="FF181717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Normal="100" workbookViewId="0">
      <selection sqref="A1:E1"/>
    </sheetView>
  </sheetViews>
  <sheetFormatPr defaultColWidth="8.44140625" defaultRowHeight="14.4"/>
  <cols>
    <col min="1" max="1" width="14" customWidth="1"/>
  </cols>
  <sheetData>
    <row r="1" spans="1:5">
      <c r="A1" s="80" t="s">
        <v>0</v>
      </c>
      <c r="B1" s="80"/>
      <c r="C1" s="80"/>
      <c r="D1" s="80"/>
      <c r="E1" s="80"/>
    </row>
    <row r="2" spans="1:5">
      <c r="A2" t="s">
        <v>1</v>
      </c>
      <c r="E2" t="s">
        <v>2</v>
      </c>
    </row>
    <row r="3" spans="1:5">
      <c r="A3">
        <v>2598.0329999999999</v>
      </c>
      <c r="D3">
        <v>1</v>
      </c>
      <c r="E3">
        <v>756.84900000000005</v>
      </c>
    </row>
    <row r="4" spans="1:5">
      <c r="A4">
        <v>5480.9740000000002</v>
      </c>
      <c r="D4">
        <v>2</v>
      </c>
      <c r="E4">
        <v>2475.3049999999998</v>
      </c>
    </row>
    <row r="5" spans="1:5">
      <c r="A5">
        <v>11736.723</v>
      </c>
      <c r="D5">
        <v>3</v>
      </c>
      <c r="E5">
        <v>3673.6190000000001</v>
      </c>
    </row>
    <row r="6" spans="1:5">
      <c r="A6">
        <v>14248.157999999999</v>
      </c>
      <c r="D6">
        <v>4</v>
      </c>
      <c r="E6">
        <v>4782.4179999999997</v>
      </c>
    </row>
    <row r="7" spans="1:5">
      <c r="A7">
        <v>20888.349999999999</v>
      </c>
      <c r="D7">
        <v>5</v>
      </c>
      <c r="E7">
        <v>7545.2669999999998</v>
      </c>
    </row>
    <row r="8" spans="1:5">
      <c r="A8">
        <v>25776.543000000001</v>
      </c>
      <c r="D8">
        <v>6</v>
      </c>
      <c r="E8">
        <v>24198.057000000001</v>
      </c>
    </row>
    <row r="11" spans="1:5">
      <c r="A11" s="80" t="s">
        <v>3</v>
      </c>
      <c r="B11" s="80"/>
      <c r="C11" s="80"/>
      <c r="D11" s="80"/>
      <c r="E11" s="80"/>
    </row>
    <row r="12" spans="1:5">
      <c r="A12" t="s">
        <v>4</v>
      </c>
      <c r="E12" t="s">
        <v>2</v>
      </c>
    </row>
    <row r="13" spans="1:5">
      <c r="A13">
        <v>16749.157999999999</v>
      </c>
      <c r="D13">
        <v>1</v>
      </c>
      <c r="E13">
        <v>14064.886</v>
      </c>
    </row>
    <row r="14" spans="1:5">
      <c r="A14">
        <v>16827.057000000001</v>
      </c>
      <c r="D14">
        <v>2</v>
      </c>
      <c r="E14">
        <v>14568.986000000001</v>
      </c>
    </row>
    <row r="15" spans="1:5">
      <c r="A15">
        <v>16599.179</v>
      </c>
      <c r="D15">
        <v>3</v>
      </c>
      <c r="E15">
        <v>14260.673000000001</v>
      </c>
    </row>
    <row r="16" spans="1:5">
      <c r="A16">
        <v>18111.543000000001</v>
      </c>
      <c r="D16">
        <v>4</v>
      </c>
      <c r="E16">
        <v>13276.621999999999</v>
      </c>
    </row>
    <row r="17" spans="1:5">
      <c r="A17">
        <v>18164.420999999998</v>
      </c>
      <c r="D17">
        <v>5</v>
      </c>
      <c r="E17">
        <v>15416.329</v>
      </c>
    </row>
    <row r="18" spans="1:5">
      <c r="A18">
        <v>17764.643</v>
      </c>
      <c r="D18">
        <v>6</v>
      </c>
      <c r="E18">
        <v>17668.956999999999</v>
      </c>
    </row>
    <row r="21" spans="1:5">
      <c r="A21" s="1" t="s">
        <v>5</v>
      </c>
    </row>
    <row r="22" spans="1:5">
      <c r="A22" s="2" t="s">
        <v>6</v>
      </c>
      <c r="B22" s="2" t="s">
        <v>4</v>
      </c>
      <c r="C22" s="2" t="s">
        <v>2</v>
      </c>
    </row>
    <row r="23" spans="1:5">
      <c r="A23" s="2">
        <v>0</v>
      </c>
      <c r="B23" s="2">
        <f t="shared" ref="B23:B28" si="0">A3/A13</f>
        <v>0.15511424514593511</v>
      </c>
      <c r="C23" s="2">
        <f t="shared" ref="C23:C28" si="1">E3/E13</f>
        <v>5.3811243119922907E-2</v>
      </c>
    </row>
    <row r="24" spans="1:5">
      <c r="A24" s="2">
        <v>5</v>
      </c>
      <c r="B24" s="2">
        <f t="shared" si="0"/>
        <v>0.32572386246745344</v>
      </c>
      <c r="C24" s="2">
        <f t="shared" si="1"/>
        <v>0.16990235284734295</v>
      </c>
    </row>
    <row r="25" spans="1:5">
      <c r="A25" s="2">
        <v>10</v>
      </c>
      <c r="B25" s="2">
        <f t="shared" si="0"/>
        <v>0.70706647599860206</v>
      </c>
      <c r="C25" s="2">
        <f t="shared" si="1"/>
        <v>0.2576048830234029</v>
      </c>
    </row>
    <row r="26" spans="1:5">
      <c r="A26" s="2">
        <v>15</v>
      </c>
      <c r="B26" s="2">
        <f t="shared" si="0"/>
        <v>0.78668935054291056</v>
      </c>
      <c r="C26" s="2">
        <f t="shared" si="1"/>
        <v>0.36021346393683573</v>
      </c>
    </row>
    <row r="27" spans="1:5">
      <c r="A27" s="2">
        <v>20</v>
      </c>
      <c r="B27" s="2">
        <f t="shared" si="0"/>
        <v>1.1499595830772695</v>
      </c>
      <c r="C27" s="2">
        <f t="shared" si="1"/>
        <v>0.48943344423954627</v>
      </c>
    </row>
    <row r="28" spans="1:5">
      <c r="A28" s="2">
        <v>30</v>
      </c>
      <c r="B28" s="2">
        <f t="shared" si="0"/>
        <v>1.4510025898071806</v>
      </c>
      <c r="C28" s="2">
        <f t="shared" si="1"/>
        <v>1.3695237924909773</v>
      </c>
    </row>
  </sheetData>
  <mergeCells count="2">
    <mergeCell ref="A1:E1"/>
    <mergeCell ref="A11:E1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C0B7-0BE9-4CD3-94A1-6891D2C11ADC}">
  <dimension ref="A1:S12"/>
  <sheetViews>
    <sheetView tabSelected="1" zoomScale="132" workbookViewId="0">
      <selection activeCell="E14" sqref="E14"/>
    </sheetView>
  </sheetViews>
  <sheetFormatPr defaultRowHeight="14.4"/>
  <cols>
    <col min="1" max="1" width="18.44140625" bestFit="1" customWidth="1"/>
    <col min="3" max="3" width="2.6640625" bestFit="1" customWidth="1"/>
    <col min="4" max="4" width="10" bestFit="1" customWidth="1"/>
    <col min="5" max="5" width="11" bestFit="1" customWidth="1"/>
    <col min="7" max="8" width="12" bestFit="1" customWidth="1"/>
    <col min="9" max="9" width="18.44140625" bestFit="1" customWidth="1"/>
    <col min="10" max="10" width="3.77734375" bestFit="1" customWidth="1"/>
    <col min="11" max="11" width="12" bestFit="1" customWidth="1"/>
  </cols>
  <sheetData>
    <row r="1" spans="1:19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9" ht="21">
      <c r="A2" s="30"/>
      <c r="B2" s="12"/>
      <c r="C2" s="12"/>
      <c r="D2" s="12"/>
      <c r="E2" s="12"/>
      <c r="F2" s="12"/>
      <c r="G2" s="12"/>
      <c r="H2" s="12"/>
      <c r="I2" s="2" t="s">
        <v>86</v>
      </c>
      <c r="J2" s="12"/>
      <c r="K2" s="12"/>
    </row>
    <row r="3" spans="1:19">
      <c r="A3" s="2"/>
      <c r="B3" s="2"/>
      <c r="C3" s="2"/>
      <c r="D3" s="3" t="s">
        <v>22</v>
      </c>
      <c r="E3" s="3" t="s">
        <v>38</v>
      </c>
      <c r="F3" s="2"/>
      <c r="G3" s="3" t="s">
        <v>35</v>
      </c>
      <c r="H3" s="3" t="s">
        <v>36</v>
      </c>
      <c r="I3" s="2" t="s">
        <v>87</v>
      </c>
      <c r="J3" s="2" t="s">
        <v>22</v>
      </c>
      <c r="K3" s="2" t="s">
        <v>38</v>
      </c>
    </row>
    <row r="5" spans="1:19" ht="13.2" customHeight="1">
      <c r="A5" s="2" t="s">
        <v>90</v>
      </c>
      <c r="B5" s="2"/>
      <c r="C5" s="2" t="s">
        <v>40</v>
      </c>
      <c r="D5">
        <v>13053.066000000001</v>
      </c>
      <c r="E5">
        <v>29129.601999999999</v>
      </c>
      <c r="F5" s="2"/>
      <c r="G5">
        <v>0.55742018037894303</v>
      </c>
      <c r="H5">
        <v>1.0957833432562076</v>
      </c>
      <c r="I5" s="2" t="s">
        <v>90</v>
      </c>
      <c r="J5" s="2">
        <v>1</v>
      </c>
      <c r="K5">
        <v>1.9658121141421123</v>
      </c>
      <c r="N5" s="67"/>
      <c r="S5" s="68"/>
    </row>
    <row r="6" spans="1:19">
      <c r="A6" s="2"/>
      <c r="B6" s="2"/>
      <c r="C6" s="2" t="s">
        <v>42</v>
      </c>
      <c r="D6">
        <v>14069.539000000001</v>
      </c>
      <c r="E6">
        <v>31852.923999999999</v>
      </c>
      <c r="F6" s="2"/>
      <c r="G6">
        <v>0.62318415814850392</v>
      </c>
      <c r="H6">
        <v>1.2768566346696124</v>
      </c>
      <c r="I6" s="2"/>
      <c r="J6" s="2">
        <v>1</v>
      </c>
      <c r="K6">
        <v>2.0489234489900805</v>
      </c>
    </row>
    <row r="7" spans="1:19">
      <c r="A7" s="2"/>
      <c r="B7" s="2"/>
      <c r="C7" s="2" t="s">
        <v>43</v>
      </c>
      <c r="D7">
        <v>13511.054</v>
      </c>
      <c r="E7">
        <v>35159.995000000003</v>
      </c>
      <c r="F7" s="2"/>
      <c r="G7">
        <v>0.51579594428952691</v>
      </c>
      <c r="H7">
        <v>1.3651301676648764</v>
      </c>
      <c r="I7" s="2"/>
      <c r="J7" s="2">
        <v>1</v>
      </c>
      <c r="K7">
        <v>2.6466477349783126</v>
      </c>
    </row>
    <row r="9" spans="1:19">
      <c r="A9" s="2" t="s">
        <v>55</v>
      </c>
      <c r="B9" s="2" t="s">
        <v>40</v>
      </c>
      <c r="C9" s="2">
        <v>50672.027999999998</v>
      </c>
      <c r="D9">
        <v>23416.923999999999</v>
      </c>
      <c r="E9">
        <v>26583.359</v>
      </c>
    </row>
    <row r="10" spans="1:19">
      <c r="A10" s="2"/>
      <c r="B10" s="2" t="s">
        <v>42</v>
      </c>
      <c r="C10" s="2">
        <v>49898.012000000002</v>
      </c>
      <c r="D10">
        <v>22576.856</v>
      </c>
      <c r="E10">
        <v>24946.359</v>
      </c>
    </row>
    <row r="11" spans="1:19">
      <c r="A11" s="2"/>
      <c r="B11" s="2" t="s">
        <v>43</v>
      </c>
      <c r="C11" s="2">
        <v>51498.197999999997</v>
      </c>
      <c r="D11">
        <v>26194.572</v>
      </c>
      <c r="E11">
        <v>25755.781999999999</v>
      </c>
    </row>
    <row r="12" spans="1:19">
      <c r="G12" s="79"/>
      <c r="H12" s="79"/>
      <c r="I12" s="79"/>
      <c r="J12" s="79"/>
      <c r="K12" s="79"/>
      <c r="L12" s="7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8BF4-228E-4CC8-80E4-4F33B9810360}">
  <dimension ref="A2:S31"/>
  <sheetViews>
    <sheetView topLeftCell="A6" workbookViewId="0">
      <selection activeCell="G10" sqref="G10"/>
    </sheetView>
  </sheetViews>
  <sheetFormatPr defaultRowHeight="14.4"/>
  <cols>
    <col min="1" max="1" width="18.44140625" bestFit="1" customWidth="1"/>
  </cols>
  <sheetData>
    <row r="2" spans="1:19" ht="21">
      <c r="A2" s="30"/>
      <c r="B2" s="12"/>
      <c r="C2" s="12"/>
      <c r="D2" s="12"/>
      <c r="E2" s="12"/>
      <c r="F2" s="12"/>
      <c r="G2" s="12"/>
      <c r="H2" s="12"/>
      <c r="I2" s="2" t="s">
        <v>86</v>
      </c>
      <c r="J2" s="12"/>
      <c r="K2" s="12"/>
    </row>
    <row r="3" spans="1:19">
      <c r="A3" s="2"/>
      <c r="B3" s="2"/>
      <c r="C3" s="2"/>
      <c r="D3" s="3" t="s">
        <v>22</v>
      </c>
      <c r="E3" s="3" t="s">
        <v>38</v>
      </c>
      <c r="F3" s="2"/>
      <c r="G3" s="3" t="s">
        <v>35</v>
      </c>
      <c r="H3" s="3" t="s">
        <v>36</v>
      </c>
      <c r="I3" s="2" t="s">
        <v>87</v>
      </c>
      <c r="J3" s="2" t="s">
        <v>22</v>
      </c>
      <c r="K3" s="2" t="s">
        <v>38</v>
      </c>
    </row>
    <row r="4" spans="1:19" ht="21">
      <c r="A4" s="2" t="s">
        <v>87</v>
      </c>
      <c r="B4" s="2"/>
      <c r="C4" s="2" t="s">
        <v>40</v>
      </c>
      <c r="D4" s="2">
        <v>33595.328999999998</v>
      </c>
      <c r="E4" s="2">
        <v>180984.685</v>
      </c>
      <c r="F4" s="2"/>
      <c r="G4" s="2">
        <v>0.662995548549981</v>
      </c>
      <c r="H4" s="2">
        <v>3.5736301787764</v>
      </c>
      <c r="I4" s="2"/>
      <c r="J4" s="2">
        <v>1</v>
      </c>
      <c r="K4" s="2">
        <v>5.3901269572506001</v>
      </c>
      <c r="N4" s="67"/>
      <c r="S4" s="67"/>
    </row>
    <row r="5" spans="1:19">
      <c r="A5" s="2"/>
      <c r="B5" s="2"/>
      <c r="C5" s="2" t="s">
        <v>42</v>
      </c>
      <c r="D5" s="2">
        <v>39723.966</v>
      </c>
      <c r="E5" s="2">
        <v>191729.285</v>
      </c>
      <c r="F5" s="2"/>
      <c r="G5" s="2">
        <v>0.79610317942125597</v>
      </c>
      <c r="H5" s="2">
        <v>3.7294147133185298</v>
      </c>
      <c r="I5" s="2"/>
      <c r="J5" s="2">
        <v>1</v>
      </c>
      <c r="K5" s="2">
        <v>4.6845871360917197</v>
      </c>
    </row>
    <row r="6" spans="1:19">
      <c r="A6" s="2"/>
      <c r="B6" s="2"/>
      <c r="C6" s="2" t="s">
        <v>43</v>
      </c>
      <c r="D6" s="2">
        <v>45670.978000000003</v>
      </c>
      <c r="E6" s="2">
        <v>175803.71100000001</v>
      </c>
      <c r="F6" s="2"/>
      <c r="G6" s="2">
        <v>0.88684613780078303</v>
      </c>
      <c r="H6" s="2">
        <v>3.51683477068751</v>
      </c>
      <c r="I6" s="2"/>
      <c r="J6" s="2">
        <v>1</v>
      </c>
      <c r="K6" s="2">
        <v>3.9655523329093101</v>
      </c>
    </row>
    <row r="7" spans="1:19">
      <c r="A7" s="2"/>
      <c r="B7" s="2"/>
      <c r="C7" s="2"/>
      <c r="D7" s="2"/>
      <c r="E7" s="2"/>
      <c r="F7" s="2"/>
      <c r="G7" s="2"/>
      <c r="H7" s="2"/>
      <c r="I7" s="2" t="s">
        <v>88</v>
      </c>
      <c r="J7" s="2"/>
      <c r="K7" s="2"/>
    </row>
    <row r="8" spans="1:19">
      <c r="A8" s="2" t="s">
        <v>88</v>
      </c>
      <c r="B8" s="2"/>
      <c r="C8" s="2" t="s">
        <v>40</v>
      </c>
      <c r="D8" s="2">
        <v>26516.61</v>
      </c>
      <c r="E8" s="2">
        <v>33682.953000000001</v>
      </c>
      <c r="F8" s="2"/>
      <c r="G8" s="2">
        <v>0.523298771464209</v>
      </c>
      <c r="H8" s="2">
        <v>0.66508620522839901</v>
      </c>
      <c r="I8" s="2"/>
      <c r="J8" s="2">
        <v>1</v>
      </c>
      <c r="K8" s="2">
        <v>1.2709492960731801</v>
      </c>
    </row>
    <row r="9" spans="1:19">
      <c r="A9" s="2"/>
      <c r="B9" s="2"/>
      <c r="C9" s="2" t="s">
        <v>42</v>
      </c>
      <c r="D9" s="2">
        <v>18644.539000000001</v>
      </c>
      <c r="E9" s="2">
        <v>25173.589</v>
      </c>
      <c r="F9" s="2"/>
      <c r="G9" s="2">
        <v>0.373652942325638</v>
      </c>
      <c r="H9" s="2">
        <v>0.48966308513398799</v>
      </c>
      <c r="I9" s="2"/>
      <c r="J9" s="2">
        <v>1</v>
      </c>
      <c r="K9" s="2">
        <v>1.31047565713332</v>
      </c>
    </row>
    <row r="10" spans="1:19">
      <c r="A10" s="2"/>
      <c r="B10" s="2"/>
      <c r="C10" s="2" t="s">
        <v>43</v>
      </c>
      <c r="D10" s="2">
        <v>39159.61</v>
      </c>
      <c r="E10" s="2">
        <v>43732.538999999997</v>
      </c>
      <c r="F10" s="2"/>
      <c r="G10" s="2">
        <v>0.76040738357485804</v>
      </c>
      <c r="H10" s="2">
        <v>0.87483997289253801</v>
      </c>
      <c r="I10" s="2"/>
      <c r="J10" s="2">
        <v>1</v>
      </c>
      <c r="K10" s="2">
        <v>1.1504885299504899</v>
      </c>
    </row>
    <row r="11" spans="1:19">
      <c r="A11" s="2"/>
      <c r="B11" s="2"/>
      <c r="C11" s="2"/>
      <c r="D11" s="2"/>
      <c r="E11" s="2"/>
      <c r="F11" s="2"/>
      <c r="G11" s="2"/>
      <c r="H11" s="2"/>
      <c r="I11" s="2" t="s">
        <v>89</v>
      </c>
      <c r="J11" s="2"/>
      <c r="K11" s="2"/>
    </row>
    <row r="12" spans="1:19">
      <c r="A12" s="2" t="s">
        <v>89</v>
      </c>
      <c r="B12" s="2"/>
      <c r="C12" s="2" t="s">
        <v>40</v>
      </c>
      <c r="D12" s="2">
        <v>13190.196</v>
      </c>
      <c r="E12" s="2">
        <v>35889.438999999998</v>
      </c>
      <c r="F12" s="2"/>
      <c r="G12" s="2">
        <v>0.26030527138167803</v>
      </c>
      <c r="H12" s="2">
        <v>0.70865433895555696</v>
      </c>
      <c r="I12" s="2"/>
      <c r="J12" s="2">
        <v>1</v>
      </c>
      <c r="K12" s="2">
        <v>2.7223971884782801</v>
      </c>
    </row>
    <row r="13" spans="1:19">
      <c r="A13" s="2"/>
      <c r="B13" s="2"/>
      <c r="C13" s="2" t="s">
        <v>42</v>
      </c>
      <c r="D13" s="2">
        <v>15764.781999999999</v>
      </c>
      <c r="E13" s="2">
        <v>33834.196000000004</v>
      </c>
      <c r="F13" s="2"/>
      <c r="G13" s="2">
        <v>0.315940081941541</v>
      </c>
      <c r="H13" s="2">
        <v>0.658124544592669</v>
      </c>
      <c r="I13" s="2"/>
      <c r="J13" s="2">
        <v>1</v>
      </c>
      <c r="K13" s="2">
        <v>2.08306758847535</v>
      </c>
    </row>
    <row r="14" spans="1:19">
      <c r="A14" s="2"/>
      <c r="B14" s="2"/>
      <c r="C14" s="2" t="s">
        <v>43</v>
      </c>
      <c r="D14" s="2">
        <v>14870.196</v>
      </c>
      <c r="E14" s="2">
        <v>45160.902999999998</v>
      </c>
      <c r="F14" s="2"/>
      <c r="G14" s="2">
        <v>0.28875177341156699</v>
      </c>
      <c r="H14" s="2">
        <v>0.90341343218884496</v>
      </c>
      <c r="I14" s="2"/>
      <c r="J14" s="2">
        <v>1</v>
      </c>
      <c r="K14" s="2">
        <v>3.12868531166104</v>
      </c>
    </row>
    <row r="16" spans="1:19">
      <c r="A16" s="12"/>
      <c r="B16" s="12"/>
      <c r="C16" s="12"/>
      <c r="D16" s="12"/>
      <c r="E16" s="12"/>
      <c r="F16" s="3" t="s">
        <v>139</v>
      </c>
      <c r="G16" s="3" t="s">
        <v>140</v>
      </c>
      <c r="H16" s="12"/>
    </row>
    <row r="17" spans="1:8" ht="21">
      <c r="A17" s="12"/>
      <c r="B17" s="14" t="s">
        <v>37</v>
      </c>
      <c r="C17" s="3" t="s">
        <v>22</v>
      </c>
      <c r="D17" s="3" t="s">
        <v>38</v>
      </c>
      <c r="E17" s="12"/>
      <c r="F17" s="12">
        <v>0.94248379241643199</v>
      </c>
      <c r="G17" s="12">
        <v>1.4166329445325101</v>
      </c>
      <c r="H17" s="60"/>
    </row>
    <row r="18" spans="1:8">
      <c r="A18" s="2" t="s">
        <v>39</v>
      </c>
      <c r="B18" s="2" t="s">
        <v>40</v>
      </c>
      <c r="C18" s="2">
        <v>20116.539000000001</v>
      </c>
      <c r="D18" s="2">
        <v>31839.316999999999</v>
      </c>
      <c r="E18" s="12"/>
      <c r="F18" s="12">
        <v>0.97470526130964796</v>
      </c>
      <c r="G18" s="12">
        <v>1.5348352471286899</v>
      </c>
    </row>
    <row r="19" spans="1:8">
      <c r="A19" s="2"/>
      <c r="B19" s="2" t="s">
        <v>42</v>
      </c>
      <c r="C19" s="2">
        <v>21438.882000000001</v>
      </c>
      <c r="D19" s="2">
        <v>31077.054</v>
      </c>
      <c r="E19" s="12"/>
      <c r="F19" s="12">
        <v>0.66057420486075902</v>
      </c>
      <c r="G19" s="12">
        <v>1.1734392115796</v>
      </c>
      <c r="H19" s="12"/>
    </row>
    <row r="20" spans="1:8">
      <c r="A20" s="2"/>
      <c r="B20" s="2" t="s">
        <v>43</v>
      </c>
      <c r="C20" s="2">
        <v>21991.919000000002</v>
      </c>
      <c r="D20" s="2">
        <v>32031.977999999999</v>
      </c>
      <c r="E20" s="12"/>
      <c r="F20" s="12"/>
      <c r="G20" s="12"/>
      <c r="H20" s="12"/>
    </row>
    <row r="21" spans="1:8">
      <c r="A21" s="2"/>
      <c r="B21" s="2"/>
      <c r="C21" s="2"/>
      <c r="D21" s="2"/>
      <c r="E21" s="12"/>
      <c r="H21" s="12"/>
    </row>
    <row r="22" spans="1:8">
      <c r="A22" s="2" t="s">
        <v>51</v>
      </c>
      <c r="B22" s="2" t="s">
        <v>40</v>
      </c>
      <c r="C22" s="2">
        <v>21344.174999999999</v>
      </c>
      <c r="D22" s="2">
        <v>22475.347000000002</v>
      </c>
      <c r="E22" s="12"/>
      <c r="H22" s="12"/>
    </row>
    <row r="23" spans="1:8">
      <c r="A23" s="2"/>
      <c r="B23" s="2" t="s">
        <v>42</v>
      </c>
      <c r="C23" s="2">
        <v>21995.245999999999</v>
      </c>
      <c r="D23" s="2">
        <v>20247.811000000002</v>
      </c>
      <c r="E23" s="12"/>
      <c r="H23" s="12"/>
    </row>
    <row r="24" spans="1:8">
      <c r="A24" s="2"/>
      <c r="B24" s="2" t="s">
        <v>43</v>
      </c>
      <c r="C24" s="2">
        <v>33292.125</v>
      </c>
      <c r="D24" s="2">
        <v>27297.518</v>
      </c>
      <c r="E24" s="12"/>
      <c r="F24" s="12"/>
      <c r="G24" s="12"/>
      <c r="H24" s="12"/>
    </row>
    <row r="25" spans="1:8">
      <c r="A25" s="2"/>
      <c r="B25" s="2"/>
      <c r="C25" s="2"/>
      <c r="D25" s="2"/>
      <c r="E25" s="12"/>
      <c r="F25" s="12"/>
      <c r="G25" s="12"/>
      <c r="H25" s="12"/>
    </row>
    <row r="26" spans="1:8">
      <c r="A26" s="2" t="s">
        <v>55</v>
      </c>
      <c r="B26" s="2" t="s">
        <v>40</v>
      </c>
      <c r="C26" s="2">
        <v>50672.027999999998</v>
      </c>
      <c r="D26" s="2">
        <v>50644.491999999998</v>
      </c>
      <c r="E26" s="12"/>
      <c r="F26" s="3" t="s">
        <v>56</v>
      </c>
      <c r="G26" s="2"/>
      <c r="H26" s="2"/>
    </row>
    <row r="27" spans="1:8">
      <c r="A27" s="2"/>
      <c r="B27" s="2" t="s">
        <v>42</v>
      </c>
      <c r="C27" s="2">
        <v>49898.012000000002</v>
      </c>
      <c r="D27" s="2">
        <v>51410.02</v>
      </c>
      <c r="E27" s="12"/>
      <c r="F27" s="2" t="s">
        <v>58</v>
      </c>
      <c r="G27" s="2" t="s">
        <v>22</v>
      </c>
      <c r="H27" s="2" t="s">
        <v>32</v>
      </c>
    </row>
    <row r="28" spans="1:8">
      <c r="A28" s="2"/>
      <c r="B28" s="2" t="s">
        <v>43</v>
      </c>
      <c r="C28" s="2">
        <v>51498.197999999997</v>
      </c>
      <c r="D28" s="2">
        <v>49989.186999999998</v>
      </c>
      <c r="E28" s="12"/>
      <c r="F28" s="2"/>
      <c r="G28" s="2">
        <v>1</v>
      </c>
      <c r="H28" s="2">
        <v>1.5030846746981299</v>
      </c>
    </row>
    <row r="29" spans="1:8">
      <c r="A29" s="12"/>
      <c r="B29" s="12"/>
      <c r="C29" s="12"/>
      <c r="D29" s="12"/>
      <c r="E29" s="12"/>
      <c r="F29" s="2"/>
      <c r="G29" s="2">
        <v>1</v>
      </c>
      <c r="H29" s="2">
        <v>1.57466601243788</v>
      </c>
    </row>
    <row r="30" spans="1:8">
      <c r="A30" s="12"/>
      <c r="B30" s="12"/>
      <c r="C30" s="12"/>
      <c r="D30" s="12"/>
      <c r="E30" s="12"/>
      <c r="F30" s="2"/>
      <c r="G30" s="2">
        <v>1</v>
      </c>
      <c r="H30" s="2">
        <v>1.7763927246098701</v>
      </c>
    </row>
    <row r="31" spans="1:8">
      <c r="A31" s="12"/>
      <c r="B31" s="12"/>
      <c r="C31" s="12"/>
      <c r="D31" s="12"/>
      <c r="E31" s="12"/>
      <c r="F31" s="12"/>
      <c r="G31" s="12"/>
      <c r="H31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5E529-E88F-485E-9202-F4B0FE667E67}">
  <dimension ref="A1:D19"/>
  <sheetViews>
    <sheetView workbookViewId="0"/>
  </sheetViews>
  <sheetFormatPr defaultRowHeight="14.4"/>
  <cols>
    <col min="1" max="1" width="11.88671875" bestFit="1" customWidth="1"/>
    <col min="2" max="2" width="6" bestFit="1" customWidth="1"/>
    <col min="3" max="3" width="17.77734375" bestFit="1" customWidth="1"/>
    <col min="4" max="4" width="7" bestFit="1" customWidth="1"/>
  </cols>
  <sheetData>
    <row r="1" spans="1:4">
      <c r="A1" s="3" t="s">
        <v>7</v>
      </c>
      <c r="B1" s="3" t="s">
        <v>8</v>
      </c>
      <c r="C1" s="3" t="s">
        <v>9</v>
      </c>
      <c r="D1" s="3" t="s">
        <v>10</v>
      </c>
    </row>
    <row r="2" spans="1:4">
      <c r="A2" s="4">
        <v>1</v>
      </c>
      <c r="B2" s="12">
        <v>12927</v>
      </c>
      <c r="C2" s="4">
        <v>1</v>
      </c>
      <c r="D2" s="12">
        <v>69460</v>
      </c>
    </row>
    <row r="3" spans="1:4">
      <c r="A3" s="4">
        <v>2</v>
      </c>
      <c r="B3" s="12">
        <v>16262</v>
      </c>
      <c r="C3" s="4">
        <v>2</v>
      </c>
      <c r="D3" s="12">
        <v>54022</v>
      </c>
    </row>
    <row r="4" spans="1:4">
      <c r="A4" s="4">
        <v>3</v>
      </c>
      <c r="B4" s="12">
        <v>12492</v>
      </c>
      <c r="C4" s="4">
        <v>3</v>
      </c>
      <c r="D4" s="12">
        <v>22083</v>
      </c>
    </row>
    <row r="5" spans="1:4">
      <c r="A5" s="4">
        <v>4</v>
      </c>
      <c r="B5" s="12">
        <v>12774</v>
      </c>
      <c r="C5" s="4">
        <v>4</v>
      </c>
      <c r="D5" s="12">
        <v>27406</v>
      </c>
    </row>
    <row r="6" spans="1:4">
      <c r="A6" s="4">
        <v>5</v>
      </c>
      <c r="B6" s="12">
        <v>6116</v>
      </c>
      <c r="C6" s="4">
        <v>5</v>
      </c>
      <c r="D6" s="12">
        <v>39300</v>
      </c>
    </row>
    <row r="7" spans="1:4">
      <c r="A7" s="4">
        <v>6</v>
      </c>
      <c r="B7" s="12">
        <v>5273</v>
      </c>
      <c r="C7" s="4">
        <v>6</v>
      </c>
      <c r="D7" s="12">
        <v>77227</v>
      </c>
    </row>
    <row r="8" spans="1:4">
      <c r="A8" s="4">
        <v>7</v>
      </c>
      <c r="B8" s="12">
        <v>5894</v>
      </c>
      <c r="C8" s="4">
        <v>7</v>
      </c>
      <c r="D8" s="12">
        <v>45480</v>
      </c>
    </row>
    <row r="9" spans="1:4">
      <c r="A9" s="4">
        <v>8</v>
      </c>
      <c r="B9" s="12">
        <v>3959</v>
      </c>
      <c r="C9" s="4">
        <v>8</v>
      </c>
      <c r="D9" s="12">
        <v>40332</v>
      </c>
    </row>
    <row r="10" spans="1:4">
      <c r="A10" s="4">
        <v>9</v>
      </c>
      <c r="B10" s="12">
        <v>2424</v>
      </c>
      <c r="C10" s="4">
        <v>9</v>
      </c>
      <c r="D10" s="12">
        <v>43362</v>
      </c>
    </row>
    <row r="11" spans="1:4">
      <c r="A11" s="4">
        <v>10</v>
      </c>
      <c r="B11" s="12">
        <v>9839</v>
      </c>
      <c r="C11" s="4">
        <v>10</v>
      </c>
      <c r="D11" s="12">
        <v>68796</v>
      </c>
    </row>
    <row r="12" spans="1:4">
      <c r="A12" s="4">
        <v>11</v>
      </c>
      <c r="B12" s="12">
        <v>7756</v>
      </c>
      <c r="C12" s="4">
        <v>11</v>
      </c>
      <c r="D12" s="12">
        <v>13618</v>
      </c>
    </row>
    <row r="13" spans="1:4">
      <c r="A13" s="4">
        <v>12</v>
      </c>
      <c r="B13" s="12">
        <v>25685</v>
      </c>
      <c r="C13" s="4">
        <v>12</v>
      </c>
      <c r="D13" s="12">
        <v>219728</v>
      </c>
    </row>
    <row r="14" spans="1:4">
      <c r="A14" s="4">
        <v>13</v>
      </c>
      <c r="B14" s="12">
        <v>10085</v>
      </c>
      <c r="C14" s="4">
        <v>13</v>
      </c>
      <c r="D14" s="12">
        <v>192393</v>
      </c>
    </row>
    <row r="15" spans="1:4">
      <c r="A15" s="4">
        <v>14</v>
      </c>
      <c r="B15" s="12">
        <v>8685</v>
      </c>
      <c r="C15" s="4"/>
      <c r="D15" s="4"/>
    </row>
    <row r="16" spans="1:4">
      <c r="A16" s="4">
        <v>15</v>
      </c>
      <c r="B16" s="12">
        <v>11246</v>
      </c>
      <c r="C16" s="4"/>
      <c r="D16" s="4"/>
    </row>
    <row r="17" spans="1:4">
      <c r="A17" s="4">
        <v>16</v>
      </c>
      <c r="B17" s="12">
        <v>4945</v>
      </c>
      <c r="C17" s="4"/>
      <c r="D17" s="4"/>
    </row>
    <row r="18" spans="1:4">
      <c r="A18" s="4">
        <v>17</v>
      </c>
      <c r="B18" s="12">
        <v>4169</v>
      </c>
      <c r="C18" s="4"/>
      <c r="D18" s="4"/>
    </row>
    <row r="19" spans="1:4">
      <c r="A19" s="4">
        <v>18</v>
      </c>
      <c r="B19" s="12">
        <v>6360</v>
      </c>
      <c r="C19" s="4"/>
      <c r="D19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86EF-645D-40FE-9FC4-4ADCC6A31A6E}">
  <dimension ref="A1:K18"/>
  <sheetViews>
    <sheetView workbookViewId="0"/>
  </sheetViews>
  <sheetFormatPr defaultRowHeight="14.4"/>
  <cols>
    <col min="1" max="1" width="18.44140625" bestFit="1" customWidth="1"/>
    <col min="3" max="3" width="2.6640625" bestFit="1" customWidth="1"/>
    <col min="4" max="5" width="10" bestFit="1" customWidth="1"/>
    <col min="7" max="8" width="12" bestFit="1" customWidth="1"/>
    <col min="9" max="9" width="18.44140625" bestFit="1" customWidth="1"/>
    <col min="10" max="10" width="3.77734375" bestFit="1" customWidth="1"/>
    <col min="11" max="11" width="12" bestFit="1" customWidth="1"/>
  </cols>
  <sheetData>
    <row r="1" spans="1:11" ht="21">
      <c r="A1" s="30"/>
      <c r="B1" s="12"/>
      <c r="C1" s="12"/>
      <c r="D1" s="12"/>
      <c r="E1" s="12"/>
      <c r="F1" s="12"/>
      <c r="G1" s="12"/>
      <c r="H1" s="12"/>
      <c r="I1" s="2" t="s">
        <v>86</v>
      </c>
      <c r="J1" s="12"/>
      <c r="K1" s="12"/>
    </row>
    <row r="2" spans="1:11">
      <c r="A2" s="2"/>
      <c r="B2" s="2"/>
      <c r="C2" s="2"/>
      <c r="D2" s="3" t="s">
        <v>22</v>
      </c>
      <c r="E2" s="3" t="s">
        <v>38</v>
      </c>
      <c r="F2" s="2"/>
      <c r="G2" s="3" t="s">
        <v>35</v>
      </c>
      <c r="H2" s="3" t="s">
        <v>36</v>
      </c>
      <c r="I2" s="2" t="s">
        <v>87</v>
      </c>
      <c r="J2" s="2" t="s">
        <v>22</v>
      </c>
      <c r="K2" s="2" t="s">
        <v>38</v>
      </c>
    </row>
    <row r="3" spans="1:11">
      <c r="A3" s="2" t="s">
        <v>87</v>
      </c>
      <c r="B3" s="2"/>
      <c r="C3" s="2" t="s">
        <v>40</v>
      </c>
      <c r="D3" s="12">
        <v>47145.921999999999</v>
      </c>
      <c r="E3" s="12">
        <v>75564.854999999996</v>
      </c>
      <c r="F3" s="2"/>
      <c r="G3" s="12">
        <v>1.7369015336269829</v>
      </c>
      <c r="H3" s="12">
        <v>3.4552428478187687</v>
      </c>
      <c r="I3" s="2"/>
      <c r="J3" s="2">
        <v>1</v>
      </c>
      <c r="K3" s="12">
        <v>1.9893141786820583</v>
      </c>
    </row>
    <row r="4" spans="1:11">
      <c r="A4" s="2"/>
      <c r="B4" s="2"/>
      <c r="C4" s="2" t="s">
        <v>42</v>
      </c>
      <c r="D4" s="12">
        <v>13832.522000000001</v>
      </c>
      <c r="E4" s="12">
        <v>19748.128000000001</v>
      </c>
      <c r="F4" s="2"/>
      <c r="G4" s="12">
        <v>0.64395926897180367</v>
      </c>
      <c r="H4" s="12">
        <v>0.7995766821985496</v>
      </c>
      <c r="I4" s="2"/>
      <c r="J4" s="2">
        <v>1</v>
      </c>
      <c r="K4" s="12">
        <v>1.2416572300841588</v>
      </c>
    </row>
    <row r="5" spans="1:11">
      <c r="A5" s="2"/>
      <c r="B5" s="2"/>
      <c r="C5" s="2" t="s">
        <v>43</v>
      </c>
      <c r="D5" s="12">
        <v>8322.3590000000004</v>
      </c>
      <c r="E5" s="12">
        <v>17841.179</v>
      </c>
      <c r="F5" s="2"/>
      <c r="G5" s="12">
        <v>0.34945387485514057</v>
      </c>
      <c r="H5" s="12">
        <v>0.72971695765275058</v>
      </c>
      <c r="I5" s="2"/>
      <c r="J5" s="2">
        <v>1</v>
      </c>
      <c r="K5" s="12">
        <v>2.088163875576543</v>
      </c>
    </row>
    <row r="6" spans="1:11">
      <c r="A6" s="2"/>
      <c r="B6" s="2"/>
      <c r="C6" s="2" t="s">
        <v>1050</v>
      </c>
      <c r="D6" s="12">
        <v>4407.8530000000001</v>
      </c>
      <c r="E6" s="12">
        <v>7786.8230000000003</v>
      </c>
      <c r="F6" s="2"/>
      <c r="G6" s="12">
        <v>0.18412864270859258</v>
      </c>
      <c r="H6" s="12">
        <v>0.46711071687438177</v>
      </c>
      <c r="I6" s="2"/>
      <c r="J6" s="2">
        <v>1</v>
      </c>
      <c r="K6" s="12">
        <v>2.5368715589439552</v>
      </c>
    </row>
    <row r="7" spans="1:11">
      <c r="A7" s="2"/>
      <c r="B7" s="2"/>
      <c r="C7" s="2"/>
      <c r="D7" s="12"/>
      <c r="E7" s="1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 t="s">
        <v>89</v>
      </c>
      <c r="J8" s="2"/>
      <c r="K8" s="2"/>
    </row>
    <row r="9" spans="1:11">
      <c r="A9" s="2" t="s">
        <v>89</v>
      </c>
      <c r="B9" s="2"/>
      <c r="C9" s="2" t="s">
        <v>40</v>
      </c>
      <c r="D9" s="12">
        <v>36437.315999999999</v>
      </c>
      <c r="E9" s="12">
        <v>42967.474999999999</v>
      </c>
      <c r="F9" s="2"/>
      <c r="G9" s="12">
        <v>1.3423860931524683</v>
      </c>
      <c r="H9" s="12">
        <v>1.9647104554436285</v>
      </c>
      <c r="I9" s="2"/>
      <c r="J9" s="2">
        <v>1</v>
      </c>
      <c r="K9" s="12">
        <v>1.4635956566189461</v>
      </c>
    </row>
    <row r="10" spans="1:11">
      <c r="A10" s="2"/>
      <c r="B10" s="2"/>
      <c r="C10" s="2" t="s">
        <v>42</v>
      </c>
      <c r="D10" s="12">
        <v>17117.027999999998</v>
      </c>
      <c r="E10" s="12">
        <v>27304.927</v>
      </c>
      <c r="F10" s="2"/>
      <c r="G10" s="12">
        <v>0.79686617074239197</v>
      </c>
      <c r="H10" s="12">
        <v>1.1055418993807209</v>
      </c>
      <c r="I10" s="2"/>
      <c r="J10" s="2">
        <v>1</v>
      </c>
      <c r="K10" s="12">
        <v>1.3873620690294262</v>
      </c>
    </row>
    <row r="11" spans="1:11">
      <c r="A11" s="2"/>
      <c r="B11" s="2"/>
      <c r="C11" s="2" t="s">
        <v>43</v>
      </c>
      <c r="D11" s="12">
        <v>18983.614000000001</v>
      </c>
      <c r="E11" s="12">
        <v>25456.835999999999</v>
      </c>
      <c r="F11" s="2"/>
      <c r="G11" s="12">
        <v>0.79711743642088673</v>
      </c>
      <c r="H11" s="12">
        <v>1.0412027656571921</v>
      </c>
      <c r="I11" s="2"/>
      <c r="J11" s="2">
        <v>1</v>
      </c>
      <c r="K11" s="12">
        <v>1.3062099987829467</v>
      </c>
    </row>
    <row r="12" spans="1:11">
      <c r="A12" s="2"/>
      <c r="B12" s="2"/>
      <c r="C12" s="2" t="s">
        <v>1050</v>
      </c>
      <c r="D12" s="12">
        <v>7105.0659999999998</v>
      </c>
      <c r="E12" s="12">
        <v>4375.1750000000002</v>
      </c>
      <c r="F12" s="2"/>
      <c r="G12" s="12">
        <v>0.29679895380698246</v>
      </c>
      <c r="H12" s="12">
        <v>0.26245506424133092</v>
      </c>
      <c r="I12" s="2"/>
      <c r="J12" s="2">
        <v>1</v>
      </c>
      <c r="K12" s="12">
        <v>0.88428567848663497</v>
      </c>
    </row>
    <row r="18" spans="1:1">
      <c r="A18" s="7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CEF5-E9C1-4420-96F1-627D3FE3C93A}">
  <dimension ref="A1:M25"/>
  <sheetViews>
    <sheetView workbookViewId="0"/>
  </sheetViews>
  <sheetFormatPr defaultRowHeight="14.4"/>
  <cols>
    <col min="1" max="1" width="6.33203125" bestFit="1" customWidth="1"/>
    <col min="2" max="2" width="6.5546875" bestFit="1" customWidth="1"/>
    <col min="3" max="3" width="7.109375" bestFit="1" customWidth="1"/>
    <col min="4" max="4" width="7.33203125" bestFit="1" customWidth="1"/>
    <col min="5" max="5" width="11.88671875" bestFit="1" customWidth="1"/>
    <col min="6" max="6" width="10.44140625" bestFit="1" customWidth="1"/>
    <col min="8" max="8" width="6.33203125" bestFit="1" customWidth="1"/>
    <col min="9" max="9" width="6.5546875" bestFit="1" customWidth="1"/>
    <col min="10" max="10" width="12" bestFit="1" customWidth="1"/>
    <col min="11" max="11" width="7.33203125" bestFit="1" customWidth="1"/>
    <col min="12" max="12" width="11.88671875" bestFit="1" customWidth="1"/>
    <col min="13" max="13" width="17.77734375" bestFit="1" customWidth="1"/>
  </cols>
  <sheetData>
    <row r="1" spans="1:13">
      <c r="A1" s="58" t="s">
        <v>22</v>
      </c>
      <c r="B1" t="s">
        <v>20</v>
      </c>
      <c r="C1" t="s">
        <v>62</v>
      </c>
      <c r="D1" t="s">
        <v>1072</v>
      </c>
      <c r="E1" t="s">
        <v>121</v>
      </c>
      <c r="F1" t="s">
        <v>21</v>
      </c>
      <c r="H1" s="58" t="s">
        <v>2</v>
      </c>
      <c r="I1" t="s">
        <v>20</v>
      </c>
      <c r="J1" t="s">
        <v>62</v>
      </c>
      <c r="K1" t="s">
        <v>1072</v>
      </c>
      <c r="L1" t="s">
        <v>121</v>
      </c>
      <c r="M1" t="s">
        <v>21</v>
      </c>
    </row>
    <row r="2" spans="1:13">
      <c r="A2" t="s">
        <v>174</v>
      </c>
      <c r="B2" s="57">
        <v>20.502652999999999</v>
      </c>
      <c r="C2" s="57">
        <v>18.224703250000001</v>
      </c>
      <c r="D2" s="57">
        <f t="shared" ref="D2:D21" si="0">B2-C2</f>
        <v>2.2779497499999977</v>
      </c>
      <c r="E2" s="57">
        <v>0</v>
      </c>
      <c r="F2" s="57">
        <v>1</v>
      </c>
      <c r="H2" t="s">
        <v>174</v>
      </c>
      <c r="I2" s="57">
        <v>18.231518000000001</v>
      </c>
      <c r="J2">
        <v>18.377348749999999</v>
      </c>
      <c r="K2" s="57">
        <f>I2-J2</f>
        <v>-0.14583074999999823</v>
      </c>
      <c r="L2" s="57">
        <f>K2-AVERAGE(D$2:D$5)</f>
        <v>-2.5368462499999973</v>
      </c>
      <c r="M2" s="74">
        <f>2^-L2</f>
        <v>5.8031903443831201</v>
      </c>
    </row>
    <row r="3" spans="1:13">
      <c r="B3" s="57">
        <v>20.684761000000002</v>
      </c>
      <c r="C3" s="57">
        <v>18.224703250000001</v>
      </c>
      <c r="D3" s="57">
        <f t="shared" si="0"/>
        <v>2.4600577500000007</v>
      </c>
      <c r="E3" s="57">
        <v>0</v>
      </c>
      <c r="F3" s="57">
        <v>1</v>
      </c>
      <c r="I3" s="57">
        <v>18.456804000000002</v>
      </c>
      <c r="J3">
        <v>18.377348749999999</v>
      </c>
      <c r="K3" s="57">
        <f t="shared" ref="K3:K21" si="1">I3-J3</f>
        <v>7.9455250000002309E-2</v>
      </c>
      <c r="L3" s="57">
        <f t="shared" ref="L3:L5" si="2">K3-AVERAGE(D$2:D$5)</f>
        <v>-2.3115602499999968</v>
      </c>
      <c r="M3" s="74">
        <f t="shared" ref="M3:M21" si="3">2^-L3</f>
        <v>4.9641965913956154</v>
      </c>
    </row>
    <row r="4" spans="1:13">
      <c r="B4" s="57">
        <v>20.748943000000001</v>
      </c>
      <c r="C4" s="57">
        <v>18.224703250000001</v>
      </c>
      <c r="D4" s="57">
        <f t="shared" si="0"/>
        <v>2.5242397499999996</v>
      </c>
      <c r="E4" s="57">
        <v>0</v>
      </c>
      <c r="F4" s="57">
        <v>1</v>
      </c>
      <c r="I4" s="57">
        <v>18.498906999999999</v>
      </c>
      <c r="J4">
        <v>18.377348749999999</v>
      </c>
      <c r="K4" s="57">
        <f t="shared" si="1"/>
        <v>0.12155824999999965</v>
      </c>
      <c r="L4" s="57">
        <f t="shared" si="2"/>
        <v>-2.2694572499999994</v>
      </c>
      <c r="M4" s="74">
        <f t="shared" si="3"/>
        <v>4.8214171252530917</v>
      </c>
    </row>
    <row r="5" spans="1:13">
      <c r="B5" s="57">
        <v>20.526517999999999</v>
      </c>
      <c r="C5" s="57">
        <v>18.224703250000001</v>
      </c>
      <c r="D5" s="57">
        <f t="shared" si="0"/>
        <v>2.3018147499999984</v>
      </c>
      <c r="E5" s="57">
        <v>0</v>
      </c>
      <c r="F5" s="57">
        <v>1</v>
      </c>
      <c r="I5" s="57">
        <v>18.428910999999999</v>
      </c>
      <c r="J5">
        <v>18.377348749999999</v>
      </c>
      <c r="K5" s="57">
        <f t="shared" si="1"/>
        <v>5.1562249999999921E-2</v>
      </c>
      <c r="L5" s="57">
        <f t="shared" si="2"/>
        <v>-2.3394532499999992</v>
      </c>
      <c r="M5" s="74">
        <f t="shared" si="3"/>
        <v>5.061107962693824</v>
      </c>
    </row>
    <row r="6" spans="1:13">
      <c r="A6" t="s">
        <v>175</v>
      </c>
      <c r="B6" s="57">
        <v>22.824636000000002</v>
      </c>
      <c r="C6" s="57">
        <v>18.224703250000001</v>
      </c>
      <c r="D6" s="57">
        <f t="shared" si="0"/>
        <v>4.5999327500000007</v>
      </c>
      <c r="E6" s="57">
        <v>0</v>
      </c>
      <c r="F6" s="57">
        <v>1</v>
      </c>
      <c r="H6" t="s">
        <v>175</v>
      </c>
      <c r="I6" s="57">
        <v>21.407114</v>
      </c>
      <c r="J6">
        <v>18.377348749999999</v>
      </c>
      <c r="K6" s="57">
        <f t="shared" si="1"/>
        <v>3.0297652500000005</v>
      </c>
      <c r="L6" s="57">
        <f>K6-AVERAGE(D$6:D$9)</f>
        <v>-1.7040202499999992</v>
      </c>
      <c r="M6" s="74">
        <f t="shared" si="3"/>
        <v>3.2580759830650945</v>
      </c>
    </row>
    <row r="7" spans="1:13">
      <c r="B7" s="57">
        <v>22.918033999999999</v>
      </c>
      <c r="C7" s="57">
        <v>18.224703250000001</v>
      </c>
      <c r="D7" s="57">
        <f t="shared" si="0"/>
        <v>4.6933307499999977</v>
      </c>
      <c r="E7" s="57">
        <v>0</v>
      </c>
      <c r="F7" s="57">
        <v>1</v>
      </c>
      <c r="I7" s="57">
        <v>21.466194000000002</v>
      </c>
      <c r="J7">
        <v>18.377348749999999</v>
      </c>
      <c r="K7" s="57">
        <f t="shared" si="1"/>
        <v>3.0888452500000021</v>
      </c>
      <c r="L7" s="57">
        <f t="shared" ref="L7:L9" si="4">K7-AVERAGE(D$6:D$9)</f>
        <v>-1.6449402499999977</v>
      </c>
      <c r="M7" s="74">
        <f t="shared" si="3"/>
        <v>3.1273490489699824</v>
      </c>
    </row>
    <row r="8" spans="1:13">
      <c r="B8" s="57">
        <v>23.120080000000002</v>
      </c>
      <c r="C8" s="57">
        <v>18.224703250000001</v>
      </c>
      <c r="D8" s="57">
        <f t="shared" si="0"/>
        <v>4.8953767500000005</v>
      </c>
      <c r="E8" s="57">
        <v>0</v>
      </c>
      <c r="F8" s="57">
        <v>1</v>
      </c>
      <c r="I8" s="57">
        <v>21.52327</v>
      </c>
      <c r="J8">
        <v>18.377348749999999</v>
      </c>
      <c r="K8" s="57">
        <f t="shared" si="1"/>
        <v>3.1459212500000007</v>
      </c>
      <c r="L8" s="57">
        <f t="shared" si="4"/>
        <v>-1.5878642499999991</v>
      </c>
      <c r="M8" s="74">
        <f t="shared" si="3"/>
        <v>3.0060400902932929</v>
      </c>
    </row>
    <row r="9" spans="1:13">
      <c r="B9" s="57">
        <v>22.971205000000001</v>
      </c>
      <c r="C9" s="57">
        <v>18.224703250000001</v>
      </c>
      <c r="D9" s="57">
        <f t="shared" si="0"/>
        <v>4.7465017500000002</v>
      </c>
      <c r="E9" s="57">
        <v>0</v>
      </c>
      <c r="F9" s="57">
        <v>1</v>
      </c>
      <c r="I9" s="57">
        <v>21.542513</v>
      </c>
      <c r="J9">
        <v>18.377348749999999</v>
      </c>
      <c r="K9" s="57">
        <f t="shared" si="1"/>
        <v>3.1651642500000001</v>
      </c>
      <c r="L9" s="57">
        <f t="shared" si="4"/>
        <v>-1.5686212499999996</v>
      </c>
      <c r="M9" s="74">
        <f t="shared" si="3"/>
        <v>2.9662110475677856</v>
      </c>
    </row>
    <row r="10" spans="1:13">
      <c r="A10" t="s">
        <v>1052</v>
      </c>
      <c r="B10" s="57">
        <v>17.618462000000001</v>
      </c>
      <c r="C10" s="57">
        <v>18.224703250000001</v>
      </c>
      <c r="D10" s="57">
        <f t="shared" si="0"/>
        <v>-0.60624125000000006</v>
      </c>
      <c r="E10" s="57">
        <v>0</v>
      </c>
      <c r="F10" s="57">
        <v>1</v>
      </c>
      <c r="H10" t="s">
        <v>1052</v>
      </c>
      <c r="I10" s="57">
        <v>18.36</v>
      </c>
      <c r="J10">
        <v>18.377348749999999</v>
      </c>
      <c r="K10" s="57">
        <f t="shared" si="1"/>
        <v>-1.7348750000000024E-2</v>
      </c>
      <c r="L10" s="57">
        <f>K10-AVERAGE(D$10:D$13)</f>
        <v>0.48320775000000094</v>
      </c>
      <c r="M10" s="74">
        <f t="shared" si="3"/>
        <v>0.71538523617069483</v>
      </c>
    </row>
    <row r="11" spans="1:13">
      <c r="B11" s="57">
        <v>17.766607</v>
      </c>
      <c r="C11" s="57">
        <v>18.224703250000001</v>
      </c>
      <c r="D11" s="57">
        <f t="shared" si="0"/>
        <v>-0.45809625000000054</v>
      </c>
      <c r="E11" s="57">
        <v>0</v>
      </c>
      <c r="F11" s="57">
        <v>1</v>
      </c>
      <c r="I11" s="57">
        <v>18.817886000000001</v>
      </c>
      <c r="J11">
        <v>18.377348749999999</v>
      </c>
      <c r="K11" s="57">
        <f t="shared" si="1"/>
        <v>0.44053725000000199</v>
      </c>
      <c r="L11" s="57">
        <f t="shared" ref="L11:L13" si="5">K11-AVERAGE(D$10:D$13)</f>
        <v>0.94109375000000295</v>
      </c>
      <c r="M11" s="74">
        <f t="shared" si="3"/>
        <v>0.5208378680325545</v>
      </c>
    </row>
    <row r="12" spans="1:13">
      <c r="B12" s="57">
        <v>17.756601</v>
      </c>
      <c r="C12" s="57">
        <v>18.224703250000001</v>
      </c>
      <c r="D12" s="57">
        <f t="shared" si="0"/>
        <v>-0.46810225000000116</v>
      </c>
      <c r="E12" s="57">
        <v>0</v>
      </c>
      <c r="F12" s="57">
        <v>1</v>
      </c>
      <c r="G12" s="56"/>
      <c r="I12" s="57">
        <v>18.434657999999999</v>
      </c>
      <c r="J12">
        <v>18.377348749999999</v>
      </c>
      <c r="K12" s="57">
        <f t="shared" si="1"/>
        <v>5.7309249999999423E-2</v>
      </c>
      <c r="L12" s="57">
        <f t="shared" si="5"/>
        <v>0.55786575000000038</v>
      </c>
      <c r="M12" s="74">
        <f t="shared" si="3"/>
        <v>0.6793063521921372</v>
      </c>
    </row>
    <row r="13" spans="1:13">
      <c r="B13" s="57">
        <v>17.754916999999999</v>
      </c>
      <c r="C13" s="57">
        <v>18.224703250000001</v>
      </c>
      <c r="D13" s="57">
        <f t="shared" si="0"/>
        <v>-0.46978625000000207</v>
      </c>
      <c r="E13" s="57">
        <v>0</v>
      </c>
      <c r="F13" s="57">
        <v>1</v>
      </c>
      <c r="G13" s="56"/>
      <c r="I13" s="57">
        <v>18.256865999999999</v>
      </c>
      <c r="J13">
        <v>18.377348749999999</v>
      </c>
      <c r="K13" s="57">
        <f t="shared" si="1"/>
        <v>-0.12048275000000075</v>
      </c>
      <c r="L13" s="57">
        <f t="shared" si="5"/>
        <v>0.38007375000000021</v>
      </c>
      <c r="M13" s="74">
        <f t="shared" si="3"/>
        <v>0.76839830942226728</v>
      </c>
    </row>
    <row r="14" spans="1:13">
      <c r="A14" t="s">
        <v>1051</v>
      </c>
      <c r="B14" s="57">
        <v>18.66901</v>
      </c>
      <c r="C14" s="57">
        <v>18.224703250000001</v>
      </c>
      <c r="D14" s="57">
        <f t="shared" si="0"/>
        <v>0.44430674999999908</v>
      </c>
      <c r="E14" s="57">
        <v>0</v>
      </c>
      <c r="F14" s="57">
        <v>1</v>
      </c>
      <c r="G14" s="56"/>
      <c r="H14" t="s">
        <v>1051</v>
      </c>
      <c r="I14" s="57">
        <v>21.186152</v>
      </c>
      <c r="J14">
        <v>18.377348749999999</v>
      </c>
      <c r="K14" s="57">
        <f t="shared" si="1"/>
        <v>2.8088032500000004</v>
      </c>
      <c r="L14" s="57">
        <f>K14-AVERAGE(D$14:D$17)</f>
        <v>2.2406092500000021</v>
      </c>
      <c r="M14" s="74">
        <f t="shared" si="3"/>
        <v>0.2115969518443844</v>
      </c>
    </row>
    <row r="15" spans="1:13">
      <c r="B15" s="57">
        <v>18.786339999999999</v>
      </c>
      <c r="C15" s="57">
        <v>18.224703250000001</v>
      </c>
      <c r="D15" s="57">
        <f t="shared" si="0"/>
        <v>0.56163674999999813</v>
      </c>
      <c r="E15" s="57">
        <v>0</v>
      </c>
      <c r="F15" s="57">
        <v>1</v>
      </c>
      <c r="I15" s="57">
        <v>21.309877</v>
      </c>
      <c r="J15">
        <v>18.377348749999999</v>
      </c>
      <c r="K15" s="57">
        <f t="shared" si="1"/>
        <v>2.9325282500000007</v>
      </c>
      <c r="L15" s="57">
        <f t="shared" ref="L15:L17" si="6">K15-AVERAGE(D$14:D$17)</f>
        <v>2.3643342500000024</v>
      </c>
      <c r="M15" s="74">
        <f t="shared" si="3"/>
        <v>0.19420681728462594</v>
      </c>
    </row>
    <row r="16" spans="1:13">
      <c r="B16" s="57">
        <v>18.783833999999999</v>
      </c>
      <c r="C16" s="57">
        <v>18.224703250000001</v>
      </c>
      <c r="D16" s="57">
        <f t="shared" si="0"/>
        <v>0.55913074999999779</v>
      </c>
      <c r="E16" s="57">
        <v>0</v>
      </c>
      <c r="F16" s="57">
        <v>1</v>
      </c>
      <c r="I16" s="57">
        <v>21.431951999999999</v>
      </c>
      <c r="J16">
        <v>18.377348749999999</v>
      </c>
      <c r="K16" s="57">
        <f t="shared" si="1"/>
        <v>3.0546032499999995</v>
      </c>
      <c r="L16" s="57">
        <f t="shared" si="6"/>
        <v>2.4864092500000012</v>
      </c>
      <c r="M16" s="74">
        <f t="shared" si="3"/>
        <v>0.17844986931938164</v>
      </c>
    </row>
    <row r="17" spans="1:13">
      <c r="B17" s="57">
        <v>18.932404999999999</v>
      </c>
      <c r="C17" s="57">
        <v>18.224703250000001</v>
      </c>
      <c r="D17" s="57">
        <f t="shared" si="0"/>
        <v>0.70770174999999824</v>
      </c>
      <c r="E17" s="57">
        <v>0</v>
      </c>
      <c r="F17" s="57">
        <v>1</v>
      </c>
      <c r="I17" s="57">
        <v>21.599394</v>
      </c>
      <c r="J17">
        <v>18.377348749999999</v>
      </c>
      <c r="K17" s="57">
        <f t="shared" si="1"/>
        <v>3.2220452500000007</v>
      </c>
      <c r="L17" s="57">
        <f t="shared" si="6"/>
        <v>2.6538512500000024</v>
      </c>
      <c r="M17" s="74">
        <f t="shared" si="3"/>
        <v>0.1588953433252073</v>
      </c>
    </row>
    <row r="18" spans="1:13">
      <c r="A18" t="s">
        <v>30</v>
      </c>
      <c r="B18" s="57">
        <v>25.370884</v>
      </c>
      <c r="C18" s="57">
        <v>18.224703250000001</v>
      </c>
      <c r="D18" s="57">
        <f t="shared" si="0"/>
        <v>7.1461807499999992</v>
      </c>
      <c r="E18" s="57">
        <v>0</v>
      </c>
      <c r="F18" s="57">
        <v>1</v>
      </c>
      <c r="H18" t="s">
        <v>30</v>
      </c>
      <c r="I18" s="57">
        <v>21.688884999999999</v>
      </c>
      <c r="J18">
        <v>18.377348749999999</v>
      </c>
      <c r="K18" s="57">
        <f t="shared" si="1"/>
        <v>3.3115362499999996</v>
      </c>
      <c r="L18" s="57">
        <f>K18-AVERAGE(D$18:D$21)</f>
        <v>-3.6492597499999988</v>
      </c>
      <c r="M18" s="74">
        <f t="shared" si="3"/>
        <v>12.546906069316735</v>
      </c>
    </row>
    <row r="19" spans="1:13">
      <c r="B19" s="57">
        <v>25.063459999999999</v>
      </c>
      <c r="C19" s="57">
        <v>18.224703250000001</v>
      </c>
      <c r="D19" s="57">
        <f t="shared" si="0"/>
        <v>6.8387567499999982</v>
      </c>
      <c r="E19" s="57">
        <v>0</v>
      </c>
      <c r="F19" s="57">
        <v>1</v>
      </c>
      <c r="I19" s="57">
        <v>21.726299999999998</v>
      </c>
      <c r="J19">
        <v>18.377348749999999</v>
      </c>
      <c r="K19" s="57">
        <f t="shared" si="1"/>
        <v>3.3489512499999989</v>
      </c>
      <c r="L19" s="57">
        <f t="shared" ref="L19:L21" si="7">K19-AVERAGE(D$18:D$21)</f>
        <v>-3.6118447499999995</v>
      </c>
      <c r="M19" s="74">
        <f t="shared" si="3"/>
        <v>12.225696474687854</v>
      </c>
    </row>
    <row r="20" spans="1:13">
      <c r="B20" s="57">
        <v>24.972615999999999</v>
      </c>
      <c r="C20" s="57">
        <v>18.224703250000001</v>
      </c>
      <c r="D20" s="57">
        <f t="shared" si="0"/>
        <v>6.7479127499999976</v>
      </c>
      <c r="E20" s="57">
        <v>0</v>
      </c>
      <c r="F20" s="57">
        <v>1</v>
      </c>
      <c r="I20" s="57">
        <v>21.640740999999998</v>
      </c>
      <c r="J20">
        <v>18.377348749999999</v>
      </c>
      <c r="K20" s="57">
        <f t="shared" si="1"/>
        <v>3.263392249999999</v>
      </c>
      <c r="L20" s="57">
        <f t="shared" si="7"/>
        <v>-3.6974037499999994</v>
      </c>
      <c r="M20" s="74">
        <f t="shared" si="3"/>
        <v>12.972671918475584</v>
      </c>
    </row>
    <row r="21" spans="1:13">
      <c r="B21" s="57">
        <v>25.335037</v>
      </c>
      <c r="C21" s="57">
        <v>18.224703250000001</v>
      </c>
      <c r="D21" s="57">
        <f t="shared" si="0"/>
        <v>7.1103337499999988</v>
      </c>
      <c r="E21" s="57">
        <v>0</v>
      </c>
      <c r="F21" s="57">
        <v>1</v>
      </c>
      <c r="I21" s="57">
        <v>21.786757999999999</v>
      </c>
      <c r="J21">
        <v>18.377348749999999</v>
      </c>
      <c r="K21" s="57">
        <f t="shared" si="1"/>
        <v>3.4094092499999995</v>
      </c>
      <c r="L21" s="57">
        <f t="shared" si="7"/>
        <v>-3.5513867499999989</v>
      </c>
      <c r="M21" s="74">
        <f t="shared" si="3"/>
        <v>11.723949469572764</v>
      </c>
    </row>
    <row r="22" spans="1:13">
      <c r="B22" s="57"/>
    </row>
    <row r="23" spans="1:13">
      <c r="B23" s="57"/>
    </row>
    <row r="24" spans="1:13">
      <c r="B24" s="57"/>
    </row>
    <row r="25" spans="1:13">
      <c r="B25" s="5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185D-B9A0-456B-B673-ED98651C9AB3}">
  <dimension ref="A1:G907"/>
  <sheetViews>
    <sheetView workbookViewId="0"/>
  </sheetViews>
  <sheetFormatPr defaultRowHeight="14.4"/>
  <sheetData>
    <row r="1" spans="1:7">
      <c r="A1" s="70" t="s">
        <v>1049</v>
      </c>
      <c r="B1" s="70" t="s">
        <v>141</v>
      </c>
      <c r="C1" s="70" t="s">
        <v>142</v>
      </c>
      <c r="D1" s="70" t="s">
        <v>143</v>
      </c>
      <c r="E1" s="70" t="s">
        <v>144</v>
      </c>
      <c r="F1" s="70" t="s">
        <v>145</v>
      </c>
      <c r="G1" s="70" t="s">
        <v>146</v>
      </c>
    </row>
    <row r="2" spans="1:7">
      <c r="A2">
        <v>1</v>
      </c>
      <c r="B2" t="s">
        <v>147</v>
      </c>
      <c r="C2">
        <v>11.048</v>
      </c>
      <c r="D2">
        <v>41.6175</v>
      </c>
      <c r="E2">
        <v>1.9134</v>
      </c>
      <c r="F2">
        <v>1.3500000000000001E-3</v>
      </c>
      <c r="G2">
        <v>0.146979</v>
      </c>
    </row>
    <row r="3" spans="1:7">
      <c r="A3">
        <v>2</v>
      </c>
      <c r="B3" t="s">
        <v>148</v>
      </c>
      <c r="C3">
        <v>2.7010900000000002</v>
      </c>
      <c r="D3">
        <v>6.8979900000000001</v>
      </c>
      <c r="E3">
        <v>1.35263</v>
      </c>
      <c r="F3">
        <v>3.2199999999999999E-2</v>
      </c>
      <c r="G3">
        <v>0.62977000000000005</v>
      </c>
    </row>
    <row r="4" spans="1:7">
      <c r="A4">
        <v>3</v>
      </c>
      <c r="B4" t="s">
        <v>149</v>
      </c>
      <c r="C4">
        <v>28.6783</v>
      </c>
      <c r="D4">
        <v>66.310199999999995</v>
      </c>
      <c r="E4">
        <v>1.2092700000000001</v>
      </c>
      <c r="F4">
        <v>3.4950000000000002E-2</v>
      </c>
      <c r="G4">
        <v>0.65660700000000005</v>
      </c>
    </row>
    <row r="5" spans="1:7">
      <c r="A5">
        <v>4</v>
      </c>
      <c r="B5" t="s">
        <v>150</v>
      </c>
      <c r="C5">
        <v>3.2738900000000002</v>
      </c>
      <c r="D5">
        <v>11.829000000000001</v>
      </c>
      <c r="E5">
        <v>1.8532500000000001</v>
      </c>
      <c r="F5">
        <v>6.6E-3</v>
      </c>
      <c r="G5">
        <v>0.324652</v>
      </c>
    </row>
    <row r="6" spans="1:7">
      <c r="A6">
        <v>5</v>
      </c>
      <c r="B6" t="s">
        <v>151</v>
      </c>
      <c r="C6">
        <v>1.1467400000000001</v>
      </c>
      <c r="D6">
        <v>4.7504900000000001</v>
      </c>
      <c r="E6">
        <v>2.0505300000000002</v>
      </c>
      <c r="F6">
        <v>2.69E-2</v>
      </c>
      <c r="G6">
        <v>0.58263100000000001</v>
      </c>
    </row>
    <row r="7" spans="1:7">
      <c r="A7">
        <v>6</v>
      </c>
      <c r="B7" t="s">
        <v>152</v>
      </c>
      <c r="C7">
        <v>12.240399999999999</v>
      </c>
      <c r="D7">
        <v>44.572600000000001</v>
      </c>
      <c r="E7">
        <v>1.8645099999999999</v>
      </c>
      <c r="F7">
        <v>5.7499999999999999E-3</v>
      </c>
      <c r="G7">
        <v>0.311971</v>
      </c>
    </row>
    <row r="8" spans="1:7">
      <c r="A8">
        <v>7</v>
      </c>
      <c r="B8" t="s">
        <v>153</v>
      </c>
      <c r="C8">
        <v>34.709899999999998</v>
      </c>
      <c r="D8">
        <v>99.173699999999997</v>
      </c>
      <c r="E8">
        <v>1.51461</v>
      </c>
      <c r="F8">
        <v>1.49E-2</v>
      </c>
      <c r="G8">
        <v>0.465279</v>
      </c>
    </row>
    <row r="9" spans="1:7">
      <c r="A9">
        <v>8</v>
      </c>
      <c r="B9" t="s">
        <v>154</v>
      </c>
      <c r="C9">
        <v>2.2891400000000002</v>
      </c>
      <c r="D9">
        <v>7.6241899999999996</v>
      </c>
      <c r="E9">
        <v>1.7357800000000001</v>
      </c>
      <c r="F9">
        <v>4.9750000000000003E-2</v>
      </c>
      <c r="G9">
        <v>0.77084200000000003</v>
      </c>
    </row>
    <row r="10" spans="1:7">
      <c r="A10">
        <v>9</v>
      </c>
      <c r="B10" t="s">
        <v>155</v>
      </c>
      <c r="C10">
        <v>1.1680999999999999</v>
      </c>
      <c r="D10">
        <v>12.337199999999999</v>
      </c>
      <c r="E10">
        <v>3.4007900000000002</v>
      </c>
      <c r="F10">
        <v>1.2999999999999999E-3</v>
      </c>
      <c r="G10">
        <v>0.14344799999999999</v>
      </c>
    </row>
    <row r="11" spans="1:7">
      <c r="A11">
        <v>10</v>
      </c>
      <c r="B11" t="s">
        <v>156</v>
      </c>
      <c r="C11">
        <v>2.0630299999999999</v>
      </c>
      <c r="D11">
        <v>11.795</v>
      </c>
      <c r="E11">
        <v>2.5153400000000001</v>
      </c>
      <c r="F11">
        <v>2.0549999999999999E-2</v>
      </c>
      <c r="G11">
        <v>0.53185700000000002</v>
      </c>
    </row>
    <row r="12" spans="1:7">
      <c r="A12">
        <v>11</v>
      </c>
      <c r="B12" t="s">
        <v>157</v>
      </c>
      <c r="C12">
        <v>3.8665500000000002</v>
      </c>
      <c r="D12">
        <v>20.2392</v>
      </c>
      <c r="E12">
        <v>2.3880300000000001</v>
      </c>
      <c r="F12">
        <v>1.6000000000000001E-3</v>
      </c>
      <c r="G12">
        <v>0.160304</v>
      </c>
    </row>
    <row r="13" spans="1:7">
      <c r="A13">
        <v>12</v>
      </c>
      <c r="B13" t="s">
        <v>158</v>
      </c>
      <c r="C13">
        <v>8.0464800000000007</v>
      </c>
      <c r="D13">
        <v>31.302399999999999</v>
      </c>
      <c r="E13">
        <v>1.95984</v>
      </c>
      <c r="F13">
        <v>4.3E-3</v>
      </c>
      <c r="G13">
        <v>0.26499400000000001</v>
      </c>
    </row>
    <row r="14" spans="1:7">
      <c r="A14">
        <v>13</v>
      </c>
      <c r="B14" t="s">
        <v>159</v>
      </c>
      <c r="C14">
        <v>11.144500000000001</v>
      </c>
      <c r="D14">
        <v>89.856999999999999</v>
      </c>
      <c r="E14">
        <v>3.0112999999999999</v>
      </c>
      <c r="F14">
        <v>2.9700000000000001E-2</v>
      </c>
      <c r="G14">
        <v>0.60406499999999996</v>
      </c>
    </row>
    <row r="15" spans="1:7">
      <c r="A15">
        <v>14</v>
      </c>
      <c r="B15" t="s">
        <v>160</v>
      </c>
      <c r="C15">
        <v>9.2655399999999997</v>
      </c>
      <c r="D15">
        <v>33.264899999999997</v>
      </c>
      <c r="E15">
        <v>1.84406</v>
      </c>
      <c r="F15">
        <v>2.4499999999999999E-3</v>
      </c>
      <c r="G15">
        <v>0.20624200000000001</v>
      </c>
    </row>
    <row r="16" spans="1:7">
      <c r="A16">
        <v>15</v>
      </c>
      <c r="B16" t="s">
        <v>161</v>
      </c>
      <c r="C16">
        <v>0.144894</v>
      </c>
      <c r="D16">
        <v>1.76616</v>
      </c>
      <c r="E16">
        <v>3.6075400000000002</v>
      </c>
      <c r="F16">
        <v>2.29E-2</v>
      </c>
      <c r="G16">
        <v>0.55400099999999997</v>
      </c>
    </row>
    <row r="17" spans="1:7">
      <c r="A17">
        <v>16</v>
      </c>
      <c r="B17" t="s">
        <v>162</v>
      </c>
      <c r="C17">
        <v>8.8407299999999994E-2</v>
      </c>
      <c r="D17">
        <v>0.66690700000000003</v>
      </c>
      <c r="E17">
        <v>2.9152499999999999</v>
      </c>
      <c r="F17">
        <v>4.4350000000000001E-2</v>
      </c>
      <c r="G17">
        <v>0.72500500000000001</v>
      </c>
    </row>
    <row r="18" spans="1:7">
      <c r="A18">
        <v>17</v>
      </c>
      <c r="B18" t="s">
        <v>163</v>
      </c>
      <c r="C18">
        <v>0.1774</v>
      </c>
      <c r="D18">
        <v>1.3844000000000001</v>
      </c>
      <c r="E18">
        <v>2.9641799999999998</v>
      </c>
      <c r="F18">
        <v>3.4549999999999997E-2</v>
      </c>
      <c r="G18">
        <v>0.65380799999999994</v>
      </c>
    </row>
    <row r="19" spans="1:7">
      <c r="A19">
        <v>18</v>
      </c>
      <c r="B19" t="s">
        <v>164</v>
      </c>
      <c r="C19">
        <v>17.433299999999999</v>
      </c>
      <c r="D19">
        <v>67.643900000000002</v>
      </c>
      <c r="E19">
        <v>1.95611</v>
      </c>
      <c r="F19">
        <v>2.5999999999999999E-3</v>
      </c>
      <c r="G19">
        <v>0.210201</v>
      </c>
    </row>
    <row r="20" spans="1:7">
      <c r="A20">
        <v>19</v>
      </c>
      <c r="B20" t="s">
        <v>165</v>
      </c>
      <c r="C20">
        <v>5.2356100000000003</v>
      </c>
      <c r="D20">
        <v>18.5443</v>
      </c>
      <c r="E20">
        <v>1.8245400000000001</v>
      </c>
      <c r="F20">
        <v>5.8500000000000002E-3</v>
      </c>
      <c r="G20">
        <v>0.31385299999999999</v>
      </c>
    </row>
    <row r="21" spans="1:7">
      <c r="A21">
        <v>20</v>
      </c>
      <c r="B21" t="s">
        <v>166</v>
      </c>
      <c r="C21">
        <v>4.6315900000000001</v>
      </c>
      <c r="D21">
        <v>15.894</v>
      </c>
      <c r="E21">
        <v>1.7788999999999999</v>
      </c>
      <c r="F21">
        <v>1.0800000000000001E-2</v>
      </c>
      <c r="G21">
        <v>0.40176499999999998</v>
      </c>
    </row>
    <row r="22" spans="1:7">
      <c r="A22">
        <v>21</v>
      </c>
      <c r="B22" t="s">
        <v>167</v>
      </c>
      <c r="C22">
        <v>2.04155</v>
      </c>
      <c r="D22">
        <v>7.7823099999999998</v>
      </c>
      <c r="E22">
        <v>1.9305300000000001</v>
      </c>
      <c r="F22">
        <v>4.6499999999999996E-3</v>
      </c>
      <c r="G22">
        <v>0.27918799999999999</v>
      </c>
    </row>
    <row r="23" spans="1:7">
      <c r="A23">
        <v>22</v>
      </c>
      <c r="B23" t="s">
        <v>168</v>
      </c>
      <c r="C23">
        <v>0.291659</v>
      </c>
      <c r="D23">
        <v>2.4411200000000002</v>
      </c>
      <c r="E23">
        <v>3.0651899999999999</v>
      </c>
      <c r="F23">
        <v>3.9100000000000003E-2</v>
      </c>
      <c r="G23">
        <v>0.68513100000000005</v>
      </c>
    </row>
    <row r="24" spans="1:7">
      <c r="A24">
        <v>23</v>
      </c>
      <c r="B24" t="s">
        <v>169</v>
      </c>
      <c r="C24">
        <v>4.4585299999999997</v>
      </c>
      <c r="D24">
        <v>11.241</v>
      </c>
      <c r="E24">
        <v>1.33413</v>
      </c>
      <c r="F24">
        <v>2.3E-2</v>
      </c>
      <c r="G24">
        <v>0.55400099999999997</v>
      </c>
    </row>
    <row r="25" spans="1:7">
      <c r="A25">
        <v>24</v>
      </c>
      <c r="B25" t="s">
        <v>170</v>
      </c>
      <c r="C25">
        <v>41.036200000000001</v>
      </c>
      <c r="D25">
        <v>158.267</v>
      </c>
      <c r="E25">
        <v>1.94739</v>
      </c>
      <c r="F25">
        <v>1.6000000000000001E-3</v>
      </c>
      <c r="G25">
        <v>0.160304</v>
      </c>
    </row>
    <row r="26" spans="1:7">
      <c r="A26">
        <v>25</v>
      </c>
      <c r="B26" t="s">
        <v>171</v>
      </c>
      <c r="C26">
        <v>4.8214699999999997</v>
      </c>
      <c r="D26">
        <v>21.330200000000001</v>
      </c>
      <c r="E26">
        <v>2.1453500000000001</v>
      </c>
      <c r="F26">
        <v>6.4999999999999997E-4</v>
      </c>
      <c r="G26">
        <v>9.3939400000000006E-2</v>
      </c>
    </row>
    <row r="27" spans="1:7">
      <c r="A27">
        <v>26</v>
      </c>
      <c r="B27" t="s">
        <v>172</v>
      </c>
      <c r="C27">
        <v>0.289829</v>
      </c>
      <c r="D27">
        <v>2.1055700000000002</v>
      </c>
      <c r="E27">
        <v>2.8609399999999998</v>
      </c>
      <c r="F27">
        <v>3.7850000000000002E-2</v>
      </c>
      <c r="G27">
        <v>0.67851600000000001</v>
      </c>
    </row>
    <row r="28" spans="1:7">
      <c r="A28">
        <v>27</v>
      </c>
      <c r="B28" t="s">
        <v>173</v>
      </c>
      <c r="C28">
        <v>4.8917200000000003</v>
      </c>
      <c r="D28">
        <v>13.1555</v>
      </c>
      <c r="E28">
        <v>1.4272499999999999</v>
      </c>
      <c r="F28">
        <v>3.2000000000000001E-2</v>
      </c>
      <c r="G28">
        <v>0.62660899999999997</v>
      </c>
    </row>
    <row r="29" spans="1:7">
      <c r="A29">
        <v>28</v>
      </c>
      <c r="B29" t="s">
        <v>174</v>
      </c>
      <c r="C29">
        <v>483.73700000000002</v>
      </c>
      <c r="D29">
        <v>3926.6</v>
      </c>
      <c r="E29">
        <v>3.0209899999999998</v>
      </c>
      <c r="F29">
        <v>3.3E-3</v>
      </c>
      <c r="G29">
        <v>0.24207500000000001</v>
      </c>
    </row>
    <row r="30" spans="1:7">
      <c r="A30">
        <v>29</v>
      </c>
      <c r="B30" t="s">
        <v>175</v>
      </c>
      <c r="C30">
        <v>124.02800000000001</v>
      </c>
      <c r="D30">
        <v>486.25799999999998</v>
      </c>
      <c r="E30">
        <v>1.97106</v>
      </c>
      <c r="F30">
        <v>1.8E-3</v>
      </c>
      <c r="G30">
        <v>0.170906</v>
      </c>
    </row>
    <row r="31" spans="1:7">
      <c r="A31">
        <v>30</v>
      </c>
      <c r="B31" t="s">
        <v>176</v>
      </c>
      <c r="C31">
        <v>143.72900000000001</v>
      </c>
      <c r="D31">
        <v>465.63799999999998</v>
      </c>
      <c r="E31">
        <v>1.6958500000000001</v>
      </c>
      <c r="F31">
        <v>1.17E-2</v>
      </c>
      <c r="G31">
        <v>0.41988900000000001</v>
      </c>
    </row>
    <row r="32" spans="1:7">
      <c r="A32">
        <v>31</v>
      </c>
      <c r="B32" t="s">
        <v>177</v>
      </c>
      <c r="C32">
        <v>14.7563</v>
      </c>
      <c r="D32">
        <v>36.291899999999998</v>
      </c>
      <c r="E32">
        <v>1.2983199999999999</v>
      </c>
      <c r="F32">
        <v>3.95E-2</v>
      </c>
      <c r="G32">
        <v>0.686249</v>
      </c>
    </row>
    <row r="33" spans="1:7">
      <c r="A33">
        <v>32</v>
      </c>
      <c r="B33" t="s">
        <v>178</v>
      </c>
      <c r="C33">
        <v>19.790400000000002</v>
      </c>
      <c r="D33">
        <v>73.446100000000001</v>
      </c>
      <c r="E33">
        <v>1.89188</v>
      </c>
      <c r="F33">
        <v>2.5000000000000001E-3</v>
      </c>
      <c r="G33">
        <v>0.20724600000000001</v>
      </c>
    </row>
    <row r="34" spans="1:7">
      <c r="A34">
        <v>33</v>
      </c>
      <c r="B34" t="s">
        <v>179</v>
      </c>
      <c r="C34">
        <v>134.62</v>
      </c>
      <c r="D34">
        <v>438.97899999999998</v>
      </c>
      <c r="E34">
        <v>1.70526</v>
      </c>
      <c r="F34">
        <v>5.8500000000000002E-3</v>
      </c>
      <c r="G34">
        <v>0.31385299999999999</v>
      </c>
    </row>
    <row r="35" spans="1:7">
      <c r="A35">
        <v>34</v>
      </c>
      <c r="B35" t="s">
        <v>180</v>
      </c>
      <c r="C35">
        <v>4.2022299999999999E-2</v>
      </c>
      <c r="D35">
        <v>1.85608</v>
      </c>
      <c r="E35">
        <v>5.4649599999999996</v>
      </c>
      <c r="F35">
        <v>2.0299999999999999E-2</v>
      </c>
      <c r="G35">
        <v>0.52919700000000003</v>
      </c>
    </row>
    <row r="36" spans="1:7">
      <c r="A36">
        <v>35</v>
      </c>
      <c r="B36" t="s">
        <v>181</v>
      </c>
      <c r="C36">
        <v>3.2089699999999999</v>
      </c>
      <c r="D36">
        <v>11.232699999999999</v>
      </c>
      <c r="E36">
        <v>1.80752</v>
      </c>
      <c r="F36">
        <v>6.3499999999999997E-3</v>
      </c>
      <c r="G36">
        <v>0.32105800000000001</v>
      </c>
    </row>
    <row r="37" spans="1:7">
      <c r="A37">
        <v>36</v>
      </c>
      <c r="B37" t="s">
        <v>182</v>
      </c>
      <c r="C37">
        <v>0.427896</v>
      </c>
      <c r="D37">
        <v>4.5641499999999997</v>
      </c>
      <c r="E37">
        <v>3.4150100000000001</v>
      </c>
      <c r="F37">
        <v>1.7049999999999999E-2</v>
      </c>
      <c r="G37">
        <v>0.496334</v>
      </c>
    </row>
    <row r="38" spans="1:7">
      <c r="A38">
        <v>37</v>
      </c>
      <c r="B38" t="s">
        <v>183</v>
      </c>
      <c r="C38">
        <v>3.20749</v>
      </c>
      <c r="D38">
        <v>9.8166100000000007</v>
      </c>
      <c r="E38">
        <v>1.61378</v>
      </c>
      <c r="F38">
        <v>4.1849999999999998E-2</v>
      </c>
      <c r="G38">
        <v>0.70543199999999995</v>
      </c>
    </row>
    <row r="39" spans="1:7">
      <c r="A39">
        <v>38</v>
      </c>
      <c r="B39" t="s">
        <v>184</v>
      </c>
      <c r="C39">
        <v>0.25806200000000001</v>
      </c>
      <c r="D39">
        <v>3.1309200000000001</v>
      </c>
      <c r="E39">
        <v>3.6008</v>
      </c>
      <c r="F39">
        <v>2.58E-2</v>
      </c>
      <c r="G39">
        <v>0.57671600000000001</v>
      </c>
    </row>
    <row r="40" spans="1:7">
      <c r="A40">
        <v>39</v>
      </c>
      <c r="B40" t="s">
        <v>185</v>
      </c>
      <c r="C40">
        <v>8.1002799999999997</v>
      </c>
      <c r="D40">
        <v>36.1967</v>
      </c>
      <c r="E40">
        <v>2.1598099999999998</v>
      </c>
      <c r="F40">
        <v>1.255E-2</v>
      </c>
      <c r="G40">
        <v>0.43048199999999998</v>
      </c>
    </row>
    <row r="41" spans="1:7">
      <c r="A41">
        <v>40</v>
      </c>
      <c r="B41" t="s">
        <v>186</v>
      </c>
      <c r="C41">
        <v>0.71870699999999998</v>
      </c>
      <c r="D41">
        <v>7.0056500000000002</v>
      </c>
      <c r="E41">
        <v>3.28504</v>
      </c>
      <c r="F41">
        <v>2.375E-2</v>
      </c>
      <c r="G41">
        <v>0.56211800000000001</v>
      </c>
    </row>
    <row r="42" spans="1:7">
      <c r="A42">
        <v>41</v>
      </c>
      <c r="B42" t="s">
        <v>187</v>
      </c>
      <c r="C42">
        <v>6.8440099999999999</v>
      </c>
      <c r="D42">
        <v>17.183</v>
      </c>
      <c r="E42">
        <v>1.32806</v>
      </c>
      <c r="F42">
        <v>4.2299999999999997E-2</v>
      </c>
      <c r="G42">
        <v>0.70789999999999997</v>
      </c>
    </row>
    <row r="43" spans="1:7">
      <c r="A43">
        <v>42</v>
      </c>
      <c r="B43" t="s">
        <v>188</v>
      </c>
      <c r="C43">
        <v>3.5928900000000001</v>
      </c>
      <c r="D43">
        <v>21.3323</v>
      </c>
      <c r="E43">
        <v>2.5698300000000001</v>
      </c>
      <c r="F43">
        <v>4.3E-3</v>
      </c>
      <c r="G43">
        <v>0.26499400000000001</v>
      </c>
    </row>
    <row r="44" spans="1:7">
      <c r="A44">
        <v>43</v>
      </c>
      <c r="B44" t="s">
        <v>189</v>
      </c>
      <c r="C44">
        <v>1.7667200000000001</v>
      </c>
      <c r="D44">
        <v>6.8514799999999996</v>
      </c>
      <c r="E44">
        <v>1.9553400000000001</v>
      </c>
      <c r="F44">
        <v>2.035E-2</v>
      </c>
      <c r="G44">
        <v>0.52919700000000003</v>
      </c>
    </row>
    <row r="45" spans="1:7">
      <c r="A45">
        <v>44</v>
      </c>
      <c r="B45" t="s">
        <v>190</v>
      </c>
      <c r="C45">
        <v>1.95604</v>
      </c>
      <c r="D45">
        <v>8.8552199999999992</v>
      </c>
      <c r="E45">
        <v>2.1785899999999998</v>
      </c>
      <c r="F45">
        <v>2.5850000000000001E-2</v>
      </c>
      <c r="G45">
        <v>0.57671600000000001</v>
      </c>
    </row>
    <row r="46" spans="1:7">
      <c r="A46">
        <v>45</v>
      </c>
      <c r="B46" t="s">
        <v>191</v>
      </c>
      <c r="C46">
        <v>17.226299999999998</v>
      </c>
      <c r="D46">
        <v>63.536499999999997</v>
      </c>
      <c r="E46">
        <v>1.88297</v>
      </c>
      <c r="F46">
        <v>1.47E-2</v>
      </c>
      <c r="G46">
        <v>0.46434399999999998</v>
      </c>
    </row>
    <row r="47" spans="1:7">
      <c r="A47">
        <v>46</v>
      </c>
      <c r="B47" t="s">
        <v>192</v>
      </c>
      <c r="C47">
        <v>1.1452500000000001</v>
      </c>
      <c r="D47">
        <v>51.221699999999998</v>
      </c>
      <c r="E47">
        <v>5.4830199999999998</v>
      </c>
      <c r="F47">
        <v>3.0000000000000001E-3</v>
      </c>
      <c r="G47">
        <v>0.225774</v>
      </c>
    </row>
    <row r="48" spans="1:7">
      <c r="A48">
        <v>47</v>
      </c>
      <c r="B48" t="s">
        <v>193</v>
      </c>
      <c r="C48">
        <v>43.851500000000001</v>
      </c>
      <c r="D48">
        <v>147.97800000000001</v>
      </c>
      <c r="E48">
        <v>1.7546900000000001</v>
      </c>
      <c r="F48">
        <v>1.6299999999999999E-2</v>
      </c>
      <c r="G48">
        <v>0.484873</v>
      </c>
    </row>
    <row r="49" spans="1:7">
      <c r="A49">
        <v>48</v>
      </c>
      <c r="B49" t="s">
        <v>194</v>
      </c>
      <c r="C49">
        <v>8.4989299999999997</v>
      </c>
      <c r="D49">
        <v>36.405700000000003</v>
      </c>
      <c r="E49">
        <v>2.0988099999999998</v>
      </c>
      <c r="F49" s="69">
        <v>2.0000000000000001E-4</v>
      </c>
      <c r="G49">
        <v>5.3544300000000003E-2</v>
      </c>
    </row>
    <row r="50" spans="1:7">
      <c r="A50">
        <v>49</v>
      </c>
      <c r="B50" t="s">
        <v>195</v>
      </c>
      <c r="C50">
        <v>0.54850299999999996</v>
      </c>
      <c r="D50">
        <v>4.2176900000000002</v>
      </c>
      <c r="E50">
        <v>2.9428800000000002</v>
      </c>
      <c r="F50">
        <v>1.26E-2</v>
      </c>
      <c r="G50">
        <v>0.43048199999999998</v>
      </c>
    </row>
    <row r="51" spans="1:7">
      <c r="A51">
        <v>50</v>
      </c>
      <c r="B51" t="s">
        <v>196</v>
      </c>
      <c r="C51">
        <v>2.2108099999999999</v>
      </c>
      <c r="D51">
        <v>7.1235099999999996</v>
      </c>
      <c r="E51">
        <v>1.68801</v>
      </c>
      <c r="F51">
        <v>2.785E-2</v>
      </c>
      <c r="G51">
        <v>0.590673</v>
      </c>
    </row>
    <row r="52" spans="1:7">
      <c r="A52">
        <v>51</v>
      </c>
      <c r="B52" t="s">
        <v>197</v>
      </c>
      <c r="C52">
        <v>1058.5999999999999</v>
      </c>
      <c r="D52">
        <v>3636.53</v>
      </c>
      <c r="E52">
        <v>1.7804</v>
      </c>
      <c r="F52">
        <v>3.8899999999999997E-2</v>
      </c>
      <c r="G52">
        <v>0.68411299999999997</v>
      </c>
    </row>
    <row r="53" spans="1:7">
      <c r="A53">
        <v>52</v>
      </c>
      <c r="B53" t="s">
        <v>198</v>
      </c>
      <c r="C53">
        <v>64.330799999999996</v>
      </c>
      <c r="D53">
        <v>240.63300000000001</v>
      </c>
      <c r="E53">
        <v>1.90326</v>
      </c>
      <c r="F53">
        <v>9.0500000000000008E-3</v>
      </c>
      <c r="G53">
        <v>0.374338</v>
      </c>
    </row>
    <row r="54" spans="1:7">
      <c r="A54">
        <v>53</v>
      </c>
      <c r="B54" t="s">
        <v>199</v>
      </c>
      <c r="C54">
        <v>0.62612900000000005</v>
      </c>
      <c r="D54">
        <v>6.0996800000000002</v>
      </c>
      <c r="E54">
        <v>3.2841999999999998</v>
      </c>
      <c r="F54">
        <v>4.87E-2</v>
      </c>
      <c r="G54">
        <v>0.76473000000000002</v>
      </c>
    </row>
    <row r="55" spans="1:7">
      <c r="A55">
        <v>54</v>
      </c>
      <c r="B55" t="s">
        <v>200</v>
      </c>
      <c r="C55">
        <v>2.3761199999999998</v>
      </c>
      <c r="D55">
        <v>9.6765100000000004</v>
      </c>
      <c r="E55">
        <v>2.0258799999999999</v>
      </c>
      <c r="F55">
        <v>6.45E-3</v>
      </c>
      <c r="G55">
        <v>0.32167099999999998</v>
      </c>
    </row>
    <row r="56" spans="1:7">
      <c r="A56">
        <v>55</v>
      </c>
      <c r="B56" t="s">
        <v>201</v>
      </c>
      <c r="C56">
        <v>5.6540299999999997</v>
      </c>
      <c r="D56">
        <v>19.307200000000002</v>
      </c>
      <c r="E56">
        <v>1.7717799999999999</v>
      </c>
      <c r="F56">
        <v>1.95E-2</v>
      </c>
      <c r="G56">
        <v>0.52131499999999997</v>
      </c>
    </row>
    <row r="57" spans="1:7">
      <c r="A57">
        <v>56</v>
      </c>
      <c r="B57" t="s">
        <v>202</v>
      </c>
      <c r="C57">
        <v>5.4388699999999996</v>
      </c>
      <c r="D57">
        <v>16.028600000000001</v>
      </c>
      <c r="E57">
        <v>1.5592699999999999</v>
      </c>
      <c r="F57">
        <v>1.1900000000000001E-2</v>
      </c>
      <c r="G57">
        <v>0.42150199999999999</v>
      </c>
    </row>
    <row r="58" spans="1:7">
      <c r="A58">
        <v>57</v>
      </c>
      <c r="B58" t="s">
        <v>203</v>
      </c>
      <c r="C58">
        <v>3.7700900000000002</v>
      </c>
      <c r="D58">
        <v>14.553599999999999</v>
      </c>
      <c r="E58">
        <v>1.9487099999999999</v>
      </c>
      <c r="F58">
        <v>6.8999999999999999E-3</v>
      </c>
      <c r="G58">
        <v>0.32801599999999997</v>
      </c>
    </row>
    <row r="59" spans="1:7">
      <c r="A59">
        <v>58</v>
      </c>
      <c r="B59" t="s">
        <v>204</v>
      </c>
      <c r="C59">
        <v>4.96208E-2</v>
      </c>
      <c r="D59">
        <v>0.38258999999999999</v>
      </c>
      <c r="E59">
        <v>2.94678</v>
      </c>
      <c r="F59">
        <v>4.9750000000000003E-2</v>
      </c>
      <c r="G59">
        <v>0.77084200000000003</v>
      </c>
    </row>
    <row r="60" spans="1:7">
      <c r="A60">
        <v>59</v>
      </c>
      <c r="B60" t="s">
        <v>205</v>
      </c>
      <c r="C60">
        <v>4.4105999999999999E-2</v>
      </c>
      <c r="D60">
        <v>1.8226199999999999</v>
      </c>
      <c r="E60">
        <v>5.3688900000000004</v>
      </c>
      <c r="F60">
        <v>4.8999999999999998E-3</v>
      </c>
      <c r="G60">
        <v>0.28888799999999998</v>
      </c>
    </row>
    <row r="61" spans="1:7">
      <c r="A61">
        <v>60</v>
      </c>
      <c r="B61" t="s">
        <v>206</v>
      </c>
      <c r="C61">
        <v>4.52658</v>
      </c>
      <c r="D61">
        <v>14.765599999999999</v>
      </c>
      <c r="E61">
        <v>1.7057500000000001</v>
      </c>
      <c r="F61">
        <v>3.875E-2</v>
      </c>
      <c r="G61">
        <v>0.68411299999999997</v>
      </c>
    </row>
    <row r="62" spans="1:7">
      <c r="A62">
        <v>61</v>
      </c>
      <c r="B62" t="s">
        <v>207</v>
      </c>
      <c r="C62">
        <v>0.74200699999999997</v>
      </c>
      <c r="D62">
        <v>5.8201499999999999</v>
      </c>
      <c r="E62">
        <v>2.9715500000000001</v>
      </c>
      <c r="F62">
        <v>3.1399999999999997E-2</v>
      </c>
      <c r="G62">
        <v>0.61856900000000004</v>
      </c>
    </row>
    <row r="63" spans="1:7">
      <c r="A63">
        <v>62</v>
      </c>
      <c r="B63" t="s">
        <v>208</v>
      </c>
      <c r="C63">
        <v>0.69182699999999997</v>
      </c>
      <c r="D63">
        <v>4.57498</v>
      </c>
      <c r="E63">
        <v>2.7252800000000001</v>
      </c>
      <c r="F63">
        <v>1.125E-2</v>
      </c>
      <c r="G63">
        <v>0.40918399999999999</v>
      </c>
    </row>
    <row r="64" spans="1:7">
      <c r="A64">
        <v>63</v>
      </c>
      <c r="B64" t="s">
        <v>209</v>
      </c>
      <c r="C64">
        <v>0.95971399999999996</v>
      </c>
      <c r="D64">
        <v>4.3686800000000003</v>
      </c>
      <c r="E64">
        <v>2.1865199999999998</v>
      </c>
      <c r="F64">
        <v>1.9800000000000002E-2</v>
      </c>
      <c r="G64">
        <v>0.52322599999999997</v>
      </c>
    </row>
    <row r="65" spans="1:7">
      <c r="A65">
        <v>64</v>
      </c>
      <c r="B65" t="s">
        <v>210</v>
      </c>
      <c r="C65">
        <v>46.5931</v>
      </c>
      <c r="D65">
        <v>122.384</v>
      </c>
      <c r="E65">
        <v>1.3932199999999999</v>
      </c>
      <c r="F65">
        <v>1.9099999999999999E-2</v>
      </c>
      <c r="G65">
        <v>0.51900500000000005</v>
      </c>
    </row>
    <row r="66" spans="1:7">
      <c r="A66">
        <v>65</v>
      </c>
      <c r="B66" t="s">
        <v>211</v>
      </c>
      <c r="C66">
        <v>48.224600000000002</v>
      </c>
      <c r="D66">
        <v>151.96899999999999</v>
      </c>
      <c r="E66">
        <v>1.65594</v>
      </c>
      <c r="F66">
        <v>1.5800000000000002E-2</v>
      </c>
      <c r="G66">
        <v>0.47606999999999999</v>
      </c>
    </row>
    <row r="67" spans="1:7">
      <c r="A67">
        <v>66</v>
      </c>
      <c r="B67" t="s">
        <v>212</v>
      </c>
      <c r="C67">
        <v>0.55387399999999998</v>
      </c>
      <c r="D67">
        <v>2.5179200000000002</v>
      </c>
      <c r="E67">
        <v>2.1846000000000001</v>
      </c>
      <c r="F67">
        <v>3.5650000000000001E-2</v>
      </c>
      <c r="G67">
        <v>0.66101699999999997</v>
      </c>
    </row>
    <row r="68" spans="1:7">
      <c r="A68">
        <v>67</v>
      </c>
      <c r="B68" t="s">
        <v>213</v>
      </c>
      <c r="C68">
        <v>7.1828000000000003</v>
      </c>
      <c r="D68">
        <v>23.025099999999998</v>
      </c>
      <c r="E68">
        <v>1.68059</v>
      </c>
      <c r="F68">
        <v>6.0499999999999998E-3</v>
      </c>
      <c r="G68">
        <v>0.31566300000000003</v>
      </c>
    </row>
    <row r="69" spans="1:7">
      <c r="A69">
        <v>68</v>
      </c>
      <c r="B69" t="s">
        <v>214</v>
      </c>
      <c r="C69">
        <v>0.39053500000000002</v>
      </c>
      <c r="D69">
        <v>2.8713099999999998</v>
      </c>
      <c r="E69">
        <v>2.87819</v>
      </c>
      <c r="F69">
        <v>3.925E-2</v>
      </c>
      <c r="G69">
        <v>0.68555299999999997</v>
      </c>
    </row>
    <row r="70" spans="1:7">
      <c r="A70">
        <v>69</v>
      </c>
      <c r="B70" t="s">
        <v>215</v>
      </c>
      <c r="C70">
        <v>0.23557</v>
      </c>
      <c r="D70">
        <v>1.4550000000000001</v>
      </c>
      <c r="E70">
        <v>2.6267999999999998</v>
      </c>
      <c r="F70">
        <v>4.0750000000000001E-2</v>
      </c>
      <c r="G70">
        <v>0.69697200000000004</v>
      </c>
    </row>
    <row r="71" spans="1:7">
      <c r="A71">
        <v>70</v>
      </c>
      <c r="B71" t="s">
        <v>216</v>
      </c>
      <c r="C71">
        <v>32.735100000000003</v>
      </c>
      <c r="D71">
        <v>109.04</v>
      </c>
      <c r="E71">
        <v>1.73594</v>
      </c>
      <c r="F71">
        <v>5.0499999999999998E-3</v>
      </c>
      <c r="G71">
        <v>0.29020200000000002</v>
      </c>
    </row>
    <row r="72" spans="1:7">
      <c r="A72">
        <v>71</v>
      </c>
      <c r="B72" t="s">
        <v>217</v>
      </c>
      <c r="C72">
        <v>37.054000000000002</v>
      </c>
      <c r="D72">
        <v>142.16499999999999</v>
      </c>
      <c r="E72">
        <v>1.9398599999999999</v>
      </c>
      <c r="F72">
        <v>9.7999999999999997E-3</v>
      </c>
      <c r="G72">
        <v>0.38015199999999999</v>
      </c>
    </row>
    <row r="73" spans="1:7">
      <c r="A73">
        <v>72</v>
      </c>
      <c r="B73" t="s">
        <v>218</v>
      </c>
      <c r="C73">
        <v>2.0594600000000001</v>
      </c>
      <c r="D73">
        <v>6.5453000000000001</v>
      </c>
      <c r="E73">
        <v>1.6681999999999999</v>
      </c>
      <c r="F73">
        <v>2.8199999999999999E-2</v>
      </c>
      <c r="G73">
        <v>0.59423800000000004</v>
      </c>
    </row>
    <row r="74" spans="1:7">
      <c r="A74">
        <v>73</v>
      </c>
      <c r="B74" t="s">
        <v>219</v>
      </c>
      <c r="C74">
        <v>1.4376</v>
      </c>
      <c r="D74">
        <v>6.7412599999999996</v>
      </c>
      <c r="E74">
        <v>2.2293500000000002</v>
      </c>
      <c r="F74">
        <v>1.8550000000000001E-2</v>
      </c>
      <c r="G74">
        <v>0.51549900000000004</v>
      </c>
    </row>
    <row r="75" spans="1:7">
      <c r="A75">
        <v>74</v>
      </c>
      <c r="B75" t="s">
        <v>220</v>
      </c>
      <c r="C75">
        <v>20.715900000000001</v>
      </c>
      <c r="D75">
        <v>96.721999999999994</v>
      </c>
      <c r="E75">
        <v>2.2231000000000001</v>
      </c>
      <c r="F75">
        <v>1.4999999999999999E-4</v>
      </c>
      <c r="G75">
        <v>4.8993000000000002E-2</v>
      </c>
    </row>
    <row r="76" spans="1:7">
      <c r="A76">
        <v>75</v>
      </c>
      <c r="B76" t="s">
        <v>221</v>
      </c>
      <c r="C76">
        <v>2.9965099999999998</v>
      </c>
      <c r="D76">
        <v>8.8925999999999998</v>
      </c>
      <c r="E76">
        <v>1.56932</v>
      </c>
      <c r="F76">
        <v>2.555E-2</v>
      </c>
      <c r="G76">
        <v>0.57671600000000001</v>
      </c>
    </row>
    <row r="77" spans="1:7">
      <c r="A77">
        <v>76</v>
      </c>
      <c r="B77" t="s">
        <v>222</v>
      </c>
      <c r="C77">
        <v>166.93899999999999</v>
      </c>
      <c r="D77">
        <v>785.72400000000005</v>
      </c>
      <c r="E77">
        <v>2.2347000000000001</v>
      </c>
      <c r="F77">
        <v>4.15E-3</v>
      </c>
      <c r="G77">
        <v>0.26499400000000001</v>
      </c>
    </row>
    <row r="78" spans="1:7">
      <c r="A78">
        <v>77</v>
      </c>
      <c r="B78" t="s">
        <v>223</v>
      </c>
      <c r="C78">
        <v>22.549199999999999</v>
      </c>
      <c r="D78">
        <v>76.0227</v>
      </c>
      <c r="E78">
        <v>1.75335</v>
      </c>
      <c r="F78">
        <v>4.0000000000000001E-3</v>
      </c>
      <c r="G78">
        <v>0.263403</v>
      </c>
    </row>
    <row r="79" spans="1:7">
      <c r="A79">
        <v>78</v>
      </c>
      <c r="B79" t="s">
        <v>224</v>
      </c>
      <c r="C79">
        <v>42.618200000000002</v>
      </c>
      <c r="D79">
        <v>99.265100000000004</v>
      </c>
      <c r="E79">
        <v>1.2198199999999999</v>
      </c>
      <c r="F79">
        <v>3.8699999999999998E-2</v>
      </c>
      <c r="G79">
        <v>0.68411299999999997</v>
      </c>
    </row>
    <row r="80" spans="1:7">
      <c r="A80">
        <v>79</v>
      </c>
      <c r="B80" t="s">
        <v>225</v>
      </c>
      <c r="C80">
        <v>5.1308600000000002</v>
      </c>
      <c r="D80">
        <v>31.605799999999999</v>
      </c>
      <c r="E80">
        <v>2.6229200000000001</v>
      </c>
      <c r="F80">
        <v>9.5499999999999995E-3</v>
      </c>
      <c r="G80">
        <v>0.38015199999999999</v>
      </c>
    </row>
    <row r="81" spans="1:7">
      <c r="A81">
        <v>80</v>
      </c>
      <c r="B81" t="s">
        <v>226</v>
      </c>
      <c r="C81">
        <v>0.94289800000000001</v>
      </c>
      <c r="D81">
        <v>3.4336899999999999</v>
      </c>
      <c r="E81">
        <v>1.8645799999999999</v>
      </c>
      <c r="F81">
        <v>2.4549999999999999E-2</v>
      </c>
      <c r="G81">
        <v>0.56848399999999999</v>
      </c>
    </row>
    <row r="82" spans="1:7">
      <c r="A82">
        <v>81</v>
      </c>
      <c r="B82" t="s">
        <v>227</v>
      </c>
      <c r="C82">
        <v>26.4116</v>
      </c>
      <c r="D82">
        <v>79.234399999999994</v>
      </c>
      <c r="E82">
        <v>1.5849500000000001</v>
      </c>
      <c r="F82">
        <v>8.3499999999999998E-3</v>
      </c>
      <c r="G82">
        <v>0.35697299999999998</v>
      </c>
    </row>
    <row r="83" spans="1:7">
      <c r="A83">
        <v>82</v>
      </c>
      <c r="B83" t="s">
        <v>228</v>
      </c>
      <c r="C83">
        <v>1.02298</v>
      </c>
      <c r="D83">
        <v>7.2695299999999996</v>
      </c>
      <c r="E83">
        <v>2.8290899999999999</v>
      </c>
      <c r="F83">
        <v>1.9650000000000001E-2</v>
      </c>
      <c r="G83">
        <v>0.52179500000000001</v>
      </c>
    </row>
    <row r="84" spans="1:7">
      <c r="A84">
        <v>83</v>
      </c>
      <c r="B84" t="s">
        <v>229</v>
      </c>
      <c r="C84">
        <v>1.9140699999999999</v>
      </c>
      <c r="D84">
        <v>7.7173299999999996</v>
      </c>
      <c r="E84">
        <v>2.01146</v>
      </c>
      <c r="F84">
        <v>5.7999999999999996E-3</v>
      </c>
      <c r="G84">
        <v>0.31364199999999998</v>
      </c>
    </row>
    <row r="85" spans="1:7">
      <c r="A85">
        <v>84</v>
      </c>
      <c r="B85" t="s">
        <v>230</v>
      </c>
      <c r="C85">
        <v>15.7172</v>
      </c>
      <c r="D85">
        <v>57.273299999999999</v>
      </c>
      <c r="E85">
        <v>1.8655200000000001</v>
      </c>
      <c r="F85">
        <v>1.3599999999999999E-2</v>
      </c>
      <c r="G85">
        <v>0.45051000000000002</v>
      </c>
    </row>
    <row r="86" spans="1:7">
      <c r="A86">
        <v>85</v>
      </c>
      <c r="B86" t="s">
        <v>231</v>
      </c>
      <c r="C86">
        <v>43.479700000000001</v>
      </c>
      <c r="D86">
        <v>110.443</v>
      </c>
      <c r="E86">
        <v>1.3448899999999999</v>
      </c>
      <c r="F86">
        <v>4.3049999999999998E-2</v>
      </c>
      <c r="G86">
        <v>0.71634500000000001</v>
      </c>
    </row>
    <row r="87" spans="1:7">
      <c r="A87">
        <v>86</v>
      </c>
      <c r="B87" t="s">
        <v>232</v>
      </c>
      <c r="C87">
        <v>4.6785699999999997</v>
      </c>
      <c r="D87">
        <v>21.1004</v>
      </c>
      <c r="E87">
        <v>2.17313</v>
      </c>
      <c r="F87">
        <v>6.0000000000000001E-3</v>
      </c>
      <c r="G87">
        <v>0.314058</v>
      </c>
    </row>
    <row r="88" spans="1:7">
      <c r="A88">
        <v>87</v>
      </c>
      <c r="B88" t="s">
        <v>233</v>
      </c>
      <c r="C88">
        <v>46.712299999999999</v>
      </c>
      <c r="D88">
        <v>165.45599999999999</v>
      </c>
      <c r="E88">
        <v>1.82457</v>
      </c>
      <c r="F88">
        <v>1.6999999999999999E-3</v>
      </c>
      <c r="G88">
        <v>0.16427600000000001</v>
      </c>
    </row>
    <row r="89" spans="1:7">
      <c r="A89">
        <v>88</v>
      </c>
      <c r="B89" t="s">
        <v>234</v>
      </c>
      <c r="C89">
        <v>13.114599999999999</v>
      </c>
      <c r="D89">
        <v>34.158700000000003</v>
      </c>
      <c r="E89">
        <v>1.3810800000000001</v>
      </c>
      <c r="F89">
        <v>2.1999999999999999E-2</v>
      </c>
      <c r="G89">
        <v>0.54477799999999998</v>
      </c>
    </row>
    <row r="90" spans="1:7">
      <c r="A90">
        <v>89</v>
      </c>
      <c r="B90" t="s">
        <v>235</v>
      </c>
      <c r="C90">
        <v>127.083</v>
      </c>
      <c r="D90">
        <v>541.30100000000004</v>
      </c>
      <c r="E90">
        <v>2.0906600000000002</v>
      </c>
      <c r="F90">
        <v>1.9E-3</v>
      </c>
      <c r="G90">
        <v>0.17730799999999999</v>
      </c>
    </row>
    <row r="91" spans="1:7">
      <c r="A91">
        <v>90</v>
      </c>
      <c r="B91" t="s">
        <v>236</v>
      </c>
      <c r="C91">
        <v>15.777200000000001</v>
      </c>
      <c r="D91">
        <v>40.318899999999999</v>
      </c>
      <c r="E91">
        <v>1.35361</v>
      </c>
      <c r="F91">
        <v>3.2750000000000001E-2</v>
      </c>
      <c r="G91">
        <v>0.63391299999999995</v>
      </c>
    </row>
    <row r="92" spans="1:7">
      <c r="A92">
        <v>91</v>
      </c>
      <c r="B92" t="s">
        <v>237</v>
      </c>
      <c r="C92">
        <v>0.38283200000000001</v>
      </c>
      <c r="D92">
        <v>2.8518500000000002</v>
      </c>
      <c r="E92">
        <v>2.8971100000000001</v>
      </c>
      <c r="F92">
        <v>3.5499999999999997E-2</v>
      </c>
      <c r="G92">
        <v>0.66101699999999997</v>
      </c>
    </row>
    <row r="93" spans="1:7">
      <c r="A93">
        <v>92</v>
      </c>
      <c r="B93" t="s">
        <v>238</v>
      </c>
      <c r="C93">
        <v>0.24002599999999999</v>
      </c>
      <c r="D93">
        <v>3.1996199999999999</v>
      </c>
      <c r="E93">
        <v>3.73664</v>
      </c>
      <c r="F93">
        <v>6.4999999999999997E-4</v>
      </c>
      <c r="G93">
        <v>9.3939400000000006E-2</v>
      </c>
    </row>
    <row r="94" spans="1:7">
      <c r="A94">
        <v>93</v>
      </c>
      <c r="B94" t="s">
        <v>239</v>
      </c>
      <c r="C94">
        <v>88.996200000000002</v>
      </c>
      <c r="D94">
        <v>231.345</v>
      </c>
      <c r="E94">
        <v>1.3782300000000001</v>
      </c>
      <c r="F94">
        <v>3.2300000000000002E-2</v>
      </c>
      <c r="G94">
        <v>0.63043899999999997</v>
      </c>
    </row>
    <row r="95" spans="1:7">
      <c r="A95">
        <v>94</v>
      </c>
      <c r="B95" t="s">
        <v>240</v>
      </c>
      <c r="C95">
        <v>2.0102500000000001</v>
      </c>
      <c r="D95">
        <v>8.7442899999999995</v>
      </c>
      <c r="E95">
        <v>2.1209699999999998</v>
      </c>
      <c r="F95">
        <v>1.47E-2</v>
      </c>
      <c r="G95">
        <v>0.46434399999999998</v>
      </c>
    </row>
    <row r="96" spans="1:7">
      <c r="A96">
        <v>95</v>
      </c>
      <c r="B96" t="s">
        <v>241</v>
      </c>
      <c r="C96">
        <v>55.391500000000001</v>
      </c>
      <c r="D96">
        <v>239.386</v>
      </c>
      <c r="E96">
        <v>2.1116000000000001</v>
      </c>
      <c r="F96">
        <v>5.8999999999999999E-3</v>
      </c>
      <c r="G96">
        <v>0.31385299999999999</v>
      </c>
    </row>
    <row r="97" spans="1:7">
      <c r="A97">
        <v>96</v>
      </c>
      <c r="B97" t="s">
        <v>242</v>
      </c>
      <c r="C97">
        <v>12.2098</v>
      </c>
      <c r="D97">
        <v>27.424600000000002</v>
      </c>
      <c r="E97">
        <v>1.16743</v>
      </c>
      <c r="F97">
        <v>4.5600000000000002E-2</v>
      </c>
      <c r="G97">
        <v>0.73878299999999997</v>
      </c>
    </row>
    <row r="98" spans="1:7">
      <c r="A98">
        <v>97</v>
      </c>
      <c r="B98" t="s">
        <v>243</v>
      </c>
      <c r="C98">
        <v>52.560400000000001</v>
      </c>
      <c r="D98">
        <v>123.07599999999999</v>
      </c>
      <c r="E98">
        <v>1.2275</v>
      </c>
      <c r="F98">
        <v>3.1099999999999999E-2</v>
      </c>
      <c r="G98">
        <v>0.61611499999999997</v>
      </c>
    </row>
    <row r="99" spans="1:7">
      <c r="A99">
        <v>98</v>
      </c>
      <c r="B99" t="s">
        <v>244</v>
      </c>
      <c r="C99">
        <v>3.0950799999999998</v>
      </c>
      <c r="D99">
        <v>11.5366</v>
      </c>
      <c r="E99">
        <v>1.8981699999999999</v>
      </c>
      <c r="F99">
        <v>8.0999999999999996E-3</v>
      </c>
      <c r="G99">
        <v>0.35087800000000002</v>
      </c>
    </row>
    <row r="100" spans="1:7">
      <c r="A100">
        <v>99</v>
      </c>
      <c r="B100" t="s">
        <v>245</v>
      </c>
      <c r="C100">
        <v>10.7225</v>
      </c>
      <c r="D100">
        <v>33.955599999999997</v>
      </c>
      <c r="E100">
        <v>1.6630100000000001</v>
      </c>
      <c r="F100">
        <v>1.1050000000000001E-2</v>
      </c>
      <c r="G100">
        <v>0.404613</v>
      </c>
    </row>
    <row r="101" spans="1:7">
      <c r="A101">
        <v>100</v>
      </c>
      <c r="B101" t="s">
        <v>246</v>
      </c>
      <c r="C101">
        <v>5.8826000000000001</v>
      </c>
      <c r="D101">
        <v>16.335699999999999</v>
      </c>
      <c r="E101">
        <v>1.4735</v>
      </c>
      <c r="F101">
        <v>1.8499999999999999E-2</v>
      </c>
      <c r="G101">
        <v>0.51549900000000004</v>
      </c>
    </row>
    <row r="102" spans="1:7">
      <c r="A102">
        <v>101</v>
      </c>
      <c r="B102" t="s">
        <v>247</v>
      </c>
      <c r="C102">
        <v>29.273499999999999</v>
      </c>
      <c r="D102">
        <v>64.825400000000002</v>
      </c>
      <c r="E102">
        <v>1.14696</v>
      </c>
      <c r="F102">
        <v>4.7600000000000003E-2</v>
      </c>
      <c r="G102">
        <v>0.75477399999999994</v>
      </c>
    </row>
    <row r="103" spans="1:7">
      <c r="A103">
        <v>102</v>
      </c>
      <c r="B103" t="s">
        <v>248</v>
      </c>
      <c r="C103">
        <v>6.4044299999999996</v>
      </c>
      <c r="D103">
        <v>14.782500000000001</v>
      </c>
      <c r="E103">
        <v>1.20675</v>
      </c>
      <c r="F103">
        <v>4.6899999999999997E-2</v>
      </c>
      <c r="G103">
        <v>0.75318300000000005</v>
      </c>
    </row>
    <row r="104" spans="1:7">
      <c r="A104">
        <v>103</v>
      </c>
      <c r="B104" t="s">
        <v>249</v>
      </c>
      <c r="C104">
        <v>3.4441099999999998</v>
      </c>
      <c r="D104">
        <v>19.808599999999998</v>
      </c>
      <c r="E104">
        <v>2.5239199999999999</v>
      </c>
      <c r="F104">
        <v>3.9E-2</v>
      </c>
      <c r="G104">
        <v>0.68411299999999997</v>
      </c>
    </row>
    <row r="105" spans="1:7">
      <c r="A105">
        <v>104</v>
      </c>
      <c r="B105" t="s">
        <v>250</v>
      </c>
      <c r="C105">
        <v>1.66713</v>
      </c>
      <c r="D105">
        <v>4.5875599999999999</v>
      </c>
      <c r="E105">
        <v>1.4603600000000001</v>
      </c>
      <c r="F105">
        <v>2.845E-2</v>
      </c>
      <c r="G105">
        <v>0.59642700000000004</v>
      </c>
    </row>
    <row r="106" spans="1:7">
      <c r="A106">
        <v>105</v>
      </c>
      <c r="B106" t="s">
        <v>251</v>
      </c>
      <c r="C106">
        <v>0.197958</v>
      </c>
      <c r="D106">
        <v>1.5307599999999999</v>
      </c>
      <c r="E106">
        <v>2.9509799999999999</v>
      </c>
      <c r="F106">
        <v>3.5749999999999997E-2</v>
      </c>
      <c r="G106">
        <v>0.66119300000000003</v>
      </c>
    </row>
    <row r="107" spans="1:7">
      <c r="A107">
        <v>106</v>
      </c>
      <c r="B107" t="s">
        <v>252</v>
      </c>
      <c r="C107">
        <v>2.8601000000000001</v>
      </c>
      <c r="D107">
        <v>10.312799999999999</v>
      </c>
      <c r="E107">
        <v>1.8503000000000001</v>
      </c>
      <c r="F107">
        <v>7.1500000000000001E-3</v>
      </c>
      <c r="G107">
        <v>0.33078400000000002</v>
      </c>
    </row>
    <row r="108" spans="1:7">
      <c r="A108">
        <v>107</v>
      </c>
      <c r="B108" t="s">
        <v>253</v>
      </c>
      <c r="C108">
        <v>5.1421299999999999</v>
      </c>
      <c r="D108">
        <v>75.321799999999996</v>
      </c>
      <c r="E108">
        <v>3.87263</v>
      </c>
      <c r="F108">
        <v>1.5100000000000001E-2</v>
      </c>
      <c r="G108">
        <v>0.465279</v>
      </c>
    </row>
    <row r="109" spans="1:7">
      <c r="A109">
        <v>108</v>
      </c>
      <c r="B109" t="s">
        <v>254</v>
      </c>
      <c r="C109">
        <v>1.5510900000000001</v>
      </c>
      <c r="D109">
        <v>6.1695000000000002</v>
      </c>
      <c r="E109">
        <v>1.9918800000000001</v>
      </c>
      <c r="F109">
        <v>3.61E-2</v>
      </c>
      <c r="G109">
        <v>0.664655</v>
      </c>
    </row>
    <row r="110" spans="1:7">
      <c r="A110">
        <v>109</v>
      </c>
      <c r="B110" t="s">
        <v>255</v>
      </c>
      <c r="C110">
        <v>4.9461999999999999E-2</v>
      </c>
      <c r="D110">
        <v>0.75090299999999999</v>
      </c>
      <c r="E110">
        <v>3.9242300000000001</v>
      </c>
      <c r="F110">
        <v>2.7199999999999998E-2</v>
      </c>
      <c r="G110">
        <v>0.58447800000000005</v>
      </c>
    </row>
    <row r="111" spans="1:7">
      <c r="A111">
        <v>110</v>
      </c>
      <c r="B111" t="s">
        <v>256</v>
      </c>
      <c r="C111">
        <v>47.615600000000001</v>
      </c>
      <c r="D111">
        <v>155.197</v>
      </c>
      <c r="E111">
        <v>1.70459</v>
      </c>
      <c r="F111">
        <v>1.03E-2</v>
      </c>
      <c r="G111">
        <v>0.39118399999999998</v>
      </c>
    </row>
    <row r="112" spans="1:7">
      <c r="A112">
        <v>111</v>
      </c>
      <c r="B112" t="s">
        <v>257</v>
      </c>
      <c r="C112">
        <v>1.7374400000000001</v>
      </c>
      <c r="D112">
        <v>6.6472600000000002</v>
      </c>
      <c r="E112">
        <v>1.9357899999999999</v>
      </c>
      <c r="F112">
        <v>8.6E-3</v>
      </c>
      <c r="G112">
        <v>0.36197600000000002</v>
      </c>
    </row>
    <row r="113" spans="1:7">
      <c r="A113">
        <v>112</v>
      </c>
      <c r="B113" t="s">
        <v>258</v>
      </c>
      <c r="C113">
        <v>8.7011699999999994</v>
      </c>
      <c r="D113">
        <v>19.9069</v>
      </c>
      <c r="E113">
        <v>1.19398</v>
      </c>
      <c r="F113">
        <v>3.8550000000000001E-2</v>
      </c>
      <c r="G113">
        <v>0.68281999999999998</v>
      </c>
    </row>
    <row r="114" spans="1:7">
      <c r="A114">
        <v>113</v>
      </c>
      <c r="B114" t="s">
        <v>259</v>
      </c>
      <c r="C114">
        <v>0.16652</v>
      </c>
      <c r="D114">
        <v>3.81969</v>
      </c>
      <c r="E114">
        <v>4.5196899999999998</v>
      </c>
      <c r="F114">
        <v>1.325E-2</v>
      </c>
      <c r="G114">
        <v>0.444324</v>
      </c>
    </row>
    <row r="115" spans="1:7">
      <c r="A115">
        <v>114</v>
      </c>
      <c r="B115" t="s">
        <v>260</v>
      </c>
      <c r="C115">
        <v>0.35533399999999998</v>
      </c>
      <c r="D115">
        <v>7.6138199999999996</v>
      </c>
      <c r="E115">
        <v>4.4213699999999996</v>
      </c>
      <c r="F115">
        <v>6.3499999999999997E-3</v>
      </c>
      <c r="G115">
        <v>0.32105800000000001</v>
      </c>
    </row>
    <row r="116" spans="1:7">
      <c r="A116">
        <v>115</v>
      </c>
      <c r="B116" t="s">
        <v>261</v>
      </c>
      <c r="C116">
        <v>10.4964</v>
      </c>
      <c r="D116">
        <v>38.7789</v>
      </c>
      <c r="E116">
        <v>1.8853800000000001</v>
      </c>
      <c r="F116">
        <v>7.9500000000000005E-3</v>
      </c>
      <c r="G116">
        <v>0.34900900000000001</v>
      </c>
    </row>
    <row r="117" spans="1:7">
      <c r="A117">
        <v>116</v>
      </c>
      <c r="B117" t="s">
        <v>262</v>
      </c>
      <c r="C117">
        <v>11.4331</v>
      </c>
      <c r="D117">
        <v>35.286700000000003</v>
      </c>
      <c r="E117">
        <v>1.6258999999999999</v>
      </c>
      <c r="F117">
        <v>9.4000000000000004E-3</v>
      </c>
      <c r="G117">
        <v>0.38015199999999999</v>
      </c>
    </row>
    <row r="118" spans="1:7">
      <c r="A118">
        <v>117</v>
      </c>
      <c r="B118" t="s">
        <v>263</v>
      </c>
      <c r="C118">
        <v>1.53104</v>
      </c>
      <c r="D118">
        <v>6.0183900000000001</v>
      </c>
      <c r="E118">
        <v>1.9748699999999999</v>
      </c>
      <c r="F118">
        <v>3.32E-2</v>
      </c>
      <c r="G118">
        <v>0.63883000000000001</v>
      </c>
    </row>
    <row r="119" spans="1:7">
      <c r="A119">
        <v>118</v>
      </c>
      <c r="B119" t="s">
        <v>264</v>
      </c>
      <c r="C119">
        <v>7.7161900000000001</v>
      </c>
      <c r="D119">
        <v>37.9801</v>
      </c>
      <c r="E119">
        <v>2.29928</v>
      </c>
      <c r="F119">
        <v>2.5999999999999999E-3</v>
      </c>
      <c r="G119">
        <v>0.210201</v>
      </c>
    </row>
    <row r="120" spans="1:7">
      <c r="A120">
        <v>119</v>
      </c>
      <c r="B120" t="s">
        <v>265</v>
      </c>
      <c r="C120">
        <v>17.101800000000001</v>
      </c>
      <c r="D120">
        <v>40.904000000000003</v>
      </c>
      <c r="E120">
        <v>1.2580899999999999</v>
      </c>
      <c r="F120">
        <v>0.03</v>
      </c>
      <c r="G120">
        <v>0.60634900000000003</v>
      </c>
    </row>
    <row r="121" spans="1:7">
      <c r="A121">
        <v>120</v>
      </c>
      <c r="B121" t="s">
        <v>266</v>
      </c>
      <c r="C121">
        <v>107.03</v>
      </c>
      <c r="D121">
        <v>388.411</v>
      </c>
      <c r="E121">
        <v>1.8595600000000001</v>
      </c>
      <c r="F121">
        <v>3.2499999999999999E-3</v>
      </c>
      <c r="G121">
        <v>0.24016199999999999</v>
      </c>
    </row>
    <row r="122" spans="1:7">
      <c r="A122">
        <v>121</v>
      </c>
      <c r="B122" t="s">
        <v>267</v>
      </c>
      <c r="C122">
        <v>13.025700000000001</v>
      </c>
      <c r="D122">
        <v>38.835000000000001</v>
      </c>
      <c r="E122">
        <v>1.5760000000000001</v>
      </c>
      <c r="F122">
        <v>2.2349999999999998E-2</v>
      </c>
      <c r="G122">
        <v>0.54558700000000004</v>
      </c>
    </row>
    <row r="123" spans="1:7">
      <c r="A123">
        <v>122</v>
      </c>
      <c r="B123" t="s">
        <v>268</v>
      </c>
      <c r="C123">
        <v>9.4150799999999997</v>
      </c>
      <c r="D123">
        <v>42.672400000000003</v>
      </c>
      <c r="E123">
        <v>2.1802600000000001</v>
      </c>
      <c r="F123">
        <v>2.9399999999999999E-2</v>
      </c>
      <c r="G123">
        <v>0.60406499999999996</v>
      </c>
    </row>
    <row r="124" spans="1:7">
      <c r="A124">
        <v>123</v>
      </c>
      <c r="B124" t="s">
        <v>269</v>
      </c>
      <c r="C124">
        <v>5.8247600000000004</v>
      </c>
      <c r="D124">
        <v>25.069600000000001</v>
      </c>
      <c r="E124">
        <v>2.1056699999999999</v>
      </c>
      <c r="F124">
        <v>2.8E-3</v>
      </c>
      <c r="G124">
        <v>0.217747</v>
      </c>
    </row>
    <row r="125" spans="1:7">
      <c r="A125">
        <v>124</v>
      </c>
      <c r="B125" t="s">
        <v>270</v>
      </c>
      <c r="C125">
        <v>5.4268700000000001</v>
      </c>
      <c r="D125">
        <v>20.939599999999999</v>
      </c>
      <c r="E125">
        <v>1.94804</v>
      </c>
      <c r="F125">
        <v>3.4499999999999999E-3</v>
      </c>
      <c r="G125">
        <v>0.247114</v>
      </c>
    </row>
    <row r="126" spans="1:7">
      <c r="A126">
        <v>125</v>
      </c>
      <c r="B126" t="s">
        <v>271</v>
      </c>
      <c r="C126">
        <v>4.3779600000000002E-2</v>
      </c>
      <c r="D126">
        <v>2.50176</v>
      </c>
      <c r="E126">
        <v>5.8365400000000003</v>
      </c>
      <c r="F126">
        <v>4.0050000000000002E-2</v>
      </c>
      <c r="G126">
        <v>0.68920599999999999</v>
      </c>
    </row>
    <row r="127" spans="1:7">
      <c r="A127">
        <v>126</v>
      </c>
      <c r="B127" t="s">
        <v>272</v>
      </c>
      <c r="C127">
        <v>7.8562099999999999</v>
      </c>
      <c r="D127">
        <v>22.585100000000001</v>
      </c>
      <c r="E127">
        <v>1.5234700000000001</v>
      </c>
      <c r="F127">
        <v>9.9000000000000008E-3</v>
      </c>
      <c r="G127">
        <v>0.38233800000000001</v>
      </c>
    </row>
    <row r="128" spans="1:7">
      <c r="A128">
        <v>127</v>
      </c>
      <c r="B128" t="s">
        <v>273</v>
      </c>
      <c r="C128">
        <v>5.7316700000000003</v>
      </c>
      <c r="D128">
        <v>16.014900000000001</v>
      </c>
      <c r="E128">
        <v>1.4823900000000001</v>
      </c>
      <c r="F128">
        <v>3.1150000000000001E-2</v>
      </c>
      <c r="G128">
        <v>0.61611499999999997</v>
      </c>
    </row>
    <row r="129" spans="1:7">
      <c r="A129">
        <v>128</v>
      </c>
      <c r="B129" t="s">
        <v>274</v>
      </c>
      <c r="C129">
        <v>1.23068</v>
      </c>
      <c r="D129">
        <v>6.3911600000000002</v>
      </c>
      <c r="E129">
        <v>2.37663</v>
      </c>
      <c r="F129">
        <v>6.4999999999999997E-3</v>
      </c>
      <c r="G129">
        <v>0.32167099999999998</v>
      </c>
    </row>
    <row r="130" spans="1:7">
      <c r="A130">
        <v>129</v>
      </c>
      <c r="B130" t="s">
        <v>275</v>
      </c>
      <c r="C130">
        <v>18.817699999999999</v>
      </c>
      <c r="D130">
        <v>79.422200000000004</v>
      </c>
      <c r="E130">
        <v>2.0774499999999998</v>
      </c>
      <c r="F130">
        <v>6.4999999999999997E-4</v>
      </c>
      <c r="G130">
        <v>9.3939400000000006E-2</v>
      </c>
    </row>
    <row r="131" spans="1:7">
      <c r="A131">
        <v>130</v>
      </c>
      <c r="B131" t="s">
        <v>276</v>
      </c>
      <c r="C131">
        <v>21.827400000000001</v>
      </c>
      <c r="D131">
        <v>61.332799999999999</v>
      </c>
      <c r="E131">
        <v>1.4905200000000001</v>
      </c>
      <c r="F131">
        <v>1.9199999999999998E-2</v>
      </c>
      <c r="G131">
        <v>0.52085599999999999</v>
      </c>
    </row>
    <row r="132" spans="1:7">
      <c r="A132">
        <v>131</v>
      </c>
      <c r="B132" t="s">
        <v>277</v>
      </c>
      <c r="C132">
        <v>2.14418</v>
      </c>
      <c r="D132">
        <v>21.158100000000001</v>
      </c>
      <c r="E132">
        <v>3.3027099999999998</v>
      </c>
      <c r="F132">
        <v>4.1349999999999998E-2</v>
      </c>
      <c r="G132">
        <v>0.70269199999999998</v>
      </c>
    </row>
    <row r="133" spans="1:7">
      <c r="A133">
        <v>132</v>
      </c>
      <c r="B133" t="s">
        <v>278</v>
      </c>
      <c r="C133">
        <v>32.916600000000003</v>
      </c>
      <c r="D133">
        <v>99.578800000000001</v>
      </c>
      <c r="E133">
        <v>1.5970299999999999</v>
      </c>
      <c r="F133">
        <v>2.6249999999999999E-2</v>
      </c>
      <c r="G133">
        <v>0.57934600000000003</v>
      </c>
    </row>
    <row r="134" spans="1:7">
      <c r="A134">
        <v>133</v>
      </c>
      <c r="B134" t="s">
        <v>279</v>
      </c>
      <c r="C134">
        <v>2.0228999999999999</v>
      </c>
      <c r="D134">
        <v>7.8484999999999996</v>
      </c>
      <c r="E134">
        <v>1.9559899999999999</v>
      </c>
      <c r="F134">
        <v>3.0000000000000001E-3</v>
      </c>
      <c r="G134">
        <v>0.225774</v>
      </c>
    </row>
    <row r="135" spans="1:7">
      <c r="A135">
        <v>134</v>
      </c>
      <c r="B135" t="s">
        <v>280</v>
      </c>
      <c r="C135">
        <v>2.3373200000000001</v>
      </c>
      <c r="D135">
        <v>29.877199999999998</v>
      </c>
      <c r="E135">
        <v>3.6761200000000001</v>
      </c>
      <c r="F135">
        <v>4.4999999999999999E-4</v>
      </c>
      <c r="G135">
        <v>7.9879900000000004E-2</v>
      </c>
    </row>
    <row r="136" spans="1:7">
      <c r="A136">
        <v>135</v>
      </c>
      <c r="B136" t="s">
        <v>281</v>
      </c>
      <c r="C136">
        <v>1.0963400000000001</v>
      </c>
      <c r="D136">
        <v>6.69658</v>
      </c>
      <c r="E136">
        <v>2.6107300000000002</v>
      </c>
      <c r="F136">
        <v>2.6700000000000002E-2</v>
      </c>
      <c r="G136">
        <v>0.58060900000000004</v>
      </c>
    </row>
    <row r="137" spans="1:7">
      <c r="A137">
        <v>136</v>
      </c>
      <c r="B137" t="s">
        <v>282</v>
      </c>
      <c r="C137">
        <v>2.3300299999999999E-2</v>
      </c>
      <c r="D137">
        <v>36.976799999999997</v>
      </c>
      <c r="E137">
        <v>10.632099999999999</v>
      </c>
      <c r="F137" s="69">
        <v>8.9999999999999998E-4</v>
      </c>
      <c r="G137">
        <v>0.115731</v>
      </c>
    </row>
    <row r="138" spans="1:7">
      <c r="A138">
        <v>137</v>
      </c>
      <c r="B138" t="s">
        <v>283</v>
      </c>
      <c r="C138">
        <v>8.7247900000000003E-2</v>
      </c>
      <c r="D138">
        <v>1.14591</v>
      </c>
      <c r="E138">
        <v>3.71523</v>
      </c>
      <c r="F138">
        <v>4.6800000000000001E-2</v>
      </c>
      <c r="G138">
        <v>0.75318300000000005</v>
      </c>
    </row>
    <row r="139" spans="1:7">
      <c r="A139">
        <v>138</v>
      </c>
      <c r="B139" t="s">
        <v>284</v>
      </c>
      <c r="C139">
        <v>2.6253600000000001</v>
      </c>
      <c r="D139">
        <v>13.217599999999999</v>
      </c>
      <c r="E139">
        <v>2.3318699999999999</v>
      </c>
      <c r="F139">
        <v>2.7650000000000001E-2</v>
      </c>
      <c r="G139">
        <v>0.58872500000000005</v>
      </c>
    </row>
    <row r="140" spans="1:7">
      <c r="A140">
        <v>139</v>
      </c>
      <c r="B140" t="s">
        <v>285</v>
      </c>
      <c r="C140">
        <v>136.02099999999999</v>
      </c>
      <c r="D140">
        <v>494.94099999999997</v>
      </c>
      <c r="E140">
        <v>1.8634299999999999</v>
      </c>
      <c r="F140">
        <v>1.6999999999999999E-3</v>
      </c>
      <c r="G140">
        <v>0.16427600000000001</v>
      </c>
    </row>
    <row r="141" spans="1:7">
      <c r="A141">
        <v>140</v>
      </c>
      <c r="B141" t="s">
        <v>286</v>
      </c>
      <c r="C141">
        <v>21.2315</v>
      </c>
      <c r="D141">
        <v>153.09200000000001</v>
      </c>
      <c r="E141">
        <v>2.85012</v>
      </c>
      <c r="F141">
        <v>1.3650000000000001E-2</v>
      </c>
      <c r="G141">
        <v>0.45090599999999997</v>
      </c>
    </row>
    <row r="142" spans="1:7">
      <c r="A142">
        <v>141</v>
      </c>
      <c r="B142" t="s">
        <v>287</v>
      </c>
      <c r="C142">
        <v>25.839099999999998</v>
      </c>
      <c r="D142">
        <v>82.9846</v>
      </c>
      <c r="E142">
        <v>1.68329</v>
      </c>
      <c r="F142">
        <v>6.8500000000000002E-3</v>
      </c>
      <c r="G142">
        <v>0.32801599999999997</v>
      </c>
    </row>
    <row r="143" spans="1:7">
      <c r="A143">
        <v>142</v>
      </c>
      <c r="B143" t="s">
        <v>288</v>
      </c>
      <c r="C143">
        <v>1.3077399999999999E-2</v>
      </c>
      <c r="D143">
        <v>4.3470199999999997</v>
      </c>
      <c r="E143">
        <v>8.3767999999999994</v>
      </c>
      <c r="F143">
        <v>0.04</v>
      </c>
      <c r="G143">
        <v>0.68907200000000002</v>
      </c>
    </row>
    <row r="144" spans="1:7">
      <c r="A144">
        <v>143</v>
      </c>
      <c r="B144" t="s">
        <v>289</v>
      </c>
      <c r="C144">
        <v>3.39019</v>
      </c>
      <c r="D144">
        <v>11.952</v>
      </c>
      <c r="E144">
        <v>1.81782</v>
      </c>
      <c r="F144">
        <v>4.5999999999999999E-3</v>
      </c>
      <c r="G144">
        <v>0.27823199999999998</v>
      </c>
    </row>
    <row r="145" spans="1:7">
      <c r="A145">
        <v>144</v>
      </c>
      <c r="B145" t="s">
        <v>290</v>
      </c>
      <c r="C145">
        <v>5.1880800000000002</v>
      </c>
      <c r="D145">
        <v>20.414200000000001</v>
      </c>
      <c r="E145">
        <v>1.9762999999999999</v>
      </c>
      <c r="F145">
        <v>2.3699999999999999E-2</v>
      </c>
      <c r="G145">
        <v>0.56211800000000001</v>
      </c>
    </row>
    <row r="146" spans="1:7">
      <c r="A146">
        <v>145</v>
      </c>
      <c r="B146" t="s">
        <v>291</v>
      </c>
      <c r="C146">
        <v>6.9097499999999998</v>
      </c>
      <c r="D146">
        <v>21.1252</v>
      </c>
      <c r="E146">
        <v>1.61226</v>
      </c>
      <c r="F146">
        <v>1.1950000000000001E-2</v>
      </c>
      <c r="G146">
        <v>0.42150199999999999</v>
      </c>
    </row>
    <row r="147" spans="1:7">
      <c r="A147">
        <v>146</v>
      </c>
      <c r="B147" t="s">
        <v>292</v>
      </c>
      <c r="C147">
        <v>5.4893799999999997</v>
      </c>
      <c r="D147">
        <v>62.144100000000002</v>
      </c>
      <c r="E147">
        <v>3.5009000000000001</v>
      </c>
      <c r="F147" s="69">
        <v>5.0000000000000002E-5</v>
      </c>
      <c r="G147">
        <v>2.0413799999999999E-2</v>
      </c>
    </row>
    <row r="148" spans="1:7">
      <c r="A148">
        <v>147</v>
      </c>
      <c r="B148" t="s">
        <v>293</v>
      </c>
      <c r="C148">
        <v>9.0097799999999992</v>
      </c>
      <c r="D148">
        <v>28.863</v>
      </c>
      <c r="E148">
        <v>1.6796500000000001</v>
      </c>
      <c r="F148">
        <v>4.0000000000000001E-3</v>
      </c>
      <c r="G148">
        <v>0.263403</v>
      </c>
    </row>
    <row r="149" spans="1:7">
      <c r="A149">
        <v>148</v>
      </c>
      <c r="B149" t="s">
        <v>294</v>
      </c>
      <c r="C149">
        <v>35.871499999999997</v>
      </c>
      <c r="D149">
        <v>81.899000000000001</v>
      </c>
      <c r="E149">
        <v>1.1910099999999999</v>
      </c>
      <c r="F149">
        <v>4.19E-2</v>
      </c>
      <c r="G149">
        <v>0.70543199999999995</v>
      </c>
    </row>
    <row r="150" spans="1:7">
      <c r="A150">
        <v>149</v>
      </c>
      <c r="B150" t="s">
        <v>295</v>
      </c>
      <c r="C150">
        <v>37.324599999999997</v>
      </c>
      <c r="D150">
        <v>96.373800000000003</v>
      </c>
      <c r="E150">
        <v>1.3685099999999999</v>
      </c>
      <c r="F150">
        <v>2.2249999999999999E-2</v>
      </c>
      <c r="G150">
        <v>0.54558700000000004</v>
      </c>
    </row>
    <row r="151" spans="1:7">
      <c r="A151">
        <v>150</v>
      </c>
      <c r="B151" t="s">
        <v>296</v>
      </c>
      <c r="C151">
        <v>4.94719</v>
      </c>
      <c r="D151">
        <v>20.166699999999999</v>
      </c>
      <c r="E151">
        <v>2.0272899999999998</v>
      </c>
      <c r="F151">
        <v>1.1849999999999999E-2</v>
      </c>
      <c r="G151">
        <v>0.42070099999999999</v>
      </c>
    </row>
    <row r="152" spans="1:7">
      <c r="A152">
        <v>151</v>
      </c>
      <c r="B152" t="s">
        <v>297</v>
      </c>
      <c r="C152">
        <v>16.4436</v>
      </c>
      <c r="D152">
        <v>41.914000000000001</v>
      </c>
      <c r="E152">
        <v>1.3499099999999999</v>
      </c>
      <c r="F152">
        <v>2.9000000000000001E-2</v>
      </c>
      <c r="G152">
        <v>0.60204999999999997</v>
      </c>
    </row>
    <row r="153" spans="1:7">
      <c r="A153">
        <v>152</v>
      </c>
      <c r="B153" t="s">
        <v>298</v>
      </c>
      <c r="C153">
        <v>0.21756900000000001</v>
      </c>
      <c r="D153">
        <v>1.7213000000000001</v>
      </c>
      <c r="E153">
        <v>2.9839600000000002</v>
      </c>
      <c r="F153">
        <v>3.3250000000000002E-2</v>
      </c>
      <c r="G153">
        <v>0.63883000000000001</v>
      </c>
    </row>
    <row r="154" spans="1:7">
      <c r="A154">
        <v>153</v>
      </c>
      <c r="B154" t="s">
        <v>299</v>
      </c>
      <c r="C154">
        <v>291.59500000000003</v>
      </c>
      <c r="D154">
        <v>1318.82</v>
      </c>
      <c r="E154">
        <v>2.1772100000000001</v>
      </c>
      <c r="F154">
        <v>2.6349999999999998E-2</v>
      </c>
      <c r="G154">
        <v>0.57934600000000003</v>
      </c>
    </row>
    <row r="155" spans="1:7">
      <c r="A155">
        <v>154</v>
      </c>
      <c r="B155" t="s">
        <v>300</v>
      </c>
      <c r="C155">
        <v>5.2042400000000004</v>
      </c>
      <c r="D155">
        <v>14.5101</v>
      </c>
      <c r="E155">
        <v>1.4793000000000001</v>
      </c>
      <c r="F155">
        <v>2.93E-2</v>
      </c>
      <c r="G155">
        <v>0.60406499999999996</v>
      </c>
    </row>
    <row r="156" spans="1:7">
      <c r="A156">
        <v>155</v>
      </c>
      <c r="B156" t="s">
        <v>301</v>
      </c>
      <c r="C156">
        <v>19.489599999999999</v>
      </c>
      <c r="D156">
        <v>69.353700000000003</v>
      </c>
      <c r="E156">
        <v>1.83127</v>
      </c>
      <c r="F156">
        <v>3.8E-3</v>
      </c>
      <c r="G156">
        <v>0.259656</v>
      </c>
    </row>
    <row r="157" spans="1:7">
      <c r="A157">
        <v>156</v>
      </c>
      <c r="B157" t="s">
        <v>302</v>
      </c>
      <c r="C157">
        <v>14.895</v>
      </c>
      <c r="D157">
        <v>70.395300000000006</v>
      </c>
      <c r="E157">
        <v>2.24065</v>
      </c>
      <c r="F157" s="69">
        <v>5.0000000000000001E-4</v>
      </c>
      <c r="G157">
        <v>8.3321400000000004E-2</v>
      </c>
    </row>
    <row r="158" spans="1:7">
      <c r="A158">
        <v>157</v>
      </c>
      <c r="B158" t="s">
        <v>303</v>
      </c>
      <c r="C158">
        <v>2.3479399999999999</v>
      </c>
      <c r="D158">
        <v>8.01342</v>
      </c>
      <c r="E158">
        <v>1.77102</v>
      </c>
      <c r="F158">
        <v>3.0200000000000001E-2</v>
      </c>
      <c r="G158">
        <v>0.60888399999999998</v>
      </c>
    </row>
    <row r="159" spans="1:7">
      <c r="A159">
        <v>158</v>
      </c>
      <c r="B159" t="s">
        <v>304</v>
      </c>
      <c r="C159">
        <v>0.27783200000000002</v>
      </c>
      <c r="D159">
        <v>1.7676400000000001</v>
      </c>
      <c r="E159">
        <v>2.66954</v>
      </c>
      <c r="F159">
        <v>4.9399999999999999E-2</v>
      </c>
      <c r="G159">
        <v>0.76980099999999996</v>
      </c>
    </row>
    <row r="160" spans="1:7">
      <c r="A160">
        <v>159</v>
      </c>
      <c r="B160" t="s">
        <v>305</v>
      </c>
      <c r="C160">
        <v>0.32444699999999999</v>
      </c>
      <c r="D160">
        <v>5.8992399999999998</v>
      </c>
      <c r="E160">
        <v>4.1844700000000001</v>
      </c>
      <c r="F160">
        <v>1.3599999999999999E-2</v>
      </c>
      <c r="G160">
        <v>0.45051000000000002</v>
      </c>
    </row>
    <row r="161" spans="1:7">
      <c r="A161">
        <v>160</v>
      </c>
      <c r="B161" t="s">
        <v>306</v>
      </c>
      <c r="C161">
        <v>3.4130400000000001</v>
      </c>
      <c r="D161">
        <v>18.055700000000002</v>
      </c>
      <c r="E161">
        <v>2.40333</v>
      </c>
      <c r="F161">
        <v>3.15E-3</v>
      </c>
      <c r="G161">
        <v>0.234898</v>
      </c>
    </row>
    <row r="162" spans="1:7">
      <c r="A162">
        <v>161</v>
      </c>
      <c r="B162" t="s">
        <v>307</v>
      </c>
      <c r="C162">
        <v>1.8411200000000001</v>
      </c>
      <c r="D162">
        <v>13.8955</v>
      </c>
      <c r="E162">
        <v>2.91595</v>
      </c>
      <c r="F162">
        <v>1.4E-3</v>
      </c>
      <c r="G162">
        <v>0.147506</v>
      </c>
    </row>
    <row r="163" spans="1:7">
      <c r="A163">
        <v>162</v>
      </c>
      <c r="B163" t="s">
        <v>308</v>
      </c>
      <c r="C163">
        <v>2.0969199999999999</v>
      </c>
      <c r="D163">
        <v>12.712</v>
      </c>
      <c r="E163">
        <v>2.59985</v>
      </c>
      <c r="F163">
        <v>2.7499999999999998E-3</v>
      </c>
      <c r="G163">
        <v>0.21695800000000001</v>
      </c>
    </row>
    <row r="164" spans="1:7">
      <c r="A164">
        <v>163</v>
      </c>
      <c r="B164" t="s">
        <v>309</v>
      </c>
      <c r="C164">
        <v>6.0891099999999998</v>
      </c>
      <c r="D164">
        <v>20.090299999999999</v>
      </c>
      <c r="E164">
        <v>1.7221900000000001</v>
      </c>
      <c r="F164">
        <v>9.1000000000000004E-3</v>
      </c>
      <c r="G164">
        <v>0.374338</v>
      </c>
    </row>
    <row r="165" spans="1:7">
      <c r="A165">
        <v>164</v>
      </c>
      <c r="B165" t="s">
        <v>310</v>
      </c>
      <c r="C165">
        <v>7.3909799999999999</v>
      </c>
      <c r="D165">
        <v>34.091500000000003</v>
      </c>
      <c r="E165">
        <v>2.2055699999999998</v>
      </c>
      <c r="F165" s="69">
        <v>2.0000000000000001E-4</v>
      </c>
      <c r="G165">
        <v>5.3544300000000003E-2</v>
      </c>
    </row>
    <row r="166" spans="1:7">
      <c r="A166">
        <v>165</v>
      </c>
      <c r="B166" t="s">
        <v>311</v>
      </c>
      <c r="C166">
        <v>38.9086</v>
      </c>
      <c r="D166">
        <v>124.018</v>
      </c>
      <c r="E166">
        <v>1.67239</v>
      </c>
      <c r="F166">
        <v>9.1500000000000001E-3</v>
      </c>
      <c r="G166">
        <v>0.37544899999999998</v>
      </c>
    </row>
    <row r="167" spans="1:7">
      <c r="A167">
        <v>166</v>
      </c>
      <c r="B167" t="s">
        <v>312</v>
      </c>
      <c r="C167">
        <v>61.692900000000002</v>
      </c>
      <c r="D167">
        <v>281.19099999999997</v>
      </c>
      <c r="E167">
        <v>2.1883699999999999</v>
      </c>
      <c r="F167">
        <v>2.5000000000000001E-4</v>
      </c>
      <c r="G167">
        <v>5.7503499999999999E-2</v>
      </c>
    </row>
    <row r="168" spans="1:7">
      <c r="A168">
        <v>167</v>
      </c>
      <c r="B168" t="s">
        <v>313</v>
      </c>
      <c r="C168">
        <v>3.19869</v>
      </c>
      <c r="D168">
        <v>13.944100000000001</v>
      </c>
      <c r="E168">
        <v>2.1240999999999999</v>
      </c>
      <c r="F168">
        <v>2.4150000000000001E-2</v>
      </c>
      <c r="G168">
        <v>0.56584500000000004</v>
      </c>
    </row>
    <row r="169" spans="1:7">
      <c r="A169">
        <v>168</v>
      </c>
      <c r="B169" t="s">
        <v>314</v>
      </c>
      <c r="C169">
        <v>4.8894799999999998</v>
      </c>
      <c r="D169">
        <v>20.420200000000001</v>
      </c>
      <c r="E169">
        <v>2.0622400000000001</v>
      </c>
      <c r="F169">
        <v>7.3499999999999998E-3</v>
      </c>
      <c r="G169">
        <v>0.33622600000000002</v>
      </c>
    </row>
    <row r="170" spans="1:7">
      <c r="A170">
        <v>169</v>
      </c>
      <c r="B170" t="s">
        <v>315</v>
      </c>
      <c r="C170">
        <v>16.444299999999998</v>
      </c>
      <c r="D170">
        <v>76.427199999999999</v>
      </c>
      <c r="E170">
        <v>2.2164999999999999</v>
      </c>
      <c r="F170" s="69">
        <v>5.0000000000000001E-4</v>
      </c>
      <c r="G170">
        <v>8.3321400000000004E-2</v>
      </c>
    </row>
    <row r="171" spans="1:7">
      <c r="A171">
        <v>170</v>
      </c>
      <c r="B171" t="s">
        <v>316</v>
      </c>
      <c r="C171">
        <v>0.70872999999999997</v>
      </c>
      <c r="D171">
        <v>6.6265799999999997</v>
      </c>
      <c r="E171">
        <v>3.2249599999999998</v>
      </c>
      <c r="F171">
        <v>2.5399999999999999E-2</v>
      </c>
      <c r="G171">
        <v>0.57612099999999999</v>
      </c>
    </row>
    <row r="172" spans="1:7">
      <c r="A172">
        <v>171</v>
      </c>
      <c r="B172" t="s">
        <v>317</v>
      </c>
      <c r="C172">
        <v>52.534100000000002</v>
      </c>
      <c r="D172">
        <v>172.785</v>
      </c>
      <c r="E172">
        <v>1.7176499999999999</v>
      </c>
      <c r="F172">
        <v>9.7000000000000003E-3</v>
      </c>
      <c r="G172">
        <v>0.38015199999999999</v>
      </c>
    </row>
    <row r="173" spans="1:7">
      <c r="A173">
        <v>172</v>
      </c>
      <c r="B173" t="s">
        <v>318</v>
      </c>
      <c r="C173">
        <v>5.1998499999999996</v>
      </c>
      <c r="D173">
        <v>19.029800000000002</v>
      </c>
      <c r="E173">
        <v>1.8717200000000001</v>
      </c>
      <c r="F173">
        <v>9.4500000000000001E-3</v>
      </c>
      <c r="G173">
        <v>0.38015199999999999</v>
      </c>
    </row>
    <row r="174" spans="1:7">
      <c r="A174">
        <v>173</v>
      </c>
      <c r="B174" t="s">
        <v>319</v>
      </c>
      <c r="C174">
        <v>902.57100000000003</v>
      </c>
      <c r="D174">
        <v>2921.66</v>
      </c>
      <c r="E174">
        <v>1.69468</v>
      </c>
      <c r="F174">
        <v>2.1950000000000001E-2</v>
      </c>
      <c r="G174">
        <v>0.54477799999999998</v>
      </c>
    </row>
    <row r="175" spans="1:7">
      <c r="A175">
        <v>174</v>
      </c>
      <c r="B175" t="s">
        <v>320</v>
      </c>
      <c r="C175">
        <v>3.7205599999999999</v>
      </c>
      <c r="D175">
        <v>22.6007</v>
      </c>
      <c r="E175">
        <v>2.6027800000000001</v>
      </c>
      <c r="F175">
        <v>3.7600000000000001E-2</v>
      </c>
      <c r="G175">
        <v>0.67700700000000003</v>
      </c>
    </row>
    <row r="176" spans="1:7">
      <c r="A176">
        <v>175</v>
      </c>
      <c r="B176" t="s">
        <v>321</v>
      </c>
      <c r="C176">
        <v>0.29616399999999998</v>
      </c>
      <c r="D176">
        <v>4.9561299999999999</v>
      </c>
      <c r="E176">
        <v>4.0647500000000001</v>
      </c>
      <c r="F176">
        <v>2.2849999999999999E-2</v>
      </c>
      <c r="G176">
        <v>0.55400099999999997</v>
      </c>
    </row>
    <row r="177" spans="1:7">
      <c r="A177">
        <v>176</v>
      </c>
      <c r="B177" t="s">
        <v>322</v>
      </c>
      <c r="C177">
        <v>28.9483</v>
      </c>
      <c r="D177">
        <v>98.9238</v>
      </c>
      <c r="E177">
        <v>1.77284</v>
      </c>
      <c r="F177">
        <v>5.5500000000000002E-3</v>
      </c>
      <c r="G177">
        <v>0.30517499999999997</v>
      </c>
    </row>
    <row r="178" spans="1:7">
      <c r="A178">
        <v>177</v>
      </c>
      <c r="B178" t="s">
        <v>323</v>
      </c>
      <c r="C178">
        <v>20.741499999999998</v>
      </c>
      <c r="D178">
        <v>47.746200000000002</v>
      </c>
      <c r="E178">
        <v>1.2028700000000001</v>
      </c>
      <c r="F178">
        <v>3.8850000000000003E-2</v>
      </c>
      <c r="G178">
        <v>0.68411299999999997</v>
      </c>
    </row>
    <row r="179" spans="1:7">
      <c r="A179">
        <v>178</v>
      </c>
      <c r="B179" t="s">
        <v>324</v>
      </c>
      <c r="C179">
        <v>14.1417</v>
      </c>
      <c r="D179">
        <v>57.133499999999998</v>
      </c>
      <c r="E179">
        <v>2.0143900000000001</v>
      </c>
      <c r="F179">
        <v>9.6500000000000006E-3</v>
      </c>
      <c r="G179">
        <v>0.38015199999999999</v>
      </c>
    </row>
    <row r="180" spans="1:7">
      <c r="A180">
        <v>179</v>
      </c>
      <c r="B180" t="s">
        <v>325</v>
      </c>
      <c r="C180">
        <v>4.0355100000000004</v>
      </c>
      <c r="D180">
        <v>10.7334</v>
      </c>
      <c r="E180">
        <v>1.4112800000000001</v>
      </c>
      <c r="F180">
        <v>1.7899999999999999E-2</v>
      </c>
      <c r="G180">
        <v>0.51195299999999999</v>
      </c>
    </row>
    <row r="181" spans="1:7">
      <c r="A181">
        <v>180</v>
      </c>
      <c r="B181" t="s">
        <v>326</v>
      </c>
      <c r="C181">
        <v>0.61180599999999996</v>
      </c>
      <c r="D181">
        <v>3.21929</v>
      </c>
      <c r="E181">
        <v>2.3955899999999999</v>
      </c>
      <c r="F181">
        <v>2.7050000000000001E-2</v>
      </c>
      <c r="G181">
        <v>0.58355800000000002</v>
      </c>
    </row>
    <row r="182" spans="1:7">
      <c r="A182">
        <v>181</v>
      </c>
      <c r="B182" t="s">
        <v>327</v>
      </c>
      <c r="C182">
        <v>0.316994</v>
      </c>
      <c r="D182">
        <v>14.613899999999999</v>
      </c>
      <c r="E182">
        <v>5.5267499999999998</v>
      </c>
      <c r="F182">
        <v>7.3000000000000001E-3</v>
      </c>
      <c r="G182">
        <v>0.33582099999999998</v>
      </c>
    </row>
    <row r="183" spans="1:7">
      <c r="A183">
        <v>182</v>
      </c>
      <c r="B183" t="s">
        <v>328</v>
      </c>
      <c r="C183">
        <v>2.1380599999999998</v>
      </c>
      <c r="D183">
        <v>15.161799999999999</v>
      </c>
      <c r="E183">
        <v>2.8260700000000001</v>
      </c>
      <c r="F183">
        <v>9.5999999999999992E-3</v>
      </c>
      <c r="G183">
        <v>0.38015199999999999</v>
      </c>
    </row>
    <row r="184" spans="1:7">
      <c r="A184">
        <v>183</v>
      </c>
      <c r="B184" t="s">
        <v>329</v>
      </c>
      <c r="C184">
        <v>6.20913</v>
      </c>
      <c r="D184">
        <v>15.7628</v>
      </c>
      <c r="E184">
        <v>1.34406</v>
      </c>
      <c r="F184">
        <v>2.5049999999999999E-2</v>
      </c>
      <c r="G184">
        <v>0.57295700000000005</v>
      </c>
    </row>
    <row r="185" spans="1:7">
      <c r="A185">
        <v>184</v>
      </c>
      <c r="B185" t="s">
        <v>330</v>
      </c>
      <c r="C185">
        <v>0.32653799999999999</v>
      </c>
      <c r="D185">
        <v>2.5988199999999999</v>
      </c>
      <c r="E185">
        <v>2.9925299999999999</v>
      </c>
      <c r="F185">
        <v>4.725E-2</v>
      </c>
      <c r="G185">
        <v>0.75477399999999994</v>
      </c>
    </row>
    <row r="186" spans="1:7">
      <c r="A186">
        <v>185</v>
      </c>
      <c r="B186" t="s">
        <v>331</v>
      </c>
      <c r="C186">
        <v>1.59856</v>
      </c>
      <c r="D186">
        <v>6.0256400000000001</v>
      </c>
      <c r="E186">
        <v>1.9143399999999999</v>
      </c>
      <c r="F186">
        <v>1.9349999999999999E-2</v>
      </c>
      <c r="G186">
        <v>0.52131499999999997</v>
      </c>
    </row>
    <row r="187" spans="1:7">
      <c r="A187">
        <v>186</v>
      </c>
      <c r="B187" t="s">
        <v>332</v>
      </c>
      <c r="C187">
        <v>84.906800000000004</v>
      </c>
      <c r="D187">
        <v>211.6</v>
      </c>
      <c r="E187">
        <v>1.3173900000000001</v>
      </c>
      <c r="F187">
        <v>3.5650000000000001E-2</v>
      </c>
      <c r="G187">
        <v>0.66101699999999997</v>
      </c>
    </row>
    <row r="188" spans="1:7">
      <c r="A188">
        <v>187</v>
      </c>
      <c r="B188" t="s">
        <v>333</v>
      </c>
      <c r="C188">
        <v>10.157999999999999</v>
      </c>
      <c r="D188">
        <v>38.399799999999999</v>
      </c>
      <c r="E188">
        <v>1.91848</v>
      </c>
      <c r="F188">
        <v>3.075E-2</v>
      </c>
      <c r="G188">
        <v>0.61316000000000004</v>
      </c>
    </row>
    <row r="189" spans="1:7">
      <c r="A189">
        <v>188</v>
      </c>
      <c r="B189" t="s">
        <v>334</v>
      </c>
      <c r="C189">
        <v>9.8902300000000007</v>
      </c>
      <c r="D189">
        <v>23.865100000000002</v>
      </c>
      <c r="E189">
        <v>1.2708299999999999</v>
      </c>
      <c r="F189">
        <v>3.7900000000000003E-2</v>
      </c>
      <c r="G189">
        <v>0.67866800000000005</v>
      </c>
    </row>
    <row r="190" spans="1:7">
      <c r="A190">
        <v>189</v>
      </c>
      <c r="B190" t="s">
        <v>335</v>
      </c>
      <c r="C190">
        <v>0.15462100000000001</v>
      </c>
      <c r="D190">
        <v>1.78949</v>
      </c>
      <c r="E190">
        <v>3.53274</v>
      </c>
      <c r="F190">
        <v>2.9649999999999999E-2</v>
      </c>
      <c r="G190">
        <v>0.60406499999999996</v>
      </c>
    </row>
    <row r="191" spans="1:7">
      <c r="A191">
        <v>190</v>
      </c>
      <c r="B191" t="s">
        <v>336</v>
      </c>
      <c r="C191">
        <v>16.164000000000001</v>
      </c>
      <c r="D191">
        <v>84.501099999999994</v>
      </c>
      <c r="E191">
        <v>2.38618</v>
      </c>
      <c r="F191" s="69">
        <v>2.0000000000000001E-4</v>
      </c>
      <c r="G191">
        <v>5.3544300000000003E-2</v>
      </c>
    </row>
    <row r="192" spans="1:7">
      <c r="A192">
        <v>191</v>
      </c>
      <c r="B192" t="s">
        <v>337</v>
      </c>
      <c r="C192">
        <v>9.1325600000000007E-2</v>
      </c>
      <c r="D192">
        <v>1.6154200000000001</v>
      </c>
      <c r="E192">
        <v>4.1447500000000002</v>
      </c>
      <c r="F192">
        <v>1.3050000000000001E-2</v>
      </c>
      <c r="G192">
        <v>0.44215700000000002</v>
      </c>
    </row>
    <row r="193" spans="1:7">
      <c r="A193">
        <v>192</v>
      </c>
      <c r="B193" t="s">
        <v>338</v>
      </c>
      <c r="C193">
        <v>0.23794799999999999</v>
      </c>
      <c r="D193">
        <v>2.0640100000000001</v>
      </c>
      <c r="E193">
        <v>3.11673</v>
      </c>
      <c r="F193">
        <v>4.1399999999999999E-2</v>
      </c>
      <c r="G193">
        <v>0.70281000000000005</v>
      </c>
    </row>
    <row r="194" spans="1:7">
      <c r="A194">
        <v>193</v>
      </c>
      <c r="B194" t="s">
        <v>339</v>
      </c>
      <c r="C194">
        <v>0.11756</v>
      </c>
      <c r="D194">
        <v>2.0076000000000001</v>
      </c>
      <c r="E194">
        <v>4.0940000000000003</v>
      </c>
      <c r="F194">
        <v>1.8749999999999999E-2</v>
      </c>
      <c r="G194">
        <v>0.51549900000000004</v>
      </c>
    </row>
    <row r="195" spans="1:7">
      <c r="A195">
        <v>194</v>
      </c>
      <c r="B195" t="s">
        <v>340</v>
      </c>
      <c r="C195">
        <v>22.668600000000001</v>
      </c>
      <c r="D195">
        <v>66.357200000000006</v>
      </c>
      <c r="E195">
        <v>1.54956</v>
      </c>
      <c r="F195">
        <v>2.1000000000000001E-2</v>
      </c>
      <c r="G195">
        <v>0.53882099999999999</v>
      </c>
    </row>
    <row r="196" spans="1:7">
      <c r="A196">
        <v>195</v>
      </c>
      <c r="B196" t="s">
        <v>341</v>
      </c>
      <c r="C196">
        <v>13.4823</v>
      </c>
      <c r="D196">
        <v>58.841299999999997</v>
      </c>
      <c r="E196">
        <v>2.1257700000000002</v>
      </c>
      <c r="F196">
        <v>3.5500000000000002E-3</v>
      </c>
      <c r="G196">
        <v>0.24882000000000001</v>
      </c>
    </row>
    <row r="197" spans="1:7">
      <c r="A197">
        <v>196</v>
      </c>
      <c r="B197" t="s">
        <v>342</v>
      </c>
      <c r="C197">
        <v>114.44</v>
      </c>
      <c r="D197">
        <v>284.60000000000002</v>
      </c>
      <c r="E197">
        <v>1.3143499999999999</v>
      </c>
      <c r="F197">
        <v>2.205E-2</v>
      </c>
      <c r="G197">
        <v>0.54477799999999998</v>
      </c>
    </row>
    <row r="198" spans="1:7">
      <c r="A198">
        <v>197</v>
      </c>
      <c r="B198" t="s">
        <v>343</v>
      </c>
      <c r="C198">
        <v>32.100200000000001</v>
      </c>
      <c r="D198">
        <v>173.63</v>
      </c>
      <c r="E198">
        <v>2.4353600000000002</v>
      </c>
      <c r="F198">
        <v>2.2499999999999998E-3</v>
      </c>
      <c r="G198">
        <v>0.196496</v>
      </c>
    </row>
    <row r="199" spans="1:7">
      <c r="A199">
        <v>198</v>
      </c>
      <c r="B199" t="s">
        <v>344</v>
      </c>
      <c r="C199">
        <v>4.0225299999999997</v>
      </c>
      <c r="D199">
        <v>73.514300000000006</v>
      </c>
      <c r="E199">
        <v>4.1918499999999996</v>
      </c>
      <c r="F199">
        <v>7.3499999999999998E-3</v>
      </c>
      <c r="G199">
        <v>0.33622600000000002</v>
      </c>
    </row>
    <row r="200" spans="1:7">
      <c r="A200">
        <v>199</v>
      </c>
      <c r="B200" t="s">
        <v>345</v>
      </c>
      <c r="C200">
        <v>64.785300000000007</v>
      </c>
      <c r="D200">
        <v>164.24199999999999</v>
      </c>
      <c r="E200">
        <v>1.3420799999999999</v>
      </c>
      <c r="F200">
        <v>2.47E-2</v>
      </c>
      <c r="G200">
        <v>0.56848399999999999</v>
      </c>
    </row>
    <row r="201" spans="1:7">
      <c r="A201">
        <v>200</v>
      </c>
      <c r="B201" t="s">
        <v>346</v>
      </c>
      <c r="C201">
        <v>334.47500000000002</v>
      </c>
      <c r="D201">
        <v>779.26</v>
      </c>
      <c r="E201">
        <v>1.22021</v>
      </c>
      <c r="F201">
        <v>4.2299999999999997E-2</v>
      </c>
      <c r="G201">
        <v>0.70789999999999997</v>
      </c>
    </row>
    <row r="202" spans="1:7">
      <c r="A202">
        <v>201</v>
      </c>
      <c r="B202" t="s">
        <v>347</v>
      </c>
      <c r="C202">
        <v>1.20067E-2</v>
      </c>
      <c r="D202">
        <v>0.94188099999999997</v>
      </c>
      <c r="E202">
        <v>6.2936399999999999</v>
      </c>
      <c r="F202">
        <v>3.8150000000000003E-2</v>
      </c>
      <c r="G202">
        <v>0.678979</v>
      </c>
    </row>
    <row r="203" spans="1:7">
      <c r="A203">
        <v>202</v>
      </c>
      <c r="B203" t="s">
        <v>348</v>
      </c>
      <c r="C203">
        <v>28.192599999999999</v>
      </c>
      <c r="D203">
        <v>108.739</v>
      </c>
      <c r="E203">
        <v>1.9474800000000001</v>
      </c>
      <c r="F203">
        <v>1.06E-2</v>
      </c>
      <c r="G203">
        <v>0.39612999999999998</v>
      </c>
    </row>
    <row r="204" spans="1:7">
      <c r="A204">
        <v>203</v>
      </c>
      <c r="B204" t="s">
        <v>349</v>
      </c>
      <c r="C204">
        <v>86.520200000000003</v>
      </c>
      <c r="D204">
        <v>332.30399999999997</v>
      </c>
      <c r="E204">
        <v>1.9414</v>
      </c>
      <c r="F204">
        <v>2E-3</v>
      </c>
      <c r="G204">
        <v>0.18349399999999999</v>
      </c>
    </row>
    <row r="205" spans="1:7">
      <c r="A205">
        <v>204</v>
      </c>
      <c r="B205" t="s">
        <v>350</v>
      </c>
      <c r="C205">
        <v>13.694900000000001</v>
      </c>
      <c r="D205">
        <v>56.4602</v>
      </c>
      <c r="E205">
        <v>2.0436000000000001</v>
      </c>
      <c r="F205">
        <v>6.4999999999999997E-4</v>
      </c>
      <c r="G205">
        <v>9.3939400000000006E-2</v>
      </c>
    </row>
    <row r="206" spans="1:7">
      <c r="A206">
        <v>205</v>
      </c>
      <c r="B206" t="s">
        <v>351</v>
      </c>
      <c r="C206">
        <v>125.883</v>
      </c>
      <c r="D206">
        <v>394.97300000000001</v>
      </c>
      <c r="E206">
        <v>1.64967</v>
      </c>
      <c r="F206">
        <v>6.0000000000000001E-3</v>
      </c>
      <c r="G206">
        <v>0.314058</v>
      </c>
    </row>
    <row r="207" spans="1:7">
      <c r="A207">
        <v>206</v>
      </c>
      <c r="B207" t="s">
        <v>352</v>
      </c>
      <c r="C207">
        <v>5.6152699999999998</v>
      </c>
      <c r="D207">
        <v>45.584800000000001</v>
      </c>
      <c r="E207">
        <v>3.0211299999999999</v>
      </c>
      <c r="F207" s="69">
        <v>5.9999999999999995E-4</v>
      </c>
      <c r="G207">
        <v>9.332E-2</v>
      </c>
    </row>
    <row r="208" spans="1:7">
      <c r="A208">
        <v>207</v>
      </c>
      <c r="B208" t="s">
        <v>353</v>
      </c>
      <c r="C208">
        <v>1.0392600000000001</v>
      </c>
      <c r="D208">
        <v>4.5780399999999997</v>
      </c>
      <c r="E208">
        <v>2.13917</v>
      </c>
      <c r="F208">
        <v>3.2349999999999997E-2</v>
      </c>
      <c r="G208">
        <v>0.63043899999999997</v>
      </c>
    </row>
    <row r="209" spans="1:7">
      <c r="A209">
        <v>208</v>
      </c>
      <c r="B209" t="s">
        <v>354</v>
      </c>
      <c r="C209">
        <v>6.2335500000000001</v>
      </c>
      <c r="D209">
        <v>21.4876</v>
      </c>
      <c r="E209">
        <v>1.78538</v>
      </c>
      <c r="F209">
        <v>2.9049999999999999E-2</v>
      </c>
      <c r="G209">
        <v>0.60204999999999997</v>
      </c>
    </row>
    <row r="210" spans="1:7">
      <c r="A210">
        <v>209</v>
      </c>
      <c r="B210" t="s">
        <v>355</v>
      </c>
      <c r="C210">
        <v>13.9956</v>
      </c>
      <c r="D210">
        <v>38.750900000000001</v>
      </c>
      <c r="E210">
        <v>1.46926</v>
      </c>
      <c r="F210">
        <v>1.4250000000000001E-2</v>
      </c>
      <c r="G210">
        <v>0.46082499999999998</v>
      </c>
    </row>
    <row r="211" spans="1:7">
      <c r="A211">
        <v>210</v>
      </c>
      <c r="B211" t="s">
        <v>356</v>
      </c>
      <c r="C211">
        <v>147.565</v>
      </c>
      <c r="D211">
        <v>381.57</v>
      </c>
      <c r="E211">
        <v>1.3706</v>
      </c>
      <c r="F211">
        <v>2.665E-2</v>
      </c>
      <c r="G211">
        <v>0.58060900000000004</v>
      </c>
    </row>
    <row r="212" spans="1:7">
      <c r="A212">
        <v>211</v>
      </c>
      <c r="B212" t="s">
        <v>357</v>
      </c>
      <c r="C212">
        <v>1.62175</v>
      </c>
      <c r="D212">
        <v>5.7856500000000004</v>
      </c>
      <c r="E212">
        <v>1.8349299999999999</v>
      </c>
      <c r="F212">
        <v>2.385E-2</v>
      </c>
      <c r="G212">
        <v>0.56285300000000005</v>
      </c>
    </row>
    <row r="213" spans="1:7">
      <c r="A213">
        <v>212</v>
      </c>
      <c r="B213" t="s">
        <v>358</v>
      </c>
      <c r="C213">
        <v>29.183299999999999</v>
      </c>
      <c r="D213">
        <v>109.13500000000001</v>
      </c>
      <c r="E213">
        <v>1.9029</v>
      </c>
      <c r="F213">
        <v>2.3999999999999998E-3</v>
      </c>
      <c r="G213">
        <v>0.205206</v>
      </c>
    </row>
    <row r="214" spans="1:7">
      <c r="A214">
        <v>213</v>
      </c>
      <c r="B214" t="s">
        <v>359</v>
      </c>
      <c r="C214">
        <v>0.26761000000000001</v>
      </c>
      <c r="D214">
        <v>2.1720199999999998</v>
      </c>
      <c r="E214">
        <v>3.0208300000000001</v>
      </c>
      <c r="F214">
        <v>2.4500000000000001E-2</v>
      </c>
      <c r="G214">
        <v>0.56848399999999999</v>
      </c>
    </row>
    <row r="215" spans="1:7">
      <c r="A215">
        <v>214</v>
      </c>
      <c r="B215" t="s">
        <v>360</v>
      </c>
      <c r="C215">
        <v>7.7221900000000003</v>
      </c>
      <c r="D215">
        <v>42.8598</v>
      </c>
      <c r="E215">
        <v>2.47254</v>
      </c>
      <c r="F215">
        <v>5.5000000000000003E-4</v>
      </c>
      <c r="G215">
        <v>8.7204400000000001E-2</v>
      </c>
    </row>
    <row r="216" spans="1:7">
      <c r="A216">
        <v>215</v>
      </c>
      <c r="B216" t="s">
        <v>361</v>
      </c>
      <c r="C216">
        <v>10.6869</v>
      </c>
      <c r="D216">
        <v>35.467399999999998</v>
      </c>
      <c r="E216">
        <v>1.73065</v>
      </c>
      <c r="F216">
        <v>4.1000000000000003E-3</v>
      </c>
      <c r="G216">
        <v>0.26465300000000003</v>
      </c>
    </row>
    <row r="217" spans="1:7">
      <c r="A217">
        <v>216</v>
      </c>
      <c r="B217" t="s">
        <v>362</v>
      </c>
      <c r="C217">
        <v>19.117699999999999</v>
      </c>
      <c r="D217">
        <v>57.077100000000002</v>
      </c>
      <c r="E217">
        <v>1.5780000000000001</v>
      </c>
      <c r="F217">
        <v>5.1999999999999998E-3</v>
      </c>
      <c r="G217">
        <v>0.29283199999999998</v>
      </c>
    </row>
    <row r="218" spans="1:7">
      <c r="A218">
        <v>217</v>
      </c>
      <c r="B218" t="s">
        <v>363</v>
      </c>
      <c r="C218">
        <v>2.7980800000000001</v>
      </c>
      <c r="D218">
        <v>8.1853999999999996</v>
      </c>
      <c r="E218">
        <v>1.5486200000000001</v>
      </c>
      <c r="F218">
        <v>2.12E-2</v>
      </c>
      <c r="G218">
        <v>0.53932599999999997</v>
      </c>
    </row>
    <row r="219" spans="1:7">
      <c r="A219">
        <v>218</v>
      </c>
      <c r="B219" t="s">
        <v>364</v>
      </c>
      <c r="C219">
        <v>1.6519900000000001</v>
      </c>
      <c r="D219">
        <v>5.39682</v>
      </c>
      <c r="E219">
        <v>1.7079</v>
      </c>
      <c r="F219">
        <v>1.465E-2</v>
      </c>
      <c r="G219">
        <v>0.46434399999999998</v>
      </c>
    </row>
    <row r="220" spans="1:7">
      <c r="A220">
        <v>219</v>
      </c>
      <c r="B220" t="s">
        <v>365</v>
      </c>
      <c r="C220">
        <v>6.1985700000000001</v>
      </c>
      <c r="D220">
        <v>16.452300000000001</v>
      </c>
      <c r="E220">
        <v>1.40828</v>
      </c>
      <c r="F220">
        <v>2.3349999999999999E-2</v>
      </c>
      <c r="G220">
        <v>0.55831500000000001</v>
      </c>
    </row>
    <row r="221" spans="1:7">
      <c r="A221">
        <v>220</v>
      </c>
      <c r="B221" t="s">
        <v>366</v>
      </c>
      <c r="C221">
        <v>34.885300000000001</v>
      </c>
      <c r="D221">
        <v>186.863</v>
      </c>
      <c r="E221">
        <v>2.4212899999999999</v>
      </c>
      <c r="F221">
        <v>2.5000000000000001E-4</v>
      </c>
      <c r="G221">
        <v>5.7503499999999999E-2</v>
      </c>
    </row>
    <row r="222" spans="1:7">
      <c r="A222">
        <v>221</v>
      </c>
      <c r="B222" t="s">
        <v>367</v>
      </c>
      <c r="C222">
        <v>10.7552</v>
      </c>
      <c r="D222">
        <v>26.300799999999999</v>
      </c>
      <c r="E222">
        <v>1.2900799999999999</v>
      </c>
      <c r="F222">
        <v>3.4849999999999999E-2</v>
      </c>
      <c r="G222">
        <v>0.65568599999999999</v>
      </c>
    </row>
    <row r="223" spans="1:7">
      <c r="A223">
        <v>222</v>
      </c>
      <c r="B223" t="s">
        <v>368</v>
      </c>
      <c r="C223">
        <v>2.25657</v>
      </c>
      <c r="D223">
        <v>10.5008</v>
      </c>
      <c r="E223">
        <v>2.2183000000000002</v>
      </c>
      <c r="F223">
        <v>1.8700000000000001E-2</v>
      </c>
      <c r="G223">
        <v>0.51549900000000004</v>
      </c>
    </row>
    <row r="224" spans="1:7">
      <c r="A224">
        <v>223</v>
      </c>
      <c r="B224" t="s">
        <v>369</v>
      </c>
      <c r="C224">
        <v>30.111499999999999</v>
      </c>
      <c r="D224">
        <v>135.10300000000001</v>
      </c>
      <c r="E224">
        <v>2.16567</v>
      </c>
      <c r="F224">
        <v>3.0500000000000002E-3</v>
      </c>
      <c r="G224">
        <v>0.22848399999999999</v>
      </c>
    </row>
    <row r="225" spans="1:7">
      <c r="A225">
        <v>224</v>
      </c>
      <c r="B225" t="s">
        <v>370</v>
      </c>
      <c r="C225">
        <v>0.325625</v>
      </c>
      <c r="D225">
        <v>5.6122500000000004</v>
      </c>
      <c r="E225">
        <v>4.1073000000000004</v>
      </c>
      <c r="F225">
        <v>1.0999999999999999E-2</v>
      </c>
      <c r="G225">
        <v>0.40368799999999999</v>
      </c>
    </row>
    <row r="226" spans="1:7">
      <c r="A226">
        <v>225</v>
      </c>
      <c r="B226" t="s">
        <v>371</v>
      </c>
      <c r="C226">
        <v>0.78474299999999997</v>
      </c>
      <c r="D226">
        <v>4.2454099999999997</v>
      </c>
      <c r="E226">
        <v>2.4356100000000001</v>
      </c>
      <c r="F226">
        <v>4.7849999999999997E-2</v>
      </c>
      <c r="G226">
        <v>0.75647500000000001</v>
      </c>
    </row>
    <row r="227" spans="1:7">
      <c r="A227">
        <v>226</v>
      </c>
      <c r="B227" t="s">
        <v>372</v>
      </c>
      <c r="C227">
        <v>78.857299999999995</v>
      </c>
      <c r="D227">
        <v>223.56899999999999</v>
      </c>
      <c r="E227">
        <v>1.5034099999999999</v>
      </c>
      <c r="F227">
        <v>9.2999999999999992E-3</v>
      </c>
      <c r="G227">
        <v>0.37969599999999998</v>
      </c>
    </row>
    <row r="228" spans="1:7">
      <c r="A228">
        <v>227</v>
      </c>
      <c r="B228" t="s">
        <v>373</v>
      </c>
      <c r="C228">
        <v>4.4692100000000003</v>
      </c>
      <c r="D228">
        <v>36.0441</v>
      </c>
      <c r="E228">
        <v>3.0116700000000001</v>
      </c>
      <c r="F228">
        <v>3.3500000000000001E-3</v>
      </c>
      <c r="G228">
        <v>0.24207500000000001</v>
      </c>
    </row>
    <row r="229" spans="1:7">
      <c r="A229">
        <v>228</v>
      </c>
      <c r="B229" t="s">
        <v>374</v>
      </c>
      <c r="C229">
        <v>8.3875399999999996</v>
      </c>
      <c r="D229">
        <v>21.415900000000001</v>
      </c>
      <c r="E229">
        <v>1.35236</v>
      </c>
      <c r="F229">
        <v>3.1600000000000003E-2</v>
      </c>
      <c r="G229">
        <v>0.62175899999999995</v>
      </c>
    </row>
    <row r="230" spans="1:7">
      <c r="A230">
        <v>229</v>
      </c>
      <c r="B230" t="s">
        <v>375</v>
      </c>
      <c r="C230">
        <v>8.2102599999999999</v>
      </c>
      <c r="D230">
        <v>42.4026</v>
      </c>
      <c r="E230">
        <v>2.3686500000000001</v>
      </c>
      <c r="F230">
        <v>1.4800000000000001E-2</v>
      </c>
      <c r="G230">
        <v>0.465279</v>
      </c>
    </row>
    <row r="231" spans="1:7">
      <c r="A231">
        <v>230</v>
      </c>
      <c r="B231" t="s">
        <v>376</v>
      </c>
      <c r="C231">
        <v>1.9065300000000001</v>
      </c>
      <c r="D231">
        <v>13.408099999999999</v>
      </c>
      <c r="E231">
        <v>2.8140800000000001</v>
      </c>
      <c r="F231" s="69">
        <v>1E-4</v>
      </c>
      <c r="G231">
        <v>3.71159E-2</v>
      </c>
    </row>
    <row r="232" spans="1:7">
      <c r="A232">
        <v>231</v>
      </c>
      <c r="B232" t="s">
        <v>377</v>
      </c>
      <c r="C232">
        <v>3.19095</v>
      </c>
      <c r="D232">
        <v>17.692799999999998</v>
      </c>
      <c r="E232">
        <v>2.4711099999999999</v>
      </c>
      <c r="F232">
        <v>8.0999999999999996E-3</v>
      </c>
      <c r="G232">
        <v>0.35087800000000002</v>
      </c>
    </row>
    <row r="233" spans="1:7">
      <c r="A233">
        <v>232</v>
      </c>
      <c r="B233" t="s">
        <v>378</v>
      </c>
      <c r="C233">
        <v>0.53863799999999995</v>
      </c>
      <c r="D233">
        <v>6.18316</v>
      </c>
      <c r="E233">
        <v>3.5209600000000001</v>
      </c>
      <c r="F233">
        <v>7.0000000000000001E-3</v>
      </c>
      <c r="G233">
        <v>0.32801599999999997</v>
      </c>
    </row>
    <row r="234" spans="1:7">
      <c r="A234">
        <v>233</v>
      </c>
      <c r="B234" t="s">
        <v>379</v>
      </c>
      <c r="C234">
        <v>1.8805400000000001</v>
      </c>
      <c r="D234">
        <v>7.1919899999999997</v>
      </c>
      <c r="E234">
        <v>1.9352499999999999</v>
      </c>
      <c r="F234">
        <v>2.53E-2</v>
      </c>
      <c r="G234">
        <v>0.57465100000000002</v>
      </c>
    </row>
    <row r="235" spans="1:7">
      <c r="A235">
        <v>234</v>
      </c>
      <c r="B235" t="s">
        <v>380</v>
      </c>
      <c r="C235">
        <v>0.876888</v>
      </c>
      <c r="D235">
        <v>5.0029899999999996</v>
      </c>
      <c r="E235">
        <v>2.5123199999999999</v>
      </c>
      <c r="F235">
        <v>1.65E-3</v>
      </c>
      <c r="G235">
        <v>0.162326</v>
      </c>
    </row>
    <row r="236" spans="1:7">
      <c r="A236">
        <v>235</v>
      </c>
      <c r="B236" t="s">
        <v>381</v>
      </c>
      <c r="C236">
        <v>9.1106700000000007</v>
      </c>
      <c r="D236">
        <v>21.277699999999999</v>
      </c>
      <c r="E236">
        <v>1.2237100000000001</v>
      </c>
      <c r="F236">
        <v>3.73E-2</v>
      </c>
      <c r="G236">
        <v>0.67505099999999996</v>
      </c>
    </row>
    <row r="237" spans="1:7">
      <c r="A237">
        <v>236</v>
      </c>
      <c r="B237" t="s">
        <v>382</v>
      </c>
      <c r="C237">
        <v>3.4870399999999999</v>
      </c>
      <c r="D237">
        <v>16.198</v>
      </c>
      <c r="E237">
        <v>2.2157399999999998</v>
      </c>
      <c r="F237">
        <v>1.25E-3</v>
      </c>
      <c r="G237">
        <v>0.14344799999999999</v>
      </c>
    </row>
    <row r="238" spans="1:7">
      <c r="A238">
        <v>237</v>
      </c>
      <c r="B238" t="s">
        <v>383</v>
      </c>
      <c r="C238">
        <v>0.1203</v>
      </c>
      <c r="D238">
        <v>1.82209</v>
      </c>
      <c r="E238">
        <v>3.9208799999999999</v>
      </c>
      <c r="F238">
        <v>2.0150000000000001E-2</v>
      </c>
      <c r="G238">
        <v>0.52820199999999995</v>
      </c>
    </row>
    <row r="239" spans="1:7">
      <c r="A239">
        <v>238</v>
      </c>
      <c r="B239" t="s">
        <v>384</v>
      </c>
      <c r="C239">
        <v>17.9221</v>
      </c>
      <c r="D239">
        <v>60.24</v>
      </c>
      <c r="E239">
        <v>1.74898</v>
      </c>
      <c r="F239">
        <v>5.3499999999999997E-3</v>
      </c>
      <c r="G239">
        <v>0.29819400000000001</v>
      </c>
    </row>
    <row r="240" spans="1:7">
      <c r="A240">
        <v>239</v>
      </c>
      <c r="B240" t="s">
        <v>385</v>
      </c>
      <c r="C240">
        <v>4.0311399999999997</v>
      </c>
      <c r="D240">
        <v>12.3429</v>
      </c>
      <c r="E240">
        <v>1.61442</v>
      </c>
      <c r="F240">
        <v>1.435E-2</v>
      </c>
      <c r="G240">
        <v>0.46111099999999999</v>
      </c>
    </row>
    <row r="241" spans="1:7">
      <c r="A241">
        <v>240</v>
      </c>
      <c r="B241" t="s">
        <v>386</v>
      </c>
      <c r="C241">
        <v>122.9</v>
      </c>
      <c r="D241">
        <v>273.161</v>
      </c>
      <c r="E241">
        <v>1.1522699999999999</v>
      </c>
      <c r="F241">
        <v>4.5199999999999997E-2</v>
      </c>
      <c r="G241">
        <v>0.73521999999999998</v>
      </c>
    </row>
    <row r="242" spans="1:7">
      <c r="A242">
        <v>241</v>
      </c>
      <c r="B242" t="s">
        <v>387</v>
      </c>
      <c r="C242">
        <v>32.418700000000001</v>
      </c>
      <c r="D242">
        <v>83.287099999999995</v>
      </c>
      <c r="E242">
        <v>1.36127</v>
      </c>
      <c r="F242">
        <v>2.41E-2</v>
      </c>
      <c r="G242">
        <v>0.56584500000000004</v>
      </c>
    </row>
    <row r="243" spans="1:7">
      <c r="A243">
        <v>242</v>
      </c>
      <c r="B243" t="s">
        <v>388</v>
      </c>
      <c r="C243">
        <v>0.42553999999999997</v>
      </c>
      <c r="D243">
        <v>3.3304800000000001</v>
      </c>
      <c r="E243">
        <v>2.9683600000000001</v>
      </c>
      <c r="F243">
        <v>1.5650000000000001E-2</v>
      </c>
      <c r="G243">
        <v>0.47480899999999998</v>
      </c>
    </row>
    <row r="244" spans="1:7">
      <c r="A244">
        <v>243</v>
      </c>
      <c r="B244" t="s">
        <v>389</v>
      </c>
      <c r="C244">
        <v>15.072699999999999</v>
      </c>
      <c r="D244">
        <v>41.4191</v>
      </c>
      <c r="E244">
        <v>1.4583600000000001</v>
      </c>
      <c r="F244">
        <v>9.75E-3</v>
      </c>
      <c r="G244">
        <v>0.38015199999999999</v>
      </c>
    </row>
    <row r="245" spans="1:7">
      <c r="A245">
        <v>244</v>
      </c>
      <c r="B245" t="s">
        <v>390</v>
      </c>
      <c r="C245">
        <v>43.191600000000001</v>
      </c>
      <c r="D245">
        <v>126.26300000000001</v>
      </c>
      <c r="E245">
        <v>1.5476000000000001</v>
      </c>
      <c r="F245">
        <v>9.9500000000000005E-3</v>
      </c>
      <c r="G245">
        <v>0.38233800000000001</v>
      </c>
    </row>
    <row r="246" spans="1:7">
      <c r="A246">
        <v>245</v>
      </c>
      <c r="B246" t="s">
        <v>391</v>
      </c>
      <c r="C246">
        <v>82.948700000000002</v>
      </c>
      <c r="D246">
        <v>213.959</v>
      </c>
      <c r="E246">
        <v>1.36704</v>
      </c>
      <c r="F246">
        <v>2.6200000000000001E-2</v>
      </c>
      <c r="G246">
        <v>0.57934600000000003</v>
      </c>
    </row>
    <row r="247" spans="1:7">
      <c r="A247">
        <v>246</v>
      </c>
      <c r="B247" t="s">
        <v>392</v>
      </c>
      <c r="C247">
        <v>17.8659</v>
      </c>
      <c r="D247">
        <v>54.9696</v>
      </c>
      <c r="E247">
        <v>1.6214200000000001</v>
      </c>
      <c r="F247">
        <v>7.0499999999999998E-3</v>
      </c>
      <c r="G247">
        <v>0.32801599999999997</v>
      </c>
    </row>
    <row r="248" spans="1:7">
      <c r="A248">
        <v>247</v>
      </c>
      <c r="B248" t="s">
        <v>393</v>
      </c>
      <c r="C248">
        <v>1.67458</v>
      </c>
      <c r="D248">
        <v>6.4977499999999999</v>
      </c>
      <c r="E248">
        <v>1.95614</v>
      </c>
      <c r="F248">
        <v>3.4849999999999999E-2</v>
      </c>
      <c r="G248">
        <v>0.65568599999999999</v>
      </c>
    </row>
    <row r="249" spans="1:7">
      <c r="A249">
        <v>248</v>
      </c>
      <c r="B249" t="s">
        <v>394</v>
      </c>
      <c r="C249">
        <v>68.440700000000007</v>
      </c>
      <c r="D249">
        <v>230.47300000000001</v>
      </c>
      <c r="E249">
        <v>1.7516700000000001</v>
      </c>
      <c r="F249">
        <v>4.1999999999999997E-3</v>
      </c>
      <c r="G249">
        <v>0.26499400000000001</v>
      </c>
    </row>
    <row r="250" spans="1:7">
      <c r="A250">
        <v>249</v>
      </c>
      <c r="B250" t="s">
        <v>395</v>
      </c>
      <c r="C250">
        <v>46.9499</v>
      </c>
      <c r="D250">
        <v>125.229</v>
      </c>
      <c r="E250">
        <v>1.4153800000000001</v>
      </c>
      <c r="F250">
        <v>1.435E-2</v>
      </c>
      <c r="G250">
        <v>0.46111099999999999</v>
      </c>
    </row>
    <row r="251" spans="1:7">
      <c r="A251">
        <v>250</v>
      </c>
      <c r="B251" t="s">
        <v>396</v>
      </c>
      <c r="C251">
        <v>4.0256999999999996</v>
      </c>
      <c r="D251">
        <v>35.493899999999996</v>
      </c>
      <c r="E251">
        <v>3.1402600000000001</v>
      </c>
      <c r="F251" s="69">
        <v>5.0000000000000002E-5</v>
      </c>
      <c r="G251">
        <v>2.0413799999999999E-2</v>
      </c>
    </row>
    <row r="252" spans="1:7">
      <c r="A252">
        <v>251</v>
      </c>
      <c r="B252" t="s">
        <v>397</v>
      </c>
      <c r="C252">
        <v>66.036199999999994</v>
      </c>
      <c r="D252">
        <v>268.65699999999998</v>
      </c>
      <c r="E252">
        <v>2.0244399999999998</v>
      </c>
      <c r="F252">
        <v>1.15E-3</v>
      </c>
      <c r="G252">
        <v>0.13609199999999999</v>
      </c>
    </row>
    <row r="253" spans="1:7">
      <c r="A253">
        <v>252</v>
      </c>
      <c r="B253" t="s">
        <v>398</v>
      </c>
      <c r="C253">
        <v>3.6856499999999999</v>
      </c>
      <c r="D253">
        <v>9.48203</v>
      </c>
      <c r="E253">
        <v>1.36328</v>
      </c>
      <c r="F253">
        <v>4.2849999999999999E-2</v>
      </c>
      <c r="G253">
        <v>0.71479400000000004</v>
      </c>
    </row>
    <row r="254" spans="1:7">
      <c r="A254">
        <v>253</v>
      </c>
      <c r="B254" t="s">
        <v>399</v>
      </c>
      <c r="C254">
        <v>43.978700000000003</v>
      </c>
      <c r="D254">
        <v>149.589</v>
      </c>
      <c r="E254">
        <v>1.76613</v>
      </c>
      <c r="F254">
        <v>5.3E-3</v>
      </c>
      <c r="G254">
        <v>0.29743700000000001</v>
      </c>
    </row>
    <row r="255" spans="1:7">
      <c r="A255">
        <v>254</v>
      </c>
      <c r="B255" t="s">
        <v>400</v>
      </c>
      <c r="C255">
        <v>6.2689599999999999</v>
      </c>
      <c r="D255">
        <v>26.6798</v>
      </c>
      <c r="E255">
        <v>2.0894499999999998</v>
      </c>
      <c r="F255" s="69">
        <v>8.0000000000000004E-4</v>
      </c>
      <c r="G255">
        <v>0.107089</v>
      </c>
    </row>
    <row r="256" spans="1:7">
      <c r="A256">
        <v>255</v>
      </c>
      <c r="B256" t="s">
        <v>401</v>
      </c>
      <c r="C256">
        <v>0.737201</v>
      </c>
      <c r="D256">
        <v>3.6654499999999999</v>
      </c>
      <c r="E256">
        <v>2.31386</v>
      </c>
      <c r="F256">
        <v>2.7900000000000001E-2</v>
      </c>
      <c r="G256">
        <v>0.59096599999999999</v>
      </c>
    </row>
    <row r="257" spans="1:7">
      <c r="A257">
        <v>256</v>
      </c>
      <c r="B257" t="s">
        <v>402</v>
      </c>
      <c r="C257">
        <v>0.425867</v>
      </c>
      <c r="D257">
        <v>3.6110699999999998</v>
      </c>
      <c r="E257">
        <v>3.0839500000000002</v>
      </c>
      <c r="F257">
        <v>2.9600000000000001E-2</v>
      </c>
      <c r="G257">
        <v>0.60406499999999996</v>
      </c>
    </row>
    <row r="258" spans="1:7">
      <c r="A258">
        <v>257</v>
      </c>
      <c r="B258" t="s">
        <v>403</v>
      </c>
      <c r="C258">
        <v>0.69625700000000001</v>
      </c>
      <c r="D258">
        <v>163.37299999999999</v>
      </c>
      <c r="E258">
        <v>7.8743400000000001</v>
      </c>
      <c r="F258">
        <v>8.7500000000000008E-3</v>
      </c>
      <c r="G258">
        <v>0.36734299999999998</v>
      </c>
    </row>
    <row r="259" spans="1:7">
      <c r="A259">
        <v>258</v>
      </c>
      <c r="B259" t="s">
        <v>404</v>
      </c>
      <c r="C259">
        <v>75.483699999999999</v>
      </c>
      <c r="D259">
        <v>736.76900000000001</v>
      </c>
      <c r="E259">
        <v>3.2869799999999998</v>
      </c>
      <c r="F259" s="69">
        <v>5.0000000000000002E-5</v>
      </c>
      <c r="G259">
        <v>2.0413799999999999E-2</v>
      </c>
    </row>
    <row r="260" spans="1:7">
      <c r="A260">
        <v>259</v>
      </c>
      <c r="B260" t="s">
        <v>405</v>
      </c>
      <c r="C260">
        <v>8.9869699999999995</v>
      </c>
      <c r="D260">
        <v>35.046300000000002</v>
      </c>
      <c r="E260">
        <v>1.9633499999999999</v>
      </c>
      <c r="F260">
        <v>1.04E-2</v>
      </c>
      <c r="G260">
        <v>0.39224599999999998</v>
      </c>
    </row>
    <row r="261" spans="1:7">
      <c r="A261">
        <v>260</v>
      </c>
      <c r="B261" t="s">
        <v>396</v>
      </c>
      <c r="C261">
        <v>24.803899999999999</v>
      </c>
      <c r="D261">
        <v>114.68600000000001</v>
      </c>
      <c r="E261">
        <v>2.20906</v>
      </c>
      <c r="F261" s="69">
        <v>8.0000000000000004E-4</v>
      </c>
      <c r="G261">
        <v>0.107089</v>
      </c>
    </row>
    <row r="262" spans="1:7">
      <c r="A262">
        <v>261</v>
      </c>
      <c r="B262" t="s">
        <v>406</v>
      </c>
      <c r="C262">
        <v>21.479700000000001</v>
      </c>
      <c r="D262">
        <v>82.075000000000003</v>
      </c>
      <c r="E262">
        <v>1.93397</v>
      </c>
      <c r="F262">
        <v>1.4149999999999999E-2</v>
      </c>
      <c r="G262">
        <v>0.45849899999999999</v>
      </c>
    </row>
    <row r="263" spans="1:7">
      <c r="A263">
        <v>262</v>
      </c>
      <c r="B263" t="s">
        <v>407</v>
      </c>
      <c r="C263">
        <v>3.56E-2</v>
      </c>
      <c r="D263">
        <v>3.5140899999999999</v>
      </c>
      <c r="E263">
        <v>6.6251300000000004</v>
      </c>
      <c r="F263">
        <v>2.7699999999999999E-2</v>
      </c>
      <c r="G263">
        <v>0.58902200000000005</v>
      </c>
    </row>
    <row r="264" spans="1:7">
      <c r="A264">
        <v>263</v>
      </c>
      <c r="B264" t="s">
        <v>408</v>
      </c>
      <c r="C264">
        <v>9.4456600000000002E-2</v>
      </c>
      <c r="D264">
        <v>6.5431600000000003</v>
      </c>
      <c r="E264">
        <v>6.1141899999999998</v>
      </c>
      <c r="F264">
        <v>1.4149999999999999E-2</v>
      </c>
      <c r="G264">
        <v>0.45849899999999999</v>
      </c>
    </row>
    <row r="265" spans="1:7">
      <c r="A265">
        <v>264</v>
      </c>
      <c r="B265" t="s">
        <v>409</v>
      </c>
      <c r="C265">
        <v>5.0406899999999997</v>
      </c>
      <c r="D265">
        <v>14.752000000000001</v>
      </c>
      <c r="E265">
        <v>1.54922</v>
      </c>
      <c r="F265">
        <v>2.845E-2</v>
      </c>
      <c r="G265">
        <v>0.59642700000000004</v>
      </c>
    </row>
    <row r="266" spans="1:7">
      <c r="A266">
        <v>265</v>
      </c>
      <c r="B266" t="s">
        <v>410</v>
      </c>
      <c r="C266">
        <v>4.7569699999999999</v>
      </c>
      <c r="D266">
        <v>12.3156</v>
      </c>
      <c r="E266">
        <v>1.3723799999999999</v>
      </c>
      <c r="F266">
        <v>3.7999999999999999E-2</v>
      </c>
      <c r="G266">
        <v>0.678979</v>
      </c>
    </row>
    <row r="267" spans="1:7">
      <c r="A267">
        <v>266</v>
      </c>
      <c r="B267" t="s">
        <v>411</v>
      </c>
      <c r="C267">
        <v>2.5059100000000001</v>
      </c>
      <c r="D267">
        <v>9.0153999999999996</v>
      </c>
      <c r="E267">
        <v>1.8470599999999999</v>
      </c>
      <c r="F267">
        <v>4.4000000000000003E-3</v>
      </c>
      <c r="G267">
        <v>0.268121</v>
      </c>
    </row>
    <row r="268" spans="1:7">
      <c r="A268">
        <v>267</v>
      </c>
      <c r="B268" t="s">
        <v>412</v>
      </c>
      <c r="C268">
        <v>52.846600000000002</v>
      </c>
      <c r="D268">
        <v>128.59</v>
      </c>
      <c r="E268">
        <v>1.2828999999999999</v>
      </c>
      <c r="F268">
        <v>2.76E-2</v>
      </c>
      <c r="G268">
        <v>0.58842799999999995</v>
      </c>
    </row>
    <row r="269" spans="1:7">
      <c r="A269">
        <v>268</v>
      </c>
      <c r="B269" t="s">
        <v>413</v>
      </c>
      <c r="C269">
        <v>4.78573</v>
      </c>
      <c r="D269">
        <v>14.851699999999999</v>
      </c>
      <c r="E269">
        <v>1.63381</v>
      </c>
      <c r="F269">
        <v>1.18E-2</v>
      </c>
      <c r="G269">
        <v>0.42070099999999999</v>
      </c>
    </row>
    <row r="270" spans="1:7">
      <c r="A270">
        <v>269</v>
      </c>
      <c r="B270" t="s">
        <v>414</v>
      </c>
      <c r="C270">
        <v>4.8105399999999996</v>
      </c>
      <c r="D270">
        <v>26.754899999999999</v>
      </c>
      <c r="E270">
        <v>2.47553</v>
      </c>
      <c r="F270">
        <v>1.6000000000000001E-3</v>
      </c>
      <c r="G270">
        <v>0.160304</v>
      </c>
    </row>
    <row r="271" spans="1:7">
      <c r="A271">
        <v>270</v>
      </c>
      <c r="B271" t="s">
        <v>415</v>
      </c>
      <c r="C271">
        <v>2.4291299999999998</v>
      </c>
      <c r="D271">
        <v>12.77</v>
      </c>
      <c r="E271">
        <v>2.39425</v>
      </c>
      <c r="F271">
        <v>9.5E-4</v>
      </c>
      <c r="G271">
        <v>0.117534</v>
      </c>
    </row>
    <row r="272" spans="1:7">
      <c r="A272">
        <v>271</v>
      </c>
      <c r="B272" t="s">
        <v>416</v>
      </c>
      <c r="C272">
        <v>15.9467</v>
      </c>
      <c r="D272">
        <v>57.219099999999997</v>
      </c>
      <c r="E272">
        <v>1.84324</v>
      </c>
      <c r="F272">
        <v>6.3E-3</v>
      </c>
      <c r="G272">
        <v>0.32105800000000001</v>
      </c>
    </row>
    <row r="273" spans="1:7">
      <c r="A273">
        <v>272</v>
      </c>
      <c r="B273" t="s">
        <v>417</v>
      </c>
      <c r="C273">
        <v>6.0507600000000004</v>
      </c>
      <c r="D273">
        <v>15.052</v>
      </c>
      <c r="E273">
        <v>1.31477</v>
      </c>
      <c r="F273">
        <v>3.8399999999999997E-2</v>
      </c>
      <c r="G273">
        <v>0.68090200000000001</v>
      </c>
    </row>
    <row r="274" spans="1:7">
      <c r="A274">
        <v>273</v>
      </c>
      <c r="B274" t="s">
        <v>418</v>
      </c>
      <c r="C274">
        <v>6.8230100000000002E-2</v>
      </c>
      <c r="D274">
        <v>1.52423</v>
      </c>
      <c r="E274">
        <v>4.4815300000000002</v>
      </c>
      <c r="F274">
        <v>2.07E-2</v>
      </c>
      <c r="G274">
        <v>0.53320500000000004</v>
      </c>
    </row>
    <row r="275" spans="1:7">
      <c r="A275">
        <v>274</v>
      </c>
      <c r="B275" t="s">
        <v>419</v>
      </c>
      <c r="C275">
        <v>7.6211200000000007E-2</v>
      </c>
      <c r="D275">
        <v>1.9532700000000001</v>
      </c>
      <c r="E275">
        <v>4.6797399999999998</v>
      </c>
      <c r="F275">
        <v>1.2200000000000001E-2</v>
      </c>
      <c r="G275">
        <v>0.42746699999999999</v>
      </c>
    </row>
    <row r="276" spans="1:7">
      <c r="A276">
        <v>275</v>
      </c>
      <c r="B276" t="s">
        <v>420</v>
      </c>
      <c r="C276">
        <v>24.0914</v>
      </c>
      <c r="D276">
        <v>56.781700000000001</v>
      </c>
      <c r="E276">
        <v>1.23691</v>
      </c>
      <c r="F276">
        <v>4.1200000000000001E-2</v>
      </c>
      <c r="G276">
        <v>0.702573</v>
      </c>
    </row>
    <row r="277" spans="1:7">
      <c r="A277">
        <v>276</v>
      </c>
      <c r="B277" t="s">
        <v>421</v>
      </c>
      <c r="C277">
        <v>9.7959099999999992</v>
      </c>
      <c r="D277">
        <v>22.474799999999998</v>
      </c>
      <c r="E277">
        <v>1.1980500000000001</v>
      </c>
      <c r="F277">
        <v>4.2299999999999997E-2</v>
      </c>
      <c r="G277">
        <v>0.70789999999999997</v>
      </c>
    </row>
    <row r="278" spans="1:7">
      <c r="A278">
        <v>277</v>
      </c>
      <c r="B278" t="s">
        <v>422</v>
      </c>
      <c r="C278">
        <v>35.912300000000002</v>
      </c>
      <c r="D278">
        <v>156.267</v>
      </c>
      <c r="E278">
        <v>2.1214599999999999</v>
      </c>
      <c r="F278">
        <v>2.9499999999999999E-3</v>
      </c>
      <c r="G278">
        <v>0.224077</v>
      </c>
    </row>
    <row r="279" spans="1:7">
      <c r="A279">
        <v>278</v>
      </c>
      <c r="B279" t="s">
        <v>423</v>
      </c>
      <c r="C279">
        <v>28.2712</v>
      </c>
      <c r="D279">
        <v>83.208299999999994</v>
      </c>
      <c r="E279">
        <v>1.5573900000000001</v>
      </c>
      <c r="F279">
        <v>9.9500000000000005E-3</v>
      </c>
      <c r="G279">
        <v>0.38233800000000001</v>
      </c>
    </row>
    <row r="280" spans="1:7">
      <c r="A280">
        <v>279</v>
      </c>
      <c r="B280" t="s">
        <v>424</v>
      </c>
      <c r="C280">
        <v>13.421900000000001</v>
      </c>
      <c r="D280">
        <v>47.656199999999998</v>
      </c>
      <c r="E280">
        <v>1.8280799999999999</v>
      </c>
      <c r="F280">
        <v>8.4499999999999992E-3</v>
      </c>
      <c r="G280">
        <v>0.35843399999999997</v>
      </c>
    </row>
    <row r="281" spans="1:7">
      <c r="A281">
        <v>280</v>
      </c>
      <c r="B281" t="s">
        <v>425</v>
      </c>
      <c r="C281">
        <v>17.742100000000001</v>
      </c>
      <c r="D281">
        <v>50.116799999999998</v>
      </c>
      <c r="E281">
        <v>1.4981199999999999</v>
      </c>
      <c r="F281">
        <v>1.9800000000000002E-2</v>
      </c>
      <c r="G281">
        <v>0.52322599999999997</v>
      </c>
    </row>
    <row r="282" spans="1:7">
      <c r="A282">
        <v>281</v>
      </c>
      <c r="B282" t="s">
        <v>426</v>
      </c>
      <c r="C282">
        <v>0.892513</v>
      </c>
      <c r="D282">
        <v>3.2085499999999998</v>
      </c>
      <c r="E282">
        <v>1.84598</v>
      </c>
      <c r="F282">
        <v>3.9899999999999998E-2</v>
      </c>
      <c r="G282">
        <v>0.68907200000000002</v>
      </c>
    </row>
    <row r="283" spans="1:7">
      <c r="A283">
        <v>282</v>
      </c>
      <c r="B283" t="s">
        <v>427</v>
      </c>
      <c r="C283">
        <v>3.9226000000000001</v>
      </c>
      <c r="D283">
        <v>10.2591</v>
      </c>
      <c r="E283">
        <v>1.3870199999999999</v>
      </c>
      <c r="F283">
        <v>2.1749999999999999E-2</v>
      </c>
      <c r="G283">
        <v>0.54228900000000002</v>
      </c>
    </row>
    <row r="284" spans="1:7">
      <c r="A284">
        <v>283</v>
      </c>
      <c r="B284" t="s">
        <v>428</v>
      </c>
      <c r="C284">
        <v>0.37213000000000002</v>
      </c>
      <c r="D284">
        <v>2.9313699999999998</v>
      </c>
      <c r="E284">
        <v>2.9776899999999999</v>
      </c>
      <c r="F284">
        <v>2.2849999999999999E-2</v>
      </c>
      <c r="G284">
        <v>0.55400099999999997</v>
      </c>
    </row>
    <row r="285" spans="1:7">
      <c r="A285">
        <v>284</v>
      </c>
      <c r="B285" t="s">
        <v>429</v>
      </c>
      <c r="C285">
        <v>0.34409600000000001</v>
      </c>
      <c r="D285">
        <v>4.5227899999999996</v>
      </c>
      <c r="E285">
        <v>3.7163300000000001</v>
      </c>
      <c r="F285">
        <v>1.95E-2</v>
      </c>
      <c r="G285">
        <v>0.52131499999999997</v>
      </c>
    </row>
    <row r="286" spans="1:7">
      <c r="A286">
        <v>285</v>
      </c>
      <c r="B286" t="s">
        <v>430</v>
      </c>
      <c r="C286">
        <v>1.1911799999999999</v>
      </c>
      <c r="D286">
        <v>4.7957000000000001</v>
      </c>
      <c r="E286">
        <v>2.00935</v>
      </c>
      <c r="F286">
        <v>2.5749999999999999E-2</v>
      </c>
      <c r="G286">
        <v>0.57671600000000001</v>
      </c>
    </row>
    <row r="287" spans="1:7">
      <c r="A287">
        <v>286</v>
      </c>
      <c r="B287" t="s">
        <v>431</v>
      </c>
      <c r="C287">
        <v>4.3793600000000001</v>
      </c>
      <c r="D287">
        <v>22.4588</v>
      </c>
      <c r="E287">
        <v>2.3584900000000002</v>
      </c>
      <c r="F287">
        <v>7.0000000000000001E-3</v>
      </c>
      <c r="G287">
        <v>0.32801599999999997</v>
      </c>
    </row>
    <row r="288" spans="1:7">
      <c r="A288">
        <v>287</v>
      </c>
      <c r="B288" t="s">
        <v>432</v>
      </c>
      <c r="C288">
        <v>1.80738</v>
      </c>
      <c r="D288">
        <v>5.6920900000000003</v>
      </c>
      <c r="E288">
        <v>1.65506</v>
      </c>
      <c r="F288">
        <v>3.0849999999999999E-2</v>
      </c>
      <c r="G288">
        <v>0.61365599999999998</v>
      </c>
    </row>
    <row r="289" spans="1:7">
      <c r="A289">
        <v>288</v>
      </c>
      <c r="B289" t="s">
        <v>433</v>
      </c>
      <c r="C289">
        <v>7.3364900000000004</v>
      </c>
      <c r="D289">
        <v>29.773299999999999</v>
      </c>
      <c r="E289">
        <v>2.0208599999999999</v>
      </c>
      <c r="F289">
        <v>1.3500000000000001E-3</v>
      </c>
      <c r="G289">
        <v>0.146979</v>
      </c>
    </row>
    <row r="290" spans="1:7">
      <c r="A290">
        <v>289</v>
      </c>
      <c r="B290" t="s">
        <v>434</v>
      </c>
      <c r="C290">
        <v>4.8723200000000002</v>
      </c>
      <c r="D290">
        <v>20.928599999999999</v>
      </c>
      <c r="E290">
        <v>2.1027999999999998</v>
      </c>
      <c r="F290">
        <v>1.84E-2</v>
      </c>
      <c r="G290">
        <v>0.51549900000000004</v>
      </c>
    </row>
    <row r="291" spans="1:7">
      <c r="A291">
        <v>290</v>
      </c>
      <c r="B291" t="s">
        <v>435</v>
      </c>
      <c r="C291">
        <v>0.22681899999999999</v>
      </c>
      <c r="D291">
        <v>2.9717799999999999</v>
      </c>
      <c r="E291">
        <v>3.7117100000000001</v>
      </c>
      <c r="F291">
        <v>3.065E-2</v>
      </c>
      <c r="G291">
        <v>0.61266200000000004</v>
      </c>
    </row>
    <row r="292" spans="1:7">
      <c r="A292">
        <v>291</v>
      </c>
      <c r="B292" t="s">
        <v>436</v>
      </c>
      <c r="C292">
        <v>178.78</v>
      </c>
      <c r="D292">
        <v>635.44000000000005</v>
      </c>
      <c r="E292">
        <v>1.8295699999999999</v>
      </c>
      <c r="F292">
        <v>3.2499999999999999E-3</v>
      </c>
      <c r="G292">
        <v>0.24016199999999999</v>
      </c>
    </row>
    <row r="293" spans="1:7">
      <c r="A293">
        <v>292</v>
      </c>
      <c r="B293" t="s">
        <v>437</v>
      </c>
      <c r="C293">
        <v>692.20699999999999</v>
      </c>
      <c r="D293">
        <v>2760.78</v>
      </c>
      <c r="E293">
        <v>1.9958</v>
      </c>
      <c r="F293">
        <v>1.145E-2</v>
      </c>
      <c r="G293">
        <v>0.41369499999999998</v>
      </c>
    </row>
    <row r="294" spans="1:7">
      <c r="A294">
        <v>293</v>
      </c>
      <c r="B294" t="s">
        <v>438</v>
      </c>
      <c r="C294">
        <v>2.4748899999999998</v>
      </c>
      <c r="D294">
        <v>9.4985400000000002</v>
      </c>
      <c r="E294">
        <v>1.94034</v>
      </c>
      <c r="F294">
        <v>1.8849999999999999E-2</v>
      </c>
      <c r="G294">
        <v>0.516509</v>
      </c>
    </row>
    <row r="295" spans="1:7">
      <c r="A295">
        <v>294</v>
      </c>
      <c r="B295" t="s">
        <v>439</v>
      </c>
      <c r="C295">
        <v>0.45397599999999999</v>
      </c>
      <c r="D295">
        <v>4.9775799999999997</v>
      </c>
      <c r="E295">
        <v>3.4547599999999998</v>
      </c>
      <c r="F295">
        <v>1.9900000000000001E-2</v>
      </c>
      <c r="G295">
        <v>0.52501900000000001</v>
      </c>
    </row>
    <row r="296" spans="1:7">
      <c r="A296">
        <v>295</v>
      </c>
      <c r="B296" t="s">
        <v>440</v>
      </c>
      <c r="C296">
        <v>0.14852799999999999</v>
      </c>
      <c r="D296">
        <v>1.357</v>
      </c>
      <c r="E296">
        <v>3.1916099999999998</v>
      </c>
      <c r="F296">
        <v>2.6499999999999999E-2</v>
      </c>
      <c r="G296">
        <v>0.57934600000000003</v>
      </c>
    </row>
    <row r="297" spans="1:7">
      <c r="A297">
        <v>296</v>
      </c>
      <c r="B297" t="s">
        <v>441</v>
      </c>
      <c r="C297">
        <v>0.12959200000000001</v>
      </c>
      <c r="D297">
        <v>1.4422299999999999</v>
      </c>
      <c r="E297">
        <v>3.4762599999999999</v>
      </c>
      <c r="F297">
        <v>3.065E-2</v>
      </c>
      <c r="G297">
        <v>0.61266200000000004</v>
      </c>
    </row>
    <row r="298" spans="1:7">
      <c r="A298">
        <v>297</v>
      </c>
      <c r="B298" t="s">
        <v>442</v>
      </c>
      <c r="C298">
        <v>52.269300000000001</v>
      </c>
      <c r="D298">
        <v>200.988</v>
      </c>
      <c r="E298">
        <v>1.9430799999999999</v>
      </c>
      <c r="F298">
        <v>1.4E-3</v>
      </c>
      <c r="G298">
        <v>0.147506</v>
      </c>
    </row>
    <row r="299" spans="1:7">
      <c r="A299">
        <v>298</v>
      </c>
      <c r="B299" t="s">
        <v>443</v>
      </c>
      <c r="C299">
        <v>7.9644000000000004</v>
      </c>
      <c r="D299">
        <v>26.041799999999999</v>
      </c>
      <c r="E299">
        <v>1.70919</v>
      </c>
      <c r="F299">
        <v>7.8499999999999993E-3</v>
      </c>
      <c r="G299">
        <v>0.34554800000000002</v>
      </c>
    </row>
    <row r="300" spans="1:7">
      <c r="A300">
        <v>299</v>
      </c>
      <c r="B300" t="s">
        <v>444</v>
      </c>
      <c r="C300">
        <v>0.19670299999999999</v>
      </c>
      <c r="D300">
        <v>3.1004700000000001</v>
      </c>
      <c r="E300">
        <v>3.9783900000000001</v>
      </c>
      <c r="F300">
        <v>2.2349999999999998E-2</v>
      </c>
      <c r="G300">
        <v>0.54558700000000004</v>
      </c>
    </row>
    <row r="301" spans="1:7">
      <c r="A301">
        <v>300</v>
      </c>
      <c r="B301" t="s">
        <v>445</v>
      </c>
      <c r="C301">
        <v>5.5627199999999997</v>
      </c>
      <c r="D301">
        <v>24.313500000000001</v>
      </c>
      <c r="E301">
        <v>2.1278899999999998</v>
      </c>
      <c r="F301">
        <v>3.3500000000000001E-3</v>
      </c>
      <c r="G301">
        <v>0.24207500000000001</v>
      </c>
    </row>
    <row r="302" spans="1:7">
      <c r="A302">
        <v>301</v>
      </c>
      <c r="B302" t="s">
        <v>446</v>
      </c>
      <c r="C302">
        <v>5.3295000000000003</v>
      </c>
      <c r="D302">
        <v>17.457699999999999</v>
      </c>
      <c r="E302">
        <v>1.7117899999999999</v>
      </c>
      <c r="F302">
        <v>4.0649999999999999E-2</v>
      </c>
      <c r="G302">
        <v>0.69697200000000004</v>
      </c>
    </row>
    <row r="303" spans="1:7">
      <c r="A303">
        <v>302</v>
      </c>
      <c r="B303" t="s">
        <v>447</v>
      </c>
      <c r="C303">
        <v>0.21019399999999999</v>
      </c>
      <c r="D303">
        <v>1.54036</v>
      </c>
      <c r="E303">
        <v>2.8734700000000002</v>
      </c>
      <c r="F303">
        <v>3.9350000000000003E-2</v>
      </c>
      <c r="G303">
        <v>0.685832</v>
      </c>
    </row>
    <row r="304" spans="1:7">
      <c r="A304">
        <v>303</v>
      </c>
      <c r="B304" t="s">
        <v>448</v>
      </c>
      <c r="C304">
        <v>1.5794999999999999</v>
      </c>
      <c r="D304">
        <v>12.384399999999999</v>
      </c>
      <c r="E304">
        <v>2.97099</v>
      </c>
      <c r="F304">
        <v>9.7000000000000003E-3</v>
      </c>
      <c r="G304">
        <v>0.38015199999999999</v>
      </c>
    </row>
    <row r="305" spans="1:7">
      <c r="A305">
        <v>304</v>
      </c>
      <c r="B305" t="s">
        <v>449</v>
      </c>
      <c r="C305">
        <v>2.01461E-2</v>
      </c>
      <c r="D305">
        <v>0.27133299999999999</v>
      </c>
      <c r="E305">
        <v>3.75149</v>
      </c>
      <c r="F305">
        <v>5.4999999999999997E-3</v>
      </c>
      <c r="G305">
        <v>0.303448</v>
      </c>
    </row>
    <row r="306" spans="1:7">
      <c r="A306">
        <v>305</v>
      </c>
      <c r="B306" t="s">
        <v>450</v>
      </c>
      <c r="C306">
        <v>1.0161100000000001</v>
      </c>
      <c r="D306">
        <v>47.263399999999997</v>
      </c>
      <c r="E306">
        <v>5.5395899999999996</v>
      </c>
      <c r="F306">
        <v>4.3E-3</v>
      </c>
      <c r="G306">
        <v>0.26499400000000001</v>
      </c>
    </row>
    <row r="307" spans="1:7">
      <c r="A307">
        <v>306</v>
      </c>
      <c r="B307" t="s">
        <v>451</v>
      </c>
      <c r="C307">
        <v>16.4587</v>
      </c>
      <c r="D307">
        <v>39.426699999999997</v>
      </c>
      <c r="E307">
        <v>1.2603200000000001</v>
      </c>
      <c r="F307">
        <v>4.3950000000000003E-2</v>
      </c>
      <c r="G307">
        <v>0.72362899999999997</v>
      </c>
    </row>
    <row r="308" spans="1:7">
      <c r="A308">
        <v>307</v>
      </c>
      <c r="B308" t="s">
        <v>452</v>
      </c>
      <c r="C308">
        <v>1.08169</v>
      </c>
      <c r="D308">
        <v>5.9207299999999998</v>
      </c>
      <c r="E308">
        <v>2.4524900000000001</v>
      </c>
      <c r="F308">
        <v>4.9050000000000003E-2</v>
      </c>
      <c r="G308">
        <v>0.76874799999999999</v>
      </c>
    </row>
    <row r="309" spans="1:7">
      <c r="A309">
        <v>308</v>
      </c>
      <c r="B309" t="s">
        <v>453</v>
      </c>
      <c r="C309">
        <v>0.30727700000000002</v>
      </c>
      <c r="D309">
        <v>8.8369999999999997</v>
      </c>
      <c r="E309">
        <v>4.8459399999999997</v>
      </c>
      <c r="F309">
        <v>4.8999999999999998E-3</v>
      </c>
      <c r="G309">
        <v>0.28888799999999998</v>
      </c>
    </row>
    <row r="310" spans="1:7">
      <c r="A310">
        <v>309</v>
      </c>
      <c r="B310" t="s">
        <v>454</v>
      </c>
      <c r="C310">
        <v>1.35189</v>
      </c>
      <c r="D310">
        <v>10.863099999999999</v>
      </c>
      <c r="E310">
        <v>3.0063800000000001</v>
      </c>
      <c r="F310">
        <v>4.7649999999999998E-2</v>
      </c>
      <c r="G310">
        <v>0.75477399999999994</v>
      </c>
    </row>
    <row r="311" spans="1:7">
      <c r="A311">
        <v>310</v>
      </c>
      <c r="B311" t="s">
        <v>455</v>
      </c>
      <c r="C311">
        <v>3.8087800000000001</v>
      </c>
      <c r="D311">
        <v>15.2499</v>
      </c>
      <c r="E311">
        <v>2.0013999999999998</v>
      </c>
      <c r="F311">
        <v>1.4E-3</v>
      </c>
      <c r="G311">
        <v>0.147506</v>
      </c>
    </row>
    <row r="312" spans="1:7">
      <c r="A312">
        <v>311</v>
      </c>
      <c r="B312" t="s">
        <v>456</v>
      </c>
      <c r="C312">
        <v>20.8935</v>
      </c>
      <c r="D312">
        <v>82.268299999999996</v>
      </c>
      <c r="E312">
        <v>1.9772799999999999</v>
      </c>
      <c r="F312">
        <v>1.5499999999999999E-3</v>
      </c>
      <c r="G312">
        <v>0.15920200000000001</v>
      </c>
    </row>
    <row r="313" spans="1:7">
      <c r="A313">
        <v>312</v>
      </c>
      <c r="B313" t="s">
        <v>457</v>
      </c>
      <c r="C313">
        <v>26.474699999999999</v>
      </c>
      <c r="D313">
        <v>74.707400000000007</v>
      </c>
      <c r="E313">
        <v>1.49664</v>
      </c>
      <c r="F313">
        <v>1.5699999999999999E-2</v>
      </c>
      <c r="G313">
        <v>0.47480899999999998</v>
      </c>
    </row>
    <row r="314" spans="1:7">
      <c r="A314">
        <v>313</v>
      </c>
      <c r="B314" t="s">
        <v>458</v>
      </c>
      <c r="C314">
        <v>2.2700200000000001</v>
      </c>
      <c r="D314">
        <v>8.7825799999999994</v>
      </c>
      <c r="E314">
        <v>1.95194</v>
      </c>
      <c r="F314">
        <v>7.5500000000000003E-3</v>
      </c>
      <c r="G314">
        <v>0.33818999999999999</v>
      </c>
    </row>
    <row r="315" spans="1:7">
      <c r="A315">
        <v>314</v>
      </c>
      <c r="B315" t="s">
        <v>459</v>
      </c>
      <c r="C315">
        <v>2.3430200000000001</v>
      </c>
      <c r="D315">
        <v>6.4397099999999998</v>
      </c>
      <c r="E315">
        <v>1.4586300000000001</v>
      </c>
      <c r="F315">
        <v>3.9E-2</v>
      </c>
      <c r="G315">
        <v>0.68411299999999997</v>
      </c>
    </row>
    <row r="316" spans="1:7">
      <c r="A316">
        <v>315</v>
      </c>
      <c r="B316" t="s">
        <v>460</v>
      </c>
      <c r="C316">
        <v>0.16658999999999999</v>
      </c>
      <c r="D316">
        <v>4.4159800000000002</v>
      </c>
      <c r="E316">
        <v>4.7283600000000003</v>
      </c>
      <c r="F316">
        <v>2.2349999999999998E-2</v>
      </c>
      <c r="G316">
        <v>0.54558700000000004</v>
      </c>
    </row>
    <row r="317" spans="1:7">
      <c r="A317">
        <v>316</v>
      </c>
      <c r="B317" t="s">
        <v>461</v>
      </c>
      <c r="C317">
        <v>1.24729E-2</v>
      </c>
      <c r="D317">
        <v>0.61241500000000004</v>
      </c>
      <c r="E317">
        <v>5.6176399999999997</v>
      </c>
      <c r="F317">
        <v>1.46E-2</v>
      </c>
      <c r="G317">
        <v>0.46387699999999998</v>
      </c>
    </row>
    <row r="318" spans="1:7">
      <c r="A318">
        <v>317</v>
      </c>
      <c r="B318" t="s">
        <v>462</v>
      </c>
      <c r="C318">
        <v>7.8986900000000002</v>
      </c>
      <c r="D318">
        <v>26.962800000000001</v>
      </c>
      <c r="E318">
        <v>1.77128</v>
      </c>
      <c r="F318">
        <v>2.2349999999999998E-2</v>
      </c>
      <c r="G318">
        <v>0.54558700000000004</v>
      </c>
    </row>
    <row r="319" spans="1:7">
      <c r="A319">
        <v>318</v>
      </c>
      <c r="B319" t="s">
        <v>463</v>
      </c>
      <c r="C319">
        <v>6.2721299999999998</v>
      </c>
      <c r="D319">
        <v>28.638200000000001</v>
      </c>
      <c r="E319">
        <v>2.1909100000000001</v>
      </c>
      <c r="F319">
        <v>4.165E-2</v>
      </c>
      <c r="G319">
        <v>0.70412600000000003</v>
      </c>
    </row>
    <row r="320" spans="1:7">
      <c r="A320">
        <v>319</v>
      </c>
      <c r="B320" t="s">
        <v>464</v>
      </c>
      <c r="C320">
        <v>47.1629</v>
      </c>
      <c r="D320">
        <v>141.126</v>
      </c>
      <c r="E320">
        <v>1.5812600000000001</v>
      </c>
      <c r="F320">
        <v>1.1950000000000001E-2</v>
      </c>
      <c r="G320">
        <v>0.42150199999999999</v>
      </c>
    </row>
    <row r="321" spans="1:7">
      <c r="A321">
        <v>320</v>
      </c>
      <c r="B321" t="s">
        <v>465</v>
      </c>
      <c r="C321">
        <v>7.5148700000000002</v>
      </c>
      <c r="D321">
        <v>22.9176</v>
      </c>
      <c r="E321">
        <v>1.60863</v>
      </c>
      <c r="F321">
        <v>8.0499999999999999E-3</v>
      </c>
      <c r="G321">
        <v>0.35087800000000002</v>
      </c>
    </row>
    <row r="322" spans="1:7">
      <c r="A322">
        <v>321</v>
      </c>
      <c r="B322" t="s">
        <v>466</v>
      </c>
      <c r="C322">
        <v>2.1035699999999999</v>
      </c>
      <c r="D322">
        <v>8.1856399999999994</v>
      </c>
      <c r="E322">
        <v>1.9602599999999999</v>
      </c>
      <c r="F322">
        <v>5.5999999999999999E-3</v>
      </c>
      <c r="G322">
        <v>0.30689100000000002</v>
      </c>
    </row>
    <row r="323" spans="1:7">
      <c r="A323">
        <v>322</v>
      </c>
      <c r="B323" t="s">
        <v>467</v>
      </c>
      <c r="C323">
        <v>4.45817</v>
      </c>
      <c r="D323">
        <v>16.113499999999998</v>
      </c>
      <c r="E323">
        <v>1.8537399999999999</v>
      </c>
      <c r="F323">
        <v>6.5500000000000003E-3</v>
      </c>
      <c r="G323">
        <v>0.32316600000000001</v>
      </c>
    </row>
    <row r="324" spans="1:7">
      <c r="A324">
        <v>323</v>
      </c>
      <c r="B324" t="s">
        <v>468</v>
      </c>
      <c r="C324">
        <v>26.061800000000002</v>
      </c>
      <c r="D324">
        <v>63.991300000000003</v>
      </c>
      <c r="E324">
        <v>1.2959400000000001</v>
      </c>
      <c r="F324">
        <v>4.5150000000000003E-2</v>
      </c>
      <c r="G324">
        <v>0.73513899999999999</v>
      </c>
    </row>
    <row r="325" spans="1:7">
      <c r="A325">
        <v>324</v>
      </c>
      <c r="B325" t="s">
        <v>469</v>
      </c>
      <c r="C325">
        <v>5.7663799999999998</v>
      </c>
      <c r="D325">
        <v>19.523800000000001</v>
      </c>
      <c r="E325">
        <v>1.7595000000000001</v>
      </c>
      <c r="F325">
        <v>3.2500000000000001E-2</v>
      </c>
      <c r="G325">
        <v>0.63185400000000003</v>
      </c>
    </row>
    <row r="326" spans="1:7">
      <c r="A326">
        <v>325</v>
      </c>
      <c r="B326" t="s">
        <v>470</v>
      </c>
      <c r="C326">
        <v>5.4640899999999997</v>
      </c>
      <c r="D326">
        <v>30.750499999999999</v>
      </c>
      <c r="E326">
        <v>2.4925600000000001</v>
      </c>
      <c r="F326" s="69">
        <v>2.9999999999999997E-4</v>
      </c>
      <c r="G326">
        <v>6.6206799999999996E-2</v>
      </c>
    </row>
    <row r="327" spans="1:7">
      <c r="A327">
        <v>326</v>
      </c>
      <c r="B327" t="s">
        <v>471</v>
      </c>
      <c r="C327">
        <v>3.8737400000000002</v>
      </c>
      <c r="D327">
        <v>10.0313</v>
      </c>
      <c r="E327">
        <v>1.3727100000000001</v>
      </c>
      <c r="F327">
        <v>3.6850000000000001E-2</v>
      </c>
      <c r="G327">
        <v>0.670153</v>
      </c>
    </row>
    <row r="328" spans="1:7">
      <c r="A328">
        <v>327</v>
      </c>
      <c r="B328" t="s">
        <v>472</v>
      </c>
      <c r="C328">
        <v>0.18099499999999999</v>
      </c>
      <c r="D328">
        <v>2.3534099999999998</v>
      </c>
      <c r="E328">
        <v>3.7007300000000001</v>
      </c>
      <c r="F328">
        <v>8.3499999999999998E-3</v>
      </c>
      <c r="G328">
        <v>0.35697299999999998</v>
      </c>
    </row>
    <row r="329" spans="1:7">
      <c r="A329">
        <v>328</v>
      </c>
      <c r="B329" t="s">
        <v>473</v>
      </c>
      <c r="C329">
        <v>33.712600000000002</v>
      </c>
      <c r="D329">
        <v>94.330299999999994</v>
      </c>
      <c r="E329">
        <v>1.4844299999999999</v>
      </c>
      <c r="F329">
        <v>1.155E-2</v>
      </c>
      <c r="G329">
        <v>0.41638599999999998</v>
      </c>
    </row>
    <row r="330" spans="1:7">
      <c r="A330">
        <v>329</v>
      </c>
      <c r="B330" t="s">
        <v>474</v>
      </c>
      <c r="C330">
        <v>25.305099999999999</v>
      </c>
      <c r="D330">
        <v>85.724000000000004</v>
      </c>
      <c r="E330">
        <v>1.76027</v>
      </c>
      <c r="F330">
        <v>6.45E-3</v>
      </c>
      <c r="G330">
        <v>0.32167099999999998</v>
      </c>
    </row>
    <row r="331" spans="1:7">
      <c r="A331">
        <v>330</v>
      </c>
      <c r="B331" t="s">
        <v>475</v>
      </c>
      <c r="C331">
        <v>0.37448999999999999</v>
      </c>
      <c r="D331">
        <v>3.0552999999999999</v>
      </c>
      <c r="E331">
        <v>3.0283099999999998</v>
      </c>
      <c r="F331">
        <v>4.4999999999999998E-2</v>
      </c>
      <c r="G331">
        <v>0.73342799999999997</v>
      </c>
    </row>
    <row r="332" spans="1:7">
      <c r="A332">
        <v>331</v>
      </c>
      <c r="B332" t="s">
        <v>476</v>
      </c>
      <c r="C332">
        <v>1.5407900000000001</v>
      </c>
      <c r="D332">
        <v>4.4197800000000003</v>
      </c>
      <c r="E332">
        <v>1.5203</v>
      </c>
      <c r="F332">
        <v>4.2750000000000003E-2</v>
      </c>
      <c r="G332">
        <v>0.71385500000000002</v>
      </c>
    </row>
    <row r="333" spans="1:7">
      <c r="A333">
        <v>332</v>
      </c>
      <c r="B333" t="s">
        <v>477</v>
      </c>
      <c r="C333">
        <v>19.8827</v>
      </c>
      <c r="D333">
        <v>73.6721</v>
      </c>
      <c r="E333">
        <v>1.8895999999999999</v>
      </c>
      <c r="F333">
        <v>2.7499999999999998E-3</v>
      </c>
      <c r="G333">
        <v>0.21695800000000001</v>
      </c>
    </row>
    <row r="334" spans="1:7">
      <c r="A334">
        <v>333</v>
      </c>
      <c r="B334" t="s">
        <v>478</v>
      </c>
      <c r="C334">
        <v>35.115600000000001</v>
      </c>
      <c r="D334">
        <v>127.78700000000001</v>
      </c>
      <c r="E334">
        <v>1.86355</v>
      </c>
      <c r="F334">
        <v>5.8999999999999999E-3</v>
      </c>
      <c r="G334">
        <v>0.31385299999999999</v>
      </c>
    </row>
    <row r="335" spans="1:7">
      <c r="A335">
        <v>334</v>
      </c>
      <c r="B335" t="s">
        <v>479</v>
      </c>
      <c r="C335">
        <v>0.69496100000000005</v>
      </c>
      <c r="D335">
        <v>4.91045</v>
      </c>
      <c r="E335">
        <v>2.8208500000000001</v>
      </c>
      <c r="F335">
        <v>4.0250000000000001E-2</v>
      </c>
      <c r="G335">
        <v>0.69191899999999995</v>
      </c>
    </row>
    <row r="336" spans="1:7">
      <c r="A336">
        <v>335</v>
      </c>
      <c r="B336" t="s">
        <v>480</v>
      </c>
      <c r="C336">
        <v>4.4141300000000001</v>
      </c>
      <c r="D336">
        <v>21.1629</v>
      </c>
      <c r="E336">
        <v>2.2613400000000001</v>
      </c>
      <c r="F336">
        <v>1.4999999999999999E-4</v>
      </c>
      <c r="G336">
        <v>4.8993000000000002E-2</v>
      </c>
    </row>
    <row r="337" spans="1:7">
      <c r="A337">
        <v>336</v>
      </c>
      <c r="B337" t="s">
        <v>481</v>
      </c>
      <c r="C337">
        <v>3.93371</v>
      </c>
      <c r="D337">
        <v>13.121700000000001</v>
      </c>
      <c r="E337">
        <v>1.7379899999999999</v>
      </c>
      <c r="F337">
        <v>3.5700000000000003E-2</v>
      </c>
      <c r="G337">
        <v>0.66101699999999997</v>
      </c>
    </row>
    <row r="338" spans="1:7">
      <c r="A338">
        <v>337</v>
      </c>
      <c r="B338" t="s">
        <v>482</v>
      </c>
      <c r="C338">
        <v>89.241900000000001</v>
      </c>
      <c r="D338">
        <v>278.822</v>
      </c>
      <c r="E338">
        <v>1.6435500000000001</v>
      </c>
      <c r="F338">
        <v>4.9399999999999999E-2</v>
      </c>
      <c r="G338">
        <v>0.76980099999999996</v>
      </c>
    </row>
    <row r="339" spans="1:7">
      <c r="A339">
        <v>338</v>
      </c>
      <c r="B339" t="s">
        <v>483</v>
      </c>
      <c r="C339">
        <v>6.6712999999999996</v>
      </c>
      <c r="D339">
        <v>27.0943</v>
      </c>
      <c r="E339">
        <v>2.0219499999999999</v>
      </c>
      <c r="F339">
        <v>5.4000000000000003E-3</v>
      </c>
      <c r="G339">
        <v>0.29995699999999997</v>
      </c>
    </row>
    <row r="340" spans="1:7">
      <c r="A340">
        <v>339</v>
      </c>
      <c r="B340" t="s">
        <v>484</v>
      </c>
      <c r="C340">
        <v>3.42726</v>
      </c>
      <c r="D340">
        <v>20.892499999999998</v>
      </c>
      <c r="E340">
        <v>2.6078600000000001</v>
      </c>
      <c r="F340">
        <v>1E-3</v>
      </c>
      <c r="G340">
        <v>0.121873</v>
      </c>
    </row>
    <row r="341" spans="1:7">
      <c r="A341">
        <v>340</v>
      </c>
      <c r="B341" t="s">
        <v>485</v>
      </c>
      <c r="C341">
        <v>11.4308</v>
      </c>
      <c r="D341">
        <v>33.339500000000001</v>
      </c>
      <c r="E341">
        <v>1.5443100000000001</v>
      </c>
      <c r="F341">
        <v>3.7449999999999997E-2</v>
      </c>
      <c r="G341">
        <v>0.67505099999999996</v>
      </c>
    </row>
    <row r="342" spans="1:7">
      <c r="A342">
        <v>341</v>
      </c>
      <c r="B342" t="s">
        <v>486</v>
      </c>
      <c r="C342">
        <v>0.796346</v>
      </c>
      <c r="D342">
        <v>4.9459600000000004</v>
      </c>
      <c r="E342">
        <v>2.6347900000000002</v>
      </c>
      <c r="F342">
        <v>4.6899999999999997E-2</v>
      </c>
      <c r="G342">
        <v>0.75318300000000005</v>
      </c>
    </row>
    <row r="343" spans="1:7">
      <c r="A343">
        <v>342</v>
      </c>
      <c r="B343" t="s">
        <v>487</v>
      </c>
      <c r="C343">
        <v>3.2418999999999998</v>
      </c>
      <c r="D343">
        <v>14.337</v>
      </c>
      <c r="E343">
        <v>2.1448299999999998</v>
      </c>
      <c r="F343">
        <v>2.0500000000000002E-3</v>
      </c>
      <c r="G343">
        <v>0.18496399999999999</v>
      </c>
    </row>
    <row r="344" spans="1:7">
      <c r="A344">
        <v>343</v>
      </c>
      <c r="B344" t="s">
        <v>488</v>
      </c>
      <c r="C344">
        <v>5.6675199999999997</v>
      </c>
      <c r="D344">
        <v>14.7727</v>
      </c>
      <c r="E344">
        <v>1.38215</v>
      </c>
      <c r="F344">
        <v>2.3E-2</v>
      </c>
      <c r="G344">
        <v>0.55400099999999997</v>
      </c>
    </row>
    <row r="345" spans="1:7">
      <c r="A345">
        <v>344</v>
      </c>
      <c r="B345" t="s">
        <v>489</v>
      </c>
      <c r="C345">
        <v>5.2872599999999998</v>
      </c>
      <c r="D345">
        <v>13.9696</v>
      </c>
      <c r="E345">
        <v>1.4016999999999999</v>
      </c>
      <c r="F345">
        <v>4.7300000000000002E-2</v>
      </c>
      <c r="G345">
        <v>0.75477399999999994</v>
      </c>
    </row>
    <row r="346" spans="1:7">
      <c r="A346">
        <v>345</v>
      </c>
      <c r="B346" t="s">
        <v>490</v>
      </c>
      <c r="C346">
        <v>2.0173999999999999</v>
      </c>
      <c r="D346">
        <v>6.2767900000000001</v>
      </c>
      <c r="E346">
        <v>1.6375299999999999</v>
      </c>
      <c r="F346">
        <v>4.3900000000000002E-2</v>
      </c>
      <c r="G346">
        <v>0.72362899999999997</v>
      </c>
    </row>
    <row r="347" spans="1:7">
      <c r="A347">
        <v>346</v>
      </c>
      <c r="B347" t="s">
        <v>491</v>
      </c>
      <c r="C347">
        <v>3.75352</v>
      </c>
      <c r="D347">
        <v>24.718299999999999</v>
      </c>
      <c r="E347">
        <v>2.7192699999999999</v>
      </c>
      <c r="F347" s="69">
        <v>5.0000000000000002E-5</v>
      </c>
      <c r="G347">
        <v>2.0413799999999999E-2</v>
      </c>
    </row>
    <row r="348" spans="1:7">
      <c r="A348">
        <v>347</v>
      </c>
      <c r="B348" t="s">
        <v>492</v>
      </c>
      <c r="C348">
        <v>6.7683900000000001</v>
      </c>
      <c r="D348">
        <v>17.191199999999998</v>
      </c>
      <c r="E348">
        <v>1.3447800000000001</v>
      </c>
      <c r="F348">
        <v>2.8850000000000001E-2</v>
      </c>
      <c r="G348">
        <v>0.60095600000000005</v>
      </c>
    </row>
    <row r="349" spans="1:7">
      <c r="A349">
        <v>348</v>
      </c>
      <c r="B349" t="s">
        <v>493</v>
      </c>
      <c r="C349">
        <v>8.3914299999999997</v>
      </c>
      <c r="D349">
        <v>38.348799999999997</v>
      </c>
      <c r="E349">
        <v>2.1921900000000001</v>
      </c>
      <c r="F349" s="69">
        <v>5.0000000000000001E-4</v>
      </c>
      <c r="G349">
        <v>8.3321400000000004E-2</v>
      </c>
    </row>
    <row r="350" spans="1:7">
      <c r="A350">
        <v>349</v>
      </c>
      <c r="B350" t="s">
        <v>494</v>
      </c>
      <c r="C350">
        <v>4.3237800000000002</v>
      </c>
      <c r="D350">
        <v>11.0761</v>
      </c>
      <c r="E350">
        <v>1.3570800000000001</v>
      </c>
      <c r="F350">
        <v>4.3999999999999997E-2</v>
      </c>
      <c r="G350">
        <v>0.72362899999999997</v>
      </c>
    </row>
    <row r="351" spans="1:7">
      <c r="A351">
        <v>350</v>
      </c>
      <c r="B351" t="s">
        <v>495</v>
      </c>
      <c r="C351">
        <v>7.5455399999999999</v>
      </c>
      <c r="D351">
        <v>16.9255</v>
      </c>
      <c r="E351">
        <v>1.1655</v>
      </c>
      <c r="F351">
        <v>4.7600000000000003E-2</v>
      </c>
      <c r="G351">
        <v>0.75477399999999994</v>
      </c>
    </row>
    <row r="352" spans="1:7">
      <c r="A352">
        <v>351</v>
      </c>
      <c r="B352" t="s">
        <v>496</v>
      </c>
      <c r="C352">
        <v>9.0544100000000007</v>
      </c>
      <c r="D352">
        <v>22.974499999999999</v>
      </c>
      <c r="E352">
        <v>1.34334</v>
      </c>
      <c r="F352">
        <v>2.3599999999999999E-2</v>
      </c>
      <c r="G352">
        <v>0.56182399999999999</v>
      </c>
    </row>
    <row r="353" spans="1:7">
      <c r="A353">
        <v>352</v>
      </c>
      <c r="B353" t="s">
        <v>497</v>
      </c>
      <c r="C353">
        <v>2.9483799999999998</v>
      </c>
      <c r="D353">
        <v>9.9944699999999997</v>
      </c>
      <c r="E353">
        <v>1.7612099999999999</v>
      </c>
      <c r="F353">
        <v>7.6499999999999997E-3</v>
      </c>
      <c r="G353">
        <v>0.33949000000000001</v>
      </c>
    </row>
    <row r="354" spans="1:7">
      <c r="A354">
        <v>353</v>
      </c>
      <c r="B354" t="s">
        <v>498</v>
      </c>
      <c r="C354">
        <v>8.7821899999999999</v>
      </c>
      <c r="D354">
        <v>41.949199999999998</v>
      </c>
      <c r="E354">
        <v>2.2559900000000002</v>
      </c>
      <c r="F354">
        <v>3.8E-3</v>
      </c>
      <c r="G354">
        <v>0.259656</v>
      </c>
    </row>
    <row r="355" spans="1:7">
      <c r="A355">
        <v>354</v>
      </c>
      <c r="B355" t="s">
        <v>499</v>
      </c>
      <c r="C355">
        <v>1.44608</v>
      </c>
      <c r="D355">
        <v>7.6619299999999999</v>
      </c>
      <c r="E355">
        <v>2.4055599999999999</v>
      </c>
      <c r="F355">
        <v>1.755E-2</v>
      </c>
      <c r="G355">
        <v>0.50459299999999996</v>
      </c>
    </row>
    <row r="356" spans="1:7">
      <c r="A356">
        <v>355</v>
      </c>
      <c r="B356" t="s">
        <v>500</v>
      </c>
      <c r="C356">
        <v>2.3488799999999999</v>
      </c>
      <c r="D356">
        <v>8.2494899999999998</v>
      </c>
      <c r="E356">
        <v>1.81233</v>
      </c>
      <c r="F356">
        <v>3.2349999999999997E-2</v>
      </c>
      <c r="G356">
        <v>0.63043899999999997</v>
      </c>
    </row>
    <row r="357" spans="1:7">
      <c r="A357">
        <v>356</v>
      </c>
      <c r="B357" t="s">
        <v>501</v>
      </c>
      <c r="C357">
        <v>17.693999999999999</v>
      </c>
      <c r="D357">
        <v>72.7393</v>
      </c>
      <c r="E357">
        <v>2.0394700000000001</v>
      </c>
      <c r="F357">
        <v>1.2999999999999999E-3</v>
      </c>
      <c r="G357">
        <v>0.14344799999999999</v>
      </c>
    </row>
    <row r="358" spans="1:7">
      <c r="A358">
        <v>357</v>
      </c>
      <c r="B358" t="s">
        <v>502</v>
      </c>
      <c r="C358">
        <v>1.8318099999999999</v>
      </c>
      <c r="D358">
        <v>6.8454499999999996</v>
      </c>
      <c r="E358">
        <v>1.90188</v>
      </c>
      <c r="F358">
        <v>1.5049999999999999E-2</v>
      </c>
      <c r="G358">
        <v>0.465279</v>
      </c>
    </row>
    <row r="359" spans="1:7">
      <c r="A359">
        <v>358</v>
      </c>
      <c r="B359" t="s">
        <v>503</v>
      </c>
      <c r="C359">
        <v>41.234299999999998</v>
      </c>
      <c r="D359">
        <v>159.88399999999999</v>
      </c>
      <c r="E359">
        <v>1.9551000000000001</v>
      </c>
      <c r="F359">
        <v>2.0999999999999999E-3</v>
      </c>
      <c r="G359">
        <v>0.18843499999999999</v>
      </c>
    </row>
    <row r="360" spans="1:7">
      <c r="A360">
        <v>359</v>
      </c>
      <c r="B360" t="s">
        <v>504</v>
      </c>
      <c r="C360">
        <v>15.738899999999999</v>
      </c>
      <c r="D360">
        <v>64.954499999999996</v>
      </c>
      <c r="E360">
        <v>2.0450900000000001</v>
      </c>
      <c r="F360">
        <v>9.5E-4</v>
      </c>
      <c r="G360">
        <v>0.117534</v>
      </c>
    </row>
    <row r="361" spans="1:7">
      <c r="A361">
        <v>360</v>
      </c>
      <c r="B361" t="s">
        <v>505</v>
      </c>
      <c r="C361">
        <v>24.180099999999999</v>
      </c>
      <c r="D361">
        <v>82.629400000000004</v>
      </c>
      <c r="E361">
        <v>1.77284</v>
      </c>
      <c r="F361">
        <v>4.1000000000000003E-3</v>
      </c>
      <c r="G361">
        <v>0.26465300000000003</v>
      </c>
    </row>
    <row r="362" spans="1:7">
      <c r="A362">
        <v>361</v>
      </c>
      <c r="B362" t="s">
        <v>506</v>
      </c>
      <c r="C362">
        <v>14.8674</v>
      </c>
      <c r="D362">
        <v>59.552100000000003</v>
      </c>
      <c r="E362">
        <v>2.0019900000000002</v>
      </c>
      <c r="F362">
        <v>4.6499999999999996E-3</v>
      </c>
      <c r="G362">
        <v>0.27918799999999999</v>
      </c>
    </row>
    <row r="363" spans="1:7">
      <c r="A363">
        <v>362</v>
      </c>
      <c r="B363" t="s">
        <v>507</v>
      </c>
      <c r="C363">
        <v>14.437099999999999</v>
      </c>
      <c r="D363">
        <v>61.217500000000001</v>
      </c>
      <c r="E363">
        <v>2.0841599999999998</v>
      </c>
      <c r="F363">
        <v>1.6999999999999999E-3</v>
      </c>
      <c r="G363">
        <v>0.16427600000000001</v>
      </c>
    </row>
    <row r="364" spans="1:7">
      <c r="A364">
        <v>363</v>
      </c>
      <c r="B364" t="s">
        <v>508</v>
      </c>
      <c r="C364">
        <v>0.10029</v>
      </c>
      <c r="D364">
        <v>0.82523999999999997</v>
      </c>
      <c r="E364">
        <v>3.0406399999999998</v>
      </c>
      <c r="F364">
        <v>2.9600000000000001E-2</v>
      </c>
      <c r="G364">
        <v>0.60406499999999996</v>
      </c>
    </row>
    <row r="365" spans="1:7">
      <c r="A365">
        <v>364</v>
      </c>
      <c r="B365" t="s">
        <v>509</v>
      </c>
      <c r="C365">
        <v>1.34867</v>
      </c>
      <c r="D365">
        <v>3.5402999999999998</v>
      </c>
      <c r="E365">
        <v>1.3923300000000001</v>
      </c>
      <c r="F365">
        <v>4.2349999999999999E-2</v>
      </c>
      <c r="G365">
        <v>0.70789999999999997</v>
      </c>
    </row>
    <row r="366" spans="1:7">
      <c r="A366">
        <v>365</v>
      </c>
      <c r="B366" t="s">
        <v>66</v>
      </c>
      <c r="C366">
        <v>373.78199999999998</v>
      </c>
      <c r="D366">
        <v>1712.95</v>
      </c>
      <c r="E366">
        <v>2.1962199999999998</v>
      </c>
      <c r="F366">
        <v>1.6299999999999999E-2</v>
      </c>
      <c r="G366">
        <v>0.484873</v>
      </c>
    </row>
    <row r="367" spans="1:7">
      <c r="A367">
        <v>366</v>
      </c>
      <c r="B367" t="s">
        <v>510</v>
      </c>
      <c r="C367">
        <v>3.26091</v>
      </c>
      <c r="D367">
        <v>12.479100000000001</v>
      </c>
      <c r="E367">
        <v>1.9361699999999999</v>
      </c>
      <c r="F367">
        <v>1.8950000000000002E-2</v>
      </c>
      <c r="G367">
        <v>0.51751199999999997</v>
      </c>
    </row>
    <row r="368" spans="1:7">
      <c r="A368">
        <v>367</v>
      </c>
      <c r="B368" t="s">
        <v>511</v>
      </c>
      <c r="C368">
        <v>26.6389</v>
      </c>
      <c r="D368">
        <v>93.952699999999993</v>
      </c>
      <c r="E368">
        <v>1.8184</v>
      </c>
      <c r="F368">
        <v>3.5000000000000001E-3</v>
      </c>
      <c r="G368">
        <v>0.24851500000000001</v>
      </c>
    </row>
    <row r="369" spans="1:7">
      <c r="A369">
        <v>368</v>
      </c>
      <c r="B369" t="s">
        <v>512</v>
      </c>
      <c r="C369">
        <v>16.436599999999999</v>
      </c>
      <c r="D369">
        <v>41.211300000000001</v>
      </c>
      <c r="E369">
        <v>1.32612</v>
      </c>
      <c r="F369">
        <v>2.5700000000000001E-2</v>
      </c>
      <c r="G369">
        <v>0.57671600000000001</v>
      </c>
    </row>
    <row r="370" spans="1:7">
      <c r="A370">
        <v>369</v>
      </c>
      <c r="B370" t="s">
        <v>513</v>
      </c>
      <c r="C370">
        <v>4.5223699999999999E-2</v>
      </c>
      <c r="D370">
        <v>0.53991400000000001</v>
      </c>
      <c r="E370">
        <v>3.5775800000000002</v>
      </c>
      <c r="F370">
        <v>3.7400000000000003E-2</v>
      </c>
      <c r="G370">
        <v>0.67505099999999996</v>
      </c>
    </row>
    <row r="371" spans="1:7">
      <c r="A371">
        <v>370</v>
      </c>
      <c r="B371" t="s">
        <v>514</v>
      </c>
      <c r="C371">
        <v>0.214805</v>
      </c>
      <c r="D371">
        <v>69.293800000000005</v>
      </c>
      <c r="E371">
        <v>8.3335600000000003</v>
      </c>
      <c r="F371">
        <v>2.2950000000000002E-2</v>
      </c>
      <c r="G371">
        <v>0.55400099999999997</v>
      </c>
    </row>
    <row r="372" spans="1:7">
      <c r="A372">
        <v>371</v>
      </c>
      <c r="B372" t="s">
        <v>515</v>
      </c>
      <c r="C372">
        <v>5.7115499999999999</v>
      </c>
      <c r="D372">
        <v>16.474799999999998</v>
      </c>
      <c r="E372">
        <v>1.5283100000000001</v>
      </c>
      <c r="F372">
        <v>2.0650000000000002E-2</v>
      </c>
      <c r="G372">
        <v>0.53320500000000004</v>
      </c>
    </row>
    <row r="373" spans="1:7">
      <c r="A373">
        <v>372</v>
      </c>
      <c r="B373" t="s">
        <v>516</v>
      </c>
      <c r="C373">
        <v>9.1032499999999992</v>
      </c>
      <c r="D373">
        <v>54.735900000000001</v>
      </c>
      <c r="E373">
        <v>2.5880299999999998</v>
      </c>
      <c r="F373" s="69">
        <v>6.9999999999999999E-4</v>
      </c>
      <c r="G373">
        <v>9.9406099999999997E-2</v>
      </c>
    </row>
    <row r="374" spans="1:7">
      <c r="A374">
        <v>373</v>
      </c>
      <c r="B374" t="s">
        <v>517</v>
      </c>
      <c r="C374">
        <v>5.1754800000000003</v>
      </c>
      <c r="D374">
        <v>18.509399999999999</v>
      </c>
      <c r="E374">
        <v>1.83849</v>
      </c>
      <c r="F374">
        <v>3.5500000000000002E-3</v>
      </c>
      <c r="G374">
        <v>0.24882000000000001</v>
      </c>
    </row>
    <row r="375" spans="1:7">
      <c r="A375">
        <v>374</v>
      </c>
      <c r="B375" t="s">
        <v>518</v>
      </c>
      <c r="C375">
        <v>6.0901699999999996</v>
      </c>
      <c r="D375">
        <v>21.447199999999999</v>
      </c>
      <c r="E375">
        <v>1.8162400000000001</v>
      </c>
      <c r="F375">
        <v>1.805E-2</v>
      </c>
      <c r="G375">
        <v>0.51534000000000002</v>
      </c>
    </row>
    <row r="376" spans="1:7">
      <c r="A376">
        <v>375</v>
      </c>
      <c r="B376" t="s">
        <v>519</v>
      </c>
      <c r="C376">
        <v>1.8071999999999999</v>
      </c>
      <c r="D376">
        <v>9.0610800000000005</v>
      </c>
      <c r="E376">
        <v>2.3259300000000001</v>
      </c>
      <c r="F376">
        <v>2.4499999999999999E-3</v>
      </c>
      <c r="G376">
        <v>0.20624200000000001</v>
      </c>
    </row>
    <row r="377" spans="1:7">
      <c r="A377">
        <v>376</v>
      </c>
      <c r="B377" t="s">
        <v>520</v>
      </c>
      <c r="C377">
        <v>25.521100000000001</v>
      </c>
      <c r="D377">
        <v>107.306</v>
      </c>
      <c r="E377">
        <v>2.0719599999999998</v>
      </c>
      <c r="F377">
        <v>7.5000000000000002E-4</v>
      </c>
      <c r="G377">
        <v>0.103799</v>
      </c>
    </row>
    <row r="378" spans="1:7">
      <c r="A378">
        <v>377</v>
      </c>
      <c r="B378" t="s">
        <v>521</v>
      </c>
      <c r="C378">
        <v>2.7945199999999999</v>
      </c>
      <c r="D378">
        <v>9.3948400000000003</v>
      </c>
      <c r="E378">
        <v>1.7492700000000001</v>
      </c>
      <c r="F378">
        <v>3.245E-2</v>
      </c>
      <c r="G378">
        <v>0.63163400000000003</v>
      </c>
    </row>
    <row r="379" spans="1:7">
      <c r="A379">
        <v>378</v>
      </c>
      <c r="B379" t="s">
        <v>522</v>
      </c>
      <c r="C379">
        <v>10.918200000000001</v>
      </c>
      <c r="D379">
        <v>33.661700000000003</v>
      </c>
      <c r="E379">
        <v>1.6243700000000001</v>
      </c>
      <c r="F379">
        <v>7.0499999999999998E-3</v>
      </c>
      <c r="G379">
        <v>0.32801599999999997</v>
      </c>
    </row>
    <row r="380" spans="1:7">
      <c r="A380">
        <v>379</v>
      </c>
      <c r="B380" t="s">
        <v>523</v>
      </c>
      <c r="C380">
        <v>1.35364</v>
      </c>
      <c r="D380">
        <v>7.0302100000000003</v>
      </c>
      <c r="E380">
        <v>2.3767299999999998</v>
      </c>
      <c r="F380">
        <v>2.4299999999999999E-2</v>
      </c>
      <c r="G380">
        <v>0.56772999999999996</v>
      </c>
    </row>
    <row r="381" spans="1:7">
      <c r="A381">
        <v>380</v>
      </c>
      <c r="B381" t="s">
        <v>524</v>
      </c>
      <c r="C381">
        <v>1.5533699999999999</v>
      </c>
      <c r="D381">
        <v>5.0930999999999997</v>
      </c>
      <c r="E381">
        <v>1.7131400000000001</v>
      </c>
      <c r="F381">
        <v>4.3400000000000001E-2</v>
      </c>
      <c r="G381">
        <v>0.71810099999999999</v>
      </c>
    </row>
    <row r="382" spans="1:7">
      <c r="A382">
        <v>381</v>
      </c>
      <c r="B382" t="s">
        <v>525</v>
      </c>
      <c r="C382">
        <v>5.57606</v>
      </c>
      <c r="D382">
        <v>16.658100000000001</v>
      </c>
      <c r="E382">
        <v>1.57891</v>
      </c>
      <c r="F382">
        <v>1.455E-2</v>
      </c>
      <c r="G382">
        <v>0.46387699999999998</v>
      </c>
    </row>
    <row r="383" spans="1:7">
      <c r="A383">
        <v>382</v>
      </c>
      <c r="B383" t="s">
        <v>526</v>
      </c>
      <c r="C383">
        <v>13.7616</v>
      </c>
      <c r="D383">
        <v>61.2864</v>
      </c>
      <c r="E383">
        <v>2.1549200000000002</v>
      </c>
      <c r="F383" s="69">
        <v>5.9999999999999995E-4</v>
      </c>
      <c r="G383">
        <v>9.332E-2</v>
      </c>
    </row>
    <row r="384" spans="1:7">
      <c r="A384">
        <v>383</v>
      </c>
      <c r="B384" t="s">
        <v>527</v>
      </c>
      <c r="C384">
        <v>9.1817499999999992</v>
      </c>
      <c r="D384">
        <v>40.7776</v>
      </c>
      <c r="E384">
        <v>2.1509299999999998</v>
      </c>
      <c r="F384">
        <v>4.1999999999999997E-3</v>
      </c>
      <c r="G384">
        <v>0.26499400000000001</v>
      </c>
    </row>
    <row r="385" spans="1:7">
      <c r="A385">
        <v>384</v>
      </c>
      <c r="B385" t="s">
        <v>528</v>
      </c>
      <c r="C385">
        <v>11.463200000000001</v>
      </c>
      <c r="D385">
        <v>34.392200000000003</v>
      </c>
      <c r="E385">
        <v>1.58508</v>
      </c>
      <c r="F385">
        <v>2.1399999999999999E-2</v>
      </c>
      <c r="G385">
        <v>0.53932599999999997</v>
      </c>
    </row>
    <row r="386" spans="1:7">
      <c r="A386">
        <v>385</v>
      </c>
      <c r="B386" t="s">
        <v>529</v>
      </c>
      <c r="C386">
        <v>1.2071700000000001</v>
      </c>
      <c r="D386">
        <v>8.9070800000000006</v>
      </c>
      <c r="E386">
        <v>2.8833199999999999</v>
      </c>
      <c r="F386">
        <v>5.1000000000000004E-3</v>
      </c>
      <c r="G386">
        <v>0.29020200000000002</v>
      </c>
    </row>
    <row r="387" spans="1:7">
      <c r="A387">
        <v>386</v>
      </c>
      <c r="B387" t="s">
        <v>530</v>
      </c>
      <c r="C387">
        <v>11.9015</v>
      </c>
      <c r="D387">
        <v>27.689900000000002</v>
      </c>
      <c r="E387">
        <v>1.2182200000000001</v>
      </c>
      <c r="F387">
        <v>0.04</v>
      </c>
      <c r="G387">
        <v>0.68907200000000002</v>
      </c>
    </row>
    <row r="388" spans="1:7">
      <c r="A388">
        <v>387</v>
      </c>
      <c r="B388" t="s">
        <v>531</v>
      </c>
      <c r="C388">
        <v>0.37702799999999997</v>
      </c>
      <c r="D388">
        <v>2.8784200000000002</v>
      </c>
      <c r="E388">
        <v>2.9325299999999999</v>
      </c>
      <c r="F388">
        <v>4.7600000000000003E-2</v>
      </c>
      <c r="G388">
        <v>0.75477399999999994</v>
      </c>
    </row>
    <row r="389" spans="1:7">
      <c r="A389">
        <v>388</v>
      </c>
      <c r="B389" t="s">
        <v>531</v>
      </c>
      <c r="C389">
        <v>1.2996399999999999</v>
      </c>
      <c r="D389">
        <v>19.000399999999999</v>
      </c>
      <c r="E389">
        <v>3.86985</v>
      </c>
      <c r="F389">
        <v>9.75E-3</v>
      </c>
      <c r="G389">
        <v>0.38015199999999999</v>
      </c>
    </row>
    <row r="390" spans="1:7">
      <c r="A390">
        <v>389</v>
      </c>
      <c r="B390" t="s">
        <v>532</v>
      </c>
      <c r="C390">
        <v>1.0747</v>
      </c>
      <c r="D390">
        <v>3.2831100000000002</v>
      </c>
      <c r="E390">
        <v>1.61113</v>
      </c>
      <c r="F390">
        <v>4.9599999999999998E-2</v>
      </c>
      <c r="G390">
        <v>0.77084200000000003</v>
      </c>
    </row>
    <row r="391" spans="1:7">
      <c r="A391">
        <v>390</v>
      </c>
      <c r="B391" t="s">
        <v>533</v>
      </c>
      <c r="C391">
        <v>4.46835</v>
      </c>
      <c r="D391">
        <v>14.6311</v>
      </c>
      <c r="E391">
        <v>1.71122</v>
      </c>
      <c r="F391">
        <v>2.07E-2</v>
      </c>
      <c r="G391">
        <v>0.53320500000000004</v>
      </c>
    </row>
    <row r="392" spans="1:7">
      <c r="A392">
        <v>391</v>
      </c>
      <c r="B392" t="s">
        <v>534</v>
      </c>
      <c r="C392">
        <v>3.63402</v>
      </c>
      <c r="D392">
        <v>9.2977500000000006</v>
      </c>
      <c r="E392">
        <v>1.35531</v>
      </c>
      <c r="F392">
        <v>4.3249999999999997E-2</v>
      </c>
      <c r="G392">
        <v>0.71634500000000001</v>
      </c>
    </row>
    <row r="393" spans="1:7">
      <c r="A393">
        <v>392</v>
      </c>
      <c r="B393" t="s">
        <v>535</v>
      </c>
      <c r="C393">
        <v>0.17147000000000001</v>
      </c>
      <c r="D393">
        <v>1.1795899999999999</v>
      </c>
      <c r="E393">
        <v>2.7822499999999999</v>
      </c>
      <c r="F393">
        <v>4.7E-2</v>
      </c>
      <c r="G393">
        <v>0.75324500000000005</v>
      </c>
    </row>
    <row r="394" spans="1:7">
      <c r="A394">
        <v>393</v>
      </c>
      <c r="B394" t="s">
        <v>536</v>
      </c>
      <c r="C394">
        <v>0.97646999999999995</v>
      </c>
      <c r="D394">
        <v>4.6763500000000002</v>
      </c>
      <c r="E394">
        <v>2.2597299999999998</v>
      </c>
      <c r="F394">
        <v>3.8800000000000001E-2</v>
      </c>
      <c r="G394">
        <v>0.68411299999999997</v>
      </c>
    </row>
    <row r="395" spans="1:7">
      <c r="A395">
        <v>394</v>
      </c>
      <c r="B395" t="s">
        <v>537</v>
      </c>
      <c r="C395">
        <v>40.504199999999997</v>
      </c>
      <c r="D395">
        <v>102.79300000000001</v>
      </c>
      <c r="E395">
        <v>1.3435999999999999</v>
      </c>
      <c r="F395">
        <v>2.8199999999999999E-2</v>
      </c>
      <c r="G395">
        <v>0.59423800000000004</v>
      </c>
    </row>
    <row r="396" spans="1:7">
      <c r="A396">
        <v>395</v>
      </c>
      <c r="B396" t="s">
        <v>538</v>
      </c>
      <c r="C396">
        <v>6.0557299999999996</v>
      </c>
      <c r="D396">
        <v>18.8032</v>
      </c>
      <c r="E396">
        <v>1.6346099999999999</v>
      </c>
      <c r="F396">
        <v>1.52E-2</v>
      </c>
      <c r="G396">
        <v>0.46747899999999998</v>
      </c>
    </row>
    <row r="397" spans="1:7">
      <c r="A397">
        <v>396</v>
      </c>
      <c r="B397" t="s">
        <v>539</v>
      </c>
      <c r="C397">
        <v>0.26641500000000001</v>
      </c>
      <c r="D397">
        <v>1.78531</v>
      </c>
      <c r="E397">
        <v>2.7444299999999999</v>
      </c>
      <c r="F397">
        <v>3.6749999999999998E-2</v>
      </c>
      <c r="G397">
        <v>0.670153</v>
      </c>
    </row>
    <row r="398" spans="1:7">
      <c r="A398">
        <v>397</v>
      </c>
      <c r="B398" t="s">
        <v>540</v>
      </c>
      <c r="C398">
        <v>11.934900000000001</v>
      </c>
      <c r="D398">
        <v>54.730699999999999</v>
      </c>
      <c r="E398">
        <v>2.1971699999999998</v>
      </c>
      <c r="F398">
        <v>1.4E-3</v>
      </c>
      <c r="G398">
        <v>0.147506</v>
      </c>
    </row>
    <row r="399" spans="1:7">
      <c r="A399">
        <v>398</v>
      </c>
      <c r="B399" t="s">
        <v>541</v>
      </c>
      <c r="C399">
        <v>6.2227399999999999</v>
      </c>
      <c r="D399">
        <v>24.302900000000001</v>
      </c>
      <c r="E399">
        <v>1.9655</v>
      </c>
      <c r="F399">
        <v>3.3500000000000001E-3</v>
      </c>
      <c r="G399">
        <v>0.24207500000000001</v>
      </c>
    </row>
    <row r="400" spans="1:7">
      <c r="A400">
        <v>399</v>
      </c>
      <c r="B400" t="s">
        <v>542</v>
      </c>
      <c r="C400">
        <v>7.8339600000000003</v>
      </c>
      <c r="D400">
        <v>22.200800000000001</v>
      </c>
      <c r="E400">
        <v>1.5027999999999999</v>
      </c>
      <c r="F400">
        <v>3.7400000000000003E-2</v>
      </c>
      <c r="G400">
        <v>0.67505099999999996</v>
      </c>
    </row>
    <row r="401" spans="1:7">
      <c r="A401">
        <v>400</v>
      </c>
      <c r="B401" t="s">
        <v>543</v>
      </c>
      <c r="C401">
        <v>6.56745</v>
      </c>
      <c r="D401">
        <v>15.0312</v>
      </c>
      <c r="E401">
        <v>1.19455</v>
      </c>
      <c r="F401">
        <v>4.9700000000000001E-2</v>
      </c>
      <c r="G401">
        <v>0.77084200000000003</v>
      </c>
    </row>
    <row r="402" spans="1:7">
      <c r="A402">
        <v>401</v>
      </c>
      <c r="B402" t="s">
        <v>544</v>
      </c>
      <c r="C402">
        <v>15.5731</v>
      </c>
      <c r="D402">
        <v>40.075200000000002</v>
      </c>
      <c r="E402">
        <v>1.36365</v>
      </c>
      <c r="F402">
        <v>3.9350000000000003E-2</v>
      </c>
      <c r="G402">
        <v>0.685832</v>
      </c>
    </row>
    <row r="403" spans="1:7">
      <c r="A403">
        <v>402</v>
      </c>
      <c r="B403" t="s">
        <v>545</v>
      </c>
      <c r="C403">
        <v>16.398099999999999</v>
      </c>
      <c r="D403">
        <v>58.250799999999998</v>
      </c>
      <c r="E403">
        <v>1.8287500000000001</v>
      </c>
      <c r="F403">
        <v>8.5000000000000006E-3</v>
      </c>
      <c r="G403">
        <v>0.35962</v>
      </c>
    </row>
    <row r="404" spans="1:7">
      <c r="A404">
        <v>403</v>
      </c>
      <c r="B404" t="s">
        <v>546</v>
      </c>
      <c r="C404">
        <v>1.3379399999999999</v>
      </c>
      <c r="D404">
        <v>6.4228300000000003</v>
      </c>
      <c r="E404">
        <v>2.2631899999999998</v>
      </c>
      <c r="F404">
        <v>3.0249999999999999E-2</v>
      </c>
      <c r="G404">
        <v>0.60914000000000001</v>
      </c>
    </row>
    <row r="405" spans="1:7">
      <c r="A405">
        <v>404</v>
      </c>
      <c r="B405" t="s">
        <v>547</v>
      </c>
      <c r="C405">
        <v>38.733199999999997</v>
      </c>
      <c r="D405">
        <v>256.60399999999998</v>
      </c>
      <c r="E405">
        <v>2.7279</v>
      </c>
      <c r="F405">
        <v>2.5000000000000001E-4</v>
      </c>
      <c r="G405">
        <v>5.7503499999999999E-2</v>
      </c>
    </row>
    <row r="406" spans="1:7">
      <c r="A406">
        <v>405</v>
      </c>
      <c r="B406" t="s">
        <v>548</v>
      </c>
      <c r="C406">
        <v>0.34456100000000001</v>
      </c>
      <c r="D406">
        <v>3.5300400000000001</v>
      </c>
      <c r="E406">
        <v>3.3568500000000001</v>
      </c>
      <c r="F406">
        <v>2.1950000000000001E-2</v>
      </c>
      <c r="G406">
        <v>0.54477799999999998</v>
      </c>
    </row>
    <row r="407" spans="1:7">
      <c r="A407">
        <v>406</v>
      </c>
      <c r="B407" t="s">
        <v>549</v>
      </c>
      <c r="C407">
        <v>2.2125300000000001</v>
      </c>
      <c r="D407">
        <v>7.2139600000000002</v>
      </c>
      <c r="E407">
        <v>1.7051000000000001</v>
      </c>
      <c r="F407">
        <v>4.8149999999999998E-2</v>
      </c>
      <c r="G407">
        <v>0.75833700000000004</v>
      </c>
    </row>
    <row r="408" spans="1:7">
      <c r="A408">
        <v>407</v>
      </c>
      <c r="B408" t="s">
        <v>550</v>
      </c>
      <c r="C408">
        <v>3.3063400000000001</v>
      </c>
      <c r="D408">
        <v>178.738</v>
      </c>
      <c r="E408">
        <v>5.7564700000000002</v>
      </c>
      <c r="F408">
        <v>9.5E-4</v>
      </c>
      <c r="G408">
        <v>0.117534</v>
      </c>
    </row>
    <row r="409" spans="1:7">
      <c r="A409">
        <v>408</v>
      </c>
      <c r="B409" t="s">
        <v>551</v>
      </c>
      <c r="C409">
        <v>0.33898899999999998</v>
      </c>
      <c r="D409">
        <v>1.4443600000000001</v>
      </c>
      <c r="E409">
        <v>2.0911200000000001</v>
      </c>
      <c r="F409">
        <v>3.9449999999999999E-2</v>
      </c>
      <c r="G409">
        <v>0.68611100000000003</v>
      </c>
    </row>
    <row r="410" spans="1:7">
      <c r="A410">
        <v>409</v>
      </c>
      <c r="B410" t="s">
        <v>552</v>
      </c>
      <c r="C410">
        <v>0.26067899999999999</v>
      </c>
      <c r="D410">
        <v>2.9672499999999999</v>
      </c>
      <c r="E410">
        <v>3.5087799999999998</v>
      </c>
      <c r="F410">
        <v>2.8000000000000001E-2</v>
      </c>
      <c r="G410">
        <v>0.59155000000000002</v>
      </c>
    </row>
    <row r="411" spans="1:7">
      <c r="A411">
        <v>410</v>
      </c>
      <c r="B411" t="s">
        <v>553</v>
      </c>
      <c r="C411">
        <v>0.85550800000000005</v>
      </c>
      <c r="D411">
        <v>3.2526199999999998</v>
      </c>
      <c r="E411">
        <v>1.92675</v>
      </c>
      <c r="F411">
        <v>4.845E-2</v>
      </c>
      <c r="G411">
        <v>0.76153700000000002</v>
      </c>
    </row>
    <row r="412" spans="1:7">
      <c r="A412">
        <v>411</v>
      </c>
      <c r="B412" t="s">
        <v>554</v>
      </c>
      <c r="C412">
        <v>10.417199999999999</v>
      </c>
      <c r="D412">
        <v>25.207000000000001</v>
      </c>
      <c r="E412">
        <v>1.27485</v>
      </c>
      <c r="F412">
        <v>3.3250000000000002E-2</v>
      </c>
      <c r="G412">
        <v>0.63883000000000001</v>
      </c>
    </row>
    <row r="413" spans="1:7">
      <c r="A413">
        <v>412</v>
      </c>
      <c r="B413" t="s">
        <v>555</v>
      </c>
      <c r="C413">
        <v>1.83972</v>
      </c>
      <c r="D413">
        <v>10.711</v>
      </c>
      <c r="E413">
        <v>2.5415399999999999</v>
      </c>
      <c r="F413">
        <v>4.0499999999999998E-3</v>
      </c>
      <c r="G413">
        <v>0.26350800000000002</v>
      </c>
    </row>
    <row r="414" spans="1:7">
      <c r="A414">
        <v>413</v>
      </c>
      <c r="B414" t="s">
        <v>556</v>
      </c>
      <c r="C414">
        <v>6.20913</v>
      </c>
      <c r="D414">
        <v>14.4596</v>
      </c>
      <c r="E414">
        <v>1.21956</v>
      </c>
      <c r="F414">
        <v>3.9600000000000003E-2</v>
      </c>
      <c r="G414">
        <v>0.68666400000000005</v>
      </c>
    </row>
    <row r="415" spans="1:7">
      <c r="A415">
        <v>414</v>
      </c>
      <c r="B415" t="s">
        <v>557</v>
      </c>
      <c r="C415">
        <v>4.1279300000000001</v>
      </c>
      <c r="D415">
        <v>9.8457299999999996</v>
      </c>
      <c r="E415">
        <v>1.2540800000000001</v>
      </c>
      <c r="F415">
        <v>3.6049999999999999E-2</v>
      </c>
      <c r="G415">
        <v>0.664655</v>
      </c>
    </row>
    <row r="416" spans="1:7">
      <c r="A416">
        <v>415</v>
      </c>
      <c r="B416" t="s">
        <v>558</v>
      </c>
      <c r="C416">
        <v>2.2498</v>
      </c>
      <c r="D416">
        <v>8.4164200000000005</v>
      </c>
      <c r="E416">
        <v>1.90341</v>
      </c>
      <c r="F416">
        <v>1.255E-2</v>
      </c>
      <c r="G416">
        <v>0.43048199999999998</v>
      </c>
    </row>
    <row r="417" spans="1:7">
      <c r="A417">
        <v>416</v>
      </c>
      <c r="B417" t="s">
        <v>559</v>
      </c>
      <c r="C417">
        <v>9.3323400000000003</v>
      </c>
      <c r="D417">
        <v>33.581099999999999</v>
      </c>
      <c r="E417">
        <v>1.84734</v>
      </c>
      <c r="F417">
        <v>3.635E-2</v>
      </c>
      <c r="G417">
        <v>0.66700199999999998</v>
      </c>
    </row>
    <row r="418" spans="1:7">
      <c r="A418">
        <v>417</v>
      </c>
      <c r="B418" t="s">
        <v>560</v>
      </c>
      <c r="C418">
        <v>13.1942</v>
      </c>
      <c r="D418">
        <v>47.023299999999999</v>
      </c>
      <c r="E418">
        <v>1.8334699999999999</v>
      </c>
      <c r="F418">
        <v>7.2500000000000004E-3</v>
      </c>
      <c r="G418">
        <v>0.33446300000000001</v>
      </c>
    </row>
    <row r="419" spans="1:7">
      <c r="A419">
        <v>418</v>
      </c>
      <c r="B419" t="s">
        <v>561</v>
      </c>
      <c r="C419">
        <v>19.976199999999999</v>
      </c>
      <c r="D419">
        <v>51.071300000000001</v>
      </c>
      <c r="E419">
        <v>1.35423</v>
      </c>
      <c r="F419">
        <v>2.3449999999999999E-2</v>
      </c>
      <c r="G419">
        <v>0.55906900000000004</v>
      </c>
    </row>
    <row r="420" spans="1:7">
      <c r="A420">
        <v>419</v>
      </c>
      <c r="B420" t="s">
        <v>562</v>
      </c>
      <c r="C420">
        <v>23.688099999999999</v>
      </c>
      <c r="D420">
        <v>76.035300000000007</v>
      </c>
      <c r="E420">
        <v>1.68251</v>
      </c>
      <c r="F420">
        <v>6.7499999999999999E-3</v>
      </c>
      <c r="G420">
        <v>0.32801599999999997</v>
      </c>
    </row>
    <row r="421" spans="1:7">
      <c r="A421">
        <v>420</v>
      </c>
      <c r="B421" t="s">
        <v>563</v>
      </c>
      <c r="C421">
        <v>1.08911</v>
      </c>
      <c r="D421">
        <v>4.4059600000000003</v>
      </c>
      <c r="E421">
        <v>2.0163099999999998</v>
      </c>
      <c r="F421">
        <v>1.345E-2</v>
      </c>
      <c r="G421">
        <v>0.44918599999999997</v>
      </c>
    </row>
    <row r="422" spans="1:7">
      <c r="A422">
        <v>421</v>
      </c>
      <c r="B422" t="s">
        <v>564</v>
      </c>
      <c r="C422">
        <v>15.2325</v>
      </c>
      <c r="D422">
        <v>64.053200000000004</v>
      </c>
      <c r="E422">
        <v>2.07212</v>
      </c>
      <c r="F422">
        <v>1.0499999999999999E-3</v>
      </c>
      <c r="G422">
        <v>0.125165</v>
      </c>
    </row>
    <row r="423" spans="1:7">
      <c r="A423">
        <v>422</v>
      </c>
      <c r="B423" t="s">
        <v>565</v>
      </c>
      <c r="C423">
        <v>7.8475999999999999</v>
      </c>
      <c r="D423">
        <v>19.297899999999998</v>
      </c>
      <c r="E423">
        <v>1.2981199999999999</v>
      </c>
      <c r="F423">
        <v>3.4700000000000002E-2</v>
      </c>
      <c r="G423">
        <v>0.65512800000000004</v>
      </c>
    </row>
    <row r="424" spans="1:7">
      <c r="A424">
        <v>423</v>
      </c>
      <c r="B424" t="s">
        <v>566</v>
      </c>
      <c r="C424">
        <v>1.9885699999999999E-2</v>
      </c>
      <c r="D424">
        <v>0.32202900000000001</v>
      </c>
      <c r="E424">
        <v>4.0173899999999998</v>
      </c>
      <c r="F424">
        <v>1.7399999999999999E-2</v>
      </c>
      <c r="G424">
        <v>0.50204800000000005</v>
      </c>
    </row>
    <row r="425" spans="1:7">
      <c r="A425">
        <v>424</v>
      </c>
      <c r="B425" t="s">
        <v>567</v>
      </c>
      <c r="C425">
        <v>3.9831499999999999E-2</v>
      </c>
      <c r="D425">
        <v>0.31856600000000002</v>
      </c>
      <c r="E425">
        <v>2.9996100000000001</v>
      </c>
      <c r="F425">
        <v>4.7449999999999999E-2</v>
      </c>
      <c r="G425">
        <v>0.75477399999999994</v>
      </c>
    </row>
    <row r="426" spans="1:7">
      <c r="A426">
        <v>425</v>
      </c>
      <c r="B426" t="s">
        <v>568</v>
      </c>
      <c r="C426">
        <v>13.9755</v>
      </c>
      <c r="D426">
        <v>44.2333</v>
      </c>
      <c r="E426">
        <v>1.6622300000000001</v>
      </c>
      <c r="F426">
        <v>6.0000000000000001E-3</v>
      </c>
      <c r="G426">
        <v>0.314058</v>
      </c>
    </row>
    <row r="427" spans="1:7">
      <c r="A427">
        <v>426</v>
      </c>
      <c r="B427" t="s">
        <v>569</v>
      </c>
      <c r="C427">
        <v>6.9923000000000002</v>
      </c>
      <c r="D427">
        <v>28.8033</v>
      </c>
      <c r="E427">
        <v>2.0424000000000002</v>
      </c>
      <c r="F427">
        <v>2.4899999999999999E-2</v>
      </c>
      <c r="G427">
        <v>0.57032499999999997</v>
      </c>
    </row>
    <row r="428" spans="1:7">
      <c r="A428">
        <v>427</v>
      </c>
      <c r="B428" t="s">
        <v>570</v>
      </c>
      <c r="C428">
        <v>17.863499999999998</v>
      </c>
      <c r="D428">
        <v>46.7134</v>
      </c>
      <c r="E428">
        <v>1.3868199999999999</v>
      </c>
      <c r="F428">
        <v>3.9649999999999998E-2</v>
      </c>
      <c r="G428">
        <v>0.68666400000000005</v>
      </c>
    </row>
    <row r="429" spans="1:7">
      <c r="A429">
        <v>428</v>
      </c>
      <c r="B429" t="s">
        <v>571</v>
      </c>
      <c r="C429">
        <v>8.29878E-2</v>
      </c>
      <c r="D429">
        <v>0.73360499999999995</v>
      </c>
      <c r="E429">
        <v>3.1440299999999999</v>
      </c>
      <c r="F429">
        <v>4.0800000000000003E-2</v>
      </c>
      <c r="G429">
        <v>0.69697200000000004</v>
      </c>
    </row>
    <row r="430" spans="1:7">
      <c r="A430">
        <v>429</v>
      </c>
      <c r="B430" t="s">
        <v>572</v>
      </c>
      <c r="C430">
        <v>3.3748200000000002</v>
      </c>
      <c r="D430">
        <v>15.8248</v>
      </c>
      <c r="E430">
        <v>2.2293099999999999</v>
      </c>
      <c r="F430">
        <v>3.1150000000000001E-2</v>
      </c>
      <c r="G430">
        <v>0.61611499999999997</v>
      </c>
    </row>
    <row r="431" spans="1:7">
      <c r="A431">
        <v>430</v>
      </c>
      <c r="B431" t="s">
        <v>573</v>
      </c>
      <c r="C431">
        <v>7.2217699999999996E-2</v>
      </c>
      <c r="D431">
        <v>1.3860399999999999</v>
      </c>
      <c r="E431">
        <v>4.2624700000000004</v>
      </c>
      <c r="F431">
        <v>2.4199999999999999E-2</v>
      </c>
      <c r="G431">
        <v>0.56620400000000004</v>
      </c>
    </row>
    <row r="432" spans="1:7">
      <c r="A432">
        <v>431</v>
      </c>
      <c r="B432" t="s">
        <v>574</v>
      </c>
      <c r="C432">
        <v>6.3072600000000003</v>
      </c>
      <c r="D432">
        <v>20.766300000000001</v>
      </c>
      <c r="E432">
        <v>1.71916</v>
      </c>
      <c r="F432">
        <v>6.7999999999999996E-3</v>
      </c>
      <c r="G432">
        <v>0.32801599999999997</v>
      </c>
    </row>
    <row r="433" spans="1:7">
      <c r="A433">
        <v>432</v>
      </c>
      <c r="B433" t="s">
        <v>575</v>
      </c>
      <c r="C433">
        <v>0.68552500000000005</v>
      </c>
      <c r="D433">
        <v>4.8961300000000003</v>
      </c>
      <c r="E433">
        <v>2.83636</v>
      </c>
      <c r="F433">
        <v>4.3200000000000002E-2</v>
      </c>
      <c r="G433">
        <v>0.71634500000000001</v>
      </c>
    </row>
    <row r="434" spans="1:7">
      <c r="A434">
        <v>433</v>
      </c>
      <c r="B434" t="s">
        <v>576</v>
      </c>
      <c r="C434">
        <v>0.40053699999999998</v>
      </c>
      <c r="D434">
        <v>1.8345</v>
      </c>
      <c r="E434">
        <v>2.1953800000000001</v>
      </c>
      <c r="F434">
        <v>1.84E-2</v>
      </c>
      <c r="G434">
        <v>0.51549900000000004</v>
      </c>
    </row>
    <row r="435" spans="1:7">
      <c r="A435">
        <v>434</v>
      </c>
      <c r="B435" t="s">
        <v>577</v>
      </c>
      <c r="C435">
        <v>0.91241499999999998</v>
      </c>
      <c r="D435">
        <v>7.4317799999999998</v>
      </c>
      <c r="E435">
        <v>3.0259499999999999</v>
      </c>
      <c r="F435">
        <v>1.9599999999999999E-2</v>
      </c>
      <c r="G435">
        <v>0.52131499999999997</v>
      </c>
    </row>
    <row r="436" spans="1:7">
      <c r="A436">
        <v>435</v>
      </c>
      <c r="B436" t="s">
        <v>578</v>
      </c>
      <c r="C436">
        <v>14.677300000000001</v>
      </c>
      <c r="D436">
        <v>36.4236</v>
      </c>
      <c r="E436">
        <v>1.3112900000000001</v>
      </c>
      <c r="F436">
        <v>3.5700000000000003E-2</v>
      </c>
      <c r="G436">
        <v>0.66101699999999997</v>
      </c>
    </row>
    <row r="437" spans="1:7">
      <c r="A437">
        <v>436</v>
      </c>
      <c r="B437" t="s">
        <v>579</v>
      </c>
      <c r="C437">
        <v>5.2625799999999998</v>
      </c>
      <c r="D437">
        <v>20.053000000000001</v>
      </c>
      <c r="E437">
        <v>1.92997</v>
      </c>
      <c r="F437">
        <v>2.3349999999999999E-2</v>
      </c>
      <c r="G437">
        <v>0.55831500000000001</v>
      </c>
    </row>
    <row r="438" spans="1:7">
      <c r="A438">
        <v>437</v>
      </c>
      <c r="B438" t="s">
        <v>580</v>
      </c>
      <c r="C438">
        <v>3.9058099999999998</v>
      </c>
      <c r="D438">
        <v>11.8245</v>
      </c>
      <c r="E438">
        <v>1.59809</v>
      </c>
      <c r="F438">
        <v>2.4649999999999998E-2</v>
      </c>
      <c r="G438">
        <v>0.56848399999999999</v>
      </c>
    </row>
    <row r="439" spans="1:7">
      <c r="A439">
        <v>438</v>
      </c>
      <c r="B439" t="s">
        <v>581</v>
      </c>
      <c r="C439">
        <v>1.0682100000000001</v>
      </c>
      <c r="D439">
        <v>3.7322299999999999</v>
      </c>
      <c r="E439">
        <v>1.80484</v>
      </c>
      <c r="F439">
        <v>4.9750000000000003E-2</v>
      </c>
      <c r="G439">
        <v>0.77084200000000003</v>
      </c>
    </row>
    <row r="440" spans="1:7">
      <c r="A440">
        <v>439</v>
      </c>
      <c r="B440" t="s">
        <v>582</v>
      </c>
      <c r="C440">
        <v>3.5919099999999999</v>
      </c>
      <c r="D440">
        <v>8.8406900000000004</v>
      </c>
      <c r="E440">
        <v>1.29941</v>
      </c>
      <c r="F440">
        <v>4.9299999999999997E-2</v>
      </c>
      <c r="G440">
        <v>0.76980099999999996</v>
      </c>
    </row>
    <row r="441" spans="1:7">
      <c r="A441">
        <v>440</v>
      </c>
      <c r="B441" t="s">
        <v>583</v>
      </c>
      <c r="C441">
        <v>7.7239500000000003</v>
      </c>
      <c r="D441">
        <v>42.271799999999999</v>
      </c>
      <c r="E441">
        <v>2.4522900000000001</v>
      </c>
      <c r="F441">
        <v>6.1000000000000004E-3</v>
      </c>
      <c r="G441">
        <v>0.316251</v>
      </c>
    </row>
    <row r="442" spans="1:7">
      <c r="A442">
        <v>441</v>
      </c>
      <c r="B442" t="s">
        <v>584</v>
      </c>
      <c r="C442">
        <v>40.142400000000002</v>
      </c>
      <c r="D442">
        <v>201.23699999999999</v>
      </c>
      <c r="E442">
        <v>2.3256999999999999</v>
      </c>
      <c r="F442">
        <v>2.9499999999999999E-3</v>
      </c>
      <c r="G442">
        <v>0.224077</v>
      </c>
    </row>
    <row r="443" spans="1:7">
      <c r="A443">
        <v>442</v>
      </c>
      <c r="B443" t="s">
        <v>585</v>
      </c>
      <c r="C443">
        <v>0.14499699999999999</v>
      </c>
      <c r="D443">
        <v>4.7316500000000001</v>
      </c>
      <c r="E443">
        <v>5.0282499999999999</v>
      </c>
      <c r="F443">
        <v>3.9500000000000004E-3</v>
      </c>
      <c r="G443">
        <v>0.26329599999999997</v>
      </c>
    </row>
    <row r="444" spans="1:7">
      <c r="A444">
        <v>443</v>
      </c>
      <c r="B444" t="s">
        <v>586</v>
      </c>
      <c r="C444">
        <v>0.64102800000000004</v>
      </c>
      <c r="D444">
        <v>4.8555000000000001</v>
      </c>
      <c r="E444">
        <v>2.92116</v>
      </c>
      <c r="F444">
        <v>1.295E-2</v>
      </c>
      <c r="G444">
        <v>0.44059700000000002</v>
      </c>
    </row>
    <row r="445" spans="1:7">
      <c r="A445">
        <v>444</v>
      </c>
      <c r="B445" t="s">
        <v>587</v>
      </c>
      <c r="C445">
        <v>6.9968599999999999</v>
      </c>
      <c r="D445">
        <v>29.3111</v>
      </c>
      <c r="E445">
        <v>2.0666699999999998</v>
      </c>
      <c r="F445">
        <v>4.82E-2</v>
      </c>
      <c r="G445">
        <v>0.75833700000000004</v>
      </c>
    </row>
    <row r="446" spans="1:7">
      <c r="A446">
        <v>445</v>
      </c>
      <c r="B446" t="s">
        <v>588</v>
      </c>
      <c r="C446">
        <v>16.747800000000002</v>
      </c>
      <c r="D446">
        <v>55.456499999999998</v>
      </c>
      <c r="E446">
        <v>1.7273799999999999</v>
      </c>
      <c r="F446">
        <v>4.0000000000000001E-3</v>
      </c>
      <c r="G446">
        <v>0.263403</v>
      </c>
    </row>
    <row r="447" spans="1:7">
      <c r="A447">
        <v>446</v>
      </c>
      <c r="B447" t="s">
        <v>589</v>
      </c>
      <c r="C447">
        <v>14.561</v>
      </c>
      <c r="D447">
        <v>65.860900000000001</v>
      </c>
      <c r="E447">
        <v>2.1773199999999999</v>
      </c>
      <c r="F447">
        <v>7.5000000000000002E-4</v>
      </c>
      <c r="G447">
        <v>0.103799</v>
      </c>
    </row>
    <row r="448" spans="1:7">
      <c r="A448">
        <v>447</v>
      </c>
      <c r="B448" t="s">
        <v>590</v>
      </c>
      <c r="C448">
        <v>26.514299999999999</v>
      </c>
      <c r="D448">
        <v>77.985799999999998</v>
      </c>
      <c r="E448">
        <v>1.55644</v>
      </c>
      <c r="F448">
        <v>1.9599999999999999E-2</v>
      </c>
      <c r="G448">
        <v>0.52131499999999997</v>
      </c>
    </row>
    <row r="449" spans="1:7">
      <c r="A449">
        <v>448</v>
      </c>
      <c r="B449" t="s">
        <v>591</v>
      </c>
      <c r="C449">
        <v>309.10899999999998</v>
      </c>
      <c r="D449">
        <v>813.47400000000005</v>
      </c>
      <c r="E449">
        <v>1.39598</v>
      </c>
      <c r="F449">
        <v>1.9099999999999999E-2</v>
      </c>
      <c r="G449">
        <v>0.51900500000000005</v>
      </c>
    </row>
    <row r="450" spans="1:7">
      <c r="A450">
        <v>449</v>
      </c>
      <c r="B450" t="s">
        <v>592</v>
      </c>
      <c r="C450">
        <v>43.296599999999998</v>
      </c>
      <c r="D450">
        <v>106.86799999999999</v>
      </c>
      <c r="E450">
        <v>1.3035099999999999</v>
      </c>
      <c r="F450">
        <v>3.1850000000000003E-2</v>
      </c>
      <c r="G450">
        <v>0.62592300000000001</v>
      </c>
    </row>
    <row r="451" spans="1:7">
      <c r="A451">
        <v>450</v>
      </c>
      <c r="B451" t="s">
        <v>593</v>
      </c>
      <c r="C451">
        <v>0.159609</v>
      </c>
      <c r="D451">
        <v>1.8579300000000001</v>
      </c>
      <c r="E451">
        <v>3.54108</v>
      </c>
      <c r="F451">
        <v>3.9500000000000004E-3</v>
      </c>
      <c r="G451">
        <v>0.26329599999999997</v>
      </c>
    </row>
    <row r="452" spans="1:7">
      <c r="A452">
        <v>451</v>
      </c>
      <c r="B452" t="s">
        <v>594</v>
      </c>
      <c r="C452">
        <v>1.78302</v>
      </c>
      <c r="D452">
        <v>9.7409099999999995</v>
      </c>
      <c r="E452">
        <v>2.4497300000000002</v>
      </c>
      <c r="F452">
        <v>4.5350000000000001E-2</v>
      </c>
      <c r="G452">
        <v>0.73619400000000002</v>
      </c>
    </row>
    <row r="453" spans="1:7">
      <c r="A453">
        <v>452</v>
      </c>
      <c r="B453" t="s">
        <v>595</v>
      </c>
      <c r="C453">
        <v>1.1091200000000001</v>
      </c>
      <c r="D453">
        <v>8.2033900000000006</v>
      </c>
      <c r="E453">
        <v>2.8868100000000001</v>
      </c>
      <c r="F453">
        <v>9.4000000000000004E-3</v>
      </c>
      <c r="G453">
        <v>0.38015199999999999</v>
      </c>
    </row>
    <row r="454" spans="1:7">
      <c r="A454">
        <v>453</v>
      </c>
      <c r="B454" t="s">
        <v>596</v>
      </c>
      <c r="C454">
        <v>13.452</v>
      </c>
      <c r="D454">
        <v>42.899500000000003</v>
      </c>
      <c r="E454">
        <v>1.6731400000000001</v>
      </c>
      <c r="F454">
        <v>7.8499999999999993E-3</v>
      </c>
      <c r="G454">
        <v>0.34554800000000002</v>
      </c>
    </row>
    <row r="455" spans="1:7">
      <c r="A455">
        <v>454</v>
      </c>
      <c r="B455" t="s">
        <v>597</v>
      </c>
      <c r="C455">
        <v>76.484300000000005</v>
      </c>
      <c r="D455">
        <v>294.92500000000001</v>
      </c>
      <c r="E455">
        <v>1.9471099999999999</v>
      </c>
      <c r="F455">
        <v>1.0499999999999999E-3</v>
      </c>
      <c r="G455">
        <v>0.125165</v>
      </c>
    </row>
    <row r="456" spans="1:7">
      <c r="A456">
        <v>455</v>
      </c>
      <c r="B456" t="s">
        <v>598</v>
      </c>
      <c r="C456">
        <v>7.9023700000000003</v>
      </c>
      <c r="D456">
        <v>21.3551</v>
      </c>
      <c r="E456">
        <v>1.4342200000000001</v>
      </c>
      <c r="F456">
        <v>1.7899999999999999E-2</v>
      </c>
      <c r="G456">
        <v>0.51195299999999999</v>
      </c>
    </row>
    <row r="457" spans="1:7">
      <c r="A457">
        <v>456</v>
      </c>
      <c r="B457" t="s">
        <v>599</v>
      </c>
      <c r="C457">
        <v>42.274700000000003</v>
      </c>
      <c r="D457">
        <v>126.23</v>
      </c>
      <c r="E457">
        <v>1.57819</v>
      </c>
      <c r="F457">
        <v>1.37E-2</v>
      </c>
      <c r="G457">
        <v>0.45090599999999997</v>
      </c>
    </row>
    <row r="458" spans="1:7">
      <c r="A458">
        <v>457</v>
      </c>
      <c r="B458" t="s">
        <v>600</v>
      </c>
      <c r="C458">
        <v>3.5565600000000002</v>
      </c>
      <c r="D458">
        <v>13.965</v>
      </c>
      <c r="E458">
        <v>1.97326</v>
      </c>
      <c r="F458">
        <v>6.4000000000000003E-3</v>
      </c>
      <c r="G458">
        <v>0.32159500000000002</v>
      </c>
    </row>
    <row r="459" spans="1:7">
      <c r="A459">
        <v>458</v>
      </c>
      <c r="B459" t="s">
        <v>601</v>
      </c>
      <c r="C459">
        <v>9.8185300000000009</v>
      </c>
      <c r="D459">
        <v>31.145</v>
      </c>
      <c r="E459">
        <v>1.6654199999999999</v>
      </c>
      <c r="F459">
        <v>6.9499999999999996E-3</v>
      </c>
      <c r="G459">
        <v>0.32801599999999997</v>
      </c>
    </row>
    <row r="460" spans="1:7">
      <c r="A460">
        <v>459</v>
      </c>
      <c r="B460" t="s">
        <v>602</v>
      </c>
      <c r="C460">
        <v>0.27146900000000002</v>
      </c>
      <c r="D460">
        <v>1.7411000000000001</v>
      </c>
      <c r="E460">
        <v>2.68113</v>
      </c>
      <c r="F460">
        <v>4.4949999999999997E-2</v>
      </c>
      <c r="G460">
        <v>0.73334500000000002</v>
      </c>
    </row>
    <row r="461" spans="1:7">
      <c r="A461">
        <v>460</v>
      </c>
      <c r="B461" t="s">
        <v>603</v>
      </c>
      <c r="C461">
        <v>9.1854099999999994E-2</v>
      </c>
      <c r="D461">
        <v>0.78023200000000004</v>
      </c>
      <c r="E461">
        <v>3.08649</v>
      </c>
      <c r="F461">
        <v>4.48E-2</v>
      </c>
      <c r="G461">
        <v>0.73162899999999997</v>
      </c>
    </row>
    <row r="462" spans="1:7">
      <c r="A462">
        <v>461</v>
      </c>
      <c r="B462" t="s">
        <v>604</v>
      </c>
      <c r="C462">
        <v>5.6793399999999998</v>
      </c>
      <c r="D462">
        <v>14.837</v>
      </c>
      <c r="E462">
        <v>1.3854</v>
      </c>
      <c r="F462">
        <v>3.705E-2</v>
      </c>
      <c r="G462">
        <v>0.673041</v>
      </c>
    </row>
    <row r="463" spans="1:7">
      <c r="A463">
        <v>462</v>
      </c>
      <c r="B463" t="s">
        <v>605</v>
      </c>
      <c r="C463">
        <v>0.98421499999999995</v>
      </c>
      <c r="D463">
        <v>5.3033999999999999</v>
      </c>
      <c r="E463">
        <v>2.4298700000000002</v>
      </c>
      <c r="F463">
        <v>2.7449999999999999E-2</v>
      </c>
      <c r="G463">
        <v>0.58706199999999997</v>
      </c>
    </row>
    <row r="464" spans="1:7">
      <c r="A464">
        <v>463</v>
      </c>
      <c r="B464" t="s">
        <v>606</v>
      </c>
      <c r="C464">
        <v>4.2237999999999998</v>
      </c>
      <c r="D464">
        <v>19.381799999999998</v>
      </c>
      <c r="E464">
        <v>2.1980900000000001</v>
      </c>
      <c r="F464">
        <v>4.3E-3</v>
      </c>
      <c r="G464">
        <v>0.26499400000000001</v>
      </c>
    </row>
    <row r="465" spans="1:7">
      <c r="A465">
        <v>464</v>
      </c>
      <c r="B465" t="s">
        <v>607</v>
      </c>
      <c r="C465">
        <v>2.72858</v>
      </c>
      <c r="D465">
        <v>6.9239499999999996</v>
      </c>
      <c r="E465">
        <v>1.34345</v>
      </c>
      <c r="F465">
        <v>3.3450000000000001E-2</v>
      </c>
      <c r="G465">
        <v>0.64116399999999996</v>
      </c>
    </row>
    <row r="466" spans="1:7">
      <c r="A466">
        <v>465</v>
      </c>
      <c r="B466" t="s">
        <v>608</v>
      </c>
      <c r="C466">
        <v>45.900799999999997</v>
      </c>
      <c r="D466">
        <v>20.330300000000001</v>
      </c>
      <c r="E466">
        <v>-1.17489</v>
      </c>
      <c r="F466">
        <v>4.4249999999999998E-2</v>
      </c>
      <c r="G466">
        <v>0.72500500000000001</v>
      </c>
    </row>
    <row r="467" spans="1:7">
      <c r="A467">
        <v>466</v>
      </c>
      <c r="B467" t="s">
        <v>609</v>
      </c>
      <c r="C467">
        <v>31.038599999999999</v>
      </c>
      <c r="D467">
        <v>0.39814699999999997</v>
      </c>
      <c r="E467">
        <v>-6.2846200000000003</v>
      </c>
      <c r="F467">
        <v>1.375E-2</v>
      </c>
      <c r="G467">
        <v>0.45090599999999997</v>
      </c>
    </row>
    <row r="468" spans="1:7">
      <c r="A468">
        <v>467</v>
      </c>
      <c r="B468" t="s">
        <v>610</v>
      </c>
      <c r="C468">
        <v>35.619999999999997</v>
      </c>
      <c r="D468">
        <v>12.2029</v>
      </c>
      <c r="E468">
        <v>-1.5454699999999999</v>
      </c>
      <c r="F468">
        <v>3.8899999999999997E-2</v>
      </c>
      <c r="G468">
        <v>0.68411299999999997</v>
      </c>
    </row>
    <row r="469" spans="1:7">
      <c r="A469">
        <v>468</v>
      </c>
      <c r="B469" t="s">
        <v>611</v>
      </c>
      <c r="C469">
        <v>23.183700000000002</v>
      </c>
      <c r="D469">
        <v>9.3705200000000008</v>
      </c>
      <c r="E469">
        <v>-1.30691</v>
      </c>
      <c r="F469">
        <v>3.6850000000000001E-2</v>
      </c>
      <c r="G469">
        <v>0.670153</v>
      </c>
    </row>
    <row r="470" spans="1:7">
      <c r="A470">
        <v>469</v>
      </c>
      <c r="B470" t="s">
        <v>612</v>
      </c>
      <c r="C470">
        <v>4.4335399999999998</v>
      </c>
      <c r="D470">
        <v>0.59893799999999997</v>
      </c>
      <c r="E470">
        <v>-2.8879800000000002</v>
      </c>
      <c r="F470">
        <v>3.7449999999999997E-2</v>
      </c>
      <c r="G470">
        <v>0.67505099999999996</v>
      </c>
    </row>
    <row r="471" spans="1:7">
      <c r="A471">
        <v>470</v>
      </c>
      <c r="B471" t="s">
        <v>613</v>
      </c>
      <c r="C471">
        <v>4.0728499999999999</v>
      </c>
      <c r="D471">
        <v>0.88146899999999995</v>
      </c>
      <c r="E471">
        <v>-2.2080600000000001</v>
      </c>
      <c r="F471">
        <v>3.9649999999999998E-2</v>
      </c>
      <c r="G471">
        <v>0.68666400000000005</v>
      </c>
    </row>
    <row r="472" spans="1:7">
      <c r="A472">
        <v>471</v>
      </c>
      <c r="B472" t="s">
        <v>614</v>
      </c>
      <c r="C472">
        <v>9.7043300000000006</v>
      </c>
      <c r="D472">
        <v>3.3115899999999998</v>
      </c>
      <c r="E472">
        <v>-1.5510999999999999</v>
      </c>
      <c r="F472">
        <v>3.1949999999999999E-2</v>
      </c>
      <c r="G472">
        <v>0.62638099999999997</v>
      </c>
    </row>
    <row r="473" spans="1:7">
      <c r="A473">
        <v>472</v>
      </c>
      <c r="B473" t="s">
        <v>615</v>
      </c>
      <c r="C473">
        <v>12.5656</v>
      </c>
      <c r="D473">
        <v>1.2457400000000001</v>
      </c>
      <c r="E473">
        <v>-3.3344100000000001</v>
      </c>
      <c r="F473">
        <v>1.25E-3</v>
      </c>
      <c r="G473">
        <v>0.14344799999999999</v>
      </c>
    </row>
    <row r="474" spans="1:7">
      <c r="A474">
        <v>473</v>
      </c>
      <c r="B474" t="s">
        <v>616</v>
      </c>
      <c r="C474">
        <v>28.200900000000001</v>
      </c>
      <c r="D474">
        <v>2.4445000000000001</v>
      </c>
      <c r="E474">
        <v>-3.52813</v>
      </c>
      <c r="F474">
        <v>1.585E-2</v>
      </c>
      <c r="G474">
        <v>0.47644599999999998</v>
      </c>
    </row>
    <row r="475" spans="1:7">
      <c r="A475">
        <v>474</v>
      </c>
      <c r="B475" t="s">
        <v>617</v>
      </c>
      <c r="C475">
        <v>4.3079400000000003</v>
      </c>
      <c r="D475">
        <v>5.4645800000000001E-2</v>
      </c>
      <c r="E475">
        <v>-6.3007400000000002</v>
      </c>
      <c r="F475">
        <v>7.5500000000000003E-3</v>
      </c>
      <c r="G475">
        <v>0.33818999999999999</v>
      </c>
    </row>
    <row r="476" spans="1:7">
      <c r="A476">
        <v>475</v>
      </c>
      <c r="B476" t="s">
        <v>618</v>
      </c>
      <c r="C476">
        <v>9.5892099999999996</v>
      </c>
      <c r="D476">
        <v>0.46281099999999997</v>
      </c>
      <c r="E476">
        <v>-4.3729199999999997</v>
      </c>
      <c r="F476">
        <v>0.04</v>
      </c>
      <c r="G476">
        <v>0.68907200000000002</v>
      </c>
    </row>
    <row r="477" spans="1:7">
      <c r="A477">
        <v>476</v>
      </c>
      <c r="B477" t="s">
        <v>619</v>
      </c>
      <c r="C477">
        <v>36.477200000000003</v>
      </c>
      <c r="D477">
        <v>1.6471800000000001</v>
      </c>
      <c r="E477">
        <v>-4.4689199999999998</v>
      </c>
      <c r="F477" s="69">
        <v>5.0000000000000002E-5</v>
      </c>
      <c r="G477">
        <v>2.0413799999999999E-2</v>
      </c>
    </row>
    <row r="478" spans="1:7">
      <c r="A478">
        <v>477</v>
      </c>
      <c r="B478" t="s">
        <v>620</v>
      </c>
      <c r="C478">
        <v>10.339</v>
      </c>
      <c r="D478">
        <v>1.0071000000000001</v>
      </c>
      <c r="E478">
        <v>-3.35982</v>
      </c>
      <c r="F478">
        <v>1.9550000000000001E-2</v>
      </c>
      <c r="G478">
        <v>0.52131499999999997</v>
      </c>
    </row>
    <row r="479" spans="1:7">
      <c r="A479">
        <v>478</v>
      </c>
      <c r="B479" t="s">
        <v>621</v>
      </c>
      <c r="C479">
        <v>1.34362</v>
      </c>
      <c r="D479">
        <v>1.18811E-2</v>
      </c>
      <c r="E479">
        <v>-6.8213100000000004</v>
      </c>
      <c r="F479">
        <v>4.9399999999999999E-2</v>
      </c>
      <c r="G479">
        <v>0.76980099999999996</v>
      </c>
    </row>
    <row r="480" spans="1:7">
      <c r="A480">
        <v>479</v>
      </c>
      <c r="B480" t="s">
        <v>622</v>
      </c>
      <c r="C480">
        <v>2.8310599999999999</v>
      </c>
      <c r="D480">
        <v>0.17816499999999999</v>
      </c>
      <c r="E480">
        <v>-3.9900600000000002</v>
      </c>
      <c r="F480">
        <v>1.7250000000000001E-2</v>
      </c>
      <c r="G480">
        <v>0.49948500000000001</v>
      </c>
    </row>
    <row r="481" spans="1:7">
      <c r="A481">
        <v>480</v>
      </c>
      <c r="B481" t="s">
        <v>623</v>
      </c>
      <c r="C481">
        <v>17.645399999999999</v>
      </c>
      <c r="D481">
        <v>1.8370200000000001</v>
      </c>
      <c r="E481">
        <v>-3.2638600000000002</v>
      </c>
      <c r="F481">
        <v>2.3500000000000001E-3</v>
      </c>
      <c r="G481">
        <v>0.201989</v>
      </c>
    </row>
    <row r="482" spans="1:7">
      <c r="A482">
        <v>481</v>
      </c>
      <c r="B482" t="s">
        <v>624</v>
      </c>
      <c r="C482">
        <v>29.5139</v>
      </c>
      <c r="D482">
        <v>2.75875</v>
      </c>
      <c r="E482">
        <v>-3.4193099999999998</v>
      </c>
      <c r="F482">
        <v>1.4999999999999999E-4</v>
      </c>
      <c r="G482">
        <v>4.8993000000000002E-2</v>
      </c>
    </row>
    <row r="483" spans="1:7">
      <c r="A483">
        <v>482</v>
      </c>
      <c r="B483" t="s">
        <v>625</v>
      </c>
      <c r="C483">
        <v>1.5525800000000001</v>
      </c>
      <c r="D483">
        <v>0.102267</v>
      </c>
      <c r="E483">
        <v>-3.9242499999999998</v>
      </c>
      <c r="F483">
        <v>2.3349999999999999E-2</v>
      </c>
      <c r="G483">
        <v>0.55831500000000001</v>
      </c>
    </row>
    <row r="484" spans="1:7">
      <c r="A484">
        <v>483</v>
      </c>
      <c r="B484" t="s">
        <v>626</v>
      </c>
      <c r="C484">
        <v>29.189299999999999</v>
      </c>
      <c r="D484">
        <v>7.72966</v>
      </c>
      <c r="E484">
        <v>-1.91696</v>
      </c>
      <c r="F484">
        <v>1.095E-2</v>
      </c>
      <c r="G484">
        <v>0.403667</v>
      </c>
    </row>
    <row r="485" spans="1:7">
      <c r="A485">
        <v>484</v>
      </c>
      <c r="B485" t="s">
        <v>627</v>
      </c>
      <c r="C485">
        <v>22.549800000000001</v>
      </c>
      <c r="D485">
        <v>7.5664999999999996</v>
      </c>
      <c r="E485">
        <v>-1.57541</v>
      </c>
      <c r="F485">
        <v>1.0449999999999999E-2</v>
      </c>
      <c r="G485">
        <v>0.39322299999999999</v>
      </c>
    </row>
    <row r="486" spans="1:7">
      <c r="A486">
        <v>485</v>
      </c>
      <c r="B486" t="s">
        <v>628</v>
      </c>
      <c r="C486">
        <v>35.903199999999998</v>
      </c>
      <c r="D486">
        <v>11.986499999999999</v>
      </c>
      <c r="E486">
        <v>-1.5827100000000001</v>
      </c>
      <c r="F486">
        <v>9.4500000000000001E-3</v>
      </c>
      <c r="G486">
        <v>0.38015199999999999</v>
      </c>
    </row>
    <row r="487" spans="1:7">
      <c r="A487">
        <v>486</v>
      </c>
      <c r="B487" t="s">
        <v>629</v>
      </c>
      <c r="C487">
        <v>43.538899999999998</v>
      </c>
      <c r="D487">
        <v>6.8860799999999998</v>
      </c>
      <c r="E487">
        <v>-2.6605500000000002</v>
      </c>
      <c r="F487">
        <v>2.9049999999999999E-2</v>
      </c>
      <c r="G487">
        <v>0.60204999999999997</v>
      </c>
    </row>
    <row r="488" spans="1:7">
      <c r="A488">
        <v>487</v>
      </c>
      <c r="B488" t="s">
        <v>630</v>
      </c>
      <c r="C488">
        <v>129.28800000000001</v>
      </c>
      <c r="D488">
        <v>52.402700000000003</v>
      </c>
      <c r="E488">
        <v>-1.30288</v>
      </c>
      <c r="F488">
        <v>2.4150000000000001E-2</v>
      </c>
      <c r="G488">
        <v>0.56584500000000004</v>
      </c>
    </row>
    <row r="489" spans="1:7">
      <c r="A489">
        <v>488</v>
      </c>
      <c r="B489" t="s">
        <v>631</v>
      </c>
      <c r="C489">
        <v>62.194699999999997</v>
      </c>
      <c r="D489">
        <v>2.13842</v>
      </c>
      <c r="E489">
        <v>-4.8621699999999999</v>
      </c>
      <c r="F489">
        <v>2.2499999999999998E-3</v>
      </c>
      <c r="G489">
        <v>0.196496</v>
      </c>
    </row>
    <row r="490" spans="1:7">
      <c r="A490">
        <v>489</v>
      </c>
      <c r="B490" t="s">
        <v>632</v>
      </c>
      <c r="C490">
        <v>22.222300000000001</v>
      </c>
      <c r="D490">
        <v>3.5891799999999998</v>
      </c>
      <c r="E490">
        <v>-2.63028</v>
      </c>
      <c r="F490">
        <v>7.0499999999999998E-3</v>
      </c>
      <c r="G490">
        <v>0.32801599999999997</v>
      </c>
    </row>
    <row r="491" spans="1:7">
      <c r="A491">
        <v>490</v>
      </c>
      <c r="B491" t="s">
        <v>633</v>
      </c>
      <c r="C491">
        <v>1.9003699999999999</v>
      </c>
      <c r="D491">
        <v>0.29919699999999999</v>
      </c>
      <c r="E491">
        <v>-2.6671100000000001</v>
      </c>
      <c r="F491">
        <v>4.6949999999999999E-2</v>
      </c>
      <c r="G491">
        <v>0.75318300000000005</v>
      </c>
    </row>
    <row r="492" spans="1:7">
      <c r="A492">
        <v>491</v>
      </c>
      <c r="B492" t="s">
        <v>634</v>
      </c>
      <c r="C492">
        <v>3.7910200000000001</v>
      </c>
      <c r="D492">
        <v>0.441915</v>
      </c>
      <c r="E492">
        <v>-3.1007500000000001</v>
      </c>
      <c r="F492">
        <v>3.5299999999999998E-2</v>
      </c>
      <c r="G492">
        <v>0.65883899999999995</v>
      </c>
    </row>
    <row r="493" spans="1:7">
      <c r="A493">
        <v>492</v>
      </c>
      <c r="B493" t="s">
        <v>635</v>
      </c>
      <c r="C493">
        <v>1.8324100000000001</v>
      </c>
      <c r="D493">
        <v>7.0920700000000003E-2</v>
      </c>
      <c r="E493">
        <v>-4.6913900000000002</v>
      </c>
      <c r="F493">
        <v>1.315E-2</v>
      </c>
      <c r="G493">
        <v>0.44370399999999999</v>
      </c>
    </row>
    <row r="494" spans="1:7">
      <c r="A494">
        <v>493</v>
      </c>
      <c r="B494" t="s">
        <v>636</v>
      </c>
      <c r="C494">
        <v>10.3485</v>
      </c>
      <c r="D494">
        <v>8.9400400000000005E-2</v>
      </c>
      <c r="E494">
        <v>-6.8549199999999999</v>
      </c>
      <c r="F494">
        <v>3.2800000000000003E-2</v>
      </c>
      <c r="G494">
        <v>0.63391299999999995</v>
      </c>
    </row>
    <row r="495" spans="1:7">
      <c r="A495">
        <v>494</v>
      </c>
      <c r="B495" t="s">
        <v>637</v>
      </c>
      <c r="C495">
        <v>8.6472599999999993</v>
      </c>
      <c r="D495">
        <v>2.3405200000000002</v>
      </c>
      <c r="E495">
        <v>-1.88541</v>
      </c>
      <c r="F495">
        <v>2.4799999999999999E-2</v>
      </c>
      <c r="G495">
        <v>0.56883300000000003</v>
      </c>
    </row>
    <row r="496" spans="1:7">
      <c r="A496">
        <v>495</v>
      </c>
      <c r="B496" t="s">
        <v>638</v>
      </c>
      <c r="C496">
        <v>5.5918599999999996</v>
      </c>
      <c r="D496">
        <v>0.44964900000000002</v>
      </c>
      <c r="E496">
        <v>-3.63646</v>
      </c>
      <c r="F496">
        <v>2.65E-3</v>
      </c>
      <c r="G496">
        <v>0.21110799999999999</v>
      </c>
    </row>
    <row r="497" spans="1:7">
      <c r="A497">
        <v>496</v>
      </c>
      <c r="B497" t="s">
        <v>639</v>
      </c>
      <c r="C497">
        <v>7.9286000000000003</v>
      </c>
      <c r="D497">
        <v>0.19423799999999999</v>
      </c>
      <c r="E497">
        <v>-5.3511699999999998</v>
      </c>
      <c r="F497">
        <v>2.98E-2</v>
      </c>
      <c r="G497">
        <v>0.60406499999999996</v>
      </c>
    </row>
    <row r="498" spans="1:7">
      <c r="A498">
        <v>497</v>
      </c>
      <c r="B498" t="s">
        <v>640</v>
      </c>
      <c r="C498">
        <v>23.8125</v>
      </c>
      <c r="D498">
        <v>0.91016600000000003</v>
      </c>
      <c r="E498">
        <v>-4.7094500000000004</v>
      </c>
      <c r="F498">
        <v>4.15E-3</v>
      </c>
      <c r="G498">
        <v>0.26499400000000001</v>
      </c>
    </row>
    <row r="499" spans="1:7">
      <c r="A499">
        <v>498</v>
      </c>
      <c r="B499" t="s">
        <v>641</v>
      </c>
      <c r="C499">
        <v>2.6062799999999999</v>
      </c>
      <c r="D499">
        <v>0.22318399999999999</v>
      </c>
      <c r="E499">
        <v>-3.54569</v>
      </c>
      <c r="F499">
        <v>1.7000000000000001E-2</v>
      </c>
      <c r="G499">
        <v>0.496334</v>
      </c>
    </row>
    <row r="500" spans="1:7">
      <c r="A500">
        <v>499</v>
      </c>
      <c r="B500" t="s">
        <v>642</v>
      </c>
      <c r="C500">
        <v>11.0055</v>
      </c>
      <c r="D500">
        <v>2.5883500000000002</v>
      </c>
      <c r="E500">
        <v>-2.0881099999999999</v>
      </c>
      <c r="F500">
        <v>1.9400000000000001E-2</v>
      </c>
      <c r="G500">
        <v>0.52131499999999997</v>
      </c>
    </row>
    <row r="501" spans="1:7">
      <c r="A501">
        <v>500</v>
      </c>
      <c r="B501" t="s">
        <v>643</v>
      </c>
      <c r="C501">
        <v>3.57511</v>
      </c>
      <c r="D501">
        <v>0.216585</v>
      </c>
      <c r="E501">
        <v>-4.0449799999999998</v>
      </c>
      <c r="F501">
        <v>1.11E-2</v>
      </c>
      <c r="G501">
        <v>0.40553499999999998</v>
      </c>
    </row>
    <row r="502" spans="1:7">
      <c r="A502">
        <v>501</v>
      </c>
      <c r="B502" t="s">
        <v>644</v>
      </c>
      <c r="C502">
        <v>294.762</v>
      </c>
      <c r="D502">
        <v>105.709</v>
      </c>
      <c r="E502">
        <v>-1.4794499999999999</v>
      </c>
      <c r="F502">
        <v>1.2999999999999999E-2</v>
      </c>
      <c r="G502">
        <v>0.44137799999999999</v>
      </c>
    </row>
    <row r="503" spans="1:7">
      <c r="A503">
        <v>502</v>
      </c>
      <c r="B503" t="s">
        <v>645</v>
      </c>
      <c r="C503">
        <v>44.633499999999998</v>
      </c>
      <c r="D503">
        <v>4.2195900000000002</v>
      </c>
      <c r="E503">
        <v>-3.4029500000000001</v>
      </c>
      <c r="F503">
        <v>2.0500000000000002E-3</v>
      </c>
      <c r="G503">
        <v>0.18496399999999999</v>
      </c>
    </row>
    <row r="504" spans="1:7">
      <c r="A504">
        <v>503</v>
      </c>
      <c r="B504" t="s">
        <v>646</v>
      </c>
      <c r="C504">
        <v>0.83544200000000002</v>
      </c>
      <c r="D504">
        <v>3.4015799999999999E-2</v>
      </c>
      <c r="E504">
        <v>-4.6182600000000003</v>
      </c>
      <c r="F504">
        <v>7.5500000000000003E-3</v>
      </c>
      <c r="G504">
        <v>0.33818999999999999</v>
      </c>
    </row>
    <row r="505" spans="1:7">
      <c r="A505">
        <v>504</v>
      </c>
      <c r="B505" t="s">
        <v>647</v>
      </c>
      <c r="C505">
        <v>1.2507200000000001</v>
      </c>
      <c r="D505">
        <v>0.182228</v>
      </c>
      <c r="E505">
        <v>-2.77895</v>
      </c>
      <c r="F505">
        <v>4.9950000000000001E-2</v>
      </c>
      <c r="G505">
        <v>0.77247500000000002</v>
      </c>
    </row>
    <row r="506" spans="1:7">
      <c r="A506">
        <v>505</v>
      </c>
      <c r="B506" t="s">
        <v>648</v>
      </c>
      <c r="C506">
        <v>18.191299999999998</v>
      </c>
      <c r="D506">
        <v>5.0100300000000004</v>
      </c>
      <c r="E506">
        <v>-1.86036</v>
      </c>
      <c r="F506">
        <v>6.1000000000000004E-3</v>
      </c>
      <c r="G506">
        <v>0.316251</v>
      </c>
    </row>
    <row r="507" spans="1:7">
      <c r="A507">
        <v>506</v>
      </c>
      <c r="B507" t="s">
        <v>649</v>
      </c>
      <c r="C507">
        <v>3.4562499999999998</v>
      </c>
      <c r="D507">
        <v>0.15476999999999999</v>
      </c>
      <c r="E507">
        <v>-4.4810100000000004</v>
      </c>
      <c r="F507">
        <v>4.8500000000000001E-3</v>
      </c>
      <c r="G507">
        <v>0.28801900000000002</v>
      </c>
    </row>
    <row r="508" spans="1:7">
      <c r="A508">
        <v>507</v>
      </c>
      <c r="B508" t="s">
        <v>650</v>
      </c>
      <c r="C508">
        <v>13.980499999999999</v>
      </c>
      <c r="D508">
        <v>1.3988700000000001</v>
      </c>
      <c r="E508">
        <v>-3.3210799999999998</v>
      </c>
      <c r="F508">
        <v>3.7499999999999999E-3</v>
      </c>
      <c r="G508">
        <v>0.25949699999999998</v>
      </c>
    </row>
    <row r="509" spans="1:7">
      <c r="A509">
        <v>508</v>
      </c>
      <c r="B509" t="s">
        <v>651</v>
      </c>
      <c r="C509">
        <v>16.036999999999999</v>
      </c>
      <c r="D509">
        <v>1.47298</v>
      </c>
      <c r="E509">
        <v>-3.4445999999999999</v>
      </c>
      <c r="F509">
        <v>2.01E-2</v>
      </c>
      <c r="G509">
        <v>0.52773800000000004</v>
      </c>
    </row>
    <row r="510" spans="1:7">
      <c r="A510">
        <v>509</v>
      </c>
      <c r="B510" t="s">
        <v>652</v>
      </c>
      <c r="C510">
        <v>5.6495699999999998</v>
      </c>
      <c r="D510">
        <v>0.69373200000000002</v>
      </c>
      <c r="E510">
        <v>-3.02569</v>
      </c>
      <c r="F510">
        <v>4.5699999999999998E-2</v>
      </c>
      <c r="G510">
        <v>0.73967000000000005</v>
      </c>
    </row>
    <row r="511" spans="1:7">
      <c r="A511">
        <v>510</v>
      </c>
      <c r="B511" t="s">
        <v>653</v>
      </c>
      <c r="C511">
        <v>2.60134</v>
      </c>
      <c r="D511">
        <v>0.42205700000000002</v>
      </c>
      <c r="E511">
        <v>-2.6237400000000002</v>
      </c>
      <c r="F511">
        <v>3.4000000000000002E-2</v>
      </c>
      <c r="G511">
        <v>0.64714899999999997</v>
      </c>
    </row>
    <row r="512" spans="1:7">
      <c r="A512">
        <v>511</v>
      </c>
      <c r="B512" t="s">
        <v>654</v>
      </c>
      <c r="C512">
        <v>10.656700000000001</v>
      </c>
      <c r="D512">
        <v>1.66</v>
      </c>
      <c r="E512">
        <v>-2.6825100000000002</v>
      </c>
      <c r="F512">
        <v>7.7000000000000002E-3</v>
      </c>
      <c r="G512">
        <v>0.34078199999999997</v>
      </c>
    </row>
    <row r="513" spans="1:7">
      <c r="A513">
        <v>512</v>
      </c>
      <c r="B513" t="s">
        <v>655</v>
      </c>
      <c r="C513">
        <v>2.4077899999999999</v>
      </c>
      <c r="D513">
        <v>0.211398</v>
      </c>
      <c r="E513">
        <v>-3.5096799999999999</v>
      </c>
      <c r="F513">
        <v>3.3799999999999997E-2</v>
      </c>
      <c r="G513">
        <v>0.64559999999999995</v>
      </c>
    </row>
    <row r="514" spans="1:7">
      <c r="A514">
        <v>513</v>
      </c>
      <c r="B514" t="s">
        <v>656</v>
      </c>
      <c r="C514">
        <v>41.126600000000003</v>
      </c>
      <c r="D514">
        <v>17.929099999999998</v>
      </c>
      <c r="E514">
        <v>-1.1977599999999999</v>
      </c>
      <c r="F514">
        <v>4.1549999999999997E-2</v>
      </c>
      <c r="G514">
        <v>0.70316400000000001</v>
      </c>
    </row>
    <row r="515" spans="1:7">
      <c r="A515">
        <v>514</v>
      </c>
      <c r="B515" t="s">
        <v>657</v>
      </c>
      <c r="C515">
        <v>1.33372</v>
      </c>
      <c r="D515">
        <v>0.16544</v>
      </c>
      <c r="E515">
        <v>-3.0110800000000002</v>
      </c>
      <c r="F515">
        <v>3.2800000000000003E-2</v>
      </c>
      <c r="G515">
        <v>0.63391299999999995</v>
      </c>
    </row>
    <row r="516" spans="1:7">
      <c r="A516">
        <v>515</v>
      </c>
      <c r="B516" t="s">
        <v>658</v>
      </c>
      <c r="C516">
        <v>3.5818500000000002</v>
      </c>
      <c r="D516">
        <v>0.27634999999999998</v>
      </c>
      <c r="E516">
        <v>-3.6961300000000001</v>
      </c>
      <c r="F516">
        <v>2.92E-2</v>
      </c>
      <c r="G516">
        <v>0.60362700000000002</v>
      </c>
    </row>
    <row r="517" spans="1:7">
      <c r="A517">
        <v>516</v>
      </c>
      <c r="B517" t="s">
        <v>659</v>
      </c>
      <c r="C517">
        <v>2.8725000000000001</v>
      </c>
      <c r="D517">
        <v>0.20572499999999999</v>
      </c>
      <c r="E517">
        <v>-3.8035199999999998</v>
      </c>
      <c r="F517">
        <v>1.2149999999999999E-2</v>
      </c>
      <c r="G517">
        <v>0.42746699999999999</v>
      </c>
    </row>
    <row r="518" spans="1:7">
      <c r="A518">
        <v>517</v>
      </c>
      <c r="B518" t="s">
        <v>660</v>
      </c>
      <c r="C518">
        <v>28.092099999999999</v>
      </c>
      <c r="D518">
        <v>8.7062899999999992</v>
      </c>
      <c r="E518">
        <v>-1.69004</v>
      </c>
      <c r="F518">
        <v>6.0000000000000001E-3</v>
      </c>
      <c r="G518">
        <v>0.314058</v>
      </c>
    </row>
    <row r="519" spans="1:7">
      <c r="A519">
        <v>518</v>
      </c>
      <c r="B519" t="s">
        <v>661</v>
      </c>
      <c r="C519">
        <v>5.2852199999999998</v>
      </c>
      <c r="D519">
        <v>0.109069</v>
      </c>
      <c r="E519">
        <v>-5.5986500000000001</v>
      </c>
      <c r="F519">
        <v>9.5499999999999995E-3</v>
      </c>
      <c r="G519">
        <v>0.38015199999999999</v>
      </c>
    </row>
    <row r="520" spans="1:7">
      <c r="A520">
        <v>519</v>
      </c>
      <c r="B520" t="s">
        <v>662</v>
      </c>
      <c r="C520">
        <v>7.4989800000000004</v>
      </c>
      <c r="D520">
        <v>8.6170200000000002E-2</v>
      </c>
      <c r="E520">
        <v>-6.4433600000000002</v>
      </c>
      <c r="F520">
        <v>1.4499999999999999E-3</v>
      </c>
      <c r="G520">
        <v>0.15179500000000001</v>
      </c>
    </row>
    <row r="521" spans="1:7">
      <c r="A521">
        <v>520</v>
      </c>
      <c r="B521" t="s">
        <v>663</v>
      </c>
      <c r="C521">
        <v>0.88200800000000001</v>
      </c>
      <c r="D521">
        <v>6.3341300000000003E-2</v>
      </c>
      <c r="E521">
        <v>-3.7995700000000001</v>
      </c>
      <c r="F521">
        <v>1.26E-2</v>
      </c>
      <c r="G521">
        <v>0.43048199999999998</v>
      </c>
    </row>
    <row r="522" spans="1:7">
      <c r="A522">
        <v>521</v>
      </c>
      <c r="B522" t="s">
        <v>664</v>
      </c>
      <c r="C522">
        <v>0.96386799999999995</v>
      </c>
      <c r="D522">
        <v>8.3678600000000006E-2</v>
      </c>
      <c r="E522">
        <v>-3.5259100000000001</v>
      </c>
      <c r="F522">
        <v>2.5649999999999999E-2</v>
      </c>
      <c r="G522">
        <v>0.57671600000000001</v>
      </c>
    </row>
    <row r="523" spans="1:7">
      <c r="A523">
        <v>522</v>
      </c>
      <c r="B523" t="s">
        <v>665</v>
      </c>
      <c r="C523">
        <v>27.454499999999999</v>
      </c>
      <c r="D523">
        <v>10.959899999999999</v>
      </c>
      <c r="E523">
        <v>-1.32481</v>
      </c>
      <c r="F523">
        <v>1.9300000000000001E-2</v>
      </c>
      <c r="G523">
        <v>0.52097199999999999</v>
      </c>
    </row>
    <row r="524" spans="1:7">
      <c r="A524">
        <v>523</v>
      </c>
      <c r="B524" t="s">
        <v>666</v>
      </c>
      <c r="C524">
        <v>30.1065</v>
      </c>
      <c r="D524">
        <v>5.5373999999999999</v>
      </c>
      <c r="E524">
        <v>-2.44279</v>
      </c>
      <c r="F524">
        <v>1.8950000000000002E-2</v>
      </c>
      <c r="G524">
        <v>0.51751199999999997</v>
      </c>
    </row>
    <row r="525" spans="1:7">
      <c r="A525">
        <v>524</v>
      </c>
      <c r="B525" t="s">
        <v>667</v>
      </c>
      <c r="C525">
        <v>69.461799999999997</v>
      </c>
      <c r="D525">
        <v>30.0839</v>
      </c>
      <c r="E525">
        <v>-1.20723</v>
      </c>
      <c r="F525">
        <v>3.635E-2</v>
      </c>
      <c r="G525">
        <v>0.66700199999999998</v>
      </c>
    </row>
    <row r="526" spans="1:7">
      <c r="A526">
        <v>525</v>
      </c>
      <c r="B526" t="s">
        <v>668</v>
      </c>
      <c r="C526">
        <v>3.7619799999999999</v>
      </c>
      <c r="D526">
        <v>0.32799800000000001</v>
      </c>
      <c r="E526">
        <v>-3.5197400000000001</v>
      </c>
      <c r="F526">
        <v>1.7749999999999998E-2</v>
      </c>
      <c r="G526">
        <v>0.50944699999999998</v>
      </c>
    </row>
    <row r="527" spans="1:7">
      <c r="A527">
        <v>526</v>
      </c>
      <c r="B527" t="s">
        <v>669</v>
      </c>
      <c r="C527">
        <v>13.8332</v>
      </c>
      <c r="D527">
        <v>4.1361800000000004</v>
      </c>
      <c r="E527">
        <v>-1.74177</v>
      </c>
      <c r="F527">
        <v>6.3E-3</v>
      </c>
      <c r="G527">
        <v>0.32105800000000001</v>
      </c>
    </row>
    <row r="528" spans="1:7">
      <c r="A528">
        <v>527</v>
      </c>
      <c r="B528" t="s">
        <v>670</v>
      </c>
      <c r="C528">
        <v>6.7361599999999999</v>
      </c>
      <c r="D528">
        <v>1.68723</v>
      </c>
      <c r="E528">
        <v>-1.9972700000000001</v>
      </c>
      <c r="F528">
        <v>1.9300000000000001E-2</v>
      </c>
      <c r="G528">
        <v>0.52097199999999999</v>
      </c>
    </row>
    <row r="529" spans="1:7">
      <c r="A529">
        <v>528</v>
      </c>
      <c r="B529" t="s">
        <v>671</v>
      </c>
      <c r="C529">
        <v>7.0584100000000003</v>
      </c>
      <c r="D529">
        <v>2.30376</v>
      </c>
      <c r="E529">
        <v>-1.6153500000000001</v>
      </c>
      <c r="F529">
        <v>4.6350000000000002E-2</v>
      </c>
      <c r="G529">
        <v>0.74944699999999997</v>
      </c>
    </row>
    <row r="530" spans="1:7">
      <c r="A530">
        <v>529</v>
      </c>
      <c r="B530" t="s">
        <v>672</v>
      </c>
      <c r="C530">
        <v>67.740700000000004</v>
      </c>
      <c r="D530">
        <v>28.009799999999998</v>
      </c>
      <c r="E530">
        <v>-1.2740899999999999</v>
      </c>
      <c r="F530">
        <v>2.725E-2</v>
      </c>
      <c r="G530">
        <v>0.58478300000000005</v>
      </c>
    </row>
    <row r="531" spans="1:7">
      <c r="A531">
        <v>530</v>
      </c>
      <c r="B531" t="s">
        <v>673</v>
      </c>
      <c r="C531">
        <v>16.014800000000001</v>
      </c>
      <c r="D531">
        <v>1.9712700000000001</v>
      </c>
      <c r="E531">
        <v>-3.0222099999999998</v>
      </c>
      <c r="F531">
        <v>6.4000000000000003E-3</v>
      </c>
      <c r="G531">
        <v>0.32159500000000002</v>
      </c>
    </row>
    <row r="532" spans="1:7">
      <c r="A532">
        <v>531</v>
      </c>
      <c r="B532" t="s">
        <v>674</v>
      </c>
      <c r="C532">
        <v>35.934899999999999</v>
      </c>
      <c r="D532">
        <v>7.1502100000000004</v>
      </c>
      <c r="E532">
        <v>-2.3293300000000001</v>
      </c>
      <c r="F532">
        <v>1.25E-3</v>
      </c>
      <c r="G532">
        <v>0.14344799999999999</v>
      </c>
    </row>
    <row r="533" spans="1:7">
      <c r="A533">
        <v>532</v>
      </c>
      <c r="B533" t="s">
        <v>675</v>
      </c>
      <c r="C533">
        <v>31.130600000000001</v>
      </c>
      <c r="D533">
        <v>11.644</v>
      </c>
      <c r="E533">
        <v>-1.41875</v>
      </c>
      <c r="F533">
        <v>2.1049999999999999E-2</v>
      </c>
      <c r="G533">
        <v>0.53882099999999999</v>
      </c>
    </row>
    <row r="534" spans="1:7">
      <c r="A534">
        <v>533</v>
      </c>
      <c r="B534" t="s">
        <v>676</v>
      </c>
      <c r="C534">
        <v>24.308199999999999</v>
      </c>
      <c r="D534">
        <v>6.8239700000000001</v>
      </c>
      <c r="E534">
        <v>-1.8327599999999999</v>
      </c>
      <c r="F534">
        <v>0.01</v>
      </c>
      <c r="G534">
        <v>0.38245899999999999</v>
      </c>
    </row>
    <row r="535" spans="1:7">
      <c r="A535">
        <v>534</v>
      </c>
      <c r="B535" t="s">
        <v>677</v>
      </c>
      <c r="C535">
        <v>34.153100000000002</v>
      </c>
      <c r="D535">
        <v>13.1759</v>
      </c>
      <c r="E535">
        <v>-1.37412</v>
      </c>
      <c r="F535">
        <v>2.75E-2</v>
      </c>
      <c r="G535">
        <v>0.58706199999999997</v>
      </c>
    </row>
    <row r="536" spans="1:7">
      <c r="A536">
        <v>535</v>
      </c>
      <c r="B536" t="s">
        <v>678</v>
      </c>
      <c r="C536">
        <v>3.0552899999999998</v>
      </c>
      <c r="D536">
        <v>0.12951399999999999</v>
      </c>
      <c r="E536">
        <v>-4.56013</v>
      </c>
      <c r="F536">
        <v>2.65E-3</v>
      </c>
      <c r="G536">
        <v>0.21110799999999999</v>
      </c>
    </row>
    <row r="537" spans="1:7">
      <c r="A537">
        <v>536</v>
      </c>
      <c r="B537" t="s">
        <v>679</v>
      </c>
      <c r="C537">
        <v>46.121200000000002</v>
      </c>
      <c r="D537">
        <v>11.124499999999999</v>
      </c>
      <c r="E537">
        <v>-2.0516899999999998</v>
      </c>
      <c r="F537">
        <v>9.1000000000000004E-3</v>
      </c>
      <c r="G537">
        <v>0.374338</v>
      </c>
    </row>
    <row r="538" spans="1:7">
      <c r="A538">
        <v>537</v>
      </c>
      <c r="B538" t="s">
        <v>680</v>
      </c>
      <c r="C538">
        <v>47.411099999999998</v>
      </c>
      <c r="D538">
        <v>17.895800000000001</v>
      </c>
      <c r="E538">
        <v>-1.4056</v>
      </c>
      <c r="F538">
        <v>2.1499999999999998E-2</v>
      </c>
      <c r="G538">
        <v>0.53934899999999997</v>
      </c>
    </row>
    <row r="539" spans="1:7">
      <c r="A539">
        <v>538</v>
      </c>
      <c r="B539" t="s">
        <v>681</v>
      </c>
      <c r="C539">
        <v>10.4656</v>
      </c>
      <c r="D539">
        <v>3.2438699999999998</v>
      </c>
      <c r="E539">
        <v>-1.68987</v>
      </c>
      <c r="F539">
        <v>2.53E-2</v>
      </c>
      <c r="G539">
        <v>0.57465100000000002</v>
      </c>
    </row>
    <row r="540" spans="1:7">
      <c r="A540">
        <v>539</v>
      </c>
      <c r="B540" t="s">
        <v>682</v>
      </c>
      <c r="C540">
        <v>3.81908</v>
      </c>
      <c r="D540">
        <v>7.2538800000000001E-2</v>
      </c>
      <c r="E540">
        <v>-5.7183299999999999</v>
      </c>
      <c r="F540">
        <v>9.5499999999999995E-3</v>
      </c>
      <c r="G540">
        <v>0.38015199999999999</v>
      </c>
    </row>
    <row r="541" spans="1:7">
      <c r="A541">
        <v>540</v>
      </c>
      <c r="B541" t="s">
        <v>683</v>
      </c>
      <c r="C541">
        <v>3.6692200000000001</v>
      </c>
      <c r="D541">
        <v>0.15720100000000001</v>
      </c>
      <c r="E541">
        <v>-4.5447899999999999</v>
      </c>
      <c r="F541">
        <v>1.55E-2</v>
      </c>
      <c r="G541">
        <v>0.47225800000000001</v>
      </c>
    </row>
    <row r="542" spans="1:7">
      <c r="A542">
        <v>541</v>
      </c>
      <c r="B542" t="s">
        <v>684</v>
      </c>
      <c r="C542">
        <v>2.82152</v>
      </c>
      <c r="D542">
        <v>0.39390999999999998</v>
      </c>
      <c r="E542">
        <v>-2.8405300000000002</v>
      </c>
      <c r="F542">
        <v>2.5149999999999999E-2</v>
      </c>
      <c r="G542">
        <v>0.57443999999999995</v>
      </c>
    </row>
    <row r="543" spans="1:7">
      <c r="A543">
        <v>542</v>
      </c>
      <c r="B543" t="s">
        <v>685</v>
      </c>
      <c r="C543">
        <v>5.2951100000000002</v>
      </c>
      <c r="D543">
        <v>0.45708399999999999</v>
      </c>
      <c r="E543">
        <v>-3.5341300000000002</v>
      </c>
      <c r="F543">
        <v>1.575E-2</v>
      </c>
      <c r="G543">
        <v>0.47543999999999997</v>
      </c>
    </row>
    <row r="544" spans="1:7">
      <c r="A544">
        <v>543</v>
      </c>
      <c r="B544" t="s">
        <v>686</v>
      </c>
      <c r="C544">
        <v>27.845700000000001</v>
      </c>
      <c r="D544">
        <v>11.2506</v>
      </c>
      <c r="E544">
        <v>-1.30745</v>
      </c>
      <c r="F544">
        <v>4.9549999999999997E-2</v>
      </c>
      <c r="G544">
        <v>0.77084200000000003</v>
      </c>
    </row>
    <row r="545" spans="1:7">
      <c r="A545">
        <v>544</v>
      </c>
      <c r="B545" t="s">
        <v>687</v>
      </c>
      <c r="C545">
        <v>2.3530199999999999</v>
      </c>
      <c r="D545">
        <v>0.47736499999999998</v>
      </c>
      <c r="E545">
        <v>-2.3013499999999998</v>
      </c>
      <c r="F545">
        <v>2.0400000000000001E-2</v>
      </c>
      <c r="G545">
        <v>0.52965399999999996</v>
      </c>
    </row>
    <row r="546" spans="1:7">
      <c r="A546">
        <v>545</v>
      </c>
      <c r="B546" t="s">
        <v>688</v>
      </c>
      <c r="C546">
        <v>1.13436</v>
      </c>
      <c r="D546">
        <v>7.4871999999999994E-2</v>
      </c>
      <c r="E546">
        <v>-3.9213100000000001</v>
      </c>
      <c r="F546">
        <v>2.6749999999999999E-2</v>
      </c>
      <c r="G546">
        <v>0.58092299999999997</v>
      </c>
    </row>
    <row r="547" spans="1:7">
      <c r="A547">
        <v>546</v>
      </c>
      <c r="B547" t="s">
        <v>689</v>
      </c>
      <c r="C547">
        <v>1.2426900000000001</v>
      </c>
      <c r="D547">
        <v>5.6722000000000002E-2</v>
      </c>
      <c r="E547">
        <v>-4.4534099999999999</v>
      </c>
      <c r="F547">
        <v>9.4500000000000001E-3</v>
      </c>
      <c r="G547">
        <v>0.38015199999999999</v>
      </c>
    </row>
    <row r="548" spans="1:7">
      <c r="A548">
        <v>547</v>
      </c>
      <c r="B548" t="s">
        <v>690</v>
      </c>
      <c r="C548">
        <v>6.2863199999999999</v>
      </c>
      <c r="D548">
        <v>1.4751799999999999</v>
      </c>
      <c r="E548">
        <v>-2.0913300000000001</v>
      </c>
      <c r="F548">
        <v>4.3E-3</v>
      </c>
      <c r="G548">
        <v>0.26499400000000001</v>
      </c>
    </row>
    <row r="549" spans="1:7">
      <c r="A549">
        <v>548</v>
      </c>
      <c r="B549" t="s">
        <v>691</v>
      </c>
      <c r="C549">
        <v>2.5852400000000002</v>
      </c>
      <c r="D549">
        <v>0.50405100000000003</v>
      </c>
      <c r="E549">
        <v>-2.35866</v>
      </c>
      <c r="F549">
        <v>2.6249999999999999E-2</v>
      </c>
      <c r="G549">
        <v>0.57934600000000003</v>
      </c>
    </row>
    <row r="550" spans="1:7">
      <c r="A550">
        <v>549</v>
      </c>
      <c r="B550" t="s">
        <v>692</v>
      </c>
      <c r="C550">
        <v>10.974299999999999</v>
      </c>
      <c r="D550">
        <v>0.20260600000000001</v>
      </c>
      <c r="E550">
        <v>-5.7593100000000002</v>
      </c>
      <c r="F550">
        <v>7.6E-3</v>
      </c>
      <c r="G550">
        <v>0.33818999999999999</v>
      </c>
    </row>
    <row r="551" spans="1:7">
      <c r="A551">
        <v>550</v>
      </c>
      <c r="B551" t="s">
        <v>693</v>
      </c>
      <c r="C551">
        <v>46.210500000000003</v>
      </c>
      <c r="D551">
        <v>3.0802399999999999</v>
      </c>
      <c r="E551">
        <v>-3.9071099999999999</v>
      </c>
      <c r="F551">
        <v>2.5000000000000001E-4</v>
      </c>
      <c r="G551">
        <v>5.7503499999999999E-2</v>
      </c>
    </row>
    <row r="552" spans="1:7">
      <c r="A552">
        <v>551</v>
      </c>
      <c r="B552" t="s">
        <v>694</v>
      </c>
      <c r="C552">
        <v>5.39391</v>
      </c>
      <c r="D552">
        <v>0.43614900000000001</v>
      </c>
      <c r="E552">
        <v>-3.6284399999999999</v>
      </c>
      <c r="F552">
        <v>1.635E-2</v>
      </c>
      <c r="G552">
        <v>0.48547600000000002</v>
      </c>
    </row>
    <row r="553" spans="1:7">
      <c r="A553">
        <v>552</v>
      </c>
      <c r="B553" t="s">
        <v>695</v>
      </c>
      <c r="C553">
        <v>6.6062200000000004</v>
      </c>
      <c r="D553">
        <v>0.36679499999999998</v>
      </c>
      <c r="E553">
        <v>-4.1707799999999997</v>
      </c>
      <c r="F553">
        <v>1.66E-2</v>
      </c>
      <c r="G553">
        <v>0.48934</v>
      </c>
    </row>
    <row r="554" spans="1:7">
      <c r="A554">
        <v>553</v>
      </c>
      <c r="B554" t="s">
        <v>696</v>
      </c>
      <c r="C554">
        <v>6.3406599999999997</v>
      </c>
      <c r="D554">
        <v>0.64245799999999997</v>
      </c>
      <c r="E554">
        <v>-3.3029600000000001</v>
      </c>
      <c r="F554">
        <v>2.5600000000000001E-2</v>
      </c>
      <c r="G554">
        <v>0.57671600000000001</v>
      </c>
    </row>
    <row r="555" spans="1:7">
      <c r="A555">
        <v>554</v>
      </c>
      <c r="B555" t="s">
        <v>697</v>
      </c>
      <c r="C555">
        <v>7.0102000000000002</v>
      </c>
      <c r="D555">
        <v>2.95323</v>
      </c>
      <c r="E555">
        <v>-1.24716</v>
      </c>
      <c r="F555">
        <v>4.82E-2</v>
      </c>
      <c r="G555">
        <v>0.75833700000000004</v>
      </c>
    </row>
    <row r="556" spans="1:7">
      <c r="A556">
        <v>555</v>
      </c>
      <c r="B556" t="s">
        <v>698</v>
      </c>
      <c r="C556">
        <v>45.416600000000003</v>
      </c>
      <c r="D556">
        <v>10.557399999999999</v>
      </c>
      <c r="E556">
        <v>-2.1049699999999998</v>
      </c>
      <c r="F556">
        <v>1.9499999999999999E-3</v>
      </c>
      <c r="G556">
        <v>0.17991799999999999</v>
      </c>
    </row>
    <row r="557" spans="1:7">
      <c r="A557">
        <v>556</v>
      </c>
      <c r="B557" t="s">
        <v>699</v>
      </c>
      <c r="C557">
        <v>9.03857</v>
      </c>
      <c r="D557">
        <v>2.8284199999999999</v>
      </c>
      <c r="E557">
        <v>-1.6760999999999999</v>
      </c>
      <c r="F557">
        <v>1.745E-2</v>
      </c>
      <c r="G557">
        <v>0.50260300000000002</v>
      </c>
    </row>
    <row r="558" spans="1:7">
      <c r="A558">
        <v>557</v>
      </c>
      <c r="B558" t="s">
        <v>700</v>
      </c>
      <c r="C558">
        <v>11.766500000000001</v>
      </c>
      <c r="D558">
        <v>1.9857800000000001</v>
      </c>
      <c r="E558">
        <v>-2.56691</v>
      </c>
      <c r="F558">
        <v>8.0999999999999996E-3</v>
      </c>
      <c r="G558">
        <v>0.35087800000000002</v>
      </c>
    </row>
    <row r="559" spans="1:7">
      <c r="A559">
        <v>558</v>
      </c>
      <c r="B559" t="s">
        <v>701</v>
      </c>
      <c r="C559">
        <v>23.2056</v>
      </c>
      <c r="D559">
        <v>5.3953499999999996</v>
      </c>
      <c r="E559">
        <v>-2.1046900000000002</v>
      </c>
      <c r="F559">
        <v>6.8500000000000002E-3</v>
      </c>
      <c r="G559">
        <v>0.32801599999999997</v>
      </c>
    </row>
    <row r="560" spans="1:7">
      <c r="A560">
        <v>559</v>
      </c>
      <c r="B560" t="s">
        <v>702</v>
      </c>
      <c r="C560">
        <v>6.7324400000000004</v>
      </c>
      <c r="D560">
        <v>1.3676600000000001</v>
      </c>
      <c r="E560">
        <v>-2.2994300000000001</v>
      </c>
      <c r="F560">
        <v>2.0549999999999999E-2</v>
      </c>
      <c r="G560">
        <v>0.53185700000000002</v>
      </c>
    </row>
    <row r="561" spans="1:7">
      <c r="A561">
        <v>560</v>
      </c>
      <c r="B561" t="s">
        <v>703</v>
      </c>
      <c r="C561">
        <v>48.944899999999997</v>
      </c>
      <c r="D561">
        <v>12.868399999999999</v>
      </c>
      <c r="E561">
        <v>-1.92733</v>
      </c>
      <c r="F561">
        <v>1.1599999999999999E-2</v>
      </c>
      <c r="G561">
        <v>0.41726799999999997</v>
      </c>
    </row>
    <row r="562" spans="1:7">
      <c r="A562">
        <v>561</v>
      </c>
      <c r="B562" t="s">
        <v>704</v>
      </c>
      <c r="C562">
        <v>5.4310999999999998</v>
      </c>
      <c r="D562">
        <v>0.44318099999999999</v>
      </c>
      <c r="E562">
        <v>-3.6152799999999998</v>
      </c>
      <c r="F562">
        <v>1.5350000000000001E-2</v>
      </c>
      <c r="G562">
        <v>0.46856199999999998</v>
      </c>
    </row>
    <row r="563" spans="1:7">
      <c r="A563">
        <v>562</v>
      </c>
      <c r="B563" t="s">
        <v>705</v>
      </c>
      <c r="C563">
        <v>2.5296699999999999</v>
      </c>
      <c r="D563">
        <v>0.31507299999999999</v>
      </c>
      <c r="E563">
        <v>-3.0051899999999998</v>
      </c>
      <c r="F563">
        <v>2.8000000000000001E-2</v>
      </c>
      <c r="G563">
        <v>0.59155000000000002</v>
      </c>
    </row>
    <row r="564" spans="1:7">
      <c r="A564">
        <v>563</v>
      </c>
      <c r="B564" t="s">
        <v>706</v>
      </c>
      <c r="C564">
        <v>15.795199999999999</v>
      </c>
      <c r="D564">
        <v>4.6193</v>
      </c>
      <c r="E564">
        <v>-1.7737400000000001</v>
      </c>
      <c r="F564">
        <v>3.3149999999999999E-2</v>
      </c>
      <c r="G564">
        <v>0.63883000000000001</v>
      </c>
    </row>
    <row r="565" spans="1:7">
      <c r="A565">
        <v>564</v>
      </c>
      <c r="B565" t="s">
        <v>707</v>
      </c>
      <c r="C565">
        <v>125.48699999999999</v>
      </c>
      <c r="D565">
        <v>52.366100000000003</v>
      </c>
      <c r="E565">
        <v>-1.2608299999999999</v>
      </c>
      <c r="F565">
        <v>2.9100000000000001E-2</v>
      </c>
      <c r="G565">
        <v>0.60232200000000002</v>
      </c>
    </row>
    <row r="566" spans="1:7">
      <c r="A566">
        <v>565</v>
      </c>
      <c r="B566" t="s">
        <v>708</v>
      </c>
      <c r="C566">
        <v>5.5847100000000003</v>
      </c>
      <c r="D566">
        <v>0.47458800000000001</v>
      </c>
      <c r="E566">
        <v>-3.55674</v>
      </c>
      <c r="F566">
        <v>1.72E-2</v>
      </c>
      <c r="G566">
        <v>0.49892199999999998</v>
      </c>
    </row>
    <row r="567" spans="1:7">
      <c r="A567">
        <v>566</v>
      </c>
      <c r="B567" t="s">
        <v>709</v>
      </c>
      <c r="C567">
        <v>47.083100000000002</v>
      </c>
      <c r="D567">
        <v>5.9251899999999997</v>
      </c>
      <c r="E567">
        <v>-2.9902799999999998</v>
      </c>
      <c r="F567">
        <v>1.5E-3</v>
      </c>
      <c r="G567">
        <v>0.15504100000000001</v>
      </c>
    </row>
    <row r="568" spans="1:7">
      <c r="A568">
        <v>567</v>
      </c>
      <c r="B568" t="s">
        <v>710</v>
      </c>
      <c r="C568">
        <v>6.7659000000000002</v>
      </c>
      <c r="D568">
        <v>0.239651</v>
      </c>
      <c r="E568">
        <v>-4.81928</v>
      </c>
      <c r="F568">
        <v>1.0149999999999999E-2</v>
      </c>
      <c r="G568">
        <v>0.38728899999999999</v>
      </c>
    </row>
    <row r="569" spans="1:7">
      <c r="A569">
        <v>568</v>
      </c>
      <c r="B569" t="s">
        <v>711</v>
      </c>
      <c r="C569">
        <v>5.95275</v>
      </c>
      <c r="D569">
        <v>0.116549</v>
      </c>
      <c r="E569">
        <v>-5.67455</v>
      </c>
      <c r="F569">
        <v>3.075E-2</v>
      </c>
      <c r="G569">
        <v>0.61316000000000004</v>
      </c>
    </row>
    <row r="570" spans="1:7">
      <c r="A570">
        <v>569</v>
      </c>
      <c r="B570" t="s">
        <v>712</v>
      </c>
      <c r="C570">
        <v>5.6486299999999998</v>
      </c>
      <c r="D570">
        <v>0.80091999999999997</v>
      </c>
      <c r="E570">
        <v>-2.8181699999999998</v>
      </c>
      <c r="F570">
        <v>4.1950000000000001E-2</v>
      </c>
      <c r="G570">
        <v>0.70554600000000001</v>
      </c>
    </row>
    <row r="571" spans="1:7">
      <c r="A571">
        <v>570</v>
      </c>
      <c r="B571" t="s">
        <v>713</v>
      </c>
      <c r="C571">
        <v>12.0695</v>
      </c>
      <c r="D571">
        <v>2.1982400000000002</v>
      </c>
      <c r="E571">
        <v>-2.45695</v>
      </c>
      <c r="F571">
        <v>2.53E-2</v>
      </c>
      <c r="G571">
        <v>0.57465100000000002</v>
      </c>
    </row>
    <row r="572" spans="1:7">
      <c r="A572">
        <v>571</v>
      </c>
      <c r="B572" t="s">
        <v>714</v>
      </c>
      <c r="C572">
        <v>19.9208</v>
      </c>
      <c r="D572">
        <v>4.0192899999999998</v>
      </c>
      <c r="E572">
        <v>-2.3092600000000001</v>
      </c>
      <c r="F572">
        <v>2.8E-3</v>
      </c>
      <c r="G572">
        <v>0.217747</v>
      </c>
    </row>
    <row r="573" spans="1:7">
      <c r="A573">
        <v>572</v>
      </c>
      <c r="B573" t="s">
        <v>715</v>
      </c>
      <c r="C573">
        <v>25.961500000000001</v>
      </c>
      <c r="D573">
        <v>10.537699999999999</v>
      </c>
      <c r="E573">
        <v>-1.30081</v>
      </c>
      <c r="F573">
        <v>3.39E-2</v>
      </c>
      <c r="G573">
        <v>0.64599899999999999</v>
      </c>
    </row>
    <row r="574" spans="1:7">
      <c r="A574">
        <v>573</v>
      </c>
      <c r="B574" t="s">
        <v>716</v>
      </c>
      <c r="C574">
        <v>17.163</v>
      </c>
      <c r="D574">
        <v>5.3122100000000003</v>
      </c>
      <c r="E574">
        <v>-1.6919200000000001</v>
      </c>
      <c r="F574">
        <v>2.0049999999999998E-2</v>
      </c>
      <c r="G574">
        <v>0.52727299999999999</v>
      </c>
    </row>
    <row r="575" spans="1:7">
      <c r="A575">
        <v>574</v>
      </c>
      <c r="B575" t="s">
        <v>717</v>
      </c>
      <c r="C575">
        <v>2.8862000000000001</v>
      </c>
      <c r="D575">
        <v>0.26931100000000002</v>
      </c>
      <c r="E575">
        <v>-3.4218299999999999</v>
      </c>
      <c r="F575">
        <v>3.015E-2</v>
      </c>
      <c r="G575">
        <v>0.60862799999999995</v>
      </c>
    </row>
    <row r="576" spans="1:7">
      <c r="A576">
        <v>575</v>
      </c>
      <c r="B576" t="s">
        <v>718</v>
      </c>
      <c r="C576">
        <v>1.5114799999999999</v>
      </c>
      <c r="D576">
        <v>0.141786</v>
      </c>
      <c r="E576">
        <v>-3.41418</v>
      </c>
      <c r="F576">
        <v>1.5299999999999999E-2</v>
      </c>
      <c r="G576">
        <v>0.46856199999999998</v>
      </c>
    </row>
    <row r="577" spans="1:7">
      <c r="A577">
        <v>576</v>
      </c>
      <c r="B577" t="s">
        <v>719</v>
      </c>
      <c r="C577">
        <v>10.9451</v>
      </c>
      <c r="D577">
        <v>2.8955199999999999</v>
      </c>
      <c r="E577">
        <v>-1.91839</v>
      </c>
      <c r="F577">
        <v>2.1049999999999999E-2</v>
      </c>
      <c r="G577">
        <v>0.53882099999999999</v>
      </c>
    </row>
    <row r="578" spans="1:7">
      <c r="A578">
        <v>577</v>
      </c>
      <c r="B578" t="s">
        <v>720</v>
      </c>
      <c r="C578">
        <v>4.1447200000000004</v>
      </c>
      <c r="D578">
        <v>0.86012500000000003</v>
      </c>
      <c r="E578">
        <v>-2.2686600000000001</v>
      </c>
      <c r="F578">
        <v>2.7099999999999999E-2</v>
      </c>
      <c r="G578">
        <v>0.583866</v>
      </c>
    </row>
    <row r="579" spans="1:7">
      <c r="A579">
        <v>578</v>
      </c>
      <c r="B579" t="s">
        <v>721</v>
      </c>
      <c r="C579">
        <v>4.1099899999999998</v>
      </c>
      <c r="D579">
        <v>1.0312699999999999</v>
      </c>
      <c r="E579">
        <v>-1.99471</v>
      </c>
      <c r="F579">
        <v>4.6850000000000003E-2</v>
      </c>
      <c r="G579">
        <v>0.75318300000000005</v>
      </c>
    </row>
    <row r="580" spans="1:7">
      <c r="A580">
        <v>579</v>
      </c>
      <c r="B580" t="s">
        <v>722</v>
      </c>
      <c r="C580">
        <v>21.829000000000001</v>
      </c>
      <c r="D580">
        <v>3.40116</v>
      </c>
      <c r="E580">
        <v>-2.68215</v>
      </c>
      <c r="F580">
        <v>1.8249999999999999E-2</v>
      </c>
      <c r="G580">
        <v>0.51549900000000004</v>
      </c>
    </row>
    <row r="581" spans="1:7">
      <c r="A581">
        <v>580</v>
      </c>
      <c r="B581" t="s">
        <v>723</v>
      </c>
      <c r="C581">
        <v>46.943800000000003</v>
      </c>
      <c r="D581">
        <v>0.31907099999999999</v>
      </c>
      <c r="E581">
        <v>-7.2009100000000004</v>
      </c>
      <c r="F581">
        <v>1.04E-2</v>
      </c>
      <c r="G581">
        <v>0.39224599999999998</v>
      </c>
    </row>
    <row r="582" spans="1:7">
      <c r="A582">
        <v>581</v>
      </c>
      <c r="B582" t="s">
        <v>724</v>
      </c>
      <c r="C582">
        <v>10.8421</v>
      </c>
      <c r="D582">
        <v>4.19808</v>
      </c>
      <c r="E582">
        <v>-1.3688499999999999</v>
      </c>
      <c r="F582">
        <v>3.6749999999999998E-2</v>
      </c>
      <c r="G582">
        <v>0.670153</v>
      </c>
    </row>
    <row r="583" spans="1:7">
      <c r="A583">
        <v>582</v>
      </c>
      <c r="B583" t="s">
        <v>725</v>
      </c>
      <c r="C583">
        <v>7.1253200000000003</v>
      </c>
      <c r="D583">
        <v>1.8824799999999999</v>
      </c>
      <c r="E583">
        <v>-1.92032</v>
      </c>
      <c r="F583">
        <v>3.925E-2</v>
      </c>
      <c r="G583">
        <v>0.68555299999999997</v>
      </c>
    </row>
    <row r="584" spans="1:7">
      <c r="A584">
        <v>583</v>
      </c>
      <c r="B584" t="s">
        <v>726</v>
      </c>
      <c r="C584">
        <v>23.325900000000001</v>
      </c>
      <c r="D584">
        <v>9.5622600000000002</v>
      </c>
      <c r="E584">
        <v>-1.28651</v>
      </c>
      <c r="F584">
        <v>3.0949999999999998E-2</v>
      </c>
      <c r="G584">
        <v>0.614896</v>
      </c>
    </row>
    <row r="585" spans="1:7">
      <c r="A585">
        <v>584</v>
      </c>
      <c r="B585" t="s">
        <v>727</v>
      </c>
      <c r="C585">
        <v>2.11219</v>
      </c>
      <c r="D585">
        <v>0.18631600000000001</v>
      </c>
      <c r="E585">
        <v>-3.50292</v>
      </c>
      <c r="F585">
        <v>2.845E-2</v>
      </c>
      <c r="G585">
        <v>0.59642700000000004</v>
      </c>
    </row>
    <row r="586" spans="1:7">
      <c r="A586">
        <v>585</v>
      </c>
      <c r="B586" t="s">
        <v>728</v>
      </c>
      <c r="C586">
        <v>27.882999999999999</v>
      </c>
      <c r="D586">
        <v>4.0624599999999997</v>
      </c>
      <c r="E586">
        <v>-2.7789600000000001</v>
      </c>
      <c r="F586">
        <v>3.5E-4</v>
      </c>
      <c r="G586">
        <v>7.0566100000000007E-2</v>
      </c>
    </row>
    <row r="587" spans="1:7">
      <c r="A587">
        <v>586</v>
      </c>
      <c r="B587" t="s">
        <v>729</v>
      </c>
      <c r="C587">
        <v>28.946899999999999</v>
      </c>
      <c r="D587">
        <v>12.1343</v>
      </c>
      <c r="E587">
        <v>-1.25431</v>
      </c>
      <c r="F587">
        <v>2.9850000000000002E-2</v>
      </c>
      <c r="G587">
        <v>0.60406499999999996</v>
      </c>
    </row>
    <row r="588" spans="1:7">
      <c r="A588">
        <v>587</v>
      </c>
      <c r="B588" t="s">
        <v>730</v>
      </c>
      <c r="C588">
        <v>23.4877</v>
      </c>
      <c r="D588">
        <v>1.3769899999999999</v>
      </c>
      <c r="E588">
        <v>-4.0923100000000003</v>
      </c>
      <c r="F588">
        <v>8.9999999999999993E-3</v>
      </c>
      <c r="G588">
        <v>0.37399199999999999</v>
      </c>
    </row>
    <row r="589" spans="1:7">
      <c r="A589">
        <v>588</v>
      </c>
      <c r="B589" t="s">
        <v>731</v>
      </c>
      <c r="C589">
        <v>15.619199999999999</v>
      </c>
      <c r="D589">
        <v>0.86552099999999998</v>
      </c>
      <c r="E589">
        <v>-4.17361</v>
      </c>
      <c r="F589" s="69">
        <v>2.9999999999999997E-4</v>
      </c>
      <c r="G589">
        <v>6.6206799999999996E-2</v>
      </c>
    </row>
    <row r="590" spans="1:7">
      <c r="A590">
        <v>589</v>
      </c>
      <c r="B590" t="s">
        <v>732</v>
      </c>
      <c r="C590">
        <v>3.3584999999999998</v>
      </c>
      <c r="D590">
        <v>0.74567700000000003</v>
      </c>
      <c r="E590">
        <v>-2.1711900000000002</v>
      </c>
      <c r="F590">
        <v>1.9550000000000001E-2</v>
      </c>
      <c r="G590">
        <v>0.52131499999999997</v>
      </c>
    </row>
    <row r="591" spans="1:7">
      <c r="A591">
        <v>590</v>
      </c>
      <c r="B591" t="s">
        <v>733</v>
      </c>
      <c r="C591">
        <v>1.3841600000000001</v>
      </c>
      <c r="D591">
        <v>6.9070599999999996E-2</v>
      </c>
      <c r="E591">
        <v>-4.3247900000000001</v>
      </c>
      <c r="F591">
        <v>2.265E-2</v>
      </c>
      <c r="G591">
        <v>0.55208500000000005</v>
      </c>
    </row>
    <row r="592" spans="1:7">
      <c r="A592">
        <v>591</v>
      </c>
      <c r="B592" t="s">
        <v>734</v>
      </c>
      <c r="C592">
        <v>186.71100000000001</v>
      </c>
      <c r="D592">
        <v>74.463800000000006</v>
      </c>
      <c r="E592">
        <v>-1.3262</v>
      </c>
      <c r="F592">
        <v>2.1350000000000001E-2</v>
      </c>
      <c r="G592">
        <v>0.53932599999999997</v>
      </c>
    </row>
    <row r="593" spans="1:7">
      <c r="A593">
        <v>592</v>
      </c>
      <c r="B593" t="s">
        <v>735</v>
      </c>
      <c r="C593">
        <v>438.274</v>
      </c>
      <c r="D593">
        <v>86.607900000000001</v>
      </c>
      <c r="E593">
        <v>-2.3392599999999999</v>
      </c>
      <c r="F593">
        <v>2.5000000000000001E-4</v>
      </c>
      <c r="G593">
        <v>5.7503499999999999E-2</v>
      </c>
    </row>
    <row r="594" spans="1:7">
      <c r="A594">
        <v>593</v>
      </c>
      <c r="B594" t="s">
        <v>736</v>
      </c>
      <c r="C594">
        <v>21.7761</v>
      </c>
      <c r="D594">
        <v>1.6277999999999999</v>
      </c>
      <c r="E594">
        <v>-3.7417500000000001</v>
      </c>
      <c r="F594">
        <v>1.4800000000000001E-2</v>
      </c>
      <c r="G594">
        <v>0.465279</v>
      </c>
    </row>
    <row r="595" spans="1:7">
      <c r="A595">
        <v>594</v>
      </c>
      <c r="B595" t="s">
        <v>737</v>
      </c>
      <c r="C595">
        <v>18.752500000000001</v>
      </c>
      <c r="D595">
        <v>7.8255800000000004</v>
      </c>
      <c r="E595">
        <v>-1.26081</v>
      </c>
      <c r="F595">
        <v>4.82E-2</v>
      </c>
      <c r="G595">
        <v>0.75833700000000004</v>
      </c>
    </row>
    <row r="596" spans="1:7">
      <c r="A596">
        <v>595</v>
      </c>
      <c r="B596" t="s">
        <v>738</v>
      </c>
      <c r="C596">
        <v>12.805400000000001</v>
      </c>
      <c r="D596">
        <v>0.72899599999999998</v>
      </c>
      <c r="E596">
        <v>-4.1346999999999996</v>
      </c>
      <c r="F596">
        <v>9.9500000000000005E-3</v>
      </c>
      <c r="G596">
        <v>0.38233800000000001</v>
      </c>
    </row>
    <row r="597" spans="1:7">
      <c r="A597">
        <v>596</v>
      </c>
      <c r="B597" t="s">
        <v>739</v>
      </c>
      <c r="C597">
        <v>0.77369500000000002</v>
      </c>
      <c r="D597">
        <v>3.8813599999999997E-2</v>
      </c>
      <c r="E597">
        <v>-4.3171299999999997</v>
      </c>
      <c r="F597">
        <v>2.7050000000000001E-2</v>
      </c>
      <c r="G597">
        <v>0.58355800000000002</v>
      </c>
    </row>
    <row r="598" spans="1:7">
      <c r="A598">
        <v>597</v>
      </c>
      <c r="B598" t="s">
        <v>740</v>
      </c>
      <c r="C598">
        <v>15.2011</v>
      </c>
      <c r="D598">
        <v>6.1846300000000003</v>
      </c>
      <c r="E598">
        <v>-1.29741</v>
      </c>
      <c r="F598">
        <v>3.6299999999999999E-2</v>
      </c>
      <c r="G598">
        <v>0.66700199999999998</v>
      </c>
    </row>
    <row r="599" spans="1:7">
      <c r="A599">
        <v>598</v>
      </c>
      <c r="B599" t="s">
        <v>741</v>
      </c>
      <c r="C599">
        <v>95.956500000000005</v>
      </c>
      <c r="D599">
        <v>23.262499999999999</v>
      </c>
      <c r="E599">
        <v>-2.0443799999999999</v>
      </c>
      <c r="F599">
        <v>8.4999999999999995E-4</v>
      </c>
      <c r="G599">
        <v>0.111051</v>
      </c>
    </row>
    <row r="600" spans="1:7">
      <c r="A600">
        <v>599</v>
      </c>
      <c r="B600" t="s">
        <v>742</v>
      </c>
      <c r="C600">
        <v>332.65699999999998</v>
      </c>
      <c r="D600">
        <v>81.615600000000001</v>
      </c>
      <c r="E600">
        <v>-2.02712</v>
      </c>
      <c r="F600" s="69">
        <v>8.0000000000000004E-4</v>
      </c>
      <c r="G600">
        <v>0.107089</v>
      </c>
    </row>
    <row r="601" spans="1:7">
      <c r="A601">
        <v>600</v>
      </c>
      <c r="B601" t="s">
        <v>743</v>
      </c>
      <c r="C601">
        <v>1.4518</v>
      </c>
      <c r="D601">
        <v>1.8749100000000001E-2</v>
      </c>
      <c r="E601">
        <v>-6.2748799999999996</v>
      </c>
      <c r="F601">
        <v>7.0000000000000001E-3</v>
      </c>
      <c r="G601">
        <v>0.32801599999999997</v>
      </c>
    </row>
    <row r="602" spans="1:7">
      <c r="A602">
        <v>601</v>
      </c>
      <c r="B602" t="s">
        <v>744</v>
      </c>
      <c r="C602">
        <v>54.5107</v>
      </c>
      <c r="D602">
        <v>9.0832800000000002</v>
      </c>
      <c r="E602">
        <v>-2.5852499999999998</v>
      </c>
      <c r="F602">
        <v>1.2999999999999999E-3</v>
      </c>
      <c r="G602">
        <v>0.14344799999999999</v>
      </c>
    </row>
    <row r="603" spans="1:7">
      <c r="A603">
        <v>602</v>
      </c>
      <c r="B603" t="s">
        <v>745</v>
      </c>
      <c r="C603">
        <v>16.727699999999999</v>
      </c>
      <c r="D603">
        <v>2.0581100000000001</v>
      </c>
      <c r="E603">
        <v>-3.02285</v>
      </c>
      <c r="F603">
        <v>1.9E-2</v>
      </c>
      <c r="G603">
        <v>0.51801200000000003</v>
      </c>
    </row>
    <row r="604" spans="1:7">
      <c r="A604">
        <v>603</v>
      </c>
      <c r="B604" t="s">
        <v>746</v>
      </c>
      <c r="C604">
        <v>12.7265</v>
      </c>
      <c r="D604">
        <v>2.55742</v>
      </c>
      <c r="E604">
        <v>-2.31508</v>
      </c>
      <c r="F604">
        <v>1.025E-2</v>
      </c>
      <c r="G604">
        <v>0.39019300000000001</v>
      </c>
    </row>
    <row r="605" spans="1:7">
      <c r="A605">
        <v>604</v>
      </c>
      <c r="B605" t="s">
        <v>747</v>
      </c>
      <c r="C605">
        <v>2.9063300000000001</v>
      </c>
      <c r="D605">
        <v>0.13106200000000001</v>
      </c>
      <c r="E605">
        <v>-4.4708800000000002</v>
      </c>
      <c r="F605">
        <v>1.3599999999999999E-2</v>
      </c>
      <c r="G605">
        <v>0.45051000000000002</v>
      </c>
    </row>
    <row r="606" spans="1:7">
      <c r="A606">
        <v>605</v>
      </c>
      <c r="B606" t="s">
        <v>748</v>
      </c>
      <c r="C606">
        <v>4.14506</v>
      </c>
      <c r="D606">
        <v>7.2918899999999995E-2</v>
      </c>
      <c r="E606">
        <v>-5.8289600000000004</v>
      </c>
      <c r="F606">
        <v>3.9449999999999999E-2</v>
      </c>
      <c r="G606">
        <v>0.68611100000000003</v>
      </c>
    </row>
    <row r="607" spans="1:7">
      <c r="A607">
        <v>606</v>
      </c>
      <c r="B607" t="s">
        <v>749</v>
      </c>
      <c r="C607">
        <v>115.80800000000001</v>
      </c>
      <c r="D607">
        <v>43.988799999999998</v>
      </c>
      <c r="E607">
        <v>-1.39652</v>
      </c>
      <c r="F607">
        <v>1.8849999999999999E-2</v>
      </c>
      <c r="G607">
        <v>0.516509</v>
      </c>
    </row>
    <row r="608" spans="1:7">
      <c r="A608">
        <v>607</v>
      </c>
      <c r="B608" t="s">
        <v>750</v>
      </c>
      <c r="C608">
        <v>31.961099999999998</v>
      </c>
      <c r="D608">
        <v>10.8698</v>
      </c>
      <c r="E608">
        <v>-1.556</v>
      </c>
      <c r="F608">
        <v>2.6499999999999999E-2</v>
      </c>
      <c r="G608">
        <v>0.57934600000000003</v>
      </c>
    </row>
    <row r="609" spans="1:7">
      <c r="A609">
        <v>608</v>
      </c>
      <c r="B609" t="s">
        <v>751</v>
      </c>
      <c r="C609">
        <v>3.8239299999999998</v>
      </c>
      <c r="D609">
        <v>1.0055400000000001</v>
      </c>
      <c r="E609">
        <v>-1.92709</v>
      </c>
      <c r="F609">
        <v>3.1199999999999999E-2</v>
      </c>
      <c r="G609">
        <v>0.61611499999999997</v>
      </c>
    </row>
    <row r="610" spans="1:7">
      <c r="A610">
        <v>609</v>
      </c>
      <c r="B610" t="s">
        <v>752</v>
      </c>
      <c r="C610">
        <v>0.79847199999999996</v>
      </c>
      <c r="D610">
        <v>9.8793599999999995E-2</v>
      </c>
      <c r="E610">
        <v>-3.0147499999999998</v>
      </c>
      <c r="F610">
        <v>4.4299999999999999E-2</v>
      </c>
      <c r="G610">
        <v>0.72500500000000001</v>
      </c>
    </row>
    <row r="611" spans="1:7">
      <c r="A611">
        <v>610</v>
      </c>
      <c r="B611" t="s">
        <v>753</v>
      </c>
      <c r="C611">
        <v>2.28939</v>
      </c>
      <c r="D611">
        <v>9.3018900000000002E-2</v>
      </c>
      <c r="E611">
        <v>-4.6212999999999997</v>
      </c>
      <c r="F611">
        <v>8.4499999999999992E-3</v>
      </c>
      <c r="G611">
        <v>0.35843399999999997</v>
      </c>
    </row>
    <row r="612" spans="1:7">
      <c r="A612">
        <v>611</v>
      </c>
      <c r="B612" t="s">
        <v>754</v>
      </c>
      <c r="C612">
        <v>0.36740200000000001</v>
      </c>
      <c r="D612">
        <v>4.4515199999999998E-2</v>
      </c>
      <c r="E612">
        <v>-3.0449899999999999</v>
      </c>
      <c r="F612">
        <v>4.675E-2</v>
      </c>
      <c r="G612">
        <v>0.75318300000000005</v>
      </c>
    </row>
    <row r="613" spans="1:7">
      <c r="A613">
        <v>612</v>
      </c>
      <c r="B613" t="s">
        <v>755</v>
      </c>
      <c r="C613">
        <v>16.950900000000001</v>
      </c>
      <c r="D613">
        <v>1.1609100000000001</v>
      </c>
      <c r="E613">
        <v>-3.8680300000000001</v>
      </c>
      <c r="F613" s="69">
        <v>2.0000000000000001E-4</v>
      </c>
      <c r="G613">
        <v>5.3544300000000003E-2</v>
      </c>
    </row>
    <row r="614" spans="1:7">
      <c r="A614">
        <v>613</v>
      </c>
      <c r="B614" t="s">
        <v>756</v>
      </c>
      <c r="C614">
        <v>22.771100000000001</v>
      </c>
      <c r="D614">
        <v>7.2294999999999998</v>
      </c>
      <c r="E614">
        <v>-1.65524</v>
      </c>
      <c r="F614">
        <v>4.1300000000000003E-2</v>
      </c>
      <c r="G614">
        <v>0.702573</v>
      </c>
    </row>
    <row r="615" spans="1:7">
      <c r="A615">
        <v>614</v>
      </c>
      <c r="B615" t="s">
        <v>757</v>
      </c>
      <c r="C615">
        <v>11.6151</v>
      </c>
      <c r="D615">
        <v>3.2585000000000002</v>
      </c>
      <c r="E615">
        <v>-1.83372</v>
      </c>
      <c r="F615">
        <v>2.64E-2</v>
      </c>
      <c r="G615">
        <v>0.57934600000000003</v>
      </c>
    </row>
    <row r="616" spans="1:7">
      <c r="A616">
        <v>615</v>
      </c>
      <c r="B616" t="s">
        <v>758</v>
      </c>
      <c r="C616">
        <v>110.196</v>
      </c>
      <c r="D616">
        <v>7.8963599999999996</v>
      </c>
      <c r="E616">
        <v>-3.8027500000000001</v>
      </c>
      <c r="F616" s="69">
        <v>5.0000000000000002E-5</v>
      </c>
      <c r="G616">
        <v>2.0413799999999999E-2</v>
      </c>
    </row>
    <row r="617" spans="1:7">
      <c r="A617">
        <v>616</v>
      </c>
      <c r="B617" t="s">
        <v>759</v>
      </c>
      <c r="C617">
        <v>65.987300000000005</v>
      </c>
      <c r="D617">
        <v>21.8188</v>
      </c>
      <c r="E617">
        <v>-1.5966199999999999</v>
      </c>
      <c r="F617">
        <v>2.7799999999999998E-2</v>
      </c>
      <c r="G617">
        <v>0.59037899999999999</v>
      </c>
    </row>
    <row r="618" spans="1:7">
      <c r="A618">
        <v>617</v>
      </c>
      <c r="B618" t="s">
        <v>760</v>
      </c>
      <c r="C618">
        <v>2.1715399999999998</v>
      </c>
      <c r="D618">
        <v>0.227877</v>
      </c>
      <c r="E618">
        <v>-3.2523900000000001</v>
      </c>
      <c r="F618">
        <v>2.9000000000000001E-2</v>
      </c>
      <c r="G618">
        <v>0.60204999999999997</v>
      </c>
    </row>
    <row r="619" spans="1:7">
      <c r="A619">
        <v>618</v>
      </c>
      <c r="B619" t="s">
        <v>761</v>
      </c>
      <c r="C619">
        <v>1.4279299999999999</v>
      </c>
      <c r="D619">
        <v>8.3133299999999993E-2</v>
      </c>
      <c r="E619">
        <v>-4.10236</v>
      </c>
      <c r="F619">
        <v>2.1649999999999999E-2</v>
      </c>
      <c r="G619">
        <v>0.54144899999999996</v>
      </c>
    </row>
    <row r="620" spans="1:7">
      <c r="A620">
        <v>619</v>
      </c>
      <c r="B620" t="s">
        <v>762</v>
      </c>
      <c r="C620">
        <v>0.89695499999999995</v>
      </c>
      <c r="D620">
        <v>6.7901299999999998E-2</v>
      </c>
      <c r="E620">
        <v>-3.7235299999999998</v>
      </c>
      <c r="F620">
        <v>2.3400000000000001E-2</v>
      </c>
      <c r="G620">
        <v>0.55869199999999997</v>
      </c>
    </row>
    <row r="621" spans="1:7">
      <c r="A621">
        <v>620</v>
      </c>
      <c r="B621" t="s">
        <v>763</v>
      </c>
      <c r="C621">
        <v>3.0429599999999999</v>
      </c>
      <c r="D621">
        <v>0.44262200000000002</v>
      </c>
      <c r="E621">
        <v>-2.7813300000000001</v>
      </c>
      <c r="F621">
        <v>4.9000000000000002E-2</v>
      </c>
      <c r="G621">
        <v>0.768702</v>
      </c>
    </row>
    <row r="622" spans="1:7">
      <c r="A622">
        <v>621</v>
      </c>
      <c r="B622" t="s">
        <v>764</v>
      </c>
      <c r="C622">
        <v>35.985199999999999</v>
      </c>
      <c r="D622">
        <v>2.7046299999999999</v>
      </c>
      <c r="E622">
        <v>-3.7339000000000002</v>
      </c>
      <c r="F622">
        <v>1.4999999999999999E-4</v>
      </c>
      <c r="G622">
        <v>4.8993000000000002E-2</v>
      </c>
    </row>
    <row r="623" spans="1:7">
      <c r="A623">
        <v>622</v>
      </c>
      <c r="B623" t="s">
        <v>765</v>
      </c>
      <c r="C623">
        <v>7.2782</v>
      </c>
      <c r="D623">
        <v>1.18441</v>
      </c>
      <c r="E623">
        <v>-2.6194199999999999</v>
      </c>
      <c r="F623">
        <v>2.9749999999999999E-2</v>
      </c>
      <c r="G623">
        <v>0.60406499999999996</v>
      </c>
    </row>
    <row r="624" spans="1:7">
      <c r="A624">
        <v>623</v>
      </c>
      <c r="B624" t="s">
        <v>766</v>
      </c>
      <c r="C624">
        <v>2.5661800000000001</v>
      </c>
      <c r="D624">
        <v>0.293161</v>
      </c>
      <c r="E624">
        <v>-3.1298599999999999</v>
      </c>
      <c r="F624">
        <v>2.9749999999999999E-2</v>
      </c>
      <c r="G624">
        <v>0.60406499999999996</v>
      </c>
    </row>
    <row r="625" spans="1:7">
      <c r="A625">
        <v>624</v>
      </c>
      <c r="B625" t="s">
        <v>767</v>
      </c>
      <c r="C625">
        <v>2.2662399999999998</v>
      </c>
      <c r="D625">
        <v>0.10685699999999999</v>
      </c>
      <c r="E625">
        <v>-4.4065500000000002</v>
      </c>
      <c r="F625">
        <v>5.1999999999999998E-3</v>
      </c>
      <c r="G625">
        <v>0.29283199999999998</v>
      </c>
    </row>
    <row r="626" spans="1:7">
      <c r="A626">
        <v>625</v>
      </c>
      <c r="B626" t="s">
        <v>768</v>
      </c>
      <c r="C626">
        <v>9.8067100000000007</v>
      </c>
      <c r="D626">
        <v>0.97355400000000003</v>
      </c>
      <c r="E626">
        <v>-3.3324400000000001</v>
      </c>
      <c r="F626">
        <v>2.4750000000000001E-2</v>
      </c>
      <c r="G626">
        <v>0.56848399999999999</v>
      </c>
    </row>
    <row r="627" spans="1:7">
      <c r="A627">
        <v>626</v>
      </c>
      <c r="B627" t="s">
        <v>769</v>
      </c>
      <c r="C627">
        <v>12.6737</v>
      </c>
      <c r="D627">
        <v>2.4363000000000001</v>
      </c>
      <c r="E627">
        <v>-2.37907</v>
      </c>
      <c r="F627">
        <v>2.4750000000000001E-2</v>
      </c>
      <c r="G627">
        <v>0.56848399999999999</v>
      </c>
    </row>
    <row r="628" spans="1:7">
      <c r="A628">
        <v>627</v>
      </c>
      <c r="B628" t="s">
        <v>770</v>
      </c>
      <c r="C628">
        <v>92.421400000000006</v>
      </c>
      <c r="D628">
        <v>38.0336</v>
      </c>
      <c r="E628">
        <v>-1.28095</v>
      </c>
      <c r="F628">
        <v>3.3799999999999997E-2</v>
      </c>
      <c r="G628">
        <v>0.64559999999999995</v>
      </c>
    </row>
    <row r="629" spans="1:7">
      <c r="A629">
        <v>628</v>
      </c>
      <c r="B629" t="s">
        <v>771</v>
      </c>
      <c r="C629">
        <v>14.6127</v>
      </c>
      <c r="D629">
        <v>0.65854999999999997</v>
      </c>
      <c r="E629">
        <v>-4.4717799999999999</v>
      </c>
      <c r="F629">
        <v>8.3499999999999998E-3</v>
      </c>
      <c r="G629">
        <v>0.35697299999999998</v>
      </c>
    </row>
    <row r="630" spans="1:7">
      <c r="A630">
        <v>629</v>
      </c>
      <c r="B630" t="s">
        <v>772</v>
      </c>
      <c r="C630">
        <v>153.465</v>
      </c>
      <c r="D630">
        <v>30.892199999999999</v>
      </c>
      <c r="E630">
        <v>-2.3125900000000001</v>
      </c>
      <c r="F630">
        <v>6.4999999999999997E-4</v>
      </c>
      <c r="G630">
        <v>9.3939400000000006E-2</v>
      </c>
    </row>
    <row r="631" spans="1:7">
      <c r="A631">
        <v>630</v>
      </c>
      <c r="B631" t="s">
        <v>773</v>
      </c>
      <c r="C631">
        <v>13.051600000000001</v>
      </c>
      <c r="D631">
        <v>4.6843300000000001</v>
      </c>
      <c r="E631">
        <v>-1.4783200000000001</v>
      </c>
      <c r="F631">
        <v>2.035E-2</v>
      </c>
      <c r="G631">
        <v>0.52919700000000003</v>
      </c>
    </row>
    <row r="632" spans="1:7">
      <c r="A632">
        <v>631</v>
      </c>
      <c r="B632" t="s">
        <v>774</v>
      </c>
      <c r="C632">
        <v>32.049900000000001</v>
      </c>
      <c r="D632">
        <v>13.4899</v>
      </c>
      <c r="E632">
        <v>-1.24844</v>
      </c>
      <c r="F632">
        <v>4.1250000000000002E-2</v>
      </c>
      <c r="G632">
        <v>0.702573</v>
      </c>
    </row>
    <row r="633" spans="1:7">
      <c r="A633">
        <v>632</v>
      </c>
      <c r="B633" t="s">
        <v>775</v>
      </c>
      <c r="C633">
        <v>32.500399999999999</v>
      </c>
      <c r="D633">
        <v>3.2176200000000001</v>
      </c>
      <c r="E633">
        <v>-3.3363900000000002</v>
      </c>
      <c r="F633">
        <v>3.9500000000000004E-3</v>
      </c>
      <c r="G633">
        <v>0.26329599999999997</v>
      </c>
    </row>
    <row r="634" spans="1:7">
      <c r="A634">
        <v>633</v>
      </c>
      <c r="B634" t="s">
        <v>776</v>
      </c>
      <c r="C634">
        <v>32.9114</v>
      </c>
      <c r="D634">
        <v>8.0396999999999998</v>
      </c>
      <c r="E634">
        <v>-2.0333700000000001</v>
      </c>
      <c r="F634">
        <v>2.8E-3</v>
      </c>
      <c r="G634">
        <v>0.217747</v>
      </c>
    </row>
    <row r="635" spans="1:7">
      <c r="A635">
        <v>634</v>
      </c>
      <c r="B635" t="s">
        <v>777</v>
      </c>
      <c r="C635">
        <v>71.450800000000001</v>
      </c>
      <c r="D635">
        <v>26.534700000000001</v>
      </c>
      <c r="E635">
        <v>-1.4290700000000001</v>
      </c>
      <c r="F635">
        <v>1.3299999999999999E-2</v>
      </c>
      <c r="G635">
        <v>0.44508700000000001</v>
      </c>
    </row>
    <row r="636" spans="1:7">
      <c r="A636">
        <v>635</v>
      </c>
      <c r="B636" t="s">
        <v>778</v>
      </c>
      <c r="C636">
        <v>215.37799999999999</v>
      </c>
      <c r="D636">
        <v>81.9602</v>
      </c>
      <c r="E636">
        <v>-1.3938699999999999</v>
      </c>
      <c r="F636">
        <v>2.7150000000000001E-2</v>
      </c>
      <c r="G636">
        <v>0.58417200000000002</v>
      </c>
    </row>
    <row r="637" spans="1:7">
      <c r="A637">
        <v>636</v>
      </c>
      <c r="B637" t="s">
        <v>779</v>
      </c>
      <c r="C637">
        <v>20.7608</v>
      </c>
      <c r="D637">
        <v>1.33084</v>
      </c>
      <c r="E637">
        <v>-3.9634499999999999</v>
      </c>
      <c r="F637">
        <v>5.0000000000000001E-3</v>
      </c>
      <c r="G637">
        <v>0.29020200000000002</v>
      </c>
    </row>
    <row r="638" spans="1:7">
      <c r="A638">
        <v>637</v>
      </c>
      <c r="B638" t="s">
        <v>780</v>
      </c>
      <c r="C638">
        <v>6.7975500000000002</v>
      </c>
      <c r="D638">
        <v>0.80756600000000001</v>
      </c>
      <c r="E638">
        <v>-3.0733600000000001</v>
      </c>
      <c r="F638">
        <v>3.4349999999999999E-2</v>
      </c>
      <c r="G638">
        <v>0.65153300000000003</v>
      </c>
    </row>
    <row r="639" spans="1:7">
      <c r="A639">
        <v>638</v>
      </c>
      <c r="B639" t="s">
        <v>781</v>
      </c>
      <c r="C639">
        <v>1.23946</v>
      </c>
      <c r="D639">
        <v>0.125028</v>
      </c>
      <c r="E639">
        <v>-3.3093900000000001</v>
      </c>
      <c r="F639">
        <v>3.5150000000000001E-2</v>
      </c>
      <c r="G639">
        <v>0.65678999999999998</v>
      </c>
    </row>
    <row r="640" spans="1:7">
      <c r="A640">
        <v>639</v>
      </c>
      <c r="B640" t="s">
        <v>782</v>
      </c>
      <c r="C640">
        <v>4.1306000000000003</v>
      </c>
      <c r="D640">
        <v>6.0520600000000001E-2</v>
      </c>
      <c r="E640">
        <v>-6.0927800000000003</v>
      </c>
      <c r="F640">
        <v>1.44E-2</v>
      </c>
      <c r="G640">
        <v>0.46111099999999999</v>
      </c>
    </row>
    <row r="641" spans="1:7">
      <c r="A641">
        <v>640</v>
      </c>
      <c r="B641" t="s">
        <v>783</v>
      </c>
      <c r="C641">
        <v>19.706900000000001</v>
      </c>
      <c r="D641">
        <v>0.47434799999999999</v>
      </c>
      <c r="E641">
        <v>-5.3766100000000003</v>
      </c>
      <c r="F641">
        <v>2.3500000000000001E-3</v>
      </c>
      <c r="G641">
        <v>0.201989</v>
      </c>
    </row>
    <row r="642" spans="1:7">
      <c r="A642">
        <v>641</v>
      </c>
      <c r="B642" t="s">
        <v>784</v>
      </c>
      <c r="C642">
        <v>0.64901299999999995</v>
      </c>
      <c r="D642">
        <v>7.1944400000000006E-2</v>
      </c>
      <c r="E642">
        <v>-3.1732900000000002</v>
      </c>
      <c r="F642">
        <v>1.9300000000000001E-2</v>
      </c>
      <c r="G642">
        <v>0.52097199999999999</v>
      </c>
    </row>
    <row r="643" spans="1:7">
      <c r="A643">
        <v>642</v>
      </c>
      <c r="B643" t="s">
        <v>785</v>
      </c>
      <c r="C643">
        <v>65.958200000000005</v>
      </c>
      <c r="D643">
        <v>19.839400000000001</v>
      </c>
      <c r="E643">
        <v>-1.73319</v>
      </c>
      <c r="F643">
        <v>8.3999999999999995E-3</v>
      </c>
      <c r="G643">
        <v>0.35817300000000002</v>
      </c>
    </row>
    <row r="644" spans="1:7">
      <c r="A644">
        <v>643</v>
      </c>
      <c r="B644" t="s">
        <v>786</v>
      </c>
      <c r="C644">
        <v>24.879200000000001</v>
      </c>
      <c r="D644">
        <v>8.7810100000000002</v>
      </c>
      <c r="E644">
        <v>-1.50248</v>
      </c>
      <c r="F644">
        <v>3.1949999999999999E-2</v>
      </c>
      <c r="G644">
        <v>0.62638099999999997</v>
      </c>
    </row>
    <row r="645" spans="1:7">
      <c r="A645">
        <v>644</v>
      </c>
      <c r="B645" t="s">
        <v>787</v>
      </c>
      <c r="C645">
        <v>5.5082500000000003</v>
      </c>
      <c r="D645">
        <v>1.3859999999999999</v>
      </c>
      <c r="E645">
        <v>-1.9906699999999999</v>
      </c>
      <c r="F645">
        <v>2.215E-2</v>
      </c>
      <c r="G645">
        <v>0.54558700000000004</v>
      </c>
    </row>
    <row r="646" spans="1:7">
      <c r="A646">
        <v>645</v>
      </c>
      <c r="B646" t="s">
        <v>788</v>
      </c>
      <c r="C646">
        <v>0.82377999999999996</v>
      </c>
      <c r="D646">
        <v>1.32003E-2</v>
      </c>
      <c r="E646">
        <v>-5.9636100000000001</v>
      </c>
      <c r="F646">
        <v>2.2249999999999999E-2</v>
      </c>
      <c r="G646">
        <v>0.54558700000000004</v>
      </c>
    </row>
    <row r="647" spans="1:7">
      <c r="A647">
        <v>646</v>
      </c>
      <c r="B647" t="s">
        <v>789</v>
      </c>
      <c r="C647">
        <v>16.328600000000002</v>
      </c>
      <c r="D647">
        <v>6.8948799999999997</v>
      </c>
      <c r="E647">
        <v>-1.2438</v>
      </c>
      <c r="F647">
        <v>4.3200000000000002E-2</v>
      </c>
      <c r="G647">
        <v>0.71634500000000001</v>
      </c>
    </row>
    <row r="648" spans="1:7">
      <c r="A648">
        <v>647</v>
      </c>
      <c r="B648" t="s">
        <v>790</v>
      </c>
      <c r="C648">
        <v>389.39100000000002</v>
      </c>
      <c r="D648">
        <v>59.985100000000003</v>
      </c>
      <c r="E648">
        <v>-2.6985399999999999</v>
      </c>
      <c r="F648" s="69">
        <v>5.0000000000000002E-5</v>
      </c>
      <c r="G648">
        <v>2.0413799999999999E-2</v>
      </c>
    </row>
    <row r="649" spans="1:7">
      <c r="A649">
        <v>648</v>
      </c>
      <c r="B649" t="s">
        <v>791</v>
      </c>
      <c r="C649">
        <v>13.913</v>
      </c>
      <c r="D649">
        <v>0.76921700000000004</v>
      </c>
      <c r="E649">
        <v>-4.1768999999999998</v>
      </c>
      <c r="F649">
        <v>9.7999999999999997E-3</v>
      </c>
      <c r="G649">
        <v>0.38015199999999999</v>
      </c>
    </row>
    <row r="650" spans="1:7">
      <c r="A650">
        <v>649</v>
      </c>
      <c r="B650" t="s">
        <v>792</v>
      </c>
      <c r="C650">
        <v>11.9861</v>
      </c>
      <c r="D650">
        <v>0.58574999999999999</v>
      </c>
      <c r="E650">
        <v>-4.3549300000000004</v>
      </c>
      <c r="F650">
        <v>5.3499999999999997E-3</v>
      </c>
      <c r="G650">
        <v>0.29819400000000001</v>
      </c>
    </row>
    <row r="651" spans="1:7">
      <c r="A651">
        <v>650</v>
      </c>
      <c r="B651" t="s">
        <v>793</v>
      </c>
      <c r="C651">
        <v>0.70588099999999998</v>
      </c>
      <c r="D651">
        <v>9.1749700000000003E-2</v>
      </c>
      <c r="E651">
        <v>-2.9436499999999999</v>
      </c>
      <c r="F651">
        <v>3.9199999999999999E-2</v>
      </c>
      <c r="G651">
        <v>0.68555299999999997</v>
      </c>
    </row>
    <row r="652" spans="1:7">
      <c r="A652">
        <v>651</v>
      </c>
      <c r="B652" t="s">
        <v>794</v>
      </c>
      <c r="C652">
        <v>9.5901899999999998</v>
      </c>
      <c r="D652">
        <v>0.707874</v>
      </c>
      <c r="E652">
        <v>-3.76</v>
      </c>
      <c r="F652" s="69">
        <v>2.0000000000000001E-4</v>
      </c>
      <c r="G652">
        <v>5.3544300000000003E-2</v>
      </c>
    </row>
    <row r="653" spans="1:7">
      <c r="A653">
        <v>652</v>
      </c>
      <c r="B653" t="s">
        <v>795</v>
      </c>
      <c r="C653">
        <v>21.0274</v>
      </c>
      <c r="D653">
        <v>1.643</v>
      </c>
      <c r="E653">
        <v>-3.67787</v>
      </c>
      <c r="F653" s="69">
        <v>4.0000000000000002E-4</v>
      </c>
      <c r="G653">
        <v>7.2582199999999999E-2</v>
      </c>
    </row>
    <row r="654" spans="1:7">
      <c r="A654">
        <v>653</v>
      </c>
      <c r="B654" t="s">
        <v>796</v>
      </c>
      <c r="C654">
        <v>0.79899799999999999</v>
      </c>
      <c r="D654">
        <v>9.7271800000000005E-2</v>
      </c>
      <c r="E654">
        <v>-3.0381</v>
      </c>
      <c r="F654">
        <v>3.3649999999999999E-2</v>
      </c>
      <c r="G654">
        <v>0.64424199999999998</v>
      </c>
    </row>
    <row r="655" spans="1:7">
      <c r="A655">
        <v>654</v>
      </c>
      <c r="B655" t="s">
        <v>797</v>
      </c>
      <c r="C655">
        <v>2.11788</v>
      </c>
      <c r="D655">
        <v>0.19039500000000001</v>
      </c>
      <c r="E655">
        <v>-3.4755500000000001</v>
      </c>
      <c r="F655">
        <v>1.1350000000000001E-2</v>
      </c>
      <c r="G655">
        <v>0.41190399999999999</v>
      </c>
    </row>
    <row r="656" spans="1:7">
      <c r="A656">
        <v>655</v>
      </c>
      <c r="B656" t="s">
        <v>798</v>
      </c>
      <c r="C656">
        <v>58.230800000000002</v>
      </c>
      <c r="D656">
        <v>12.747</v>
      </c>
      <c r="E656">
        <v>-2.19163</v>
      </c>
      <c r="F656">
        <v>9.5E-4</v>
      </c>
      <c r="G656">
        <v>0.117534</v>
      </c>
    </row>
    <row r="657" spans="1:7">
      <c r="A657">
        <v>656</v>
      </c>
      <c r="B657" t="s">
        <v>799</v>
      </c>
      <c r="C657">
        <v>12.872999999999999</v>
      </c>
      <c r="D657">
        <v>5.5182900000000004</v>
      </c>
      <c r="E657">
        <v>-1.2220599999999999</v>
      </c>
      <c r="F657">
        <v>3.5099999999999999E-2</v>
      </c>
      <c r="G657">
        <v>0.65660700000000005</v>
      </c>
    </row>
    <row r="658" spans="1:7">
      <c r="A658">
        <v>657</v>
      </c>
      <c r="B658" t="s">
        <v>800</v>
      </c>
      <c r="C658">
        <v>4.2802499999999997</v>
      </c>
      <c r="D658">
        <v>1.15917</v>
      </c>
      <c r="E658">
        <v>-1.8846000000000001</v>
      </c>
      <c r="F658">
        <v>1.5299999999999999E-2</v>
      </c>
      <c r="G658">
        <v>0.46856199999999998</v>
      </c>
    </row>
    <row r="659" spans="1:7">
      <c r="A659">
        <v>658</v>
      </c>
      <c r="B659" t="s">
        <v>801</v>
      </c>
      <c r="C659">
        <v>7.0651299999999999</v>
      </c>
      <c r="D659">
        <v>1.1502300000000001</v>
      </c>
      <c r="E659">
        <v>-2.6187900000000002</v>
      </c>
      <c r="F659">
        <v>7.4999999999999997E-3</v>
      </c>
      <c r="G659">
        <v>0.33818999999999999</v>
      </c>
    </row>
    <row r="660" spans="1:7">
      <c r="A660">
        <v>659</v>
      </c>
      <c r="B660" t="s">
        <v>802</v>
      </c>
      <c r="C660">
        <v>3.2402500000000001</v>
      </c>
      <c r="D660">
        <v>0.64194700000000005</v>
      </c>
      <c r="E660">
        <v>-2.3355800000000002</v>
      </c>
      <c r="F660">
        <v>1.405E-2</v>
      </c>
      <c r="G660">
        <v>0.45798499999999998</v>
      </c>
    </row>
    <row r="661" spans="1:7">
      <c r="A661">
        <v>660</v>
      </c>
      <c r="B661" t="s">
        <v>803</v>
      </c>
      <c r="C661">
        <v>8.5422100000000007</v>
      </c>
      <c r="D661">
        <v>0.33162199999999997</v>
      </c>
      <c r="E661">
        <v>-4.6870000000000003</v>
      </c>
      <c r="F661">
        <v>8.0499999999999999E-3</v>
      </c>
      <c r="G661">
        <v>0.35087800000000002</v>
      </c>
    </row>
    <row r="662" spans="1:7">
      <c r="A662">
        <v>661</v>
      </c>
      <c r="B662" t="s">
        <v>804</v>
      </c>
      <c r="C662">
        <v>39.756500000000003</v>
      </c>
      <c r="D662">
        <v>13.298</v>
      </c>
      <c r="E662">
        <v>-1.57999</v>
      </c>
      <c r="F662">
        <v>1.2500000000000001E-2</v>
      </c>
      <c r="G662">
        <v>0.43048199999999998</v>
      </c>
    </row>
    <row r="663" spans="1:7">
      <c r="A663">
        <v>662</v>
      </c>
      <c r="B663" t="s">
        <v>805</v>
      </c>
      <c r="C663">
        <v>4.2988099999999996</v>
      </c>
      <c r="D663">
        <v>0.53447299999999998</v>
      </c>
      <c r="E663">
        <v>-3.0077500000000001</v>
      </c>
      <c r="F663">
        <v>4.6600000000000003E-2</v>
      </c>
      <c r="G663">
        <v>0.75274399999999997</v>
      </c>
    </row>
    <row r="664" spans="1:7">
      <c r="A664">
        <v>663</v>
      </c>
      <c r="B664" t="s">
        <v>806</v>
      </c>
      <c r="C664">
        <v>6.8726799999999999</v>
      </c>
      <c r="D664">
        <v>0.52787899999999999</v>
      </c>
      <c r="E664">
        <v>-3.7025899999999998</v>
      </c>
      <c r="F664">
        <v>2.6249999999999999E-2</v>
      </c>
      <c r="G664">
        <v>0.57934600000000003</v>
      </c>
    </row>
    <row r="665" spans="1:7">
      <c r="A665">
        <v>664</v>
      </c>
      <c r="B665" t="s">
        <v>807</v>
      </c>
      <c r="C665">
        <v>15.8064</v>
      </c>
      <c r="D665">
        <v>6.5754799999999998</v>
      </c>
      <c r="E665">
        <v>-1.2653399999999999</v>
      </c>
      <c r="F665">
        <v>4.6949999999999999E-2</v>
      </c>
      <c r="G665">
        <v>0.75318300000000005</v>
      </c>
    </row>
    <row r="666" spans="1:7">
      <c r="A666">
        <v>665</v>
      </c>
      <c r="B666" t="s">
        <v>808</v>
      </c>
      <c r="C666">
        <v>9.3955900000000003</v>
      </c>
      <c r="D666">
        <v>2.0022199999999999</v>
      </c>
      <c r="E666">
        <v>-2.2303899999999999</v>
      </c>
      <c r="F666">
        <v>2.5700000000000001E-2</v>
      </c>
      <c r="G666">
        <v>0.57671600000000001</v>
      </c>
    </row>
    <row r="667" spans="1:7">
      <c r="A667">
        <v>666</v>
      </c>
      <c r="B667" t="s">
        <v>809</v>
      </c>
      <c r="C667">
        <v>30.1387</v>
      </c>
      <c r="D667">
        <v>11.806900000000001</v>
      </c>
      <c r="E667">
        <v>-1.35199</v>
      </c>
      <c r="F667">
        <v>4.7149999999999997E-2</v>
      </c>
      <c r="G667">
        <v>0.75416899999999998</v>
      </c>
    </row>
    <row r="668" spans="1:7">
      <c r="A668">
        <v>667</v>
      </c>
      <c r="B668" t="s">
        <v>810</v>
      </c>
      <c r="C668">
        <v>4.6288499999999999</v>
      </c>
      <c r="D668">
        <v>0.12323199999999999</v>
      </c>
      <c r="E668">
        <v>-5.2312099999999999</v>
      </c>
      <c r="F668">
        <v>1.8100000000000002E-2</v>
      </c>
      <c r="G668">
        <v>0.51549900000000004</v>
      </c>
    </row>
    <row r="669" spans="1:7">
      <c r="A669">
        <v>668</v>
      </c>
      <c r="B669" t="s">
        <v>811</v>
      </c>
      <c r="C669">
        <v>27.246200000000002</v>
      </c>
      <c r="D669">
        <v>3.0936599999999999</v>
      </c>
      <c r="E669">
        <v>-3.1386699999999998</v>
      </c>
      <c r="F669">
        <v>2.4E-2</v>
      </c>
      <c r="G669">
        <v>0.56557599999999997</v>
      </c>
    </row>
    <row r="670" spans="1:7">
      <c r="A670">
        <v>669</v>
      </c>
      <c r="B670" t="s">
        <v>812</v>
      </c>
      <c r="C670">
        <v>13.965199999999999</v>
      </c>
      <c r="D670">
        <v>0.41670099999999999</v>
      </c>
      <c r="E670">
        <v>-5.0666799999999999</v>
      </c>
      <c r="F670">
        <v>8.4999999999999995E-4</v>
      </c>
      <c r="G670">
        <v>0.111051</v>
      </c>
    </row>
    <row r="671" spans="1:7">
      <c r="A671">
        <v>670</v>
      </c>
      <c r="B671" t="s">
        <v>813</v>
      </c>
      <c r="C671">
        <v>41.828200000000002</v>
      </c>
      <c r="D671">
        <v>10.4626</v>
      </c>
      <c r="E671">
        <v>-1.9992300000000001</v>
      </c>
      <c r="F671">
        <v>1.43E-2</v>
      </c>
      <c r="G671">
        <v>0.46111099999999999</v>
      </c>
    </row>
    <row r="672" spans="1:7">
      <c r="A672">
        <v>671</v>
      </c>
      <c r="B672" t="s">
        <v>814</v>
      </c>
      <c r="C672">
        <v>277.70600000000002</v>
      </c>
      <c r="D672">
        <v>117.00700000000001</v>
      </c>
      <c r="E672">
        <v>-1.2469600000000001</v>
      </c>
      <c r="F672">
        <v>2.8649999999999998E-2</v>
      </c>
      <c r="G672">
        <v>0.599082</v>
      </c>
    </row>
    <row r="673" spans="1:7">
      <c r="A673">
        <v>672</v>
      </c>
      <c r="B673" t="s">
        <v>815</v>
      </c>
      <c r="C673">
        <v>13.7773</v>
      </c>
      <c r="D673">
        <v>0.68634300000000004</v>
      </c>
      <c r="E673">
        <v>-4.32721</v>
      </c>
      <c r="F673">
        <v>6.1999999999999998E-3</v>
      </c>
      <c r="G673">
        <v>0.32041799999999998</v>
      </c>
    </row>
    <row r="674" spans="1:7">
      <c r="A674">
        <v>673</v>
      </c>
      <c r="B674" t="s">
        <v>816</v>
      </c>
      <c r="C674">
        <v>6.06149</v>
      </c>
      <c r="D674">
        <v>4.8995200000000003E-2</v>
      </c>
      <c r="E674">
        <v>-6.9508900000000002</v>
      </c>
      <c r="F674">
        <v>3.7699999999999997E-2</v>
      </c>
      <c r="G674">
        <v>0.67731399999999997</v>
      </c>
    </row>
    <row r="675" spans="1:7">
      <c r="A675">
        <v>674</v>
      </c>
      <c r="B675" t="s">
        <v>817</v>
      </c>
      <c r="C675">
        <v>5.5900100000000004</v>
      </c>
      <c r="D675">
        <v>0.66898400000000002</v>
      </c>
      <c r="E675">
        <v>-3.0628099999999998</v>
      </c>
      <c r="F675">
        <v>3.0849999999999999E-2</v>
      </c>
      <c r="G675">
        <v>0.61365599999999998</v>
      </c>
    </row>
    <row r="676" spans="1:7">
      <c r="A676">
        <v>675</v>
      </c>
      <c r="B676" t="s">
        <v>818</v>
      </c>
      <c r="C676">
        <v>4.2646699999999997</v>
      </c>
      <c r="D676">
        <v>0.352607</v>
      </c>
      <c r="E676">
        <v>-3.5962999999999998</v>
      </c>
      <c r="F676">
        <v>2.1899999999999999E-2</v>
      </c>
      <c r="G676">
        <v>0.54477799999999998</v>
      </c>
    </row>
    <row r="677" spans="1:7">
      <c r="A677">
        <v>676</v>
      </c>
      <c r="B677" t="s">
        <v>819</v>
      </c>
      <c r="C677">
        <v>138.184</v>
      </c>
      <c r="D677">
        <v>44.101999999999997</v>
      </c>
      <c r="E677">
        <v>-1.64768</v>
      </c>
      <c r="F677">
        <v>6.6499999999999997E-3</v>
      </c>
      <c r="G677">
        <v>0.32612999999999998</v>
      </c>
    </row>
    <row r="678" spans="1:7">
      <c r="A678">
        <v>677</v>
      </c>
      <c r="B678" t="s">
        <v>820</v>
      </c>
      <c r="C678">
        <v>7.9474299999999998</v>
      </c>
      <c r="D678">
        <v>3.1483699999999999</v>
      </c>
      <c r="E678">
        <v>-1.33588</v>
      </c>
      <c r="F678">
        <v>4.9200000000000001E-2</v>
      </c>
      <c r="G678">
        <v>0.76980099999999996</v>
      </c>
    </row>
    <row r="679" spans="1:7">
      <c r="A679">
        <v>678</v>
      </c>
      <c r="B679" t="s">
        <v>821</v>
      </c>
      <c r="C679">
        <v>14.4979</v>
      </c>
      <c r="D679">
        <v>1.6746799999999999</v>
      </c>
      <c r="E679">
        <v>-3.11389</v>
      </c>
      <c r="F679">
        <v>2.6599999999999999E-2</v>
      </c>
      <c r="G679">
        <v>0.58060900000000004</v>
      </c>
    </row>
    <row r="680" spans="1:7">
      <c r="A680">
        <v>679</v>
      </c>
      <c r="B680" t="s">
        <v>822</v>
      </c>
      <c r="C680">
        <v>5.9051400000000003</v>
      </c>
      <c r="D680">
        <v>0.67776099999999995</v>
      </c>
      <c r="E680">
        <v>-3.1231200000000001</v>
      </c>
      <c r="F680">
        <v>2.75E-2</v>
      </c>
      <c r="G680">
        <v>0.58706199999999997</v>
      </c>
    </row>
    <row r="681" spans="1:7">
      <c r="A681">
        <v>680</v>
      </c>
      <c r="B681" t="s">
        <v>823</v>
      </c>
      <c r="C681">
        <v>1.2924500000000001</v>
      </c>
      <c r="D681">
        <v>0.11665200000000001</v>
      </c>
      <c r="E681">
        <v>-3.46983</v>
      </c>
      <c r="F681">
        <v>2.8549999999999999E-2</v>
      </c>
      <c r="G681">
        <v>0.59775599999999995</v>
      </c>
    </row>
    <row r="682" spans="1:7">
      <c r="A682">
        <v>681</v>
      </c>
      <c r="B682" t="s">
        <v>824</v>
      </c>
      <c r="C682">
        <v>17.458600000000001</v>
      </c>
      <c r="D682">
        <v>1.74411</v>
      </c>
      <c r="E682">
        <v>-3.3233799999999998</v>
      </c>
      <c r="F682">
        <v>1.37E-2</v>
      </c>
      <c r="G682">
        <v>0.45090599999999997</v>
      </c>
    </row>
    <row r="683" spans="1:7">
      <c r="A683">
        <v>682</v>
      </c>
      <c r="B683" t="s">
        <v>825</v>
      </c>
      <c r="C683">
        <v>7.7344400000000002</v>
      </c>
      <c r="D683">
        <v>0.47441800000000001</v>
      </c>
      <c r="E683">
        <v>-4.0270599999999996</v>
      </c>
      <c r="F683">
        <v>1.0999999999999999E-2</v>
      </c>
      <c r="G683">
        <v>0.40368799999999999</v>
      </c>
    </row>
    <row r="684" spans="1:7">
      <c r="A684">
        <v>683</v>
      </c>
      <c r="B684" t="s">
        <v>826</v>
      </c>
      <c r="C684">
        <v>2.6159500000000002</v>
      </c>
      <c r="D684">
        <v>0.18676300000000001</v>
      </c>
      <c r="E684">
        <v>-3.8080599999999998</v>
      </c>
      <c r="F684">
        <v>2.0250000000000001E-2</v>
      </c>
      <c r="G684">
        <v>0.52919700000000003</v>
      </c>
    </row>
    <row r="685" spans="1:7">
      <c r="A685">
        <v>684</v>
      </c>
      <c r="B685" t="s">
        <v>827</v>
      </c>
      <c r="C685">
        <v>9.1870899999999995</v>
      </c>
      <c r="D685">
        <v>2.9036</v>
      </c>
      <c r="E685">
        <v>-1.66177</v>
      </c>
      <c r="F685">
        <v>4.7449999999999999E-2</v>
      </c>
      <c r="G685">
        <v>0.75477399999999994</v>
      </c>
    </row>
    <row r="686" spans="1:7">
      <c r="A686">
        <v>685</v>
      </c>
      <c r="B686" t="s">
        <v>828</v>
      </c>
      <c r="C686">
        <v>22.796700000000001</v>
      </c>
      <c r="D686">
        <v>2.5684900000000002</v>
      </c>
      <c r="E686">
        <v>-3.1498300000000001</v>
      </c>
      <c r="F686">
        <v>4.9500000000000004E-3</v>
      </c>
      <c r="G686">
        <v>0.29020200000000002</v>
      </c>
    </row>
    <row r="687" spans="1:7">
      <c r="A687">
        <v>686</v>
      </c>
      <c r="B687" t="s">
        <v>829</v>
      </c>
      <c r="C687">
        <v>62.895699999999998</v>
      </c>
      <c r="D687">
        <v>23.772200000000002</v>
      </c>
      <c r="E687">
        <v>-1.4036900000000001</v>
      </c>
      <c r="F687">
        <v>4.9799999999999997E-2</v>
      </c>
      <c r="G687">
        <v>0.77088500000000004</v>
      </c>
    </row>
    <row r="688" spans="1:7">
      <c r="A688">
        <v>687</v>
      </c>
      <c r="B688" t="s">
        <v>830</v>
      </c>
      <c r="C688">
        <v>14.366099999999999</v>
      </c>
      <c r="D688">
        <v>0.86315699999999995</v>
      </c>
      <c r="E688">
        <v>-4.0569100000000002</v>
      </c>
      <c r="F688">
        <v>9.7000000000000003E-3</v>
      </c>
      <c r="G688">
        <v>0.38015199999999999</v>
      </c>
    </row>
    <row r="689" spans="1:7">
      <c r="A689">
        <v>688</v>
      </c>
      <c r="B689" t="s">
        <v>831</v>
      </c>
      <c r="C689">
        <v>2.51023</v>
      </c>
      <c r="D689">
        <v>0.21601500000000001</v>
      </c>
      <c r="E689">
        <v>-3.5386099999999998</v>
      </c>
      <c r="F689">
        <v>4.1500000000000002E-2</v>
      </c>
      <c r="G689">
        <v>0.70316400000000001</v>
      </c>
    </row>
    <row r="690" spans="1:7">
      <c r="A690">
        <v>689</v>
      </c>
      <c r="B690" t="s">
        <v>832</v>
      </c>
      <c r="C690">
        <v>2.22356</v>
      </c>
      <c r="D690">
        <v>0.120532</v>
      </c>
      <c r="E690">
        <v>-4.2053900000000004</v>
      </c>
      <c r="F690">
        <v>3.5500000000000002E-3</v>
      </c>
      <c r="G690">
        <v>0.24882000000000001</v>
      </c>
    </row>
    <row r="691" spans="1:7">
      <c r="A691">
        <v>690</v>
      </c>
      <c r="B691" t="s">
        <v>833</v>
      </c>
      <c r="C691">
        <v>14.4199</v>
      </c>
      <c r="D691">
        <v>1.8932599999999999</v>
      </c>
      <c r="E691">
        <v>-2.9291100000000001</v>
      </c>
      <c r="F691">
        <v>6.8500000000000002E-3</v>
      </c>
      <c r="G691">
        <v>0.32801599999999997</v>
      </c>
    </row>
    <row r="692" spans="1:7">
      <c r="A692">
        <v>691</v>
      </c>
      <c r="B692" t="s">
        <v>834</v>
      </c>
      <c r="C692">
        <v>20.177399999999999</v>
      </c>
      <c r="D692">
        <v>5.4120900000000001</v>
      </c>
      <c r="E692">
        <v>-1.8984799999999999</v>
      </c>
      <c r="F692">
        <v>2.215E-2</v>
      </c>
      <c r="G692">
        <v>0.54558700000000004</v>
      </c>
    </row>
    <row r="693" spans="1:7">
      <c r="A693">
        <v>692</v>
      </c>
      <c r="B693" t="s">
        <v>835</v>
      </c>
      <c r="C693">
        <v>128.255</v>
      </c>
      <c r="D693">
        <v>7.7461900000000004</v>
      </c>
      <c r="E693">
        <v>-4.0493800000000002</v>
      </c>
      <c r="F693" s="69">
        <v>5.0000000000000002E-5</v>
      </c>
      <c r="G693">
        <v>2.0413799999999999E-2</v>
      </c>
    </row>
    <row r="694" spans="1:7">
      <c r="A694">
        <v>693</v>
      </c>
      <c r="B694" t="s">
        <v>836</v>
      </c>
      <c r="C694">
        <v>75.454099999999997</v>
      </c>
      <c r="D694">
        <v>17.113700000000001</v>
      </c>
      <c r="E694">
        <v>-2.14045</v>
      </c>
      <c r="F694">
        <v>1.0499999999999999E-3</v>
      </c>
      <c r="G694">
        <v>0.125165</v>
      </c>
    </row>
    <row r="695" spans="1:7">
      <c r="A695">
        <v>694</v>
      </c>
      <c r="B695" t="s">
        <v>837</v>
      </c>
      <c r="C695">
        <v>44.028399999999998</v>
      </c>
      <c r="D695">
        <v>11.6122</v>
      </c>
      <c r="E695">
        <v>-1.92279</v>
      </c>
      <c r="F695">
        <v>3.8949999999999999E-2</v>
      </c>
      <c r="G695">
        <v>0.68411299999999997</v>
      </c>
    </row>
    <row r="696" spans="1:7">
      <c r="A696">
        <v>695</v>
      </c>
      <c r="B696" t="s">
        <v>838</v>
      </c>
      <c r="C696">
        <v>1.7619899999999999</v>
      </c>
      <c r="D696">
        <v>0.211428</v>
      </c>
      <c r="E696">
        <v>-3.05897</v>
      </c>
      <c r="F696">
        <v>3.4849999999999999E-2</v>
      </c>
      <c r="G696">
        <v>0.65568599999999999</v>
      </c>
    </row>
    <row r="697" spans="1:7">
      <c r="A697">
        <v>696</v>
      </c>
      <c r="B697" t="s">
        <v>839</v>
      </c>
      <c r="C697">
        <v>2.3222700000000001</v>
      </c>
      <c r="D697">
        <v>0.100393</v>
      </c>
      <c r="E697">
        <v>-4.5318100000000001</v>
      </c>
      <c r="F697">
        <v>4.0499999999999998E-3</v>
      </c>
      <c r="G697">
        <v>0.26350800000000002</v>
      </c>
    </row>
    <row r="698" spans="1:7">
      <c r="A698">
        <v>697</v>
      </c>
      <c r="B698" t="s">
        <v>840</v>
      </c>
      <c r="C698">
        <v>0.78784699999999996</v>
      </c>
      <c r="D698">
        <v>7.9715400000000006E-2</v>
      </c>
      <c r="E698">
        <v>-3.30498</v>
      </c>
      <c r="F698">
        <v>3.56E-2</v>
      </c>
      <c r="G698">
        <v>0.66101699999999997</v>
      </c>
    </row>
    <row r="699" spans="1:7">
      <c r="A699">
        <v>698</v>
      </c>
      <c r="B699" t="s">
        <v>841</v>
      </c>
      <c r="C699">
        <v>1.6664399999999999</v>
      </c>
      <c r="D699">
        <v>0.16547100000000001</v>
      </c>
      <c r="E699">
        <v>-3.3321200000000002</v>
      </c>
      <c r="F699">
        <v>2.4400000000000002E-2</v>
      </c>
      <c r="G699">
        <v>0.56848399999999999</v>
      </c>
    </row>
    <row r="700" spans="1:7">
      <c r="A700">
        <v>699</v>
      </c>
      <c r="B700" t="s">
        <v>842</v>
      </c>
      <c r="C700">
        <v>2.8663099999999999</v>
      </c>
      <c r="D700">
        <v>0.178734</v>
      </c>
      <c r="E700">
        <v>-4.0033000000000003</v>
      </c>
      <c r="F700">
        <v>1.0500000000000001E-2</v>
      </c>
      <c r="G700">
        <v>0.39419700000000002</v>
      </c>
    </row>
    <row r="701" spans="1:7">
      <c r="A701">
        <v>700</v>
      </c>
      <c r="B701" t="s">
        <v>843</v>
      </c>
      <c r="C701">
        <v>0.72976700000000005</v>
      </c>
      <c r="D701">
        <v>8.0123200000000006E-2</v>
      </c>
      <c r="E701">
        <v>-3.1871399999999999</v>
      </c>
      <c r="F701">
        <v>2.5749999999999999E-2</v>
      </c>
      <c r="G701">
        <v>0.57671600000000001</v>
      </c>
    </row>
    <row r="702" spans="1:7">
      <c r="A702">
        <v>701</v>
      </c>
      <c r="B702" t="s">
        <v>844</v>
      </c>
      <c r="C702">
        <v>4.1514699999999998</v>
      </c>
      <c r="D702">
        <v>0.22297500000000001</v>
      </c>
      <c r="E702">
        <v>-4.2186700000000004</v>
      </c>
      <c r="F702">
        <v>1.4500000000000001E-2</v>
      </c>
      <c r="G702">
        <v>0.46340399999999998</v>
      </c>
    </row>
    <row r="703" spans="1:7">
      <c r="A703">
        <v>702</v>
      </c>
      <c r="B703" t="s">
        <v>845</v>
      </c>
      <c r="C703">
        <v>9.6671999999999993</v>
      </c>
      <c r="D703">
        <v>0.73348500000000005</v>
      </c>
      <c r="E703">
        <v>-3.7202600000000001</v>
      </c>
      <c r="F703">
        <v>1.7049999999999999E-2</v>
      </c>
      <c r="G703">
        <v>0.496334</v>
      </c>
    </row>
    <row r="704" spans="1:7">
      <c r="A704">
        <v>703</v>
      </c>
      <c r="B704" t="s">
        <v>846</v>
      </c>
      <c r="C704">
        <v>6.7051400000000001</v>
      </c>
      <c r="D704">
        <v>0.19882</v>
      </c>
      <c r="E704">
        <v>-5.0757300000000001</v>
      </c>
      <c r="F704">
        <v>1.065E-2</v>
      </c>
      <c r="G704">
        <v>0.39708900000000003</v>
      </c>
    </row>
    <row r="705" spans="1:7">
      <c r="A705">
        <v>704</v>
      </c>
      <c r="B705" t="s">
        <v>847</v>
      </c>
      <c r="C705">
        <v>6.9391999999999996</v>
      </c>
      <c r="D705">
        <v>0.61405100000000001</v>
      </c>
      <c r="E705">
        <v>-3.4983399999999998</v>
      </c>
      <c r="F705">
        <v>1.8450000000000001E-2</v>
      </c>
      <c r="G705">
        <v>0.51549900000000004</v>
      </c>
    </row>
    <row r="706" spans="1:7">
      <c r="A706">
        <v>705</v>
      </c>
      <c r="B706" t="s">
        <v>848</v>
      </c>
      <c r="C706">
        <v>3.55735</v>
      </c>
      <c r="D706">
        <v>0.37125900000000001</v>
      </c>
      <c r="E706">
        <v>-3.26031</v>
      </c>
      <c r="F706">
        <v>3.7850000000000002E-2</v>
      </c>
      <c r="G706">
        <v>0.67851600000000001</v>
      </c>
    </row>
    <row r="707" spans="1:7">
      <c r="A707">
        <v>706</v>
      </c>
      <c r="B707" t="s">
        <v>849</v>
      </c>
      <c r="C707">
        <v>1.7559899999999999</v>
      </c>
      <c r="D707">
        <v>0.164741</v>
      </c>
      <c r="E707">
        <v>-3.4140199999999998</v>
      </c>
      <c r="F707">
        <v>2.615E-2</v>
      </c>
      <c r="G707">
        <v>0.57934600000000003</v>
      </c>
    </row>
    <row r="708" spans="1:7">
      <c r="A708">
        <v>707</v>
      </c>
      <c r="B708" t="s">
        <v>850</v>
      </c>
      <c r="C708">
        <v>33.282600000000002</v>
      </c>
      <c r="D708">
        <v>1.2216199999999999</v>
      </c>
      <c r="E708">
        <v>-4.7679</v>
      </c>
      <c r="F708">
        <v>3.5E-4</v>
      </c>
      <c r="G708">
        <v>7.0566000000000004E-2</v>
      </c>
    </row>
    <row r="709" spans="1:7">
      <c r="A709">
        <v>708</v>
      </c>
      <c r="B709" t="s">
        <v>851</v>
      </c>
      <c r="C709">
        <v>14.2402</v>
      </c>
      <c r="D709">
        <v>2.8014399999999999</v>
      </c>
      <c r="E709">
        <v>-2.3457300000000001</v>
      </c>
      <c r="F709">
        <v>3.3849999999999998E-2</v>
      </c>
      <c r="G709">
        <v>0.64579900000000001</v>
      </c>
    </row>
    <row r="710" spans="1:7">
      <c r="A710">
        <v>709</v>
      </c>
      <c r="B710" t="s">
        <v>852</v>
      </c>
      <c r="C710">
        <v>10.947900000000001</v>
      </c>
      <c r="D710">
        <v>0.74849200000000005</v>
      </c>
      <c r="E710">
        <v>-3.87052</v>
      </c>
      <c r="F710">
        <v>1.175E-2</v>
      </c>
      <c r="G710">
        <v>0.41988900000000001</v>
      </c>
    </row>
    <row r="711" spans="1:7">
      <c r="A711">
        <v>710</v>
      </c>
      <c r="B711" t="s">
        <v>853</v>
      </c>
      <c r="C711">
        <v>19.223700000000001</v>
      </c>
      <c r="D711">
        <v>7.3391700000000002</v>
      </c>
      <c r="E711">
        <v>-1.3891899999999999</v>
      </c>
      <c r="F711">
        <v>3.4049999999999997E-2</v>
      </c>
      <c r="G711">
        <v>0.64734599999999998</v>
      </c>
    </row>
    <row r="712" spans="1:7">
      <c r="A712">
        <v>711</v>
      </c>
      <c r="B712" t="s">
        <v>854</v>
      </c>
      <c r="C712">
        <v>91.742800000000003</v>
      </c>
      <c r="D712">
        <v>6.0702800000000003</v>
      </c>
      <c r="E712">
        <v>-3.9177599999999999</v>
      </c>
      <c r="F712">
        <v>1.035E-2</v>
      </c>
      <c r="G712">
        <v>0.39217099999999999</v>
      </c>
    </row>
    <row r="713" spans="1:7">
      <c r="A713">
        <v>712</v>
      </c>
      <c r="B713" t="s">
        <v>855</v>
      </c>
      <c r="C713">
        <v>2.5411299999999999</v>
      </c>
      <c r="D713">
        <v>0.14383799999999999</v>
      </c>
      <c r="E713">
        <v>-4.1429499999999999</v>
      </c>
      <c r="F713">
        <v>2.52E-2</v>
      </c>
      <c r="G713">
        <v>0.57465100000000002</v>
      </c>
    </row>
    <row r="714" spans="1:7">
      <c r="A714">
        <v>713</v>
      </c>
      <c r="B714" t="s">
        <v>856</v>
      </c>
      <c r="C714">
        <v>40.208300000000001</v>
      </c>
      <c r="D714">
        <v>14.104799999999999</v>
      </c>
      <c r="E714">
        <v>-1.5113099999999999</v>
      </c>
      <c r="F714">
        <v>3.1350000000000003E-2</v>
      </c>
      <c r="G714">
        <v>0.61833000000000005</v>
      </c>
    </row>
    <row r="715" spans="1:7">
      <c r="A715">
        <v>714</v>
      </c>
      <c r="B715" t="s">
        <v>857</v>
      </c>
      <c r="C715">
        <v>4.1992099999999999</v>
      </c>
      <c r="D715">
        <v>0.75942799999999999</v>
      </c>
      <c r="E715">
        <v>-2.46713</v>
      </c>
      <c r="F715">
        <v>2.1250000000000002E-2</v>
      </c>
      <c r="G715">
        <v>0.53932599999999997</v>
      </c>
    </row>
    <row r="716" spans="1:7">
      <c r="A716">
        <v>715</v>
      </c>
      <c r="B716" t="s">
        <v>858</v>
      </c>
      <c r="C716">
        <v>8.1069499999999994</v>
      </c>
      <c r="D716">
        <v>0.372006</v>
      </c>
      <c r="E716">
        <v>-4.4457599999999999</v>
      </c>
      <c r="F716">
        <v>6.7999999999999996E-3</v>
      </c>
      <c r="G716">
        <v>0.32801599999999997</v>
      </c>
    </row>
    <row r="717" spans="1:7">
      <c r="A717">
        <v>716</v>
      </c>
      <c r="B717" t="s">
        <v>859</v>
      </c>
      <c r="C717">
        <v>25.658799999999999</v>
      </c>
      <c r="D717">
        <v>9.9023900000000005</v>
      </c>
      <c r="E717">
        <v>-1.3735999999999999</v>
      </c>
      <c r="F717">
        <v>2.6700000000000002E-2</v>
      </c>
      <c r="G717">
        <v>0.58060900000000004</v>
      </c>
    </row>
    <row r="718" spans="1:7">
      <c r="A718">
        <v>717</v>
      </c>
      <c r="B718" t="s">
        <v>860</v>
      </c>
      <c r="C718">
        <v>17.5961</v>
      </c>
      <c r="D718">
        <v>5.2211699999999999</v>
      </c>
      <c r="E718">
        <v>-1.75281</v>
      </c>
      <c r="F718">
        <v>1.375E-2</v>
      </c>
      <c r="G718">
        <v>0.45090599999999997</v>
      </c>
    </row>
    <row r="719" spans="1:7">
      <c r="A719">
        <v>718</v>
      </c>
      <c r="B719" t="s">
        <v>861</v>
      </c>
      <c r="C719">
        <v>10.9612</v>
      </c>
      <c r="D719">
        <v>0.54547500000000004</v>
      </c>
      <c r="E719">
        <v>-4.3287500000000003</v>
      </c>
      <c r="F719">
        <v>7.5500000000000003E-3</v>
      </c>
      <c r="G719">
        <v>0.33818999999999999</v>
      </c>
    </row>
    <row r="720" spans="1:7">
      <c r="A720">
        <v>719</v>
      </c>
      <c r="B720" t="s">
        <v>862</v>
      </c>
      <c r="C720">
        <v>33.786799999999999</v>
      </c>
      <c r="D720">
        <v>9.6674500000000005</v>
      </c>
      <c r="E720">
        <v>-1.80525</v>
      </c>
      <c r="F720">
        <v>5.0000000000000001E-3</v>
      </c>
      <c r="G720">
        <v>0.29020200000000002</v>
      </c>
    </row>
    <row r="721" spans="1:7">
      <c r="A721">
        <v>720</v>
      </c>
      <c r="B721" t="s">
        <v>863</v>
      </c>
      <c r="C721">
        <v>13.5806</v>
      </c>
      <c r="D721">
        <v>4.4958200000000001</v>
      </c>
      <c r="E721">
        <v>-1.5948899999999999</v>
      </c>
      <c r="F721">
        <v>1.2500000000000001E-2</v>
      </c>
      <c r="G721">
        <v>0.43048199999999998</v>
      </c>
    </row>
    <row r="722" spans="1:7">
      <c r="A722">
        <v>721</v>
      </c>
      <c r="B722" t="s">
        <v>864</v>
      </c>
      <c r="C722">
        <v>6.4645700000000001</v>
      </c>
      <c r="D722">
        <v>2.0749300000000002</v>
      </c>
      <c r="E722">
        <v>-1.6394899999999999</v>
      </c>
      <c r="F722">
        <v>2.6349999999999998E-2</v>
      </c>
      <c r="G722">
        <v>0.57934600000000003</v>
      </c>
    </row>
    <row r="723" spans="1:7">
      <c r="A723">
        <v>722</v>
      </c>
      <c r="B723" t="s">
        <v>865</v>
      </c>
      <c r="C723">
        <v>10.0527</v>
      </c>
      <c r="D723">
        <v>0.165158</v>
      </c>
      <c r="E723">
        <v>-5.9276</v>
      </c>
      <c r="F723">
        <v>2.3300000000000001E-2</v>
      </c>
      <c r="G723">
        <v>0.55831500000000001</v>
      </c>
    </row>
    <row r="724" spans="1:7">
      <c r="A724">
        <v>723</v>
      </c>
      <c r="B724" t="s">
        <v>866</v>
      </c>
      <c r="C724">
        <v>3.0378699999999998</v>
      </c>
      <c r="D724">
        <v>0.47301700000000002</v>
      </c>
      <c r="E724">
        <v>-2.6831</v>
      </c>
      <c r="F724">
        <v>4.7500000000000001E-2</v>
      </c>
      <c r="G724">
        <v>0.75477399999999994</v>
      </c>
    </row>
    <row r="725" spans="1:7">
      <c r="A725">
        <v>724</v>
      </c>
      <c r="B725" t="s">
        <v>867</v>
      </c>
      <c r="C725">
        <v>136.60900000000001</v>
      </c>
      <c r="D725">
        <v>29.724799999999998</v>
      </c>
      <c r="E725">
        <v>-2.20031</v>
      </c>
      <c r="F725">
        <v>9.5E-4</v>
      </c>
      <c r="G725">
        <v>0.117534</v>
      </c>
    </row>
    <row r="726" spans="1:7">
      <c r="A726">
        <v>725</v>
      </c>
      <c r="B726" t="s">
        <v>868</v>
      </c>
      <c r="C726">
        <v>18.482399999999998</v>
      </c>
      <c r="D726">
        <v>0.68739700000000004</v>
      </c>
      <c r="E726">
        <v>-4.7488599999999996</v>
      </c>
      <c r="F726" s="69">
        <v>5.0000000000000002E-5</v>
      </c>
      <c r="G726">
        <v>2.0413799999999999E-2</v>
      </c>
    </row>
    <row r="727" spans="1:7">
      <c r="A727">
        <v>726</v>
      </c>
      <c r="B727" t="s">
        <v>869</v>
      </c>
      <c r="C727">
        <v>3.8291300000000001</v>
      </c>
      <c r="D727">
        <v>0.34711199999999998</v>
      </c>
      <c r="E727">
        <v>-3.4635400000000001</v>
      </c>
      <c r="F727">
        <v>2.47E-2</v>
      </c>
      <c r="G727">
        <v>0.56848399999999999</v>
      </c>
    </row>
    <row r="728" spans="1:7">
      <c r="A728">
        <v>727</v>
      </c>
      <c r="B728" t="s">
        <v>870</v>
      </c>
      <c r="C728">
        <v>6.2613899999999996</v>
      </c>
      <c r="D728">
        <v>0.70251699999999995</v>
      </c>
      <c r="E728">
        <v>-3.1558799999999998</v>
      </c>
      <c r="F728">
        <v>1.41E-2</v>
      </c>
      <c r="G728">
        <v>0.45849899999999999</v>
      </c>
    </row>
    <row r="729" spans="1:7">
      <c r="A729">
        <v>728</v>
      </c>
      <c r="B729" t="s">
        <v>871</v>
      </c>
      <c r="C729">
        <v>4.2311399999999999</v>
      </c>
      <c r="D729">
        <v>1.01301</v>
      </c>
      <c r="E729">
        <v>-2.0623999999999998</v>
      </c>
      <c r="F729">
        <v>2.605E-2</v>
      </c>
      <c r="G729">
        <v>0.57934600000000003</v>
      </c>
    </row>
    <row r="730" spans="1:7">
      <c r="A730">
        <v>729</v>
      </c>
      <c r="B730" t="s">
        <v>872</v>
      </c>
      <c r="C730">
        <v>86.408799999999999</v>
      </c>
      <c r="D730">
        <v>38.002899999999997</v>
      </c>
      <c r="E730">
        <v>-1.1850700000000001</v>
      </c>
      <c r="F730">
        <v>4.5350000000000001E-2</v>
      </c>
      <c r="G730">
        <v>0.73619400000000002</v>
      </c>
    </row>
    <row r="731" spans="1:7">
      <c r="A731">
        <v>730</v>
      </c>
      <c r="B731" t="s">
        <v>873</v>
      </c>
      <c r="C731">
        <v>70.902600000000007</v>
      </c>
      <c r="D731">
        <v>26.688800000000001</v>
      </c>
      <c r="E731">
        <v>-1.40961</v>
      </c>
      <c r="F731">
        <v>2.145E-2</v>
      </c>
      <c r="G731">
        <v>0.53934899999999997</v>
      </c>
    </row>
    <row r="732" spans="1:7">
      <c r="A732">
        <v>731</v>
      </c>
      <c r="B732" t="s">
        <v>874</v>
      </c>
      <c r="C732">
        <v>4.4911300000000001</v>
      </c>
      <c r="D732">
        <v>1.1112500000000001</v>
      </c>
      <c r="E732">
        <v>-2.0148999999999999</v>
      </c>
      <c r="F732">
        <v>4.8050000000000002E-2</v>
      </c>
      <c r="G732">
        <v>0.75833700000000004</v>
      </c>
    </row>
    <row r="733" spans="1:7">
      <c r="A733">
        <v>732</v>
      </c>
      <c r="B733" t="s">
        <v>875</v>
      </c>
      <c r="C733">
        <v>38.973100000000002</v>
      </c>
      <c r="D733">
        <v>9.9980499999999992</v>
      </c>
      <c r="E733">
        <v>-1.9627600000000001</v>
      </c>
      <c r="F733">
        <v>4.19E-2</v>
      </c>
      <c r="G733">
        <v>0.70543199999999995</v>
      </c>
    </row>
    <row r="734" spans="1:7">
      <c r="A734">
        <v>733</v>
      </c>
      <c r="B734" t="s">
        <v>876</v>
      </c>
      <c r="C734">
        <v>6.6497799999999998</v>
      </c>
      <c r="D734">
        <v>1.84927</v>
      </c>
      <c r="E734">
        <v>-1.8463499999999999</v>
      </c>
      <c r="F734">
        <v>4.1549999999999997E-2</v>
      </c>
      <c r="G734">
        <v>0.70316400000000001</v>
      </c>
    </row>
    <row r="735" spans="1:7">
      <c r="A735">
        <v>734</v>
      </c>
      <c r="B735" t="s">
        <v>877</v>
      </c>
      <c r="C735">
        <v>3.8935499999999998</v>
      </c>
      <c r="D735">
        <v>0.439388</v>
      </c>
      <c r="E735">
        <v>-3.1475200000000001</v>
      </c>
      <c r="F735">
        <v>3.32E-2</v>
      </c>
      <c r="G735">
        <v>0.63883000000000001</v>
      </c>
    </row>
    <row r="736" spans="1:7">
      <c r="A736">
        <v>735</v>
      </c>
      <c r="B736" t="s">
        <v>878</v>
      </c>
      <c r="C736">
        <v>6.0781200000000002</v>
      </c>
      <c r="D736">
        <v>0.27815699999999999</v>
      </c>
      <c r="E736">
        <v>-4.4496599999999997</v>
      </c>
      <c r="F736">
        <v>5.8999999999999999E-3</v>
      </c>
      <c r="G736">
        <v>0.31385299999999999</v>
      </c>
    </row>
    <row r="737" spans="1:7">
      <c r="A737">
        <v>736</v>
      </c>
      <c r="B737" t="s">
        <v>879</v>
      </c>
      <c r="C737">
        <v>11.481199999999999</v>
      </c>
      <c r="D737">
        <v>1.4965200000000001</v>
      </c>
      <c r="E737">
        <v>-2.9395899999999999</v>
      </c>
      <c r="F737">
        <v>6.0000000000000001E-3</v>
      </c>
      <c r="G737">
        <v>0.314058</v>
      </c>
    </row>
    <row r="738" spans="1:7">
      <c r="A738">
        <v>737</v>
      </c>
      <c r="B738" t="s">
        <v>880</v>
      </c>
      <c r="C738">
        <v>8.5819799999999997</v>
      </c>
      <c r="D738">
        <v>0.124363</v>
      </c>
      <c r="E738">
        <v>-6.1086799999999997</v>
      </c>
      <c r="F738">
        <v>6.4999999999999997E-3</v>
      </c>
      <c r="G738">
        <v>0.32167099999999998</v>
      </c>
    </row>
    <row r="739" spans="1:7">
      <c r="A739">
        <v>738</v>
      </c>
      <c r="B739" t="s">
        <v>881</v>
      </c>
      <c r="C739">
        <v>5.3375500000000002</v>
      </c>
      <c r="D739">
        <v>0.41099200000000002</v>
      </c>
      <c r="E739">
        <v>-3.6989999999999998</v>
      </c>
      <c r="F739">
        <v>4.2349999999999999E-2</v>
      </c>
      <c r="G739">
        <v>0.70789999999999997</v>
      </c>
    </row>
    <row r="740" spans="1:7">
      <c r="A740">
        <v>739</v>
      </c>
      <c r="B740" t="s">
        <v>882</v>
      </c>
      <c r="C740">
        <v>11.2059</v>
      </c>
      <c r="D740">
        <v>0.34068599999999999</v>
      </c>
      <c r="E740">
        <v>-5.0396700000000001</v>
      </c>
      <c r="F740">
        <v>3.5999999999999999E-3</v>
      </c>
      <c r="G740">
        <v>0.25124600000000002</v>
      </c>
    </row>
    <row r="741" spans="1:7">
      <c r="A741">
        <v>740</v>
      </c>
      <c r="B741" t="s">
        <v>883</v>
      </c>
      <c r="C741">
        <v>28.076899999999998</v>
      </c>
      <c r="D741">
        <v>3.3422000000000001</v>
      </c>
      <c r="E741">
        <v>-3.0705100000000001</v>
      </c>
      <c r="F741">
        <v>6.3499999999999997E-3</v>
      </c>
      <c r="G741">
        <v>0.32105800000000001</v>
      </c>
    </row>
    <row r="742" spans="1:7">
      <c r="A742">
        <v>741</v>
      </c>
      <c r="B742" t="s">
        <v>884</v>
      </c>
      <c r="C742">
        <v>4.71502</v>
      </c>
      <c r="D742">
        <v>0.17533699999999999</v>
      </c>
      <c r="E742">
        <v>-4.7490600000000001</v>
      </c>
      <c r="F742">
        <v>1.8749999999999999E-2</v>
      </c>
      <c r="G742">
        <v>0.51549900000000004</v>
      </c>
    </row>
    <row r="743" spans="1:7">
      <c r="A743">
        <v>742</v>
      </c>
      <c r="B743" t="s">
        <v>885</v>
      </c>
      <c r="C743">
        <v>1.4550700000000001</v>
      </c>
      <c r="D743">
        <v>8.5768800000000006E-2</v>
      </c>
      <c r="E743">
        <v>-4.0845000000000002</v>
      </c>
      <c r="F743">
        <v>1.61E-2</v>
      </c>
      <c r="G743">
        <v>0.48067500000000002</v>
      </c>
    </row>
    <row r="744" spans="1:7">
      <c r="A744">
        <v>743</v>
      </c>
      <c r="B744" t="s">
        <v>886</v>
      </c>
      <c r="C744">
        <v>167.99600000000001</v>
      </c>
      <c r="D744">
        <v>73.522000000000006</v>
      </c>
      <c r="E744">
        <v>-1.19218</v>
      </c>
      <c r="F744">
        <v>4.0750000000000001E-2</v>
      </c>
      <c r="G744">
        <v>0.69697200000000004</v>
      </c>
    </row>
    <row r="745" spans="1:7">
      <c r="A745">
        <v>744</v>
      </c>
      <c r="B745" t="s">
        <v>887</v>
      </c>
      <c r="C745">
        <v>12.345000000000001</v>
      </c>
      <c r="D745">
        <v>1.92875</v>
      </c>
      <c r="E745">
        <v>-2.6781899999999998</v>
      </c>
      <c r="F745">
        <v>5.45E-3</v>
      </c>
      <c r="G745">
        <v>0.30170799999999998</v>
      </c>
    </row>
    <row r="746" spans="1:7">
      <c r="A746">
        <v>745</v>
      </c>
      <c r="B746" t="s">
        <v>888</v>
      </c>
      <c r="C746">
        <v>36.205199999999998</v>
      </c>
      <c r="D746">
        <v>1.3309899999999999</v>
      </c>
      <c r="E746">
        <v>-4.7656200000000002</v>
      </c>
      <c r="F746">
        <v>1.2500000000000001E-2</v>
      </c>
      <c r="G746">
        <v>0.43048199999999998</v>
      </c>
    </row>
    <row r="747" spans="1:7">
      <c r="A747">
        <v>746</v>
      </c>
      <c r="B747" t="s">
        <v>889</v>
      </c>
      <c r="C747">
        <v>16.3066</v>
      </c>
      <c r="D747">
        <v>0.423294</v>
      </c>
      <c r="E747">
        <v>-5.2676600000000002</v>
      </c>
      <c r="F747">
        <v>2.65E-3</v>
      </c>
      <c r="G747">
        <v>0.21110799999999999</v>
      </c>
    </row>
    <row r="748" spans="1:7">
      <c r="A748">
        <v>747</v>
      </c>
      <c r="B748" t="s">
        <v>890</v>
      </c>
      <c r="C748">
        <v>5.9599500000000001</v>
      </c>
      <c r="D748">
        <v>2.2345600000000001</v>
      </c>
      <c r="E748">
        <v>-1.4153100000000001</v>
      </c>
      <c r="F748">
        <v>3.2550000000000003E-2</v>
      </c>
      <c r="G748">
        <v>0.63207400000000002</v>
      </c>
    </row>
    <row r="749" spans="1:7">
      <c r="A749">
        <v>748</v>
      </c>
      <c r="B749" t="s">
        <v>891</v>
      </c>
      <c r="C749">
        <v>1.4771000000000001</v>
      </c>
      <c r="D749">
        <v>0.109413</v>
      </c>
      <c r="E749">
        <v>-3.7549000000000001</v>
      </c>
      <c r="F749">
        <v>2.1499999999999998E-2</v>
      </c>
      <c r="G749">
        <v>0.53934899999999997</v>
      </c>
    </row>
    <row r="750" spans="1:7">
      <c r="A750">
        <v>749</v>
      </c>
      <c r="B750" t="s">
        <v>892</v>
      </c>
      <c r="C750">
        <v>1.20547</v>
      </c>
      <c r="D750">
        <v>9.8266800000000001E-2</v>
      </c>
      <c r="E750">
        <v>-3.6167400000000001</v>
      </c>
      <c r="F750">
        <v>1.695E-2</v>
      </c>
      <c r="G750">
        <v>0.496334</v>
      </c>
    </row>
    <row r="751" spans="1:7">
      <c r="A751">
        <v>750</v>
      </c>
      <c r="B751" t="s">
        <v>893</v>
      </c>
      <c r="C751">
        <v>6.77203</v>
      </c>
      <c r="D751">
        <v>0.68218699999999999</v>
      </c>
      <c r="E751">
        <v>-3.31135</v>
      </c>
      <c r="F751">
        <v>0.02</v>
      </c>
      <c r="G751">
        <v>0.526806</v>
      </c>
    </row>
    <row r="752" spans="1:7">
      <c r="A752">
        <v>751</v>
      </c>
      <c r="B752" t="s">
        <v>894</v>
      </c>
      <c r="C752">
        <v>21.941500000000001</v>
      </c>
      <c r="D752">
        <v>5.12554</v>
      </c>
      <c r="E752">
        <v>-2.09789</v>
      </c>
      <c r="F752">
        <v>7.45E-3</v>
      </c>
      <c r="G752">
        <v>0.33818999999999999</v>
      </c>
    </row>
    <row r="753" spans="1:7">
      <c r="A753">
        <v>752</v>
      </c>
      <c r="B753" t="s">
        <v>895</v>
      </c>
      <c r="C753">
        <v>12.2255</v>
      </c>
      <c r="D753">
        <v>3.8856899999999999</v>
      </c>
      <c r="E753">
        <v>-1.6536500000000001</v>
      </c>
      <c r="F753">
        <v>1.9449999999999999E-2</v>
      </c>
      <c r="G753">
        <v>0.52131499999999997</v>
      </c>
    </row>
    <row r="754" spans="1:7">
      <c r="A754">
        <v>753</v>
      </c>
      <c r="B754" t="s">
        <v>896</v>
      </c>
      <c r="C754">
        <v>2.6156700000000002</v>
      </c>
      <c r="D754">
        <v>0.36111500000000002</v>
      </c>
      <c r="E754">
        <v>-2.8566500000000001</v>
      </c>
      <c r="F754">
        <v>2.1749999999999999E-2</v>
      </c>
      <c r="G754">
        <v>0.54228900000000002</v>
      </c>
    </row>
    <row r="755" spans="1:7">
      <c r="A755">
        <v>754</v>
      </c>
      <c r="B755" t="s">
        <v>897</v>
      </c>
      <c r="C755">
        <v>1.2406699999999999</v>
      </c>
      <c r="D755">
        <v>0.15171999999999999</v>
      </c>
      <c r="E755">
        <v>-3.0316299999999998</v>
      </c>
      <c r="F755">
        <v>4.3249999999999997E-2</v>
      </c>
      <c r="G755">
        <v>0.71634500000000001</v>
      </c>
    </row>
    <row r="756" spans="1:7">
      <c r="A756">
        <v>755</v>
      </c>
      <c r="B756" t="s">
        <v>898</v>
      </c>
      <c r="C756">
        <v>18.281600000000001</v>
      </c>
      <c r="D756">
        <v>6.4741900000000001</v>
      </c>
      <c r="E756">
        <v>-1.49762</v>
      </c>
      <c r="F756">
        <v>2.205E-2</v>
      </c>
      <c r="G756">
        <v>0.54477799999999998</v>
      </c>
    </row>
    <row r="757" spans="1:7">
      <c r="A757">
        <v>756</v>
      </c>
      <c r="B757" t="s">
        <v>899</v>
      </c>
      <c r="C757">
        <v>2.7183700000000002</v>
      </c>
      <c r="D757">
        <v>0.18132999999999999</v>
      </c>
      <c r="E757">
        <v>-3.90605</v>
      </c>
      <c r="F757">
        <v>2.1100000000000001E-2</v>
      </c>
      <c r="G757">
        <v>0.53925500000000004</v>
      </c>
    </row>
    <row r="758" spans="1:7">
      <c r="A758">
        <v>757</v>
      </c>
      <c r="B758" t="s">
        <v>900</v>
      </c>
      <c r="C758">
        <v>4.9916600000000004</v>
      </c>
      <c r="D758">
        <v>0.35302600000000001</v>
      </c>
      <c r="E758">
        <v>-3.8216700000000001</v>
      </c>
      <c r="F758">
        <v>1.46E-2</v>
      </c>
      <c r="G758">
        <v>0.46387699999999998</v>
      </c>
    </row>
    <row r="759" spans="1:7">
      <c r="A759">
        <v>758</v>
      </c>
      <c r="B759" t="s">
        <v>901</v>
      </c>
      <c r="C759">
        <v>29.555399999999999</v>
      </c>
      <c r="D759">
        <v>3.6807699999999999</v>
      </c>
      <c r="E759">
        <v>-3.0053399999999999</v>
      </c>
      <c r="F759">
        <v>2.1299999999999999E-2</v>
      </c>
      <c r="G759">
        <v>0.53932599999999997</v>
      </c>
    </row>
    <row r="760" spans="1:7">
      <c r="A760">
        <v>759</v>
      </c>
      <c r="B760" t="s">
        <v>902</v>
      </c>
      <c r="C760">
        <v>1.73641</v>
      </c>
      <c r="D760">
        <v>9.8967600000000003E-2</v>
      </c>
      <c r="E760">
        <v>-4.1330099999999996</v>
      </c>
      <c r="F760">
        <v>8.2000000000000007E-3</v>
      </c>
      <c r="G760">
        <v>0.35333599999999998</v>
      </c>
    </row>
    <row r="761" spans="1:7">
      <c r="A761">
        <v>760</v>
      </c>
      <c r="B761" t="s">
        <v>903</v>
      </c>
      <c r="C761">
        <v>1.6772100000000001</v>
      </c>
      <c r="D761">
        <v>0.26514199999999999</v>
      </c>
      <c r="E761">
        <v>-2.6612200000000001</v>
      </c>
      <c r="F761">
        <v>4.3200000000000002E-2</v>
      </c>
      <c r="G761">
        <v>0.71634500000000001</v>
      </c>
    </row>
    <row r="762" spans="1:7">
      <c r="A762">
        <v>761</v>
      </c>
      <c r="B762" t="s">
        <v>904</v>
      </c>
      <c r="C762">
        <v>34.353200000000001</v>
      </c>
      <c r="D762">
        <v>10.149100000000001</v>
      </c>
      <c r="E762">
        <v>-1.7591000000000001</v>
      </c>
      <c r="F762">
        <v>1.7350000000000001E-2</v>
      </c>
      <c r="G762">
        <v>0.50149200000000005</v>
      </c>
    </row>
    <row r="763" spans="1:7">
      <c r="A763">
        <v>762</v>
      </c>
      <c r="B763" t="s">
        <v>905</v>
      </c>
      <c r="C763">
        <v>64.566000000000003</v>
      </c>
      <c r="D763">
        <v>3.0626500000000001</v>
      </c>
      <c r="E763">
        <v>-4.3979200000000001</v>
      </c>
      <c r="F763">
        <v>5.5000000000000003E-4</v>
      </c>
      <c r="G763">
        <v>8.7204400000000001E-2</v>
      </c>
    </row>
    <row r="764" spans="1:7">
      <c r="A764">
        <v>763</v>
      </c>
      <c r="B764" t="s">
        <v>906</v>
      </c>
      <c r="C764">
        <v>146.81100000000001</v>
      </c>
      <c r="D764">
        <v>5.13917</v>
      </c>
      <c r="E764">
        <v>-4.8362800000000004</v>
      </c>
      <c r="F764" s="69">
        <v>5.0000000000000002E-5</v>
      </c>
      <c r="G764">
        <v>2.0413799999999999E-2</v>
      </c>
    </row>
    <row r="765" spans="1:7">
      <c r="A765">
        <v>764</v>
      </c>
      <c r="B765" t="s">
        <v>907</v>
      </c>
      <c r="C765">
        <v>12.3741</v>
      </c>
      <c r="D765">
        <v>0.63615900000000003</v>
      </c>
      <c r="E765">
        <v>-4.2817999999999996</v>
      </c>
      <c r="F765" s="69">
        <v>5.0000000000000001E-4</v>
      </c>
      <c r="G765">
        <v>8.3321400000000004E-2</v>
      </c>
    </row>
    <row r="766" spans="1:7">
      <c r="A766">
        <v>765</v>
      </c>
      <c r="B766" t="s">
        <v>908</v>
      </c>
      <c r="C766">
        <v>6.8855599999999999</v>
      </c>
      <c r="D766">
        <v>1.58917</v>
      </c>
      <c r="E766">
        <v>-2.1153</v>
      </c>
      <c r="F766">
        <v>3.585E-2</v>
      </c>
      <c r="G766">
        <v>0.66229199999999999</v>
      </c>
    </row>
    <row r="767" spans="1:7">
      <c r="A767">
        <v>766</v>
      </c>
      <c r="B767" t="s">
        <v>909</v>
      </c>
      <c r="C767">
        <v>51.180999999999997</v>
      </c>
      <c r="D767">
        <v>6.3633699999999997</v>
      </c>
      <c r="E767">
        <v>-3.0077500000000001</v>
      </c>
      <c r="F767" s="69">
        <v>5.0000000000000002E-5</v>
      </c>
      <c r="G767">
        <v>2.0413799999999999E-2</v>
      </c>
    </row>
    <row r="768" spans="1:7">
      <c r="A768">
        <v>767</v>
      </c>
      <c r="B768" t="s">
        <v>910</v>
      </c>
      <c r="C768">
        <v>19.031300000000002</v>
      </c>
      <c r="D768">
        <v>8.1152899999999999</v>
      </c>
      <c r="E768">
        <v>-1.22966</v>
      </c>
      <c r="F768">
        <v>3.805E-2</v>
      </c>
      <c r="G768">
        <v>0.678979</v>
      </c>
    </row>
    <row r="769" spans="1:7">
      <c r="A769">
        <v>768</v>
      </c>
      <c r="B769" t="s">
        <v>911</v>
      </c>
      <c r="C769">
        <v>212.399</v>
      </c>
      <c r="D769">
        <v>70.735200000000006</v>
      </c>
      <c r="E769">
        <v>-1.5862799999999999</v>
      </c>
      <c r="F769">
        <v>8.2000000000000007E-3</v>
      </c>
      <c r="G769">
        <v>0.35333599999999998</v>
      </c>
    </row>
    <row r="770" spans="1:7">
      <c r="A770">
        <v>769</v>
      </c>
      <c r="B770" t="s">
        <v>912</v>
      </c>
      <c r="C770">
        <v>13.1694</v>
      </c>
      <c r="D770">
        <v>2.63354</v>
      </c>
      <c r="E770">
        <v>-2.3221099999999999</v>
      </c>
      <c r="F770">
        <v>2.5999999999999999E-3</v>
      </c>
      <c r="G770">
        <v>0.210201</v>
      </c>
    </row>
    <row r="771" spans="1:7">
      <c r="A771">
        <v>770</v>
      </c>
      <c r="B771" t="s">
        <v>913</v>
      </c>
      <c r="C771">
        <v>8.54772</v>
      </c>
      <c r="D771">
        <v>0.80069699999999999</v>
      </c>
      <c r="E771">
        <v>-3.41621</v>
      </c>
      <c r="F771">
        <v>2.5500000000000002E-3</v>
      </c>
      <c r="G771">
        <v>0.210201</v>
      </c>
    </row>
    <row r="772" spans="1:7">
      <c r="A772">
        <v>771</v>
      </c>
      <c r="B772" t="s">
        <v>914</v>
      </c>
      <c r="C772">
        <v>4.0057999999999998</v>
      </c>
      <c r="D772">
        <v>0.32429400000000003</v>
      </c>
      <c r="E772">
        <v>-3.6267100000000001</v>
      </c>
      <c r="F772">
        <v>2.155E-2</v>
      </c>
      <c r="G772">
        <v>0.539775</v>
      </c>
    </row>
    <row r="773" spans="1:7">
      <c r="A773">
        <v>772</v>
      </c>
      <c r="B773" t="s">
        <v>915</v>
      </c>
      <c r="C773">
        <v>0.63167399999999996</v>
      </c>
      <c r="D773">
        <v>4.7449400000000003E-2</v>
      </c>
      <c r="E773">
        <v>-3.7347199999999998</v>
      </c>
      <c r="F773">
        <v>3.61E-2</v>
      </c>
      <c r="G773">
        <v>0.664655</v>
      </c>
    </row>
    <row r="774" spans="1:7">
      <c r="A774">
        <v>773</v>
      </c>
      <c r="B774" t="s">
        <v>916</v>
      </c>
      <c r="C774">
        <v>19.484999999999999</v>
      </c>
      <c r="D774">
        <v>1.69919</v>
      </c>
      <c r="E774">
        <v>-3.51945</v>
      </c>
      <c r="F774">
        <v>3.8999999999999998E-3</v>
      </c>
      <c r="G774">
        <v>0.26329599999999997</v>
      </c>
    </row>
    <row r="775" spans="1:7">
      <c r="A775">
        <v>774</v>
      </c>
      <c r="B775" t="s">
        <v>917</v>
      </c>
      <c r="C775">
        <v>29.058399999999999</v>
      </c>
      <c r="D775">
        <v>9.43337</v>
      </c>
      <c r="E775">
        <v>-1.6231100000000001</v>
      </c>
      <c r="F775">
        <v>9.4999999999999998E-3</v>
      </c>
      <c r="G775">
        <v>0.38015199999999999</v>
      </c>
    </row>
    <row r="776" spans="1:7">
      <c r="A776">
        <v>775</v>
      </c>
      <c r="B776" t="s">
        <v>918</v>
      </c>
      <c r="C776">
        <v>33.422899999999998</v>
      </c>
      <c r="D776">
        <v>11.0989</v>
      </c>
      <c r="E776">
        <v>-1.5904199999999999</v>
      </c>
      <c r="F776">
        <v>1.315E-2</v>
      </c>
      <c r="G776">
        <v>0.44370399999999999</v>
      </c>
    </row>
    <row r="777" spans="1:7">
      <c r="A777">
        <v>776</v>
      </c>
      <c r="B777" t="s">
        <v>919</v>
      </c>
      <c r="C777">
        <v>24.648499999999999</v>
      </c>
      <c r="D777">
        <v>10.196199999999999</v>
      </c>
      <c r="E777">
        <v>-1.2734700000000001</v>
      </c>
      <c r="F777">
        <v>3.2750000000000001E-2</v>
      </c>
      <c r="G777">
        <v>0.63391299999999995</v>
      </c>
    </row>
    <row r="778" spans="1:7">
      <c r="A778">
        <v>777</v>
      </c>
      <c r="B778" t="s">
        <v>920</v>
      </c>
      <c r="C778">
        <v>25.1159</v>
      </c>
      <c r="D778">
        <v>8.4080200000000005</v>
      </c>
      <c r="E778">
        <v>-1.5787599999999999</v>
      </c>
      <c r="F778">
        <v>2.2700000000000001E-2</v>
      </c>
      <c r="G778">
        <v>0.55247900000000005</v>
      </c>
    </row>
    <row r="779" spans="1:7">
      <c r="A779">
        <v>778</v>
      </c>
      <c r="B779" t="s">
        <v>921</v>
      </c>
      <c r="C779">
        <v>4.9625399999999997</v>
      </c>
      <c r="D779">
        <v>0.61142799999999997</v>
      </c>
      <c r="E779">
        <v>-3.0208200000000001</v>
      </c>
      <c r="F779">
        <v>2.945E-2</v>
      </c>
      <c r="G779">
        <v>0.60406499999999996</v>
      </c>
    </row>
    <row r="780" spans="1:7">
      <c r="A780">
        <v>779</v>
      </c>
      <c r="B780" t="s">
        <v>922</v>
      </c>
      <c r="C780">
        <v>3.4113899999999999</v>
      </c>
      <c r="D780">
        <v>0.48363499999999998</v>
      </c>
      <c r="E780">
        <v>-2.8183699999999998</v>
      </c>
      <c r="F780">
        <v>4.07E-2</v>
      </c>
      <c r="G780">
        <v>0.69697200000000004</v>
      </c>
    </row>
    <row r="781" spans="1:7">
      <c r="A781">
        <v>780</v>
      </c>
      <c r="B781" t="s">
        <v>923</v>
      </c>
      <c r="C781">
        <v>2.0840900000000002</v>
      </c>
      <c r="D781">
        <v>0.47943799999999998</v>
      </c>
      <c r="E781">
        <v>-2.12</v>
      </c>
      <c r="F781">
        <v>4.5499999999999999E-2</v>
      </c>
      <c r="G781">
        <v>0.73789499999999997</v>
      </c>
    </row>
    <row r="782" spans="1:7">
      <c r="A782">
        <v>781</v>
      </c>
      <c r="B782" t="s">
        <v>924</v>
      </c>
      <c r="C782">
        <v>7.6324199999999998</v>
      </c>
      <c r="D782">
        <v>2.21488</v>
      </c>
      <c r="E782">
        <v>-1.78491</v>
      </c>
      <c r="F782">
        <v>1.4999999999999999E-2</v>
      </c>
      <c r="G782">
        <v>0.465279</v>
      </c>
    </row>
    <row r="783" spans="1:7">
      <c r="A783">
        <v>782</v>
      </c>
      <c r="B783" t="s">
        <v>925</v>
      </c>
      <c r="C783">
        <v>20.440300000000001</v>
      </c>
      <c r="D783">
        <v>2.9002699999999999</v>
      </c>
      <c r="E783">
        <v>-2.8171599999999999</v>
      </c>
      <c r="F783" s="69">
        <v>5.0000000000000002E-5</v>
      </c>
      <c r="G783">
        <v>2.0413799999999999E-2</v>
      </c>
    </row>
    <row r="784" spans="1:7">
      <c r="A784">
        <v>783</v>
      </c>
      <c r="B784" t="s">
        <v>926</v>
      </c>
      <c r="C784">
        <v>39.448799999999999</v>
      </c>
      <c r="D784">
        <v>8.41723</v>
      </c>
      <c r="E784">
        <v>-2.2285599999999999</v>
      </c>
      <c r="F784">
        <v>1.75E-3</v>
      </c>
      <c r="G784">
        <v>0.16811300000000001</v>
      </c>
    </row>
    <row r="785" spans="1:7">
      <c r="A785">
        <v>784</v>
      </c>
      <c r="B785" t="s">
        <v>927</v>
      </c>
      <c r="C785">
        <v>4.8183999999999996</v>
      </c>
      <c r="D785">
        <v>0.929068</v>
      </c>
      <c r="E785">
        <v>-2.3746999999999998</v>
      </c>
      <c r="F785">
        <v>6.8999999999999999E-3</v>
      </c>
      <c r="G785">
        <v>0.32801599999999997</v>
      </c>
    </row>
    <row r="786" spans="1:7">
      <c r="A786">
        <v>785</v>
      </c>
      <c r="B786" t="s">
        <v>928</v>
      </c>
      <c r="C786">
        <v>173.047</v>
      </c>
      <c r="D786">
        <v>68.038899999999998</v>
      </c>
      <c r="E786">
        <v>-1.34673</v>
      </c>
      <c r="F786">
        <v>2.47E-2</v>
      </c>
      <c r="G786">
        <v>0.56848399999999999</v>
      </c>
    </row>
    <row r="787" spans="1:7">
      <c r="A787">
        <v>786</v>
      </c>
      <c r="B787" t="s">
        <v>929</v>
      </c>
      <c r="C787">
        <v>24.232800000000001</v>
      </c>
      <c r="D787">
        <v>6.50176</v>
      </c>
      <c r="E787">
        <v>-1.8980600000000001</v>
      </c>
      <c r="F787">
        <v>2.5000000000000001E-3</v>
      </c>
      <c r="G787">
        <v>0.20724600000000001</v>
      </c>
    </row>
    <row r="788" spans="1:7">
      <c r="A788">
        <v>787</v>
      </c>
      <c r="B788" t="s">
        <v>930</v>
      </c>
      <c r="C788">
        <v>11.738</v>
      </c>
      <c r="D788">
        <v>1.20048</v>
      </c>
      <c r="E788">
        <v>-3.2895099999999999</v>
      </c>
      <c r="F788">
        <v>1.175E-2</v>
      </c>
      <c r="G788">
        <v>0.41988900000000001</v>
      </c>
    </row>
    <row r="789" spans="1:7">
      <c r="A789">
        <v>788</v>
      </c>
      <c r="B789" t="s">
        <v>931</v>
      </c>
      <c r="C789">
        <v>23.085699999999999</v>
      </c>
      <c r="D789">
        <v>7.4635600000000002</v>
      </c>
      <c r="E789">
        <v>-1.62907</v>
      </c>
      <c r="F789">
        <v>7.6E-3</v>
      </c>
      <c r="G789">
        <v>0.33818999999999999</v>
      </c>
    </row>
    <row r="790" spans="1:7">
      <c r="A790">
        <v>789</v>
      </c>
      <c r="B790" t="s">
        <v>932</v>
      </c>
      <c r="C790">
        <v>0.55627000000000004</v>
      </c>
      <c r="D790">
        <v>2.6078E-2</v>
      </c>
      <c r="E790">
        <v>-4.4148800000000001</v>
      </c>
      <c r="F790">
        <v>2.035E-2</v>
      </c>
      <c r="G790">
        <v>0.52919700000000003</v>
      </c>
    </row>
    <row r="791" spans="1:7">
      <c r="A791">
        <v>790</v>
      </c>
      <c r="B791" t="s">
        <v>933</v>
      </c>
      <c r="C791">
        <v>277.44099999999997</v>
      </c>
      <c r="D791">
        <v>57.5625</v>
      </c>
      <c r="E791">
        <v>-2.26898</v>
      </c>
      <c r="F791">
        <v>2.5000000000000001E-4</v>
      </c>
      <c r="G791">
        <v>5.7503499999999999E-2</v>
      </c>
    </row>
    <row r="792" spans="1:7">
      <c r="A792">
        <v>791</v>
      </c>
      <c r="B792" t="s">
        <v>934</v>
      </c>
      <c r="C792">
        <v>98.142799999999994</v>
      </c>
      <c r="D792">
        <v>40.343299999999999</v>
      </c>
      <c r="E792">
        <v>-1.2825500000000001</v>
      </c>
      <c r="F792">
        <v>3.4099999999999998E-2</v>
      </c>
      <c r="G792">
        <v>0.64754299999999998</v>
      </c>
    </row>
    <row r="793" spans="1:7">
      <c r="A793">
        <v>792</v>
      </c>
      <c r="B793" t="s">
        <v>935</v>
      </c>
      <c r="C793">
        <v>6.4131600000000004</v>
      </c>
      <c r="D793">
        <v>1.2540199999999999</v>
      </c>
      <c r="E793">
        <v>-2.3544800000000001</v>
      </c>
      <c r="F793">
        <v>3.7100000000000001E-2</v>
      </c>
      <c r="G793">
        <v>0.67320000000000002</v>
      </c>
    </row>
    <row r="794" spans="1:7">
      <c r="A794">
        <v>793</v>
      </c>
      <c r="B794" t="s">
        <v>936</v>
      </c>
      <c r="C794">
        <v>321.31200000000001</v>
      </c>
      <c r="D794">
        <v>5.7914399999999997</v>
      </c>
      <c r="E794">
        <v>-5.7939100000000003</v>
      </c>
      <c r="F794">
        <v>1.25E-3</v>
      </c>
      <c r="G794">
        <v>0.14344799999999999</v>
      </c>
    </row>
    <row r="795" spans="1:7">
      <c r="A795">
        <v>794</v>
      </c>
      <c r="B795" t="s">
        <v>937</v>
      </c>
      <c r="C795">
        <v>1.5177700000000001</v>
      </c>
      <c r="D795">
        <v>5.5864700000000003E-2</v>
      </c>
      <c r="E795">
        <v>-4.7638699999999998</v>
      </c>
      <c r="F795">
        <v>1.44E-2</v>
      </c>
      <c r="G795">
        <v>0.46111099999999999</v>
      </c>
    </row>
    <row r="796" spans="1:7">
      <c r="A796">
        <v>795</v>
      </c>
      <c r="B796" t="s">
        <v>938</v>
      </c>
      <c r="C796">
        <v>41.0471</v>
      </c>
      <c r="D796">
        <v>7.6332500000000003</v>
      </c>
      <c r="E796">
        <v>-2.4269099999999999</v>
      </c>
      <c r="F796">
        <v>3.7000000000000002E-3</v>
      </c>
      <c r="G796">
        <v>0.25712600000000002</v>
      </c>
    </row>
    <row r="797" spans="1:7">
      <c r="A797">
        <v>796</v>
      </c>
      <c r="B797" t="s">
        <v>939</v>
      </c>
      <c r="C797">
        <v>1.9819199999999999</v>
      </c>
      <c r="D797">
        <v>0.13333700000000001</v>
      </c>
      <c r="E797">
        <v>-3.8937499999999998</v>
      </c>
      <c r="F797">
        <v>2.1399999999999999E-2</v>
      </c>
      <c r="G797">
        <v>0.53932599999999997</v>
      </c>
    </row>
    <row r="798" spans="1:7">
      <c r="A798">
        <v>797</v>
      </c>
      <c r="B798" t="s">
        <v>940</v>
      </c>
      <c r="C798">
        <v>4.3215500000000002</v>
      </c>
      <c r="D798">
        <v>1.03372</v>
      </c>
      <c r="E798">
        <v>-2.0637099999999999</v>
      </c>
      <c r="F798">
        <v>2.6849999999999999E-2</v>
      </c>
      <c r="G798">
        <v>0.58232099999999998</v>
      </c>
    </row>
    <row r="799" spans="1:7">
      <c r="A799">
        <v>798</v>
      </c>
      <c r="B799" t="s">
        <v>941</v>
      </c>
      <c r="C799">
        <v>0.49397000000000002</v>
      </c>
      <c r="D799">
        <v>4.6533600000000001E-2</v>
      </c>
      <c r="E799">
        <v>-3.40808</v>
      </c>
      <c r="F799">
        <v>2.9749999999999999E-2</v>
      </c>
      <c r="G799">
        <v>0.60406499999999996</v>
      </c>
    </row>
    <row r="800" spans="1:7">
      <c r="A800">
        <v>799</v>
      </c>
      <c r="B800" t="s">
        <v>942</v>
      </c>
      <c r="C800">
        <v>7.1283799999999999</v>
      </c>
      <c r="D800">
        <v>0.97767499999999996</v>
      </c>
      <c r="E800">
        <v>-2.8661500000000002</v>
      </c>
      <c r="F800">
        <v>3.7650000000000003E-2</v>
      </c>
      <c r="G800">
        <v>0.67716100000000001</v>
      </c>
    </row>
    <row r="801" spans="1:7">
      <c r="A801">
        <v>800</v>
      </c>
      <c r="B801" t="s">
        <v>943</v>
      </c>
      <c r="C801">
        <v>14.708</v>
      </c>
      <c r="D801">
        <v>1.2240899999999999</v>
      </c>
      <c r="E801">
        <v>-3.58683</v>
      </c>
      <c r="F801" s="69">
        <v>4.0000000000000002E-4</v>
      </c>
      <c r="G801">
        <v>7.2582199999999999E-2</v>
      </c>
    </row>
    <row r="802" spans="1:7">
      <c r="A802">
        <v>801</v>
      </c>
      <c r="B802" t="s">
        <v>944</v>
      </c>
      <c r="C802">
        <v>5.4398799999999996</v>
      </c>
      <c r="D802">
        <v>1.4901199999999999</v>
      </c>
      <c r="E802">
        <v>-1.8681399999999999</v>
      </c>
      <c r="F802">
        <v>2.29E-2</v>
      </c>
      <c r="G802">
        <v>0.55400099999999997</v>
      </c>
    </row>
    <row r="803" spans="1:7">
      <c r="A803">
        <v>802</v>
      </c>
      <c r="B803" t="s">
        <v>945</v>
      </c>
      <c r="C803">
        <v>7.4561000000000002</v>
      </c>
      <c r="D803">
        <v>0.56072599999999995</v>
      </c>
      <c r="E803">
        <v>-3.73305</v>
      </c>
      <c r="F803">
        <v>1.2200000000000001E-2</v>
      </c>
      <c r="G803">
        <v>0.42746699999999999</v>
      </c>
    </row>
    <row r="804" spans="1:7">
      <c r="A804">
        <v>803</v>
      </c>
      <c r="B804" t="s">
        <v>946</v>
      </c>
      <c r="C804">
        <v>5.5881999999999996</v>
      </c>
      <c r="D804">
        <v>1.12192</v>
      </c>
      <c r="E804">
        <v>-2.3164199999999999</v>
      </c>
      <c r="F804">
        <v>2.8299999999999999E-2</v>
      </c>
      <c r="G804">
        <v>0.59557599999999999</v>
      </c>
    </row>
    <row r="805" spans="1:7">
      <c r="A805">
        <v>804</v>
      </c>
      <c r="B805" t="s">
        <v>947</v>
      </c>
      <c r="C805">
        <v>4.6246999999999998</v>
      </c>
      <c r="D805">
        <v>0.31747900000000001</v>
      </c>
      <c r="E805">
        <v>-3.86463</v>
      </c>
      <c r="F805">
        <v>1.8700000000000001E-2</v>
      </c>
      <c r="G805">
        <v>0.51549900000000004</v>
      </c>
    </row>
    <row r="806" spans="1:7">
      <c r="A806">
        <v>805</v>
      </c>
      <c r="B806" t="s">
        <v>948</v>
      </c>
      <c r="C806">
        <v>7.46068</v>
      </c>
      <c r="D806">
        <v>2.3813</v>
      </c>
      <c r="E806">
        <v>-1.6475599999999999</v>
      </c>
      <c r="F806">
        <v>2.5850000000000001E-2</v>
      </c>
      <c r="G806">
        <v>0.57671600000000001</v>
      </c>
    </row>
    <row r="807" spans="1:7">
      <c r="A807">
        <v>806</v>
      </c>
      <c r="B807" t="s">
        <v>949</v>
      </c>
      <c r="C807">
        <v>11.8194</v>
      </c>
      <c r="D807">
        <v>4.3742000000000001</v>
      </c>
      <c r="E807">
        <v>-1.4340599999999999</v>
      </c>
      <c r="F807">
        <v>1.6799999999999999E-2</v>
      </c>
      <c r="G807">
        <v>0.49345499999999998</v>
      </c>
    </row>
    <row r="808" spans="1:7">
      <c r="A808">
        <v>807</v>
      </c>
      <c r="B808" t="s">
        <v>950</v>
      </c>
      <c r="C808">
        <v>3.9047399999999999</v>
      </c>
      <c r="D808">
        <v>6.0019400000000001E-2</v>
      </c>
      <c r="E808">
        <v>-6.0236599999999996</v>
      </c>
      <c r="F808">
        <v>1.8249999999999999E-2</v>
      </c>
      <c r="G808">
        <v>0.51549900000000004</v>
      </c>
    </row>
    <row r="809" spans="1:7">
      <c r="A809">
        <v>808</v>
      </c>
      <c r="B809" t="s">
        <v>951</v>
      </c>
      <c r="C809">
        <v>0.38117200000000001</v>
      </c>
      <c r="D809">
        <v>4.0875099999999998E-2</v>
      </c>
      <c r="E809">
        <v>-3.2211500000000002</v>
      </c>
      <c r="F809">
        <v>3.065E-2</v>
      </c>
      <c r="G809">
        <v>0.61266200000000004</v>
      </c>
    </row>
    <row r="810" spans="1:7">
      <c r="A810">
        <v>809</v>
      </c>
      <c r="B810" t="s">
        <v>952</v>
      </c>
      <c r="C810">
        <v>26.790700000000001</v>
      </c>
      <c r="D810">
        <v>4.3410500000000001</v>
      </c>
      <c r="E810">
        <v>-2.6256200000000001</v>
      </c>
      <c r="F810">
        <v>2.15E-3</v>
      </c>
      <c r="G810">
        <v>0.19082399999999999</v>
      </c>
    </row>
    <row r="811" spans="1:7">
      <c r="A811">
        <v>810</v>
      </c>
      <c r="B811" t="s">
        <v>953</v>
      </c>
      <c r="C811">
        <v>25.85</v>
      </c>
      <c r="D811">
        <v>9.2744700000000009</v>
      </c>
      <c r="E811">
        <v>-1.4788300000000001</v>
      </c>
      <c r="F811">
        <v>1.24E-2</v>
      </c>
      <c r="G811">
        <v>0.43048199999999998</v>
      </c>
    </row>
    <row r="812" spans="1:7">
      <c r="A812">
        <v>811</v>
      </c>
      <c r="B812" t="s">
        <v>954</v>
      </c>
      <c r="C812">
        <v>1.77806</v>
      </c>
      <c r="D812">
        <v>0.150561</v>
      </c>
      <c r="E812">
        <v>-3.5618799999999999</v>
      </c>
      <c r="F812">
        <v>3.1199999999999999E-2</v>
      </c>
      <c r="G812">
        <v>0.61611499999999997</v>
      </c>
    </row>
    <row r="813" spans="1:7">
      <c r="A813">
        <v>812</v>
      </c>
      <c r="B813" t="s">
        <v>955</v>
      </c>
      <c r="C813">
        <v>4.3474700000000004</v>
      </c>
      <c r="D813">
        <v>0.54797600000000002</v>
      </c>
      <c r="E813">
        <v>-2.9879899999999999</v>
      </c>
      <c r="F813">
        <v>3.4700000000000002E-2</v>
      </c>
      <c r="G813">
        <v>0.65512800000000004</v>
      </c>
    </row>
    <row r="814" spans="1:7">
      <c r="A814">
        <v>813</v>
      </c>
      <c r="B814" t="s">
        <v>956</v>
      </c>
      <c r="C814">
        <v>3.7738800000000001</v>
      </c>
      <c r="D814">
        <v>0.13700999999999999</v>
      </c>
      <c r="E814">
        <v>-4.7836999999999996</v>
      </c>
      <c r="F814">
        <v>7.0000000000000001E-3</v>
      </c>
      <c r="G814">
        <v>0.32801599999999997</v>
      </c>
    </row>
    <row r="815" spans="1:7">
      <c r="A815">
        <v>814</v>
      </c>
      <c r="B815" t="s">
        <v>957</v>
      </c>
      <c r="C815">
        <v>4.40611</v>
      </c>
      <c r="D815">
        <v>0.72495600000000004</v>
      </c>
      <c r="E815">
        <v>-2.6035400000000002</v>
      </c>
      <c r="F815">
        <v>1.6449999999999999E-2</v>
      </c>
      <c r="G815">
        <v>0.486676</v>
      </c>
    </row>
    <row r="816" spans="1:7">
      <c r="A816">
        <v>815</v>
      </c>
      <c r="B816" t="s">
        <v>958</v>
      </c>
      <c r="C816">
        <v>8.7202500000000001</v>
      </c>
      <c r="D816">
        <v>0.67638900000000002</v>
      </c>
      <c r="E816">
        <v>-3.6884399999999999</v>
      </c>
      <c r="F816">
        <v>1.5699999999999999E-2</v>
      </c>
      <c r="G816">
        <v>0.47480899999999998</v>
      </c>
    </row>
    <row r="817" spans="1:7">
      <c r="A817">
        <v>816</v>
      </c>
      <c r="B817" t="s">
        <v>959</v>
      </c>
      <c r="C817">
        <v>139.83699999999999</v>
      </c>
      <c r="D817">
        <v>42.834099999999999</v>
      </c>
      <c r="E817">
        <v>-1.7069099999999999</v>
      </c>
      <c r="F817">
        <v>4.5999999999999999E-3</v>
      </c>
      <c r="G817">
        <v>0.27823199999999998</v>
      </c>
    </row>
    <row r="818" spans="1:7">
      <c r="A818">
        <v>817</v>
      </c>
      <c r="B818" t="s">
        <v>960</v>
      </c>
      <c r="C818">
        <v>36.889499999999998</v>
      </c>
      <c r="D818">
        <v>15.4223</v>
      </c>
      <c r="E818">
        <v>-1.2581899999999999</v>
      </c>
      <c r="F818">
        <v>3.5099999999999999E-2</v>
      </c>
      <c r="G818">
        <v>0.65660700000000005</v>
      </c>
    </row>
    <row r="819" spans="1:7">
      <c r="A819">
        <v>818</v>
      </c>
      <c r="B819" t="s">
        <v>961</v>
      </c>
      <c r="C819">
        <v>19.8123</v>
      </c>
      <c r="D819">
        <v>4.0425500000000003</v>
      </c>
      <c r="E819">
        <v>-2.2930600000000001</v>
      </c>
      <c r="F819">
        <v>3.3500000000000001E-3</v>
      </c>
      <c r="G819">
        <v>0.24207500000000001</v>
      </c>
    </row>
    <row r="820" spans="1:7">
      <c r="A820">
        <v>819</v>
      </c>
      <c r="B820" t="s">
        <v>962</v>
      </c>
      <c r="C820">
        <v>4.8269700000000002</v>
      </c>
      <c r="D820">
        <v>1.05345</v>
      </c>
      <c r="E820">
        <v>-2.1959900000000001</v>
      </c>
      <c r="F820">
        <v>3.5049999999999998E-2</v>
      </c>
      <c r="G820">
        <v>0.65660700000000005</v>
      </c>
    </row>
    <row r="821" spans="1:7">
      <c r="A821">
        <v>820</v>
      </c>
      <c r="B821" t="s">
        <v>963</v>
      </c>
      <c r="C821">
        <v>33.705199999999998</v>
      </c>
      <c r="D821">
        <v>10.492900000000001</v>
      </c>
      <c r="E821">
        <v>-1.6835599999999999</v>
      </c>
      <c r="F821">
        <v>1.5900000000000001E-2</v>
      </c>
      <c r="G821">
        <v>0.47644599999999998</v>
      </c>
    </row>
    <row r="822" spans="1:7">
      <c r="A822">
        <v>821</v>
      </c>
      <c r="B822" t="s">
        <v>964</v>
      </c>
      <c r="C822">
        <v>33.679400000000001</v>
      </c>
      <c r="D822">
        <v>0.16427900000000001</v>
      </c>
      <c r="E822">
        <v>-7.67957</v>
      </c>
      <c r="F822">
        <v>2.955E-2</v>
      </c>
      <c r="G822">
        <v>0.60406499999999996</v>
      </c>
    </row>
    <row r="823" spans="1:7">
      <c r="A823">
        <v>822</v>
      </c>
      <c r="B823" t="s">
        <v>514</v>
      </c>
      <c r="C823">
        <v>22.504999999999999</v>
      </c>
      <c r="D823">
        <v>5.5048899999999996</v>
      </c>
      <c r="E823">
        <v>-2.03146</v>
      </c>
      <c r="F823">
        <v>3.0300000000000001E-2</v>
      </c>
      <c r="G823">
        <v>0.60939600000000005</v>
      </c>
    </row>
    <row r="824" spans="1:7">
      <c r="A824">
        <v>823</v>
      </c>
      <c r="B824" t="s">
        <v>965</v>
      </c>
      <c r="C824">
        <v>0.53566999999999998</v>
      </c>
      <c r="D824">
        <v>6.6052E-2</v>
      </c>
      <c r="E824">
        <v>-3.0196700000000001</v>
      </c>
      <c r="F824">
        <v>3.7449999999999997E-2</v>
      </c>
      <c r="G824">
        <v>0.67505099999999996</v>
      </c>
    </row>
    <row r="825" spans="1:7">
      <c r="A825">
        <v>824</v>
      </c>
      <c r="B825" t="s">
        <v>966</v>
      </c>
      <c r="C825">
        <v>6.6591800000000001</v>
      </c>
      <c r="D825">
        <v>0.71894100000000005</v>
      </c>
      <c r="E825">
        <v>-3.2113999999999998</v>
      </c>
      <c r="F825">
        <v>2.5749999999999999E-2</v>
      </c>
      <c r="G825">
        <v>0.57671600000000001</v>
      </c>
    </row>
    <row r="826" spans="1:7">
      <c r="A826">
        <v>825</v>
      </c>
      <c r="B826" t="s">
        <v>967</v>
      </c>
      <c r="C826">
        <v>4.7267000000000001</v>
      </c>
      <c r="D826">
        <v>0.80689</v>
      </c>
      <c r="E826">
        <v>-2.5503900000000002</v>
      </c>
      <c r="F826">
        <v>4.3499999999999997E-3</v>
      </c>
      <c r="G826">
        <v>0.267067</v>
      </c>
    </row>
    <row r="827" spans="1:7">
      <c r="A827">
        <v>826</v>
      </c>
      <c r="B827" t="s">
        <v>968</v>
      </c>
      <c r="C827">
        <v>21.891999999999999</v>
      </c>
      <c r="D827">
        <v>5.3054800000000002</v>
      </c>
      <c r="E827">
        <v>-2.0448499999999998</v>
      </c>
      <c r="F827">
        <v>7.1000000000000004E-3</v>
      </c>
      <c r="G827">
        <v>0.32940399999999997</v>
      </c>
    </row>
    <row r="828" spans="1:7">
      <c r="A828">
        <v>827</v>
      </c>
      <c r="B828" t="s">
        <v>969</v>
      </c>
      <c r="C828">
        <v>1.9289400000000001</v>
      </c>
      <c r="D828">
        <v>0.202982</v>
      </c>
      <c r="E828">
        <v>-3.2483900000000001</v>
      </c>
      <c r="F828">
        <v>2.9850000000000002E-2</v>
      </c>
      <c r="G828">
        <v>0.60406499999999996</v>
      </c>
    </row>
    <row r="829" spans="1:7">
      <c r="A829">
        <v>828</v>
      </c>
      <c r="B829" t="s">
        <v>970</v>
      </c>
      <c r="C829">
        <v>0.68269500000000005</v>
      </c>
      <c r="D829">
        <v>0.109583</v>
      </c>
      <c r="E829">
        <v>-2.6392099999999998</v>
      </c>
      <c r="F829">
        <v>1.225E-2</v>
      </c>
      <c r="G829">
        <v>0.42746699999999999</v>
      </c>
    </row>
    <row r="830" spans="1:7">
      <c r="A830">
        <v>829</v>
      </c>
      <c r="B830" t="s">
        <v>971</v>
      </c>
      <c r="C830">
        <v>7.2515400000000003</v>
      </c>
      <c r="D830">
        <v>2.2235</v>
      </c>
      <c r="E830">
        <v>-1.70546</v>
      </c>
      <c r="F830">
        <v>3.4500000000000003E-2</v>
      </c>
      <c r="G830">
        <v>0.65361899999999995</v>
      </c>
    </row>
    <row r="831" spans="1:7">
      <c r="A831">
        <v>830</v>
      </c>
      <c r="B831" t="s">
        <v>972</v>
      </c>
      <c r="C831">
        <v>86.945400000000006</v>
      </c>
      <c r="D831">
        <v>5.4653799999999997</v>
      </c>
      <c r="E831">
        <v>-3.9917199999999999</v>
      </c>
      <c r="F831" s="69">
        <v>5.0000000000000002E-5</v>
      </c>
      <c r="G831">
        <v>2.0413799999999999E-2</v>
      </c>
    </row>
    <row r="832" spans="1:7">
      <c r="A832">
        <v>831</v>
      </c>
      <c r="B832" t="s">
        <v>973</v>
      </c>
      <c r="C832">
        <v>5.2350000000000003</v>
      </c>
      <c r="D832">
        <v>1.57064</v>
      </c>
      <c r="E832">
        <v>-1.7368300000000001</v>
      </c>
      <c r="F832">
        <v>2.095E-2</v>
      </c>
      <c r="G832">
        <v>0.538794</v>
      </c>
    </row>
    <row r="833" spans="1:7">
      <c r="A833">
        <v>832</v>
      </c>
      <c r="B833" t="s">
        <v>974</v>
      </c>
      <c r="C833">
        <v>6.8827699999999998</v>
      </c>
      <c r="D833">
        <v>0.361433</v>
      </c>
      <c r="E833">
        <v>-4.2511900000000002</v>
      </c>
      <c r="F833">
        <v>1.4999999999999999E-4</v>
      </c>
      <c r="G833">
        <v>4.8993000000000002E-2</v>
      </c>
    </row>
    <row r="834" spans="1:7">
      <c r="A834">
        <v>833</v>
      </c>
      <c r="B834" t="s">
        <v>975</v>
      </c>
      <c r="C834">
        <v>0.88470899999999997</v>
      </c>
      <c r="D834">
        <v>2.5244200000000001E-2</v>
      </c>
      <c r="E834">
        <v>-5.1311799999999996</v>
      </c>
      <c r="F834">
        <v>2.6950000000000002E-2</v>
      </c>
      <c r="G834">
        <v>0.58294100000000004</v>
      </c>
    </row>
    <row r="835" spans="1:7">
      <c r="A835">
        <v>834</v>
      </c>
      <c r="B835" t="s">
        <v>976</v>
      </c>
      <c r="C835">
        <v>8.9245300000000007</v>
      </c>
      <c r="D835">
        <v>2.3977300000000001</v>
      </c>
      <c r="E835">
        <v>-1.89611</v>
      </c>
      <c r="F835">
        <v>2.4500000000000001E-2</v>
      </c>
      <c r="G835">
        <v>0.56848399999999999</v>
      </c>
    </row>
    <row r="836" spans="1:7">
      <c r="A836">
        <v>835</v>
      </c>
      <c r="B836" t="s">
        <v>977</v>
      </c>
      <c r="C836">
        <v>29.906400000000001</v>
      </c>
      <c r="D836">
        <v>0.41494399999999998</v>
      </c>
      <c r="E836">
        <v>-6.1713899999999997</v>
      </c>
      <c r="F836">
        <v>1.115E-2</v>
      </c>
      <c r="G836">
        <v>0.40645199999999998</v>
      </c>
    </row>
    <row r="837" spans="1:7">
      <c r="A837">
        <v>836</v>
      </c>
      <c r="B837" t="s">
        <v>978</v>
      </c>
      <c r="C837">
        <v>11.3195</v>
      </c>
      <c r="D837">
        <v>0.64610100000000004</v>
      </c>
      <c r="E837">
        <v>-4.1309100000000001</v>
      </c>
      <c r="F837">
        <v>1.7149999999999999E-2</v>
      </c>
      <c r="G837">
        <v>0.49835699999999999</v>
      </c>
    </row>
    <row r="838" spans="1:7">
      <c r="A838">
        <v>837</v>
      </c>
      <c r="B838" t="s">
        <v>979</v>
      </c>
      <c r="C838">
        <v>3.8480500000000002</v>
      </c>
      <c r="D838">
        <v>0.21685499999999999</v>
      </c>
      <c r="E838">
        <v>-4.14933</v>
      </c>
      <c r="F838">
        <v>4.2500000000000003E-3</v>
      </c>
      <c r="G838">
        <v>0.26499400000000001</v>
      </c>
    </row>
    <row r="839" spans="1:7">
      <c r="A839">
        <v>838</v>
      </c>
      <c r="B839" t="s">
        <v>980</v>
      </c>
      <c r="C839">
        <v>8.6802299999999999</v>
      </c>
      <c r="D839">
        <v>2.27793</v>
      </c>
      <c r="E839">
        <v>-1.93001</v>
      </c>
      <c r="F839">
        <v>1.3599999999999999E-2</v>
      </c>
      <c r="G839">
        <v>0.45051000000000002</v>
      </c>
    </row>
    <row r="840" spans="1:7">
      <c r="A840">
        <v>839</v>
      </c>
      <c r="B840" t="s">
        <v>981</v>
      </c>
      <c r="C840">
        <v>27.996300000000002</v>
      </c>
      <c r="D840">
        <v>1.42235</v>
      </c>
      <c r="E840">
        <v>-4.2988900000000001</v>
      </c>
      <c r="F840">
        <v>1.085E-2</v>
      </c>
      <c r="G840">
        <v>0.40270800000000001</v>
      </c>
    </row>
    <row r="841" spans="1:7">
      <c r="A841">
        <v>840</v>
      </c>
      <c r="B841" t="s">
        <v>982</v>
      </c>
      <c r="C841">
        <v>6.7706400000000002</v>
      </c>
      <c r="D841">
        <v>0.53039099999999995</v>
      </c>
      <c r="E841">
        <v>-3.6741600000000001</v>
      </c>
      <c r="F841">
        <v>1.32E-2</v>
      </c>
      <c r="G841">
        <v>0.444324</v>
      </c>
    </row>
    <row r="842" spans="1:7">
      <c r="A842">
        <v>841</v>
      </c>
      <c r="B842" t="s">
        <v>983</v>
      </c>
      <c r="C842">
        <v>9.7868899999999996</v>
      </c>
      <c r="D842">
        <v>0.29839700000000002</v>
      </c>
      <c r="E842">
        <v>-5.0355400000000001</v>
      </c>
      <c r="F842">
        <v>5.7000000000000002E-3</v>
      </c>
      <c r="G842">
        <v>0.31132700000000002</v>
      </c>
    </row>
    <row r="843" spans="1:7">
      <c r="A843">
        <v>842</v>
      </c>
      <c r="B843" t="s">
        <v>984</v>
      </c>
      <c r="C843">
        <v>0.68555500000000003</v>
      </c>
      <c r="D843">
        <v>6.8453299999999995E-2</v>
      </c>
      <c r="E843">
        <v>-3.3240799999999999</v>
      </c>
      <c r="F843">
        <v>4.4350000000000001E-2</v>
      </c>
      <c r="G843">
        <v>0.72500500000000001</v>
      </c>
    </row>
    <row r="844" spans="1:7">
      <c r="A844">
        <v>843</v>
      </c>
      <c r="B844" t="s">
        <v>985</v>
      </c>
      <c r="C844">
        <v>6.2169800000000004</v>
      </c>
      <c r="D844">
        <v>0.26650200000000002</v>
      </c>
      <c r="E844">
        <v>-4.54399</v>
      </c>
      <c r="F844">
        <v>1.9499999999999999E-3</v>
      </c>
      <c r="G844">
        <v>0.17991799999999999</v>
      </c>
    </row>
    <row r="845" spans="1:7">
      <c r="A845">
        <v>844</v>
      </c>
      <c r="B845" t="s">
        <v>986</v>
      </c>
      <c r="C845">
        <v>15.595499999999999</v>
      </c>
      <c r="D845">
        <v>1.80332</v>
      </c>
      <c r="E845">
        <v>-3.1124000000000001</v>
      </c>
      <c r="F845">
        <v>2.545E-2</v>
      </c>
      <c r="G845">
        <v>0.57645500000000005</v>
      </c>
    </row>
    <row r="846" spans="1:7">
      <c r="A846">
        <v>845</v>
      </c>
      <c r="B846" t="s">
        <v>987</v>
      </c>
      <c r="C846">
        <v>30.944299999999998</v>
      </c>
      <c r="D846">
        <v>11.865399999999999</v>
      </c>
      <c r="E846">
        <v>-1.3829199999999999</v>
      </c>
      <c r="F846">
        <v>2.9600000000000001E-2</v>
      </c>
      <c r="G846">
        <v>0.60406499999999996</v>
      </c>
    </row>
    <row r="847" spans="1:7">
      <c r="A847">
        <v>846</v>
      </c>
      <c r="B847" t="s">
        <v>988</v>
      </c>
      <c r="C847">
        <v>0.44347500000000001</v>
      </c>
      <c r="D847">
        <v>3.05752E-2</v>
      </c>
      <c r="E847">
        <v>-3.8584200000000002</v>
      </c>
      <c r="F847">
        <v>2.7349999999999999E-2</v>
      </c>
      <c r="G847">
        <v>0.58615899999999999</v>
      </c>
    </row>
    <row r="848" spans="1:7">
      <c r="A848">
        <v>847</v>
      </c>
      <c r="B848" t="s">
        <v>989</v>
      </c>
      <c r="C848">
        <v>35.537700000000001</v>
      </c>
      <c r="D848">
        <v>6.3417899999999996</v>
      </c>
      <c r="E848">
        <v>-2.4863900000000001</v>
      </c>
      <c r="F848">
        <v>5.5000000000000003E-4</v>
      </c>
      <c r="G848">
        <v>8.7204400000000001E-2</v>
      </c>
    </row>
    <row r="849" spans="1:7">
      <c r="A849">
        <v>848</v>
      </c>
      <c r="B849" t="s">
        <v>990</v>
      </c>
      <c r="C849">
        <v>6.1413700000000002</v>
      </c>
      <c r="D849">
        <v>0.59569700000000003</v>
      </c>
      <c r="E849">
        <v>-3.36591</v>
      </c>
      <c r="F849">
        <v>1.4E-2</v>
      </c>
      <c r="G849">
        <v>0.45726800000000001</v>
      </c>
    </row>
    <row r="850" spans="1:7">
      <c r="A850">
        <v>849</v>
      </c>
      <c r="B850" t="s">
        <v>991</v>
      </c>
      <c r="C850">
        <v>27.7011</v>
      </c>
      <c r="D850">
        <v>1.1931799999999999</v>
      </c>
      <c r="E850">
        <v>-4.5370699999999999</v>
      </c>
      <c r="F850">
        <v>1.9E-3</v>
      </c>
      <c r="G850">
        <v>0.17730799999999999</v>
      </c>
    </row>
    <row r="851" spans="1:7">
      <c r="A851">
        <v>850</v>
      </c>
      <c r="B851" t="s">
        <v>992</v>
      </c>
      <c r="C851">
        <v>11.0411</v>
      </c>
      <c r="D851">
        <v>1.08735</v>
      </c>
      <c r="E851">
        <v>-3.3439999999999999</v>
      </c>
      <c r="F851">
        <v>1.5699999999999999E-2</v>
      </c>
      <c r="G851">
        <v>0.47480899999999998</v>
      </c>
    </row>
    <row r="852" spans="1:7">
      <c r="A852">
        <v>851</v>
      </c>
      <c r="B852" t="s">
        <v>993</v>
      </c>
      <c r="C852">
        <v>15.9124</v>
      </c>
      <c r="D852">
        <v>1.5744400000000001</v>
      </c>
      <c r="E852">
        <v>-3.33725</v>
      </c>
      <c r="F852">
        <v>1.4E-3</v>
      </c>
      <c r="G852">
        <v>0.147506</v>
      </c>
    </row>
    <row r="853" spans="1:7">
      <c r="A853">
        <v>852</v>
      </c>
      <c r="B853" t="s">
        <v>994</v>
      </c>
      <c r="C853">
        <v>4.7257600000000002</v>
      </c>
      <c r="D853">
        <v>1.5658399999999999</v>
      </c>
      <c r="E853">
        <v>-1.59361</v>
      </c>
      <c r="F853">
        <v>4.0800000000000003E-2</v>
      </c>
      <c r="G853">
        <v>0.69697200000000004</v>
      </c>
    </row>
    <row r="854" spans="1:7">
      <c r="A854">
        <v>853</v>
      </c>
      <c r="B854" t="s">
        <v>995</v>
      </c>
      <c r="C854">
        <v>17.912400000000002</v>
      </c>
      <c r="D854">
        <v>6.1756500000000001</v>
      </c>
      <c r="E854">
        <v>-1.5363</v>
      </c>
      <c r="F854">
        <v>2.1350000000000001E-2</v>
      </c>
      <c r="G854">
        <v>0.53932599999999997</v>
      </c>
    </row>
    <row r="855" spans="1:7">
      <c r="A855">
        <v>854</v>
      </c>
      <c r="B855" t="s">
        <v>996</v>
      </c>
      <c r="C855">
        <v>39.853900000000003</v>
      </c>
      <c r="D855">
        <v>14.333600000000001</v>
      </c>
      <c r="E855">
        <v>-1.47532</v>
      </c>
      <c r="F855">
        <v>2.8850000000000001E-2</v>
      </c>
      <c r="G855">
        <v>0.60095600000000005</v>
      </c>
    </row>
    <row r="856" spans="1:7">
      <c r="A856">
        <v>855</v>
      </c>
      <c r="B856" t="s">
        <v>997</v>
      </c>
      <c r="C856">
        <v>5.2610799999999998</v>
      </c>
      <c r="D856">
        <v>0.45362799999999998</v>
      </c>
      <c r="E856">
        <v>-3.5357799999999999</v>
      </c>
      <c r="F856">
        <v>2.2499999999999998E-3</v>
      </c>
      <c r="G856">
        <v>0.196496</v>
      </c>
    </row>
    <row r="857" spans="1:7">
      <c r="A857">
        <v>856</v>
      </c>
      <c r="B857" t="s">
        <v>998</v>
      </c>
      <c r="C857">
        <v>2.6189300000000002</v>
      </c>
      <c r="D857">
        <v>0.18646499999999999</v>
      </c>
      <c r="E857">
        <v>-3.8119999999999998</v>
      </c>
      <c r="F857">
        <v>1.225E-2</v>
      </c>
      <c r="G857">
        <v>0.42746699999999999</v>
      </c>
    </row>
    <row r="858" spans="1:7">
      <c r="A858">
        <v>857</v>
      </c>
      <c r="B858" t="s">
        <v>999</v>
      </c>
      <c r="C858">
        <v>10.2875</v>
      </c>
      <c r="D858">
        <v>1.9848699999999999</v>
      </c>
      <c r="E858">
        <v>-2.37378</v>
      </c>
      <c r="F858">
        <v>1.235E-2</v>
      </c>
      <c r="G858">
        <v>0.43003799999999998</v>
      </c>
    </row>
    <row r="859" spans="1:7">
      <c r="A859">
        <v>858</v>
      </c>
      <c r="B859" t="s">
        <v>1000</v>
      </c>
      <c r="C859">
        <v>3.5763600000000002</v>
      </c>
      <c r="D859">
        <v>1.0271699999999999</v>
      </c>
      <c r="E859">
        <v>-1.79982</v>
      </c>
      <c r="F859">
        <v>4.7849999999999997E-2</v>
      </c>
      <c r="G859">
        <v>0.75647500000000001</v>
      </c>
    </row>
    <row r="860" spans="1:7">
      <c r="A860">
        <v>859</v>
      </c>
      <c r="B860" t="s">
        <v>1001</v>
      </c>
      <c r="C860">
        <v>20.329000000000001</v>
      </c>
      <c r="D860">
        <v>3.3604400000000001</v>
      </c>
      <c r="E860">
        <v>-2.5968200000000001</v>
      </c>
      <c r="F860">
        <v>3.5000000000000001E-3</v>
      </c>
      <c r="G860">
        <v>0.24851500000000001</v>
      </c>
    </row>
    <row r="861" spans="1:7">
      <c r="A861">
        <v>860</v>
      </c>
      <c r="B861" t="s">
        <v>1002</v>
      </c>
      <c r="C861">
        <v>13.5585</v>
      </c>
      <c r="D861">
        <v>5.4388399999999999</v>
      </c>
      <c r="E861">
        <v>-1.31782</v>
      </c>
      <c r="F861">
        <v>3.3349999999999998E-2</v>
      </c>
      <c r="G861">
        <v>0.63999899999999998</v>
      </c>
    </row>
    <row r="862" spans="1:7">
      <c r="A862">
        <v>861</v>
      </c>
      <c r="B862" t="s">
        <v>1003</v>
      </c>
      <c r="C862">
        <v>0.97627699999999995</v>
      </c>
      <c r="D862">
        <v>6.2435299999999999E-2</v>
      </c>
      <c r="E862">
        <v>-3.9668600000000001</v>
      </c>
      <c r="F862">
        <v>1.325E-2</v>
      </c>
      <c r="G862">
        <v>0.444324</v>
      </c>
    </row>
    <row r="863" spans="1:7">
      <c r="A863">
        <v>862</v>
      </c>
      <c r="B863" t="s">
        <v>1004</v>
      </c>
      <c r="C863">
        <v>40.719000000000001</v>
      </c>
      <c r="D863">
        <v>7.8992300000000002</v>
      </c>
      <c r="E863">
        <v>-2.36592</v>
      </c>
      <c r="F863">
        <v>2.5000000000000001E-4</v>
      </c>
      <c r="G863">
        <v>5.7503499999999999E-2</v>
      </c>
    </row>
    <row r="864" spans="1:7">
      <c r="A864">
        <v>863</v>
      </c>
      <c r="B864" t="s">
        <v>1005</v>
      </c>
      <c r="C864">
        <v>3.0778400000000001</v>
      </c>
      <c r="D864">
        <v>9.1259599999999996E-2</v>
      </c>
      <c r="E864">
        <v>-5.0758000000000001</v>
      </c>
      <c r="F864">
        <v>4.4249999999999998E-2</v>
      </c>
      <c r="G864">
        <v>0.72500500000000001</v>
      </c>
    </row>
    <row r="865" spans="1:7">
      <c r="A865">
        <v>864</v>
      </c>
      <c r="B865" t="s">
        <v>1006</v>
      </c>
      <c r="C865">
        <v>16.510300000000001</v>
      </c>
      <c r="D865">
        <v>2.27488</v>
      </c>
      <c r="E865">
        <v>-2.8595000000000002</v>
      </c>
      <c r="F865">
        <v>1.6000000000000001E-3</v>
      </c>
      <c r="G865">
        <v>0.160304</v>
      </c>
    </row>
    <row r="866" spans="1:7">
      <c r="A866">
        <v>865</v>
      </c>
      <c r="B866" t="s">
        <v>1007</v>
      </c>
      <c r="C866">
        <v>7.4963100000000003</v>
      </c>
      <c r="D866">
        <v>2.5689700000000002</v>
      </c>
      <c r="E866">
        <v>-1.5449900000000001</v>
      </c>
      <c r="F866">
        <v>4.3950000000000003E-2</v>
      </c>
      <c r="G866">
        <v>0.72362899999999997</v>
      </c>
    </row>
    <row r="867" spans="1:7">
      <c r="A867">
        <v>866</v>
      </c>
      <c r="B867" t="s">
        <v>1008</v>
      </c>
      <c r="C867">
        <v>6.5335400000000003</v>
      </c>
      <c r="D867">
        <v>1.1258699999999999</v>
      </c>
      <c r="E867">
        <v>-2.5368300000000001</v>
      </c>
      <c r="F867">
        <v>2.4150000000000001E-2</v>
      </c>
      <c r="G867">
        <v>0.56584500000000004</v>
      </c>
    </row>
    <row r="868" spans="1:7">
      <c r="A868">
        <v>867</v>
      </c>
      <c r="B868" t="s">
        <v>1009</v>
      </c>
      <c r="C868">
        <v>24.947700000000001</v>
      </c>
      <c r="D868">
        <v>9.1659400000000009</v>
      </c>
      <c r="E868">
        <v>-1.44455</v>
      </c>
      <c r="F868">
        <v>1.8200000000000001E-2</v>
      </c>
      <c r="G868">
        <v>0.51549900000000004</v>
      </c>
    </row>
    <row r="869" spans="1:7">
      <c r="A869">
        <v>868</v>
      </c>
      <c r="B869" t="s">
        <v>1010</v>
      </c>
      <c r="C869">
        <v>2.0654599999999999</v>
      </c>
      <c r="D869">
        <v>3.6219500000000002E-2</v>
      </c>
      <c r="E869">
        <v>-5.8335600000000003</v>
      </c>
      <c r="F869">
        <v>4.1799999999999997E-2</v>
      </c>
      <c r="G869">
        <v>0.70543199999999995</v>
      </c>
    </row>
    <row r="870" spans="1:7">
      <c r="A870">
        <v>869</v>
      </c>
      <c r="B870" t="s">
        <v>1011</v>
      </c>
      <c r="C870">
        <v>55.619</v>
      </c>
      <c r="D870">
        <v>0.89815</v>
      </c>
      <c r="E870">
        <v>-5.9524800000000004</v>
      </c>
      <c r="F870">
        <v>2.5000000000000001E-4</v>
      </c>
      <c r="G870">
        <v>5.7503499999999999E-2</v>
      </c>
    </row>
    <row r="871" spans="1:7">
      <c r="A871">
        <v>870</v>
      </c>
      <c r="B871" t="s">
        <v>1012</v>
      </c>
      <c r="C871">
        <v>27.797499999999999</v>
      </c>
      <c r="D871">
        <v>5.9583700000000004</v>
      </c>
      <c r="E871">
        <v>-2.2219600000000002</v>
      </c>
      <c r="F871">
        <v>2.0500000000000002E-3</v>
      </c>
      <c r="G871">
        <v>0.18496399999999999</v>
      </c>
    </row>
    <row r="872" spans="1:7">
      <c r="A872">
        <v>871</v>
      </c>
      <c r="B872" t="s">
        <v>1013</v>
      </c>
      <c r="C872">
        <v>7.3989700000000003</v>
      </c>
      <c r="D872">
        <v>0.39524199999999998</v>
      </c>
      <c r="E872">
        <v>-4.2265199999999998</v>
      </c>
      <c r="F872">
        <v>9.7000000000000003E-3</v>
      </c>
      <c r="G872">
        <v>0.38015199999999999</v>
      </c>
    </row>
    <row r="873" spans="1:7">
      <c r="A873">
        <v>872</v>
      </c>
      <c r="B873" t="s">
        <v>1014</v>
      </c>
      <c r="C873">
        <v>51.445900000000002</v>
      </c>
      <c r="D873">
        <v>14.9785</v>
      </c>
      <c r="E873">
        <v>-1.78017</v>
      </c>
      <c r="F873">
        <v>4.4000000000000003E-3</v>
      </c>
      <c r="G873">
        <v>0.268121</v>
      </c>
    </row>
    <row r="874" spans="1:7">
      <c r="A874">
        <v>873</v>
      </c>
      <c r="B874" t="s">
        <v>1015</v>
      </c>
      <c r="C874">
        <v>9.9795700000000007</v>
      </c>
      <c r="D874">
        <v>2.3646099999999999</v>
      </c>
      <c r="E874">
        <v>-2.0773799999999998</v>
      </c>
      <c r="F874">
        <v>1.3899999999999999E-2</v>
      </c>
      <c r="G874">
        <v>0.45491199999999998</v>
      </c>
    </row>
    <row r="875" spans="1:7">
      <c r="A875">
        <v>874</v>
      </c>
      <c r="B875" t="s">
        <v>1016</v>
      </c>
      <c r="C875">
        <v>6.1113900000000001</v>
      </c>
      <c r="D875">
        <v>1.36382</v>
      </c>
      <c r="E875">
        <v>-2.16384</v>
      </c>
      <c r="F875">
        <v>4.2299999999999997E-2</v>
      </c>
      <c r="G875">
        <v>0.70789999999999997</v>
      </c>
    </row>
    <row r="876" spans="1:7">
      <c r="A876">
        <v>875</v>
      </c>
      <c r="B876" t="s">
        <v>1017</v>
      </c>
      <c r="C876">
        <v>2.43241</v>
      </c>
      <c r="D876">
        <v>0.17957200000000001</v>
      </c>
      <c r="E876">
        <v>-3.75976</v>
      </c>
      <c r="F876">
        <v>3.9500000000000004E-3</v>
      </c>
      <c r="G876">
        <v>0.26329599999999997</v>
      </c>
    </row>
    <row r="877" spans="1:7">
      <c r="A877">
        <v>876</v>
      </c>
      <c r="B877" t="s">
        <v>1018</v>
      </c>
      <c r="C877">
        <v>3.2397900000000002</v>
      </c>
      <c r="D877">
        <v>0.39823599999999998</v>
      </c>
      <c r="E877">
        <v>-3.0242</v>
      </c>
      <c r="F877">
        <v>4.3150000000000001E-2</v>
      </c>
      <c r="G877">
        <v>0.71634500000000001</v>
      </c>
    </row>
    <row r="878" spans="1:7">
      <c r="A878">
        <v>877</v>
      </c>
      <c r="B878" t="s">
        <v>1019</v>
      </c>
      <c r="C878">
        <v>3.3252700000000002</v>
      </c>
      <c r="D878">
        <v>0.13966000000000001</v>
      </c>
      <c r="E878">
        <v>-4.57348</v>
      </c>
      <c r="F878">
        <v>1.8450000000000001E-2</v>
      </c>
      <c r="G878">
        <v>0.51549900000000004</v>
      </c>
    </row>
    <row r="879" spans="1:7">
      <c r="A879">
        <v>878</v>
      </c>
      <c r="B879" t="s">
        <v>1020</v>
      </c>
      <c r="C879">
        <v>51.536000000000001</v>
      </c>
      <c r="D879">
        <v>17.627199999999998</v>
      </c>
      <c r="E879">
        <v>-1.5477799999999999</v>
      </c>
      <c r="F879">
        <v>9.5499999999999995E-3</v>
      </c>
      <c r="G879">
        <v>0.38015199999999999</v>
      </c>
    </row>
    <row r="880" spans="1:7">
      <c r="A880">
        <v>879</v>
      </c>
      <c r="B880" t="s">
        <v>1021</v>
      </c>
      <c r="C880">
        <v>23.297699999999999</v>
      </c>
      <c r="D880">
        <v>8.9858700000000002</v>
      </c>
      <c r="E880">
        <v>-1.37446</v>
      </c>
      <c r="F880">
        <v>2.1399999999999999E-2</v>
      </c>
      <c r="G880">
        <v>0.53932599999999997</v>
      </c>
    </row>
    <row r="881" spans="1:7">
      <c r="A881">
        <v>880</v>
      </c>
      <c r="B881" t="s">
        <v>1022</v>
      </c>
      <c r="C881">
        <v>22.934699999999999</v>
      </c>
      <c r="D881">
        <v>7.1489099999999999</v>
      </c>
      <c r="E881">
        <v>-1.68174</v>
      </c>
      <c r="F881">
        <v>4.4150000000000002E-2</v>
      </c>
      <c r="G881">
        <v>0.72500500000000001</v>
      </c>
    </row>
    <row r="882" spans="1:7">
      <c r="A882">
        <v>881</v>
      </c>
      <c r="B882" t="s">
        <v>1023</v>
      </c>
      <c r="C882">
        <v>6.6747800000000002</v>
      </c>
      <c r="D882">
        <v>0.54756300000000002</v>
      </c>
      <c r="E882">
        <v>-3.6076199999999998</v>
      </c>
      <c r="F882">
        <v>1.5350000000000001E-2</v>
      </c>
      <c r="G882">
        <v>0.46856199999999998</v>
      </c>
    </row>
    <row r="883" spans="1:7">
      <c r="A883">
        <v>882</v>
      </c>
      <c r="B883" t="s">
        <v>1024</v>
      </c>
      <c r="C883">
        <v>52.614899999999999</v>
      </c>
      <c r="D883">
        <v>17.162099999999999</v>
      </c>
      <c r="E883">
        <v>-1.61625</v>
      </c>
      <c r="F883">
        <v>4.9399999999999999E-2</v>
      </c>
      <c r="G883">
        <v>0.76980099999999996</v>
      </c>
    </row>
    <row r="884" spans="1:7">
      <c r="A884">
        <v>883</v>
      </c>
      <c r="B884" t="s">
        <v>1025</v>
      </c>
      <c r="C884">
        <v>115.459</v>
      </c>
      <c r="D884">
        <v>45.296399999999998</v>
      </c>
      <c r="E884">
        <v>-1.3499099999999999</v>
      </c>
      <c r="F884">
        <v>2.375E-2</v>
      </c>
      <c r="G884">
        <v>0.56211800000000001</v>
      </c>
    </row>
    <row r="885" spans="1:7">
      <c r="A885">
        <v>884</v>
      </c>
      <c r="B885" t="s">
        <v>1026</v>
      </c>
      <c r="C885">
        <v>5.6782399999999997</v>
      </c>
      <c r="D885">
        <v>1.2725599999999999</v>
      </c>
      <c r="E885">
        <v>-2.1577099999999998</v>
      </c>
      <c r="F885">
        <v>2.3800000000000002E-2</v>
      </c>
      <c r="G885">
        <v>0.56248600000000004</v>
      </c>
    </row>
    <row r="886" spans="1:7">
      <c r="A886">
        <v>885</v>
      </c>
      <c r="B886" t="s">
        <v>1027</v>
      </c>
      <c r="C886">
        <v>18.079599999999999</v>
      </c>
      <c r="D886">
        <v>4.5446600000000004</v>
      </c>
      <c r="E886">
        <v>-1.9921199999999999</v>
      </c>
      <c r="F886">
        <v>9.7999999999999997E-3</v>
      </c>
      <c r="G886">
        <v>0.38015199999999999</v>
      </c>
    </row>
    <row r="887" spans="1:7">
      <c r="A887">
        <v>886</v>
      </c>
      <c r="B887" t="s">
        <v>1028</v>
      </c>
      <c r="C887">
        <v>0.93645100000000003</v>
      </c>
      <c r="D887">
        <v>0.10695499999999999</v>
      </c>
      <c r="E887">
        <v>-3.1301999999999999</v>
      </c>
      <c r="F887">
        <v>1.5900000000000001E-2</v>
      </c>
      <c r="G887">
        <v>0.47644599999999998</v>
      </c>
    </row>
    <row r="888" spans="1:7">
      <c r="A888">
        <v>887</v>
      </c>
      <c r="B888" t="s">
        <v>1029</v>
      </c>
      <c r="C888">
        <v>2.3429899999999999</v>
      </c>
      <c r="D888">
        <v>0.55610499999999996</v>
      </c>
      <c r="E888">
        <v>-2.0749200000000001</v>
      </c>
      <c r="F888">
        <v>4.7649999999999998E-2</v>
      </c>
      <c r="G888">
        <v>0.75477399999999994</v>
      </c>
    </row>
    <row r="889" spans="1:7">
      <c r="A889">
        <v>888</v>
      </c>
      <c r="B889" t="s">
        <v>1030</v>
      </c>
      <c r="C889">
        <v>74.831699999999998</v>
      </c>
      <c r="D889">
        <v>33.217199999999998</v>
      </c>
      <c r="E889">
        <v>-1.1717200000000001</v>
      </c>
      <c r="F889">
        <v>4.3799999999999999E-2</v>
      </c>
      <c r="G889">
        <v>0.72362899999999997</v>
      </c>
    </row>
    <row r="890" spans="1:7">
      <c r="A890">
        <v>889</v>
      </c>
      <c r="B890" t="s">
        <v>1031</v>
      </c>
      <c r="C890">
        <v>13.304500000000001</v>
      </c>
      <c r="D890">
        <v>5.0928500000000003</v>
      </c>
      <c r="E890">
        <v>-1.38537</v>
      </c>
      <c r="F890">
        <v>2.3349999999999999E-2</v>
      </c>
      <c r="G890">
        <v>0.55831500000000001</v>
      </c>
    </row>
    <row r="891" spans="1:7">
      <c r="A891">
        <v>890</v>
      </c>
      <c r="B891" t="s">
        <v>1032</v>
      </c>
      <c r="C891">
        <v>4.9801200000000003</v>
      </c>
      <c r="D891">
        <v>0.33571499999999999</v>
      </c>
      <c r="E891">
        <v>-3.8908700000000001</v>
      </c>
      <c r="F891">
        <v>1.495E-2</v>
      </c>
      <c r="G891">
        <v>0.465279</v>
      </c>
    </row>
    <row r="892" spans="1:7">
      <c r="A892">
        <v>891</v>
      </c>
      <c r="B892" t="s">
        <v>1033</v>
      </c>
      <c r="C892">
        <v>4.2313999999999998</v>
      </c>
      <c r="D892">
        <v>0.42373499999999997</v>
      </c>
      <c r="E892">
        <v>-3.3199000000000001</v>
      </c>
      <c r="F892">
        <v>4.8500000000000001E-3</v>
      </c>
      <c r="G892">
        <v>0.28801900000000002</v>
      </c>
    </row>
    <row r="893" spans="1:7">
      <c r="A893">
        <v>892</v>
      </c>
      <c r="B893" t="s">
        <v>1034</v>
      </c>
      <c r="C893">
        <v>60.768300000000004</v>
      </c>
      <c r="D893">
        <v>7.5022099999999998</v>
      </c>
      <c r="E893">
        <v>-3.0179299999999998</v>
      </c>
      <c r="F893" s="69">
        <v>2.9999999999999997E-4</v>
      </c>
      <c r="G893">
        <v>6.6206799999999996E-2</v>
      </c>
    </row>
    <row r="894" spans="1:7">
      <c r="A894">
        <v>893</v>
      </c>
      <c r="B894" t="s">
        <v>1035</v>
      </c>
      <c r="C894">
        <v>3.0680299999999998</v>
      </c>
      <c r="D894">
        <v>0.80016100000000001</v>
      </c>
      <c r="E894">
        <v>-1.93895</v>
      </c>
      <c r="F894">
        <v>1.6650000000000002E-2</v>
      </c>
      <c r="G894">
        <v>0.48992999999999998</v>
      </c>
    </row>
    <row r="895" spans="1:7">
      <c r="A895">
        <v>894</v>
      </c>
      <c r="B895" t="s">
        <v>1036</v>
      </c>
      <c r="C895">
        <v>3.9820199999999999</v>
      </c>
      <c r="D895">
        <v>8.1686599999999998E-2</v>
      </c>
      <c r="E895">
        <v>-5.6072600000000001</v>
      </c>
      <c r="F895">
        <v>8.9499999999999996E-3</v>
      </c>
      <c r="G895">
        <v>0.372863</v>
      </c>
    </row>
    <row r="896" spans="1:7">
      <c r="A896">
        <v>895</v>
      </c>
      <c r="B896" t="s">
        <v>1037</v>
      </c>
      <c r="C896">
        <v>650.90599999999995</v>
      </c>
      <c r="D896">
        <v>200.09399999999999</v>
      </c>
      <c r="E896">
        <v>-1.70177</v>
      </c>
      <c r="F896">
        <v>8.6E-3</v>
      </c>
      <c r="G896">
        <v>0.36197600000000002</v>
      </c>
    </row>
    <row r="897" spans="1:7">
      <c r="A897">
        <v>896</v>
      </c>
      <c r="B897" t="s">
        <v>1038</v>
      </c>
      <c r="C897">
        <v>8.3109099999999998</v>
      </c>
      <c r="D897">
        <v>0.99441199999999996</v>
      </c>
      <c r="E897">
        <v>-3.0630899999999999</v>
      </c>
      <c r="F897">
        <v>3.0450000000000001E-2</v>
      </c>
      <c r="G897">
        <v>0.61165899999999995</v>
      </c>
    </row>
    <row r="898" spans="1:7">
      <c r="A898">
        <v>897</v>
      </c>
      <c r="B898" t="s">
        <v>1039</v>
      </c>
      <c r="C898">
        <v>22.204000000000001</v>
      </c>
      <c r="D898">
        <v>8.0420999999999996</v>
      </c>
      <c r="E898">
        <v>-1.4651799999999999</v>
      </c>
      <c r="F898">
        <v>3.5349999999999999E-2</v>
      </c>
      <c r="G898">
        <v>0.65901900000000002</v>
      </c>
    </row>
    <row r="899" spans="1:7">
      <c r="A899">
        <v>898</v>
      </c>
      <c r="B899" t="s">
        <v>1040</v>
      </c>
      <c r="C899">
        <v>8.7146100000000004</v>
      </c>
      <c r="D899">
        <v>0.35806100000000002</v>
      </c>
      <c r="E899">
        <v>-4.6051599999999997</v>
      </c>
      <c r="F899">
        <v>6.4999999999999997E-3</v>
      </c>
      <c r="G899">
        <v>0.32167099999999998</v>
      </c>
    </row>
    <row r="900" spans="1:7">
      <c r="A900">
        <v>899</v>
      </c>
      <c r="B900" t="s">
        <v>1041</v>
      </c>
      <c r="C900">
        <v>3.3801000000000001</v>
      </c>
      <c r="D900">
        <v>0.154562</v>
      </c>
      <c r="E900">
        <v>-4.4508000000000001</v>
      </c>
      <c r="F900">
        <v>6.3E-3</v>
      </c>
      <c r="G900">
        <v>0.32105800000000001</v>
      </c>
    </row>
    <row r="901" spans="1:7">
      <c r="A901">
        <v>900</v>
      </c>
      <c r="B901" t="s">
        <v>1042</v>
      </c>
      <c r="C901">
        <v>26.720500000000001</v>
      </c>
      <c r="D901">
        <v>9.7942400000000003</v>
      </c>
      <c r="E901">
        <v>-1.44794</v>
      </c>
      <c r="F901">
        <v>1.5949999999999999E-2</v>
      </c>
      <c r="G901">
        <v>0.47706900000000002</v>
      </c>
    </row>
    <row r="902" spans="1:7">
      <c r="A902">
        <v>901</v>
      </c>
      <c r="B902" t="s">
        <v>1043</v>
      </c>
      <c r="C902">
        <v>3.7826</v>
      </c>
      <c r="D902">
        <v>0.34013100000000002</v>
      </c>
      <c r="E902">
        <v>-3.4752200000000002</v>
      </c>
      <c r="F902">
        <v>0.01</v>
      </c>
      <c r="G902">
        <v>0.38245899999999999</v>
      </c>
    </row>
    <row r="903" spans="1:7">
      <c r="A903">
        <v>902</v>
      </c>
      <c r="B903" t="s">
        <v>1044</v>
      </c>
      <c r="C903">
        <v>15.7096</v>
      </c>
      <c r="D903">
        <v>6.7542900000000001</v>
      </c>
      <c r="E903">
        <v>-1.21777</v>
      </c>
      <c r="F903">
        <v>4.1300000000000003E-2</v>
      </c>
      <c r="G903">
        <v>0.702573</v>
      </c>
    </row>
    <row r="904" spans="1:7">
      <c r="A904">
        <v>903</v>
      </c>
      <c r="B904" t="s">
        <v>1045</v>
      </c>
      <c r="C904">
        <v>7.6167899999999999</v>
      </c>
      <c r="D904">
        <v>0.31599100000000002</v>
      </c>
      <c r="E904">
        <v>-4.5912300000000004</v>
      </c>
      <c r="F904">
        <v>5.7499999999999999E-3</v>
      </c>
      <c r="G904">
        <v>0.311971</v>
      </c>
    </row>
    <row r="905" spans="1:7">
      <c r="A905">
        <v>904</v>
      </c>
      <c r="B905" t="s">
        <v>1046</v>
      </c>
      <c r="C905">
        <v>18.0915</v>
      </c>
      <c r="D905">
        <v>6.0344600000000002</v>
      </c>
      <c r="E905">
        <v>-1.58402</v>
      </c>
      <c r="F905">
        <v>1.6449999999999999E-2</v>
      </c>
      <c r="G905">
        <v>0.486676</v>
      </c>
    </row>
    <row r="906" spans="1:7">
      <c r="A906">
        <v>905</v>
      </c>
      <c r="B906" t="s">
        <v>1047</v>
      </c>
      <c r="C906">
        <v>10.729799999999999</v>
      </c>
      <c r="D906">
        <v>2.5339499999999999</v>
      </c>
      <c r="E906">
        <v>-2.08216</v>
      </c>
      <c r="F906">
        <v>8.9499999999999996E-3</v>
      </c>
      <c r="G906">
        <v>0.372863</v>
      </c>
    </row>
    <row r="907" spans="1:7">
      <c r="A907">
        <v>906</v>
      </c>
      <c r="B907" t="s">
        <v>1048</v>
      </c>
      <c r="C907">
        <v>40.965800000000002</v>
      </c>
      <c r="D907">
        <v>16.542000000000002</v>
      </c>
      <c r="E907">
        <v>-1.3082800000000001</v>
      </c>
      <c r="F907">
        <v>2.9600000000000001E-2</v>
      </c>
      <c r="G907">
        <v>0.60406499999999996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A5E1A-A7AD-402F-A407-ABA11DC154C9}">
  <dimension ref="A1:S105"/>
  <sheetViews>
    <sheetView workbookViewId="0"/>
  </sheetViews>
  <sheetFormatPr defaultRowHeight="14.4"/>
  <cols>
    <col min="1" max="1" width="11.88671875" bestFit="1" customWidth="1"/>
    <col min="2" max="2" width="6" bestFit="1" customWidth="1"/>
    <col min="3" max="3" width="7" bestFit="1" customWidth="1"/>
    <col min="4" max="4" width="4" bestFit="1" customWidth="1"/>
    <col min="5" max="5" width="4.44140625" bestFit="1" customWidth="1"/>
    <col min="6" max="6" width="9" bestFit="1" customWidth="1"/>
    <col min="7" max="7" width="14.6640625" bestFit="1" customWidth="1"/>
    <col min="8" max="8" width="19.77734375" bestFit="1" customWidth="1"/>
    <col min="9" max="9" width="10" bestFit="1" customWidth="1"/>
    <col min="11" max="11" width="8.77734375" bestFit="1" customWidth="1"/>
    <col min="12" max="13" width="7" bestFit="1" customWidth="1"/>
    <col min="14" max="14" width="4" bestFit="1" customWidth="1"/>
    <col min="15" max="15" width="4.44140625" bestFit="1" customWidth="1"/>
    <col min="16" max="16" width="9" bestFit="1" customWidth="1"/>
    <col min="17" max="17" width="14.6640625" bestFit="1" customWidth="1"/>
    <col min="18" max="18" width="19.77734375" bestFit="1" customWidth="1"/>
    <col min="19" max="19" width="11" bestFit="1" customWidth="1"/>
  </cols>
  <sheetData>
    <row r="1" spans="1:19" ht="15.6">
      <c r="A1" s="31" t="s">
        <v>91</v>
      </c>
      <c r="B1" s="3" t="s">
        <v>92</v>
      </c>
      <c r="C1" s="3" t="s">
        <v>93</v>
      </c>
      <c r="D1" s="3" t="s">
        <v>94</v>
      </c>
      <c r="E1" s="3" t="s">
        <v>95</v>
      </c>
      <c r="F1" s="3" t="s">
        <v>96</v>
      </c>
      <c r="G1" s="3" t="s">
        <v>97</v>
      </c>
      <c r="H1" s="3" t="s">
        <v>98</v>
      </c>
      <c r="I1" s="2" t="s">
        <v>84</v>
      </c>
      <c r="K1" s="32" t="s">
        <v>99</v>
      </c>
      <c r="L1" s="33" t="s">
        <v>92</v>
      </c>
      <c r="M1" s="3" t="s">
        <v>93</v>
      </c>
      <c r="N1" s="3" t="s">
        <v>94</v>
      </c>
      <c r="O1" s="3" t="s">
        <v>95</v>
      </c>
      <c r="P1" s="3" t="s">
        <v>96</v>
      </c>
      <c r="Q1" s="3" t="s">
        <v>97</v>
      </c>
      <c r="R1" s="3" t="s">
        <v>98</v>
      </c>
      <c r="S1" s="2" t="s">
        <v>84</v>
      </c>
    </row>
    <row r="2" spans="1:19">
      <c r="A2" s="36">
        <v>1</v>
      </c>
      <c r="B2" s="2">
        <v>71856</v>
      </c>
      <c r="C2" s="2">
        <v>10.74</v>
      </c>
      <c r="D2" s="2">
        <v>0</v>
      </c>
      <c r="E2" s="2">
        <v>91</v>
      </c>
      <c r="F2" s="2">
        <v>1037.021</v>
      </c>
      <c r="G2" s="2">
        <v>771740</v>
      </c>
      <c r="H2" s="2">
        <v>771740</v>
      </c>
      <c r="I2" s="2">
        <f t="shared" ref="I2:I65" si="0">G2-(B2*0.25)</f>
        <v>753776</v>
      </c>
      <c r="K2" s="37">
        <v>1</v>
      </c>
      <c r="L2" s="38">
        <v>48506</v>
      </c>
      <c r="M2" s="2">
        <v>22.238</v>
      </c>
      <c r="N2" s="2">
        <v>0</v>
      </c>
      <c r="O2" s="2">
        <v>95</v>
      </c>
      <c r="P2" s="2">
        <v>847.91</v>
      </c>
      <c r="Q2" s="2">
        <v>1078694</v>
      </c>
      <c r="R2" s="2">
        <v>1078694</v>
      </c>
      <c r="S2" s="2">
        <f t="shared" ref="S2:S65" si="1">Q2-(L2*0.25)</f>
        <v>1066567.5</v>
      </c>
    </row>
    <row r="3" spans="1:19">
      <c r="A3" s="36">
        <v>2</v>
      </c>
      <c r="B3" s="2">
        <v>34406</v>
      </c>
      <c r="C3" s="2">
        <v>7.6310000000000002</v>
      </c>
      <c r="D3" s="2">
        <v>0</v>
      </c>
      <c r="E3" s="2">
        <v>44</v>
      </c>
      <c r="F3" s="2">
        <v>810.21199999999999</v>
      </c>
      <c r="G3" s="2">
        <v>262556</v>
      </c>
      <c r="H3" s="2">
        <v>262556</v>
      </c>
      <c r="I3" s="2">
        <f t="shared" si="0"/>
        <v>253954.5</v>
      </c>
      <c r="K3" s="37">
        <v>2</v>
      </c>
      <c r="L3" s="38">
        <v>48124</v>
      </c>
      <c r="M3" s="2">
        <v>19.297000000000001</v>
      </c>
      <c r="N3" s="2">
        <v>0</v>
      </c>
      <c r="O3" s="2">
        <v>93</v>
      </c>
      <c r="P3" s="2">
        <v>850.37900000000002</v>
      </c>
      <c r="Q3" s="2">
        <v>928630</v>
      </c>
      <c r="R3" s="2">
        <v>928630</v>
      </c>
      <c r="S3" s="2">
        <f t="shared" si="1"/>
        <v>916599</v>
      </c>
    </row>
    <row r="4" spans="1:19">
      <c r="A4" s="36">
        <v>3</v>
      </c>
      <c r="B4" s="2">
        <v>37816</v>
      </c>
      <c r="C4" s="2">
        <v>8.57</v>
      </c>
      <c r="D4" s="2">
        <v>0</v>
      </c>
      <c r="E4" s="2">
        <v>51</v>
      </c>
      <c r="F4" s="2">
        <v>783.73900000000003</v>
      </c>
      <c r="G4" s="2">
        <v>324077</v>
      </c>
      <c r="H4" s="2">
        <v>324077</v>
      </c>
      <c r="I4" s="2">
        <f t="shared" si="0"/>
        <v>314623</v>
      </c>
      <c r="K4" s="37">
        <v>3</v>
      </c>
      <c r="L4" s="38">
        <v>31877</v>
      </c>
      <c r="M4" s="2">
        <v>20.006</v>
      </c>
      <c r="N4" s="2">
        <v>0</v>
      </c>
      <c r="O4" s="2">
        <v>91</v>
      </c>
      <c r="P4" s="2">
        <v>812.23599999999999</v>
      </c>
      <c r="Q4" s="2">
        <v>637740</v>
      </c>
      <c r="R4" s="2">
        <v>637740</v>
      </c>
      <c r="S4" s="2">
        <f t="shared" si="1"/>
        <v>629770.75</v>
      </c>
    </row>
    <row r="5" spans="1:19">
      <c r="A5" s="36">
        <v>4</v>
      </c>
      <c r="B5" s="2">
        <v>8410</v>
      </c>
      <c r="C5" s="2">
        <v>5.9409999999999998</v>
      </c>
      <c r="D5" s="2">
        <v>0</v>
      </c>
      <c r="E5" s="2">
        <v>29</v>
      </c>
      <c r="F5" s="2">
        <v>360.36399999999998</v>
      </c>
      <c r="G5" s="2">
        <v>49965</v>
      </c>
      <c r="H5" s="2">
        <v>49965</v>
      </c>
      <c r="I5" s="2">
        <f t="shared" si="0"/>
        <v>47862.5</v>
      </c>
      <c r="K5" s="37">
        <v>4</v>
      </c>
      <c r="L5" s="38">
        <v>28502</v>
      </c>
      <c r="M5" s="2">
        <v>28.056000000000001</v>
      </c>
      <c r="N5" s="2">
        <v>0</v>
      </c>
      <c r="O5" s="2">
        <v>96</v>
      </c>
      <c r="P5" s="2">
        <v>752.64300000000003</v>
      </c>
      <c r="Q5" s="2">
        <v>799653</v>
      </c>
      <c r="R5" s="2">
        <v>799653</v>
      </c>
      <c r="S5" s="2">
        <f t="shared" si="1"/>
        <v>792527.5</v>
      </c>
    </row>
    <row r="6" spans="1:19">
      <c r="A6" s="36">
        <v>5</v>
      </c>
      <c r="B6" s="2">
        <v>5395</v>
      </c>
      <c r="C6" s="2">
        <v>6.6070000000000002</v>
      </c>
      <c r="D6" s="2">
        <v>0</v>
      </c>
      <c r="E6" s="2">
        <v>31</v>
      </c>
      <c r="F6" s="2">
        <v>318.49799999999999</v>
      </c>
      <c r="G6" s="2">
        <v>35643</v>
      </c>
      <c r="H6" s="2">
        <v>35643</v>
      </c>
      <c r="I6" s="2">
        <f t="shared" si="0"/>
        <v>34294.25</v>
      </c>
      <c r="K6" s="37">
        <v>5</v>
      </c>
      <c r="L6" s="38">
        <v>38479</v>
      </c>
      <c r="M6" s="2">
        <v>28.338999999999999</v>
      </c>
      <c r="N6" s="2">
        <v>0</v>
      </c>
      <c r="O6" s="2">
        <v>79</v>
      </c>
      <c r="P6" s="2">
        <v>891.34500000000003</v>
      </c>
      <c r="Q6" s="2">
        <v>1090475</v>
      </c>
      <c r="R6" s="2">
        <v>1090475</v>
      </c>
      <c r="S6" s="2">
        <f t="shared" si="1"/>
        <v>1080855.25</v>
      </c>
    </row>
    <row r="7" spans="1:19">
      <c r="A7" s="36">
        <v>6</v>
      </c>
      <c r="B7" s="2">
        <v>57055</v>
      </c>
      <c r="C7" s="2">
        <v>9.4429999999999996</v>
      </c>
      <c r="D7" s="2">
        <v>0</v>
      </c>
      <c r="E7" s="2">
        <v>67</v>
      </c>
      <c r="F7" s="2">
        <v>908.09799999999996</v>
      </c>
      <c r="G7" s="2">
        <v>538773</v>
      </c>
      <c r="H7" s="2">
        <v>538773</v>
      </c>
      <c r="I7" s="2">
        <f t="shared" si="0"/>
        <v>524509.25</v>
      </c>
      <c r="K7" s="37">
        <v>6</v>
      </c>
      <c r="L7" s="38">
        <v>67785</v>
      </c>
      <c r="M7" s="2">
        <v>20.222000000000001</v>
      </c>
      <c r="N7" s="2">
        <v>0</v>
      </c>
      <c r="O7" s="2">
        <v>94</v>
      </c>
      <c r="P7" s="2">
        <v>1193.423</v>
      </c>
      <c r="Q7" s="2">
        <v>1370775</v>
      </c>
      <c r="R7" s="2">
        <v>1370775</v>
      </c>
      <c r="S7" s="2">
        <f t="shared" si="1"/>
        <v>1353828.75</v>
      </c>
    </row>
    <row r="8" spans="1:19">
      <c r="A8" s="36">
        <v>7</v>
      </c>
      <c r="B8" s="2">
        <v>53980</v>
      </c>
      <c r="C8" s="2">
        <v>13.817</v>
      </c>
      <c r="D8" s="2">
        <v>0</v>
      </c>
      <c r="E8" s="2">
        <v>88</v>
      </c>
      <c r="F8" s="2">
        <v>910.41499999999996</v>
      </c>
      <c r="G8" s="2">
        <v>745837</v>
      </c>
      <c r="H8" s="2">
        <v>745837</v>
      </c>
      <c r="I8" s="2">
        <f t="shared" si="0"/>
        <v>732342</v>
      </c>
      <c r="K8" s="37">
        <v>7</v>
      </c>
      <c r="L8" s="38">
        <v>38140</v>
      </c>
      <c r="M8" s="2">
        <v>18.231999999999999</v>
      </c>
      <c r="N8" s="2">
        <v>0</v>
      </c>
      <c r="O8" s="2">
        <v>93</v>
      </c>
      <c r="P8" s="2">
        <v>811.01400000000001</v>
      </c>
      <c r="Q8" s="2">
        <v>695360</v>
      </c>
      <c r="R8" s="2">
        <v>695360</v>
      </c>
      <c r="S8" s="2">
        <f t="shared" si="1"/>
        <v>685825</v>
      </c>
    </row>
    <row r="9" spans="1:19">
      <c r="A9" s="36">
        <v>8</v>
      </c>
      <c r="B9" s="2">
        <v>40509</v>
      </c>
      <c r="C9" s="2">
        <v>10.919</v>
      </c>
      <c r="D9" s="2">
        <v>0</v>
      </c>
      <c r="E9" s="2">
        <v>66</v>
      </c>
      <c r="F9" s="2">
        <v>796.827</v>
      </c>
      <c r="G9" s="2">
        <v>442325</v>
      </c>
      <c r="H9" s="2">
        <v>442325</v>
      </c>
      <c r="I9" s="2">
        <f t="shared" si="0"/>
        <v>432197.75</v>
      </c>
      <c r="K9" s="37">
        <v>8</v>
      </c>
      <c r="L9" s="38">
        <v>18934</v>
      </c>
      <c r="M9" s="2">
        <v>27.207000000000001</v>
      </c>
      <c r="N9" s="2">
        <v>0</v>
      </c>
      <c r="O9" s="2">
        <v>96</v>
      </c>
      <c r="P9" s="2">
        <v>711.67200000000003</v>
      </c>
      <c r="Q9" s="2">
        <v>515145</v>
      </c>
      <c r="R9" s="2">
        <v>515145</v>
      </c>
      <c r="S9" s="2">
        <f t="shared" si="1"/>
        <v>510411.5</v>
      </c>
    </row>
    <row r="10" spans="1:19">
      <c r="A10" s="36">
        <v>9</v>
      </c>
      <c r="B10" s="2">
        <v>19330</v>
      </c>
      <c r="C10" s="2">
        <v>9.8279999999999994</v>
      </c>
      <c r="D10" s="2">
        <v>0</v>
      </c>
      <c r="E10" s="2">
        <v>68</v>
      </c>
      <c r="F10" s="2">
        <v>614.48599999999999</v>
      </c>
      <c r="G10" s="2">
        <v>189979</v>
      </c>
      <c r="H10" s="2">
        <v>189979</v>
      </c>
      <c r="I10" s="2">
        <f t="shared" si="0"/>
        <v>185146.5</v>
      </c>
      <c r="K10" s="37">
        <v>9</v>
      </c>
      <c r="L10" s="38">
        <v>40300</v>
      </c>
      <c r="M10" s="2">
        <v>14.319000000000001</v>
      </c>
      <c r="N10" s="2">
        <v>0</v>
      </c>
      <c r="O10" s="2">
        <v>95</v>
      </c>
      <c r="P10" s="2">
        <v>933.20799999999997</v>
      </c>
      <c r="Q10" s="2">
        <v>577063</v>
      </c>
      <c r="R10" s="2">
        <v>577063</v>
      </c>
      <c r="S10" s="2">
        <f t="shared" si="1"/>
        <v>566988</v>
      </c>
    </row>
    <row r="11" spans="1:19">
      <c r="A11" s="36">
        <v>10</v>
      </c>
      <c r="B11" s="2">
        <v>14754</v>
      </c>
      <c r="C11" s="2">
        <v>10.363</v>
      </c>
      <c r="D11" s="2">
        <v>0</v>
      </c>
      <c r="E11" s="2">
        <v>69</v>
      </c>
      <c r="F11" s="2">
        <v>472.666</v>
      </c>
      <c r="G11" s="2">
        <v>152897</v>
      </c>
      <c r="H11" s="2">
        <v>152897</v>
      </c>
      <c r="I11" s="2">
        <f t="shared" si="0"/>
        <v>149208.5</v>
      </c>
      <c r="K11" s="37">
        <v>10</v>
      </c>
      <c r="L11" s="38">
        <v>27153</v>
      </c>
      <c r="M11" s="2">
        <v>30.518000000000001</v>
      </c>
      <c r="N11" s="2">
        <v>0</v>
      </c>
      <c r="O11" s="2">
        <v>96</v>
      </c>
      <c r="P11" s="2">
        <v>953.779</v>
      </c>
      <c r="Q11" s="2">
        <v>828656</v>
      </c>
      <c r="R11" s="2">
        <v>828656</v>
      </c>
      <c r="S11" s="2">
        <f t="shared" si="1"/>
        <v>821867.75</v>
      </c>
    </row>
    <row r="12" spans="1:19">
      <c r="A12" s="36">
        <v>11</v>
      </c>
      <c r="B12" s="2">
        <v>39175</v>
      </c>
      <c r="C12" s="2">
        <v>12.127000000000001</v>
      </c>
      <c r="D12" s="2">
        <v>0</v>
      </c>
      <c r="E12" s="2">
        <v>79</v>
      </c>
      <c r="F12" s="2">
        <v>971.84400000000005</v>
      </c>
      <c r="G12" s="2">
        <v>475078</v>
      </c>
      <c r="H12" s="2">
        <v>475078</v>
      </c>
      <c r="I12" s="2">
        <f t="shared" si="0"/>
        <v>465284.25</v>
      </c>
      <c r="K12" s="37">
        <v>11</v>
      </c>
      <c r="L12" s="38">
        <v>31655</v>
      </c>
      <c r="M12" s="2">
        <v>25.628</v>
      </c>
      <c r="N12" s="2">
        <v>0</v>
      </c>
      <c r="O12" s="2">
        <v>96</v>
      </c>
      <c r="P12" s="2">
        <v>750.63400000000001</v>
      </c>
      <c r="Q12" s="2">
        <v>811255</v>
      </c>
      <c r="R12" s="2">
        <v>811255</v>
      </c>
      <c r="S12" s="2">
        <f t="shared" si="1"/>
        <v>803341.25</v>
      </c>
    </row>
    <row r="13" spans="1:19">
      <c r="A13" s="36">
        <v>12</v>
      </c>
      <c r="B13" s="2">
        <v>10554</v>
      </c>
      <c r="C13" s="2">
        <v>9.7010000000000005</v>
      </c>
      <c r="D13" s="2">
        <v>0</v>
      </c>
      <c r="E13" s="2">
        <v>69</v>
      </c>
      <c r="F13" s="2">
        <v>402.86799999999999</v>
      </c>
      <c r="G13" s="2">
        <v>102386</v>
      </c>
      <c r="H13" s="2">
        <v>102386</v>
      </c>
      <c r="I13" s="2">
        <f t="shared" si="0"/>
        <v>99747.5</v>
      </c>
      <c r="K13" s="37">
        <v>12</v>
      </c>
      <c r="L13" s="38">
        <v>73880</v>
      </c>
      <c r="M13" s="2">
        <v>28.73</v>
      </c>
      <c r="N13" s="2">
        <v>0</v>
      </c>
      <c r="O13" s="2">
        <v>94</v>
      </c>
      <c r="P13" s="2">
        <v>1103.845</v>
      </c>
      <c r="Q13" s="2">
        <v>2122580</v>
      </c>
      <c r="R13" s="2">
        <v>2122580</v>
      </c>
      <c r="S13" s="2">
        <f t="shared" si="1"/>
        <v>2104110</v>
      </c>
    </row>
    <row r="14" spans="1:19">
      <c r="A14" s="36">
        <v>13</v>
      </c>
      <c r="B14" s="2">
        <v>8811</v>
      </c>
      <c r="C14" s="2">
        <v>10.217000000000001</v>
      </c>
      <c r="D14" s="2">
        <v>0</v>
      </c>
      <c r="E14" s="2">
        <v>60</v>
      </c>
      <c r="F14" s="2">
        <v>373.42200000000003</v>
      </c>
      <c r="G14" s="2">
        <v>90024</v>
      </c>
      <c r="H14" s="2">
        <v>90024</v>
      </c>
      <c r="I14" s="2">
        <f t="shared" si="0"/>
        <v>87821.25</v>
      </c>
      <c r="K14" s="37">
        <v>13</v>
      </c>
      <c r="L14" s="38">
        <v>64372</v>
      </c>
      <c r="M14" s="2">
        <v>24.295999999999999</v>
      </c>
      <c r="N14" s="2">
        <v>0</v>
      </c>
      <c r="O14" s="2">
        <v>98</v>
      </c>
      <c r="P14" s="2">
        <v>1056.2860000000001</v>
      </c>
      <c r="Q14" s="2">
        <v>1563984</v>
      </c>
      <c r="R14" s="2">
        <v>1563984</v>
      </c>
      <c r="S14" s="2">
        <f t="shared" si="1"/>
        <v>1547891</v>
      </c>
    </row>
    <row r="15" spans="1:19">
      <c r="A15" s="36">
        <v>14</v>
      </c>
      <c r="B15" s="2">
        <v>15746</v>
      </c>
      <c r="C15" s="2">
        <v>7.2279999999999998</v>
      </c>
      <c r="D15" s="2">
        <v>0</v>
      </c>
      <c r="E15" s="2">
        <v>28</v>
      </c>
      <c r="F15" s="2">
        <v>483.07</v>
      </c>
      <c r="G15" s="2">
        <v>113812</v>
      </c>
      <c r="H15" s="2">
        <v>113812</v>
      </c>
      <c r="I15" s="2">
        <f t="shared" si="0"/>
        <v>109875.5</v>
      </c>
      <c r="K15" s="37">
        <v>14</v>
      </c>
      <c r="L15" s="38">
        <v>22206</v>
      </c>
      <c r="M15" s="2">
        <v>19.248999999999999</v>
      </c>
      <c r="N15" s="2">
        <v>0</v>
      </c>
      <c r="O15" s="2">
        <v>95</v>
      </c>
      <c r="P15" s="2">
        <v>629.81100000000004</v>
      </c>
      <c r="Q15" s="2">
        <v>427447</v>
      </c>
      <c r="R15" s="2">
        <v>427447</v>
      </c>
      <c r="S15" s="2">
        <f t="shared" si="1"/>
        <v>421895.5</v>
      </c>
    </row>
    <row r="16" spans="1:19">
      <c r="A16" s="36">
        <v>15</v>
      </c>
      <c r="B16" s="2">
        <v>24031</v>
      </c>
      <c r="C16" s="2">
        <v>9.6790000000000003</v>
      </c>
      <c r="D16" s="2">
        <v>0</v>
      </c>
      <c r="E16" s="2">
        <v>66</v>
      </c>
      <c r="F16" s="2">
        <v>641.25900000000001</v>
      </c>
      <c r="G16" s="2">
        <v>232596</v>
      </c>
      <c r="H16" s="2">
        <v>232596</v>
      </c>
      <c r="I16" s="2">
        <f t="shared" si="0"/>
        <v>226588.25</v>
      </c>
      <c r="K16" s="37">
        <v>15</v>
      </c>
      <c r="L16" s="38">
        <v>37580</v>
      </c>
      <c r="M16" s="2">
        <v>13.599</v>
      </c>
      <c r="N16" s="2">
        <v>0</v>
      </c>
      <c r="O16" s="2">
        <v>95</v>
      </c>
      <c r="P16" s="2">
        <v>766.29200000000003</v>
      </c>
      <c r="Q16" s="2">
        <v>511040</v>
      </c>
      <c r="R16" s="2">
        <v>511040</v>
      </c>
      <c r="S16" s="2">
        <f t="shared" si="1"/>
        <v>501645</v>
      </c>
    </row>
    <row r="17" spans="1:19">
      <c r="A17" s="36">
        <v>16</v>
      </c>
      <c r="B17" s="2">
        <v>20670</v>
      </c>
      <c r="C17" s="2">
        <v>8.6140000000000008</v>
      </c>
      <c r="D17" s="2">
        <v>0</v>
      </c>
      <c r="E17" s="2">
        <v>65</v>
      </c>
      <c r="F17" s="2">
        <v>635.43200000000002</v>
      </c>
      <c r="G17" s="2">
        <v>178054</v>
      </c>
      <c r="H17" s="2">
        <v>178054</v>
      </c>
      <c r="I17" s="2">
        <f t="shared" si="0"/>
        <v>172886.5</v>
      </c>
      <c r="K17" s="37">
        <v>16</v>
      </c>
      <c r="L17" s="38">
        <v>27678</v>
      </c>
      <c r="M17" s="2">
        <v>16.408999999999999</v>
      </c>
      <c r="N17" s="2">
        <v>0</v>
      </c>
      <c r="O17" s="2">
        <v>92</v>
      </c>
      <c r="P17" s="2">
        <v>820.90499999999997</v>
      </c>
      <c r="Q17" s="2">
        <v>454164</v>
      </c>
      <c r="R17" s="2">
        <v>454164</v>
      </c>
      <c r="S17" s="2">
        <f t="shared" si="1"/>
        <v>447244.5</v>
      </c>
    </row>
    <row r="18" spans="1:19">
      <c r="A18" s="36">
        <v>17</v>
      </c>
      <c r="B18" s="2">
        <v>18080</v>
      </c>
      <c r="C18" s="2">
        <v>11.67</v>
      </c>
      <c r="D18" s="2">
        <v>0</v>
      </c>
      <c r="E18" s="2">
        <v>255</v>
      </c>
      <c r="F18" s="2">
        <v>696.07899999999995</v>
      </c>
      <c r="G18" s="2">
        <v>210987</v>
      </c>
      <c r="H18" s="2">
        <v>210987</v>
      </c>
      <c r="I18" s="2">
        <f t="shared" si="0"/>
        <v>206467</v>
      </c>
      <c r="K18" s="37">
        <v>17</v>
      </c>
      <c r="L18" s="38">
        <v>26108</v>
      </c>
      <c r="M18" s="2">
        <v>17.587</v>
      </c>
      <c r="N18" s="2">
        <v>0</v>
      </c>
      <c r="O18" s="2">
        <v>95</v>
      </c>
      <c r="P18" s="2">
        <v>694.33699999999999</v>
      </c>
      <c r="Q18" s="2">
        <v>459150</v>
      </c>
      <c r="R18" s="2">
        <v>459150</v>
      </c>
      <c r="S18" s="2">
        <f t="shared" si="1"/>
        <v>452623</v>
      </c>
    </row>
    <row r="19" spans="1:19">
      <c r="A19" s="36">
        <v>18</v>
      </c>
      <c r="B19" s="2">
        <v>11113</v>
      </c>
      <c r="C19" s="2">
        <v>12.076000000000001</v>
      </c>
      <c r="D19" s="2">
        <v>0</v>
      </c>
      <c r="E19" s="2">
        <v>71</v>
      </c>
      <c r="F19" s="2">
        <v>410.61</v>
      </c>
      <c r="G19" s="2">
        <v>134201</v>
      </c>
      <c r="H19" s="2">
        <v>134201</v>
      </c>
      <c r="I19" s="2">
        <f t="shared" si="0"/>
        <v>131422.75</v>
      </c>
      <c r="K19" s="37">
        <v>18</v>
      </c>
      <c r="L19" s="38">
        <v>13855</v>
      </c>
      <c r="M19" s="2">
        <v>19.966999999999999</v>
      </c>
      <c r="N19" s="2">
        <v>0</v>
      </c>
      <c r="O19" s="2">
        <v>94</v>
      </c>
      <c r="P19" s="2">
        <v>519.25599999999997</v>
      </c>
      <c r="Q19" s="2">
        <v>276637</v>
      </c>
      <c r="R19" s="2">
        <v>276637</v>
      </c>
      <c r="S19" s="2">
        <f t="shared" si="1"/>
        <v>273173.25</v>
      </c>
    </row>
    <row r="20" spans="1:19">
      <c r="A20" s="36">
        <v>19</v>
      </c>
      <c r="B20" s="2">
        <v>11241</v>
      </c>
      <c r="C20" s="2">
        <v>14.989000000000001</v>
      </c>
      <c r="D20" s="2">
        <v>0</v>
      </c>
      <c r="E20" s="2">
        <v>71</v>
      </c>
      <c r="F20" s="2">
        <v>454.16</v>
      </c>
      <c r="G20" s="2">
        <v>168490</v>
      </c>
      <c r="H20" s="2">
        <v>168490</v>
      </c>
      <c r="I20" s="2">
        <f t="shared" si="0"/>
        <v>165679.75</v>
      </c>
      <c r="K20" s="37">
        <v>19</v>
      </c>
      <c r="L20" s="38">
        <v>9773</v>
      </c>
      <c r="M20" s="2">
        <v>24.927</v>
      </c>
      <c r="N20" s="2">
        <v>0</v>
      </c>
      <c r="O20" s="2">
        <v>95</v>
      </c>
      <c r="P20" s="2">
        <v>404.49200000000002</v>
      </c>
      <c r="Q20" s="2">
        <v>243612</v>
      </c>
      <c r="R20" s="2">
        <v>243612</v>
      </c>
      <c r="S20" s="2">
        <f t="shared" si="1"/>
        <v>241168.75</v>
      </c>
    </row>
    <row r="21" spans="1:19">
      <c r="A21" s="36">
        <v>20</v>
      </c>
      <c r="B21" s="2">
        <v>6992</v>
      </c>
      <c r="C21" s="2">
        <v>12.323</v>
      </c>
      <c r="D21" s="2">
        <v>0</v>
      </c>
      <c r="E21" s="2">
        <v>58</v>
      </c>
      <c r="F21" s="2">
        <v>404.44099999999997</v>
      </c>
      <c r="G21" s="2">
        <v>86164</v>
      </c>
      <c r="H21" s="2">
        <v>86164</v>
      </c>
      <c r="I21" s="2">
        <f t="shared" si="0"/>
        <v>84416</v>
      </c>
      <c r="K21" s="37">
        <v>20</v>
      </c>
      <c r="L21" s="38">
        <v>36631</v>
      </c>
      <c r="M21" s="2">
        <v>23.925999999999998</v>
      </c>
      <c r="N21" s="2">
        <v>0</v>
      </c>
      <c r="O21" s="2">
        <v>100</v>
      </c>
      <c r="P21" s="2">
        <v>849.38699999999994</v>
      </c>
      <c r="Q21" s="2">
        <v>876447</v>
      </c>
      <c r="R21" s="2">
        <v>876447</v>
      </c>
      <c r="S21" s="2">
        <f t="shared" si="1"/>
        <v>867289.25</v>
      </c>
    </row>
    <row r="22" spans="1:19">
      <c r="A22" s="36">
        <v>21</v>
      </c>
      <c r="B22" s="2">
        <v>17160</v>
      </c>
      <c r="C22" s="2">
        <v>11.923999999999999</v>
      </c>
      <c r="D22" s="2">
        <v>0</v>
      </c>
      <c r="E22" s="2">
        <v>78</v>
      </c>
      <c r="F22" s="2">
        <v>630.572</v>
      </c>
      <c r="G22" s="2">
        <v>204621</v>
      </c>
      <c r="H22" s="2">
        <v>204621</v>
      </c>
      <c r="I22" s="2">
        <f t="shared" si="0"/>
        <v>200331</v>
      </c>
      <c r="K22" s="37">
        <v>21</v>
      </c>
      <c r="L22" s="38">
        <v>54495</v>
      </c>
      <c r="M22" s="2">
        <v>12.804</v>
      </c>
      <c r="N22" s="2">
        <v>0</v>
      </c>
      <c r="O22" s="2">
        <v>97</v>
      </c>
      <c r="P22" s="2">
        <v>1036.9739999999999</v>
      </c>
      <c r="Q22" s="2">
        <v>697738</v>
      </c>
      <c r="R22" s="2">
        <v>697738</v>
      </c>
      <c r="S22" s="2">
        <f t="shared" si="1"/>
        <v>684114.25</v>
      </c>
    </row>
    <row r="23" spans="1:19">
      <c r="A23" s="36">
        <v>22</v>
      </c>
      <c r="B23" s="2">
        <v>9740</v>
      </c>
      <c r="C23" s="2">
        <v>16.539000000000001</v>
      </c>
      <c r="D23" s="2">
        <v>0</v>
      </c>
      <c r="E23" s="2">
        <v>72</v>
      </c>
      <c r="F23" s="2">
        <v>429.95800000000003</v>
      </c>
      <c r="G23" s="2">
        <v>161085</v>
      </c>
      <c r="H23" s="2">
        <v>161085</v>
      </c>
      <c r="I23" s="2">
        <f t="shared" si="0"/>
        <v>158650</v>
      </c>
      <c r="K23" s="37">
        <v>22</v>
      </c>
      <c r="L23" s="38">
        <v>36286</v>
      </c>
      <c r="M23" s="2">
        <v>33.865000000000002</v>
      </c>
      <c r="N23" s="2">
        <v>0</v>
      </c>
      <c r="O23" s="2">
        <v>93</v>
      </c>
      <c r="P23" s="2">
        <v>848.88099999999997</v>
      </c>
      <c r="Q23" s="2">
        <v>1228838</v>
      </c>
      <c r="R23" s="2">
        <v>1228838</v>
      </c>
      <c r="S23" s="2">
        <f t="shared" si="1"/>
        <v>1219766.5</v>
      </c>
    </row>
    <row r="24" spans="1:19">
      <c r="A24" s="36">
        <v>23</v>
      </c>
      <c r="B24" s="2">
        <v>16149</v>
      </c>
      <c r="C24" s="2">
        <v>11.664</v>
      </c>
      <c r="D24" s="2">
        <v>0</v>
      </c>
      <c r="E24" s="2">
        <v>77</v>
      </c>
      <c r="F24" s="2">
        <v>557.01499999999999</v>
      </c>
      <c r="G24" s="2">
        <v>188369</v>
      </c>
      <c r="H24" s="2">
        <v>188369</v>
      </c>
      <c r="I24" s="2">
        <f t="shared" si="0"/>
        <v>184331.75</v>
      </c>
      <c r="K24" s="37">
        <v>23</v>
      </c>
      <c r="L24" s="38">
        <v>38694</v>
      </c>
      <c r="M24" s="2">
        <v>21.137</v>
      </c>
      <c r="N24" s="2">
        <v>0</v>
      </c>
      <c r="O24" s="2">
        <v>98</v>
      </c>
      <c r="P24" s="2">
        <v>1003.736</v>
      </c>
      <c r="Q24" s="2">
        <v>817865</v>
      </c>
      <c r="R24" s="2">
        <v>817865</v>
      </c>
      <c r="S24" s="2">
        <f t="shared" si="1"/>
        <v>808191.5</v>
      </c>
    </row>
    <row r="25" spans="1:19">
      <c r="A25" s="36">
        <v>24</v>
      </c>
      <c r="B25" s="2">
        <v>8445</v>
      </c>
      <c r="C25" s="2">
        <v>12.686999999999999</v>
      </c>
      <c r="D25" s="2">
        <v>0</v>
      </c>
      <c r="E25" s="2">
        <v>72</v>
      </c>
      <c r="F25" s="2">
        <v>364.29</v>
      </c>
      <c r="G25" s="2">
        <v>107145</v>
      </c>
      <c r="H25" s="2">
        <v>107145</v>
      </c>
      <c r="I25" s="2">
        <f t="shared" si="0"/>
        <v>105033.75</v>
      </c>
      <c r="K25" s="37">
        <v>24</v>
      </c>
      <c r="L25" s="38">
        <v>25299</v>
      </c>
      <c r="M25" s="2">
        <v>26.503</v>
      </c>
      <c r="N25" s="2">
        <v>0</v>
      </c>
      <c r="O25" s="2">
        <v>99</v>
      </c>
      <c r="P25" s="2">
        <v>656.74</v>
      </c>
      <c r="Q25" s="2">
        <v>670489</v>
      </c>
      <c r="R25" s="2">
        <v>670489</v>
      </c>
      <c r="S25" s="2">
        <f t="shared" si="1"/>
        <v>664164.25</v>
      </c>
    </row>
    <row r="26" spans="1:19">
      <c r="A26" s="36">
        <v>25</v>
      </c>
      <c r="B26" s="2">
        <v>16257</v>
      </c>
      <c r="C26" s="2">
        <v>11.47</v>
      </c>
      <c r="D26" s="2">
        <v>0</v>
      </c>
      <c r="E26" s="2">
        <v>73</v>
      </c>
      <c r="F26" s="2">
        <v>496.786</v>
      </c>
      <c r="G26" s="2">
        <v>186465</v>
      </c>
      <c r="H26" s="2">
        <v>186465</v>
      </c>
      <c r="I26" s="2">
        <f t="shared" si="0"/>
        <v>182400.75</v>
      </c>
      <c r="K26" s="37">
        <v>25</v>
      </c>
      <c r="L26" s="38">
        <v>37728</v>
      </c>
      <c r="M26" s="2">
        <v>21.271999999999998</v>
      </c>
      <c r="N26" s="2">
        <v>0</v>
      </c>
      <c r="O26" s="2">
        <v>97</v>
      </c>
      <c r="P26" s="2">
        <v>762.50400000000002</v>
      </c>
      <c r="Q26" s="2">
        <v>802556</v>
      </c>
      <c r="R26" s="2">
        <v>802556</v>
      </c>
      <c r="S26" s="2">
        <f t="shared" si="1"/>
        <v>793124</v>
      </c>
    </row>
    <row r="27" spans="1:19">
      <c r="A27" s="36">
        <v>26</v>
      </c>
      <c r="B27" s="2">
        <v>21142</v>
      </c>
      <c r="C27" s="2">
        <v>13.14</v>
      </c>
      <c r="D27" s="2">
        <v>0</v>
      </c>
      <c r="E27" s="2">
        <v>85</v>
      </c>
      <c r="F27" s="2">
        <v>595.54600000000005</v>
      </c>
      <c r="G27" s="2">
        <v>277813</v>
      </c>
      <c r="H27" s="2">
        <v>277813</v>
      </c>
      <c r="I27" s="2">
        <f t="shared" si="0"/>
        <v>272527.5</v>
      </c>
      <c r="K27" s="37">
        <v>26</v>
      </c>
      <c r="L27" s="38">
        <v>67735</v>
      </c>
      <c r="M27" s="2">
        <v>18.196999999999999</v>
      </c>
      <c r="N27" s="2">
        <v>0</v>
      </c>
      <c r="O27" s="2">
        <v>97</v>
      </c>
      <c r="P27" s="2">
        <v>1036.249</v>
      </c>
      <c r="Q27" s="2">
        <v>1232546</v>
      </c>
      <c r="R27" s="2">
        <v>1232546</v>
      </c>
      <c r="S27" s="2">
        <f t="shared" si="1"/>
        <v>1215612.25</v>
      </c>
    </row>
    <row r="28" spans="1:19">
      <c r="A28" s="36">
        <v>27</v>
      </c>
      <c r="B28" s="2">
        <v>13821</v>
      </c>
      <c r="C28" s="2">
        <v>11.407</v>
      </c>
      <c r="D28" s="2">
        <v>0</v>
      </c>
      <c r="E28" s="2">
        <v>75</v>
      </c>
      <c r="F28" s="2">
        <v>451.36700000000002</v>
      </c>
      <c r="G28" s="2">
        <v>157652</v>
      </c>
      <c r="H28" s="2">
        <v>157652</v>
      </c>
      <c r="I28" s="2">
        <f t="shared" si="0"/>
        <v>154196.75</v>
      </c>
      <c r="K28" s="37">
        <v>27</v>
      </c>
      <c r="L28" s="38">
        <v>16663</v>
      </c>
      <c r="M28" s="2">
        <v>21.873000000000001</v>
      </c>
      <c r="N28" s="2">
        <v>0</v>
      </c>
      <c r="O28" s="2">
        <v>94</v>
      </c>
      <c r="P28" s="2">
        <v>735.44799999999998</v>
      </c>
      <c r="Q28" s="2">
        <v>364473</v>
      </c>
      <c r="R28" s="2">
        <v>364473</v>
      </c>
      <c r="S28" s="2">
        <f t="shared" si="1"/>
        <v>360307.25</v>
      </c>
    </row>
    <row r="29" spans="1:19">
      <c r="A29" s="36">
        <v>28</v>
      </c>
      <c r="B29" s="2">
        <v>13315</v>
      </c>
      <c r="C29" s="2">
        <v>15.188000000000001</v>
      </c>
      <c r="D29" s="2">
        <v>0</v>
      </c>
      <c r="E29" s="2">
        <v>90</v>
      </c>
      <c r="F29" s="2">
        <v>433.21</v>
      </c>
      <c r="G29" s="2">
        <v>202225</v>
      </c>
      <c r="H29" s="2">
        <v>202225</v>
      </c>
      <c r="I29" s="2">
        <f t="shared" si="0"/>
        <v>198896.25</v>
      </c>
      <c r="K29" s="37">
        <v>28</v>
      </c>
      <c r="L29" s="38">
        <v>14320</v>
      </c>
      <c r="M29" s="2">
        <v>20.449000000000002</v>
      </c>
      <c r="N29" s="2">
        <v>0</v>
      </c>
      <c r="O29" s="2">
        <v>96</v>
      </c>
      <c r="P29" s="2">
        <v>465.69600000000003</v>
      </c>
      <c r="Q29" s="2">
        <v>292830</v>
      </c>
      <c r="R29" s="2">
        <v>292830</v>
      </c>
      <c r="S29" s="2">
        <f t="shared" si="1"/>
        <v>289250</v>
      </c>
    </row>
    <row r="30" spans="1:19">
      <c r="A30" s="36">
        <v>29</v>
      </c>
      <c r="B30" s="2">
        <v>35588</v>
      </c>
      <c r="C30" s="2">
        <v>10.262</v>
      </c>
      <c r="D30" s="2">
        <v>0</v>
      </c>
      <c r="E30" s="2">
        <v>72</v>
      </c>
      <c r="F30" s="2">
        <v>800.59199999999998</v>
      </c>
      <c r="G30" s="2">
        <v>365200</v>
      </c>
      <c r="H30" s="2">
        <v>365200</v>
      </c>
      <c r="I30" s="2">
        <f t="shared" si="0"/>
        <v>356303</v>
      </c>
      <c r="K30" s="37">
        <v>29</v>
      </c>
      <c r="L30" s="38">
        <v>36040</v>
      </c>
      <c r="M30" s="2">
        <v>27.405999999999999</v>
      </c>
      <c r="N30" s="2">
        <v>0</v>
      </c>
      <c r="O30" s="2">
        <v>97</v>
      </c>
      <c r="P30" s="2">
        <v>1103.1880000000001</v>
      </c>
      <c r="Q30" s="2">
        <v>987715</v>
      </c>
      <c r="R30" s="2">
        <v>987715</v>
      </c>
      <c r="S30" s="2">
        <f t="shared" si="1"/>
        <v>978705</v>
      </c>
    </row>
    <row r="31" spans="1:19">
      <c r="A31" s="36">
        <v>30</v>
      </c>
      <c r="B31" s="2">
        <v>13806</v>
      </c>
      <c r="C31" s="2">
        <v>9.6890000000000001</v>
      </c>
      <c r="D31" s="2">
        <v>0</v>
      </c>
      <c r="E31" s="2">
        <v>71</v>
      </c>
      <c r="F31" s="2">
        <v>491.4</v>
      </c>
      <c r="G31" s="2">
        <v>133760</v>
      </c>
      <c r="H31" s="2">
        <v>133760</v>
      </c>
      <c r="I31" s="2">
        <f t="shared" si="0"/>
        <v>130308.5</v>
      </c>
      <c r="K31" s="37">
        <v>30</v>
      </c>
      <c r="L31" s="38">
        <v>21841</v>
      </c>
      <c r="M31" s="2">
        <v>19.616</v>
      </c>
      <c r="N31" s="2">
        <v>0</v>
      </c>
      <c r="O31" s="2">
        <v>92</v>
      </c>
      <c r="P31" s="2">
        <v>673.58900000000006</v>
      </c>
      <c r="Q31" s="2">
        <v>428424</v>
      </c>
      <c r="R31" s="2">
        <v>428424</v>
      </c>
      <c r="S31" s="2">
        <f t="shared" si="1"/>
        <v>422963.75</v>
      </c>
    </row>
    <row r="32" spans="1:19">
      <c r="A32" s="36">
        <v>31</v>
      </c>
      <c r="B32" s="2">
        <v>11043</v>
      </c>
      <c r="C32" s="2">
        <v>10</v>
      </c>
      <c r="D32" s="2">
        <v>0</v>
      </c>
      <c r="E32" s="2">
        <v>57</v>
      </c>
      <c r="F32" s="2">
        <v>438.58499999999998</v>
      </c>
      <c r="G32" s="2">
        <v>110428</v>
      </c>
      <c r="H32" s="2">
        <v>110428</v>
      </c>
      <c r="I32" s="2">
        <f t="shared" si="0"/>
        <v>107667.25</v>
      </c>
      <c r="K32" s="37">
        <v>31</v>
      </c>
      <c r="L32" s="38">
        <v>16415</v>
      </c>
      <c r="M32" s="2">
        <v>16.814</v>
      </c>
      <c r="N32" s="2">
        <v>0</v>
      </c>
      <c r="O32" s="2">
        <v>92</v>
      </c>
      <c r="P32" s="2">
        <v>576.947</v>
      </c>
      <c r="Q32" s="2">
        <v>276009</v>
      </c>
      <c r="R32" s="2">
        <v>276009</v>
      </c>
      <c r="S32" s="2">
        <f t="shared" si="1"/>
        <v>271905.25</v>
      </c>
    </row>
    <row r="33" spans="1:19">
      <c r="A33" s="36">
        <v>32</v>
      </c>
      <c r="B33" s="2">
        <v>17595</v>
      </c>
      <c r="C33" s="2">
        <v>15.023</v>
      </c>
      <c r="D33" s="2">
        <v>1</v>
      </c>
      <c r="E33" s="2">
        <v>87</v>
      </c>
      <c r="F33" s="2">
        <v>522.303</v>
      </c>
      <c r="G33" s="2">
        <v>264326</v>
      </c>
      <c r="H33" s="2">
        <v>264326</v>
      </c>
      <c r="I33" s="2">
        <f t="shared" si="0"/>
        <v>259927.25</v>
      </c>
      <c r="K33" s="37">
        <v>32</v>
      </c>
      <c r="L33" s="38">
        <v>35620</v>
      </c>
      <c r="M33" s="2">
        <v>27.722999999999999</v>
      </c>
      <c r="N33" s="2">
        <v>0</v>
      </c>
      <c r="O33" s="2">
        <v>97</v>
      </c>
      <c r="P33" s="2">
        <v>1000.752</v>
      </c>
      <c r="Q33" s="2">
        <v>987476</v>
      </c>
      <c r="R33" s="2">
        <v>987476</v>
      </c>
      <c r="S33" s="2">
        <f t="shared" si="1"/>
        <v>978571</v>
      </c>
    </row>
    <row r="34" spans="1:19">
      <c r="A34" s="36">
        <v>33</v>
      </c>
      <c r="B34" s="2">
        <v>13630</v>
      </c>
      <c r="C34" s="2">
        <v>14.938000000000001</v>
      </c>
      <c r="D34" s="2">
        <v>0</v>
      </c>
      <c r="E34" s="2">
        <v>90</v>
      </c>
      <c r="F34" s="2">
        <v>466.38499999999999</v>
      </c>
      <c r="G34" s="2">
        <v>203603</v>
      </c>
      <c r="H34" s="2">
        <v>203603</v>
      </c>
      <c r="I34" s="2">
        <f t="shared" si="0"/>
        <v>200195.5</v>
      </c>
      <c r="K34" s="37">
        <v>33</v>
      </c>
      <c r="L34" s="38">
        <v>37382</v>
      </c>
      <c r="M34" s="2">
        <v>24.312999999999999</v>
      </c>
      <c r="N34" s="2">
        <v>0</v>
      </c>
      <c r="O34" s="2">
        <v>96</v>
      </c>
      <c r="P34" s="2">
        <v>927.30399999999997</v>
      </c>
      <c r="Q34" s="2">
        <v>908884</v>
      </c>
      <c r="R34" s="2">
        <v>908884</v>
      </c>
      <c r="S34" s="2">
        <f t="shared" si="1"/>
        <v>899538.5</v>
      </c>
    </row>
    <row r="35" spans="1:19">
      <c r="A35" s="36">
        <v>34</v>
      </c>
      <c r="B35" s="2">
        <v>12231</v>
      </c>
      <c r="C35" s="2">
        <v>10.558</v>
      </c>
      <c r="D35" s="2">
        <v>0</v>
      </c>
      <c r="E35" s="2">
        <v>70</v>
      </c>
      <c r="F35" s="2">
        <v>491.22399999999999</v>
      </c>
      <c r="G35" s="2">
        <v>129141</v>
      </c>
      <c r="H35" s="2">
        <v>129141</v>
      </c>
      <c r="I35" s="2">
        <f t="shared" si="0"/>
        <v>126083.25</v>
      </c>
      <c r="K35" s="37">
        <v>34</v>
      </c>
      <c r="L35" s="38">
        <v>14694</v>
      </c>
      <c r="M35" s="2">
        <v>21.382999999999999</v>
      </c>
      <c r="N35" s="2">
        <v>0</v>
      </c>
      <c r="O35" s="2">
        <v>92</v>
      </c>
      <c r="P35" s="2">
        <v>570.81200000000001</v>
      </c>
      <c r="Q35" s="2">
        <v>314201</v>
      </c>
      <c r="R35" s="2">
        <v>314201</v>
      </c>
      <c r="S35" s="2">
        <f t="shared" si="1"/>
        <v>310527.5</v>
      </c>
    </row>
    <row r="36" spans="1:19">
      <c r="A36" s="36">
        <v>35</v>
      </c>
      <c r="B36" s="2">
        <v>19243</v>
      </c>
      <c r="C36" s="2">
        <v>10.862</v>
      </c>
      <c r="D36" s="2">
        <v>0</v>
      </c>
      <c r="E36" s="2">
        <v>83</v>
      </c>
      <c r="F36" s="2">
        <v>547.55100000000004</v>
      </c>
      <c r="G36" s="2">
        <v>209011</v>
      </c>
      <c r="H36" s="2">
        <v>209011</v>
      </c>
      <c r="I36" s="2">
        <f t="shared" si="0"/>
        <v>204200.25</v>
      </c>
      <c r="K36" s="37">
        <v>35</v>
      </c>
      <c r="L36" s="38">
        <v>22593</v>
      </c>
      <c r="M36" s="2">
        <v>31.117999999999999</v>
      </c>
      <c r="N36" s="2">
        <v>0</v>
      </c>
      <c r="O36" s="2">
        <v>95</v>
      </c>
      <c r="P36" s="2">
        <v>591.19299999999998</v>
      </c>
      <c r="Q36" s="2">
        <v>703050</v>
      </c>
      <c r="R36" s="2">
        <v>703050</v>
      </c>
      <c r="S36" s="2">
        <f t="shared" si="1"/>
        <v>697401.75</v>
      </c>
    </row>
    <row r="37" spans="1:19">
      <c r="A37" s="36">
        <v>36</v>
      </c>
      <c r="B37" s="2">
        <v>20601</v>
      </c>
      <c r="C37" s="2">
        <v>10.65</v>
      </c>
      <c r="D37" s="2">
        <v>0</v>
      </c>
      <c r="E37" s="2">
        <v>47</v>
      </c>
      <c r="F37" s="2">
        <v>563.90099999999995</v>
      </c>
      <c r="G37" s="2">
        <v>219396</v>
      </c>
      <c r="H37" s="2">
        <v>219396</v>
      </c>
      <c r="I37" s="2">
        <f t="shared" si="0"/>
        <v>214245.75</v>
      </c>
      <c r="K37" s="37">
        <v>36</v>
      </c>
      <c r="L37" s="38">
        <v>15296</v>
      </c>
      <c r="M37" s="2">
        <v>21.039000000000001</v>
      </c>
      <c r="N37" s="2">
        <v>0</v>
      </c>
      <c r="O37" s="2">
        <v>92</v>
      </c>
      <c r="P37" s="2">
        <v>533.20600000000002</v>
      </c>
      <c r="Q37" s="2">
        <v>321812</v>
      </c>
      <c r="R37" s="2">
        <v>321812</v>
      </c>
      <c r="S37" s="2">
        <f t="shared" si="1"/>
        <v>317988</v>
      </c>
    </row>
    <row r="38" spans="1:19">
      <c r="A38" s="36">
        <v>37</v>
      </c>
      <c r="B38" s="2">
        <v>21789</v>
      </c>
      <c r="C38" s="2">
        <v>8.0990000000000002</v>
      </c>
      <c r="D38" s="2">
        <v>0</v>
      </c>
      <c r="E38" s="2">
        <v>48</v>
      </c>
      <c r="F38" s="2">
        <v>578.24400000000003</v>
      </c>
      <c r="G38" s="2">
        <v>176480</v>
      </c>
      <c r="H38" s="2">
        <v>176480</v>
      </c>
      <c r="I38" s="2">
        <f t="shared" si="0"/>
        <v>171032.75</v>
      </c>
      <c r="K38" s="37">
        <v>37</v>
      </c>
      <c r="L38" s="38">
        <v>46650</v>
      </c>
      <c r="M38" s="2">
        <v>26.609000000000002</v>
      </c>
      <c r="N38" s="2">
        <v>0</v>
      </c>
      <c r="O38" s="2">
        <v>97</v>
      </c>
      <c r="P38" s="2">
        <v>853.92</v>
      </c>
      <c r="Q38" s="2">
        <v>1241330</v>
      </c>
      <c r="R38" s="2">
        <v>1241330</v>
      </c>
      <c r="S38" s="2">
        <f t="shared" si="1"/>
        <v>1229667.5</v>
      </c>
    </row>
    <row r="39" spans="1:19">
      <c r="A39" s="36">
        <v>38</v>
      </c>
      <c r="B39" s="2">
        <v>22693</v>
      </c>
      <c r="C39" s="2">
        <v>8.6679999999999993</v>
      </c>
      <c r="D39" s="2">
        <v>0</v>
      </c>
      <c r="E39" s="2">
        <v>53</v>
      </c>
      <c r="F39" s="2">
        <v>638.96799999999996</v>
      </c>
      <c r="G39" s="2">
        <v>196696</v>
      </c>
      <c r="H39" s="2">
        <v>196696</v>
      </c>
      <c r="I39" s="2">
        <f t="shared" si="0"/>
        <v>191022.75</v>
      </c>
      <c r="K39" s="37">
        <v>38</v>
      </c>
      <c r="L39" s="38">
        <v>95630</v>
      </c>
      <c r="M39" s="2">
        <v>32.738999999999997</v>
      </c>
      <c r="N39" s="2">
        <v>0</v>
      </c>
      <c r="O39" s="2">
        <v>101</v>
      </c>
      <c r="P39" s="2">
        <v>1182.82</v>
      </c>
      <c r="Q39" s="2">
        <v>3130789</v>
      </c>
      <c r="R39" s="2">
        <v>3130789</v>
      </c>
      <c r="S39" s="2">
        <f t="shared" si="1"/>
        <v>3106881.5</v>
      </c>
    </row>
    <row r="40" spans="1:19">
      <c r="A40" s="36">
        <v>39</v>
      </c>
      <c r="B40" s="2">
        <v>40554</v>
      </c>
      <c r="C40" s="2">
        <v>9.4060000000000006</v>
      </c>
      <c r="D40" s="2">
        <v>0</v>
      </c>
      <c r="E40" s="2">
        <v>95</v>
      </c>
      <c r="F40" s="2">
        <v>785.28200000000004</v>
      </c>
      <c r="G40" s="2">
        <v>381432</v>
      </c>
      <c r="H40" s="2">
        <v>381432</v>
      </c>
      <c r="I40" s="2">
        <f t="shared" si="0"/>
        <v>371293.5</v>
      </c>
      <c r="K40" s="37">
        <v>39</v>
      </c>
      <c r="L40" s="38">
        <v>37780</v>
      </c>
      <c r="M40" s="2">
        <v>20.5</v>
      </c>
      <c r="N40" s="2">
        <v>0</v>
      </c>
      <c r="O40" s="2">
        <v>93</v>
      </c>
      <c r="P40" s="2">
        <v>829.21900000000005</v>
      </c>
      <c r="Q40" s="2">
        <v>774487</v>
      </c>
      <c r="R40" s="2">
        <v>774487</v>
      </c>
      <c r="S40" s="2">
        <f t="shared" si="1"/>
        <v>765042</v>
      </c>
    </row>
    <row r="41" spans="1:19">
      <c r="A41" s="36">
        <v>40</v>
      </c>
      <c r="B41" s="2">
        <v>26363</v>
      </c>
      <c r="C41" s="2">
        <v>8.5370000000000008</v>
      </c>
      <c r="D41" s="2">
        <v>0</v>
      </c>
      <c r="E41" s="2">
        <v>73</v>
      </c>
      <c r="F41" s="2">
        <v>673.221</v>
      </c>
      <c r="G41" s="2">
        <v>225052</v>
      </c>
      <c r="H41" s="2">
        <v>225052</v>
      </c>
      <c r="I41" s="2">
        <f t="shared" si="0"/>
        <v>218461.25</v>
      </c>
      <c r="K41" s="37">
        <v>40</v>
      </c>
      <c r="L41" s="38">
        <v>23323</v>
      </c>
      <c r="M41" s="2">
        <v>23.916</v>
      </c>
      <c r="N41" s="2">
        <v>0</v>
      </c>
      <c r="O41" s="2">
        <v>93</v>
      </c>
      <c r="P41" s="2">
        <v>698.24800000000005</v>
      </c>
      <c r="Q41" s="2">
        <v>557791</v>
      </c>
      <c r="R41" s="2">
        <v>557791</v>
      </c>
      <c r="S41" s="2">
        <f t="shared" si="1"/>
        <v>551960.25</v>
      </c>
    </row>
    <row r="42" spans="1:19">
      <c r="A42" s="36">
        <v>41</v>
      </c>
      <c r="B42" s="2">
        <v>29457</v>
      </c>
      <c r="C42" s="2">
        <v>8.6920000000000002</v>
      </c>
      <c r="D42" s="2">
        <v>0</v>
      </c>
      <c r="E42" s="2">
        <v>67</v>
      </c>
      <c r="F42" s="2">
        <v>717.96299999999997</v>
      </c>
      <c r="G42" s="2">
        <v>256030</v>
      </c>
      <c r="H42" s="2">
        <v>256030</v>
      </c>
      <c r="I42" s="2">
        <f t="shared" si="0"/>
        <v>248665.75</v>
      </c>
      <c r="K42" s="37">
        <v>41</v>
      </c>
      <c r="L42" s="38">
        <v>71177</v>
      </c>
      <c r="M42" s="2">
        <v>31.648</v>
      </c>
      <c r="N42" s="2">
        <v>0</v>
      </c>
      <c r="O42" s="2">
        <v>255</v>
      </c>
      <c r="P42" s="2">
        <v>1117.915</v>
      </c>
      <c r="Q42" s="2">
        <v>2252597</v>
      </c>
      <c r="R42" s="2">
        <v>2252597</v>
      </c>
      <c r="S42" s="2">
        <f t="shared" si="1"/>
        <v>2234802.75</v>
      </c>
    </row>
    <row r="43" spans="1:19">
      <c r="A43" s="36">
        <v>42</v>
      </c>
      <c r="B43" s="2">
        <v>23490</v>
      </c>
      <c r="C43" s="2">
        <v>7.5030000000000001</v>
      </c>
      <c r="D43" s="2">
        <v>0</v>
      </c>
      <c r="E43" s="2">
        <v>45</v>
      </c>
      <c r="F43" s="2">
        <v>627.89700000000005</v>
      </c>
      <c r="G43" s="2">
        <v>176256</v>
      </c>
      <c r="H43" s="2">
        <v>176256</v>
      </c>
      <c r="I43" s="2">
        <f t="shared" si="0"/>
        <v>170383.5</v>
      </c>
      <c r="K43" s="37">
        <v>42</v>
      </c>
      <c r="L43" s="38">
        <v>24912</v>
      </c>
      <c r="M43" s="2">
        <v>12.525</v>
      </c>
      <c r="N43" s="2">
        <v>0</v>
      </c>
      <c r="O43" s="2">
        <v>91</v>
      </c>
      <c r="P43" s="2">
        <v>679.72400000000005</v>
      </c>
      <c r="Q43" s="2">
        <v>312030</v>
      </c>
      <c r="R43" s="2">
        <v>312030</v>
      </c>
      <c r="S43" s="2">
        <f t="shared" si="1"/>
        <v>305802</v>
      </c>
    </row>
    <row r="44" spans="1:19">
      <c r="A44" s="36">
        <v>43</v>
      </c>
      <c r="B44" s="2">
        <v>11036</v>
      </c>
      <c r="C44" s="2">
        <v>8.7460000000000004</v>
      </c>
      <c r="D44" s="2">
        <v>0</v>
      </c>
      <c r="E44" s="2">
        <v>49</v>
      </c>
      <c r="F44" s="2">
        <v>449.51400000000001</v>
      </c>
      <c r="G44" s="2">
        <v>96526</v>
      </c>
      <c r="H44" s="2">
        <v>96526</v>
      </c>
      <c r="I44" s="2">
        <f t="shared" si="0"/>
        <v>93767</v>
      </c>
      <c r="K44" s="37">
        <v>43</v>
      </c>
      <c r="L44" s="38">
        <v>38496</v>
      </c>
      <c r="M44" s="2">
        <v>24.11</v>
      </c>
      <c r="N44" s="2">
        <v>0</v>
      </c>
      <c r="O44" s="2">
        <v>95</v>
      </c>
      <c r="P44" s="2">
        <v>811.822</v>
      </c>
      <c r="Q44" s="2">
        <v>928129</v>
      </c>
      <c r="R44" s="2">
        <v>928129</v>
      </c>
      <c r="S44" s="2">
        <f t="shared" si="1"/>
        <v>918505</v>
      </c>
    </row>
    <row r="45" spans="1:19">
      <c r="A45" s="36">
        <v>44</v>
      </c>
      <c r="B45" s="2">
        <v>12046</v>
      </c>
      <c r="C45" s="2">
        <v>10.936999999999999</v>
      </c>
      <c r="D45" s="2">
        <v>0</v>
      </c>
      <c r="E45" s="2">
        <v>66</v>
      </c>
      <c r="F45" s="2">
        <v>436.01499999999999</v>
      </c>
      <c r="G45" s="2">
        <v>131752</v>
      </c>
      <c r="H45" s="2">
        <v>131752</v>
      </c>
      <c r="I45" s="2">
        <f t="shared" si="0"/>
        <v>128740.5</v>
      </c>
      <c r="K45" s="37">
        <v>44</v>
      </c>
      <c r="L45" s="38">
        <v>9313</v>
      </c>
      <c r="M45" s="2">
        <v>24.866</v>
      </c>
      <c r="N45" s="2">
        <v>0</v>
      </c>
      <c r="O45" s="2">
        <v>91</v>
      </c>
      <c r="P45" s="2">
        <v>405.803</v>
      </c>
      <c r="Q45" s="2">
        <v>231575</v>
      </c>
      <c r="R45" s="2">
        <v>231575</v>
      </c>
      <c r="S45" s="2">
        <f t="shared" si="1"/>
        <v>229246.75</v>
      </c>
    </row>
    <row r="46" spans="1:19">
      <c r="A46" s="36">
        <v>45</v>
      </c>
      <c r="B46" s="2">
        <v>14064</v>
      </c>
      <c r="C46" s="2">
        <v>9.65</v>
      </c>
      <c r="D46" s="2">
        <v>0</v>
      </c>
      <c r="E46" s="2">
        <v>64</v>
      </c>
      <c r="F46" s="2">
        <v>541.67499999999995</v>
      </c>
      <c r="G46" s="2">
        <v>135723</v>
      </c>
      <c r="H46" s="2">
        <v>135723</v>
      </c>
      <c r="I46" s="2">
        <f t="shared" si="0"/>
        <v>132207</v>
      </c>
      <c r="K46" s="37">
        <v>45</v>
      </c>
      <c r="L46" s="38">
        <v>54505</v>
      </c>
      <c r="M46" s="2">
        <v>13.27</v>
      </c>
      <c r="N46" s="2">
        <v>0</v>
      </c>
      <c r="O46" s="2">
        <v>93</v>
      </c>
      <c r="P46" s="2">
        <v>927.23400000000004</v>
      </c>
      <c r="Q46" s="2">
        <v>723279</v>
      </c>
      <c r="R46" s="2">
        <v>723279</v>
      </c>
      <c r="S46" s="2">
        <f t="shared" si="1"/>
        <v>709652.75</v>
      </c>
    </row>
    <row r="47" spans="1:19">
      <c r="A47" s="36">
        <v>46</v>
      </c>
      <c r="B47" s="2">
        <v>26587</v>
      </c>
      <c r="C47" s="2">
        <v>10.930999999999999</v>
      </c>
      <c r="D47" s="2">
        <v>0</v>
      </c>
      <c r="E47" s="2">
        <v>78</v>
      </c>
      <c r="F47" s="2">
        <v>759.06500000000005</v>
      </c>
      <c r="G47" s="2">
        <v>290621</v>
      </c>
      <c r="H47" s="2">
        <v>290621</v>
      </c>
      <c r="I47" s="2">
        <f t="shared" si="0"/>
        <v>283974.25</v>
      </c>
      <c r="K47" s="37">
        <v>46</v>
      </c>
      <c r="L47" s="38">
        <v>19060</v>
      </c>
      <c r="M47" s="2">
        <v>35.107999999999997</v>
      </c>
      <c r="N47" s="2">
        <v>0</v>
      </c>
      <c r="O47" s="2">
        <v>95</v>
      </c>
      <c r="P47" s="2">
        <v>552.31299999999999</v>
      </c>
      <c r="Q47" s="2">
        <v>669149</v>
      </c>
      <c r="R47" s="2">
        <v>669149</v>
      </c>
      <c r="S47" s="2">
        <f t="shared" si="1"/>
        <v>664384</v>
      </c>
    </row>
    <row r="48" spans="1:19">
      <c r="A48" s="36">
        <v>47</v>
      </c>
      <c r="B48" s="2">
        <v>33246</v>
      </c>
      <c r="C48" s="2">
        <v>8.3659999999999997</v>
      </c>
      <c r="D48" s="2">
        <v>0</v>
      </c>
      <c r="E48" s="2">
        <v>74</v>
      </c>
      <c r="F48" s="2">
        <v>696.125</v>
      </c>
      <c r="G48" s="2">
        <v>278136</v>
      </c>
      <c r="H48" s="2">
        <v>278136</v>
      </c>
      <c r="I48" s="2">
        <f t="shared" si="0"/>
        <v>269824.5</v>
      </c>
      <c r="K48" s="37">
        <v>47</v>
      </c>
      <c r="L48" s="38">
        <v>39106</v>
      </c>
      <c r="M48" s="2">
        <v>34.725000000000001</v>
      </c>
      <c r="N48" s="2">
        <v>0</v>
      </c>
      <c r="O48" s="2">
        <v>94</v>
      </c>
      <c r="P48" s="2">
        <v>906.78800000000001</v>
      </c>
      <c r="Q48" s="2">
        <v>1357945</v>
      </c>
      <c r="R48" s="2">
        <v>1357945</v>
      </c>
      <c r="S48" s="2">
        <f t="shared" si="1"/>
        <v>1348168.5</v>
      </c>
    </row>
    <row r="49" spans="1:19">
      <c r="A49" s="36">
        <v>48</v>
      </c>
      <c r="B49" s="2">
        <v>37169</v>
      </c>
      <c r="C49" s="2">
        <v>10.417</v>
      </c>
      <c r="D49" s="2">
        <v>0</v>
      </c>
      <c r="E49" s="2">
        <v>77</v>
      </c>
      <c r="F49" s="2">
        <v>835.66200000000003</v>
      </c>
      <c r="G49" s="2">
        <v>387176</v>
      </c>
      <c r="H49" s="2">
        <v>387176</v>
      </c>
      <c r="I49" s="2">
        <f t="shared" si="0"/>
        <v>377883.75</v>
      </c>
      <c r="K49" s="37">
        <v>48</v>
      </c>
      <c r="L49" s="38">
        <v>30363</v>
      </c>
      <c r="M49" s="2">
        <v>29.146000000000001</v>
      </c>
      <c r="N49" s="2">
        <v>0</v>
      </c>
      <c r="O49" s="2">
        <v>97</v>
      </c>
      <c r="P49" s="2">
        <v>719.995</v>
      </c>
      <c r="Q49" s="2">
        <v>884960</v>
      </c>
      <c r="R49" s="2">
        <v>884960</v>
      </c>
      <c r="S49" s="2">
        <f t="shared" si="1"/>
        <v>877369.25</v>
      </c>
    </row>
    <row r="50" spans="1:19">
      <c r="A50" s="36">
        <v>49</v>
      </c>
      <c r="B50" s="2">
        <v>44240</v>
      </c>
      <c r="C50" s="2">
        <v>10.148</v>
      </c>
      <c r="D50" s="2">
        <v>0</v>
      </c>
      <c r="E50" s="2">
        <v>87</v>
      </c>
      <c r="F50" s="2">
        <v>865.10500000000002</v>
      </c>
      <c r="G50" s="2">
        <v>448967</v>
      </c>
      <c r="H50" s="2">
        <v>448967</v>
      </c>
      <c r="I50" s="2">
        <f t="shared" si="0"/>
        <v>437907</v>
      </c>
      <c r="K50" s="37">
        <v>49</v>
      </c>
      <c r="L50" s="38">
        <v>35271</v>
      </c>
      <c r="M50" s="2">
        <v>25.9</v>
      </c>
      <c r="N50" s="2">
        <v>0</v>
      </c>
      <c r="O50" s="2">
        <v>94</v>
      </c>
      <c r="P50" s="2">
        <v>818.81799999999998</v>
      </c>
      <c r="Q50" s="2">
        <v>913526</v>
      </c>
      <c r="R50" s="2">
        <v>913526</v>
      </c>
      <c r="S50" s="2">
        <f t="shared" si="1"/>
        <v>904708.25</v>
      </c>
    </row>
    <row r="51" spans="1:19">
      <c r="A51" s="36">
        <v>50</v>
      </c>
      <c r="B51" s="2">
        <v>21275</v>
      </c>
      <c r="C51" s="2">
        <v>13.218999999999999</v>
      </c>
      <c r="D51" s="2">
        <v>0</v>
      </c>
      <c r="E51" s="2">
        <v>71</v>
      </c>
      <c r="F51" s="2">
        <v>571.80499999999995</v>
      </c>
      <c r="G51" s="2">
        <v>281227</v>
      </c>
      <c r="H51" s="2">
        <v>281227</v>
      </c>
      <c r="I51" s="2">
        <f t="shared" si="0"/>
        <v>275908.25</v>
      </c>
      <c r="K51" s="37">
        <v>50</v>
      </c>
      <c r="L51" s="38">
        <v>34474</v>
      </c>
      <c r="M51" s="2">
        <v>23.143000000000001</v>
      </c>
      <c r="N51" s="2">
        <v>0</v>
      </c>
      <c r="O51" s="2">
        <v>96</v>
      </c>
      <c r="P51" s="2">
        <v>731.48099999999999</v>
      </c>
      <c r="Q51" s="2">
        <v>797847</v>
      </c>
      <c r="R51" s="2">
        <v>797847</v>
      </c>
      <c r="S51" s="2">
        <f t="shared" si="1"/>
        <v>789228.5</v>
      </c>
    </row>
    <row r="52" spans="1:19">
      <c r="A52" s="36">
        <v>51</v>
      </c>
      <c r="B52" s="2">
        <v>15016</v>
      </c>
      <c r="C52" s="2">
        <v>13.041</v>
      </c>
      <c r="D52" s="2">
        <v>0</v>
      </c>
      <c r="E52" s="2">
        <v>62</v>
      </c>
      <c r="F52" s="2">
        <v>584.57899999999995</v>
      </c>
      <c r="G52" s="2">
        <v>195820</v>
      </c>
      <c r="H52" s="2">
        <v>195820</v>
      </c>
      <c r="I52" s="2">
        <f t="shared" si="0"/>
        <v>192066</v>
      </c>
      <c r="K52" s="37">
        <v>51</v>
      </c>
      <c r="L52" s="38">
        <v>18247</v>
      </c>
      <c r="M52" s="2">
        <v>22.471</v>
      </c>
      <c r="N52" s="2">
        <v>0</v>
      </c>
      <c r="O52" s="2">
        <v>96</v>
      </c>
      <c r="P52" s="2">
        <v>529.48900000000003</v>
      </c>
      <c r="Q52" s="2">
        <v>410025</v>
      </c>
      <c r="R52" s="2">
        <v>410025</v>
      </c>
      <c r="S52" s="2">
        <f t="shared" si="1"/>
        <v>405463.25</v>
      </c>
    </row>
    <row r="53" spans="1:19">
      <c r="A53" s="36">
        <v>52</v>
      </c>
      <c r="B53" s="2">
        <v>15751</v>
      </c>
      <c r="C53" s="2">
        <v>10.412000000000001</v>
      </c>
      <c r="D53" s="2">
        <v>0</v>
      </c>
      <c r="E53" s="2">
        <v>66</v>
      </c>
      <c r="F53" s="2">
        <v>520.88800000000003</v>
      </c>
      <c r="G53" s="2">
        <v>163994</v>
      </c>
      <c r="H53" s="2">
        <v>163994</v>
      </c>
      <c r="I53" s="2">
        <f t="shared" si="0"/>
        <v>160056.25</v>
      </c>
      <c r="K53" s="37">
        <v>52</v>
      </c>
      <c r="L53" s="38">
        <v>17333</v>
      </c>
      <c r="M53" s="2">
        <v>13.827999999999999</v>
      </c>
      <c r="N53" s="2">
        <v>0</v>
      </c>
      <c r="O53" s="2">
        <v>94</v>
      </c>
      <c r="P53" s="2">
        <v>499.21100000000001</v>
      </c>
      <c r="Q53" s="2">
        <v>239676</v>
      </c>
      <c r="R53" s="2">
        <v>239676</v>
      </c>
      <c r="S53" s="2">
        <f t="shared" si="1"/>
        <v>235342.75</v>
      </c>
    </row>
    <row r="54" spans="1:19">
      <c r="A54" s="36">
        <v>53</v>
      </c>
      <c r="B54" s="2">
        <v>30190</v>
      </c>
      <c r="C54" s="2">
        <v>9.99</v>
      </c>
      <c r="D54" s="2">
        <v>0</v>
      </c>
      <c r="E54" s="2">
        <v>88</v>
      </c>
      <c r="F54" s="2">
        <v>763.827</v>
      </c>
      <c r="G54" s="2">
        <v>301590</v>
      </c>
      <c r="H54" s="2">
        <v>301590</v>
      </c>
      <c r="I54" s="2">
        <f t="shared" si="0"/>
        <v>294042.5</v>
      </c>
      <c r="K54" s="37">
        <v>53</v>
      </c>
      <c r="L54" s="38">
        <v>43502</v>
      </c>
      <c r="M54" s="2">
        <v>24.443999999999999</v>
      </c>
      <c r="N54" s="2">
        <v>0</v>
      </c>
      <c r="O54" s="2">
        <v>94</v>
      </c>
      <c r="P54" s="2">
        <v>892.51400000000001</v>
      </c>
      <c r="Q54" s="2">
        <v>1063379</v>
      </c>
      <c r="R54" s="2">
        <v>1063379</v>
      </c>
      <c r="S54" s="2">
        <f t="shared" si="1"/>
        <v>1052503.5</v>
      </c>
    </row>
    <row r="55" spans="1:19">
      <c r="A55" s="36">
        <v>54</v>
      </c>
      <c r="B55" s="2">
        <v>12684</v>
      </c>
      <c r="C55" s="2">
        <v>8.9269999999999996</v>
      </c>
      <c r="D55" s="2">
        <v>0</v>
      </c>
      <c r="E55" s="2">
        <v>59</v>
      </c>
      <c r="F55" s="2">
        <v>540.83100000000002</v>
      </c>
      <c r="G55" s="2">
        <v>113232</v>
      </c>
      <c r="H55" s="2">
        <v>113232</v>
      </c>
      <c r="I55" s="2">
        <f t="shared" si="0"/>
        <v>110061</v>
      </c>
      <c r="K55" s="37">
        <v>54</v>
      </c>
      <c r="L55" s="38">
        <v>27205</v>
      </c>
      <c r="M55" s="2">
        <v>29.917999999999999</v>
      </c>
      <c r="N55" s="2">
        <v>0</v>
      </c>
      <c r="O55" s="2">
        <v>92</v>
      </c>
      <c r="P55" s="2">
        <v>681.16800000000001</v>
      </c>
      <c r="Q55" s="2">
        <v>813927</v>
      </c>
      <c r="R55" s="2">
        <v>813927</v>
      </c>
      <c r="S55" s="2">
        <f t="shared" si="1"/>
        <v>807125.75</v>
      </c>
    </row>
    <row r="56" spans="1:19">
      <c r="A56" s="36">
        <v>55</v>
      </c>
      <c r="B56" s="2">
        <v>17095</v>
      </c>
      <c r="C56" s="2">
        <v>8.7490000000000006</v>
      </c>
      <c r="D56" s="2">
        <v>0</v>
      </c>
      <c r="E56" s="2">
        <v>74</v>
      </c>
      <c r="F56" s="2">
        <v>593.053</v>
      </c>
      <c r="G56" s="2">
        <v>149561</v>
      </c>
      <c r="H56" s="2">
        <v>149561</v>
      </c>
      <c r="I56" s="2">
        <f t="shared" si="0"/>
        <v>145287.25</v>
      </c>
      <c r="K56" s="37">
        <v>55</v>
      </c>
      <c r="L56" s="38">
        <v>11329</v>
      </c>
      <c r="M56" s="2">
        <v>25.763000000000002</v>
      </c>
      <c r="N56" s="2">
        <v>0</v>
      </c>
      <c r="O56" s="2">
        <v>90</v>
      </c>
      <c r="P56" s="2">
        <v>425.17099999999999</v>
      </c>
      <c r="Q56" s="2">
        <v>291870</v>
      </c>
      <c r="R56" s="2">
        <v>291870</v>
      </c>
      <c r="S56" s="2">
        <f t="shared" si="1"/>
        <v>289037.75</v>
      </c>
    </row>
    <row r="57" spans="1:19">
      <c r="A57" s="36">
        <v>56</v>
      </c>
      <c r="B57" s="2">
        <v>41983</v>
      </c>
      <c r="C57" s="2">
        <v>7.9340000000000002</v>
      </c>
      <c r="D57" s="2">
        <v>0</v>
      </c>
      <c r="E57" s="2">
        <v>78</v>
      </c>
      <c r="F57" s="2">
        <v>791.88800000000003</v>
      </c>
      <c r="G57" s="2">
        <v>333114</v>
      </c>
      <c r="H57" s="2">
        <v>333114</v>
      </c>
      <c r="I57" s="2">
        <f t="shared" si="0"/>
        <v>322618.25</v>
      </c>
      <c r="K57" s="37">
        <v>56</v>
      </c>
      <c r="L57" s="38">
        <v>16037</v>
      </c>
      <c r="M57" s="2">
        <v>45.582999999999998</v>
      </c>
      <c r="N57" s="2">
        <v>0</v>
      </c>
      <c r="O57" s="2">
        <v>99</v>
      </c>
      <c r="P57" s="2">
        <v>672.14400000000001</v>
      </c>
      <c r="Q57" s="2">
        <v>731013</v>
      </c>
      <c r="R57" s="2">
        <v>731013</v>
      </c>
      <c r="S57" s="2">
        <f t="shared" si="1"/>
        <v>727003.75</v>
      </c>
    </row>
    <row r="58" spans="1:19">
      <c r="A58" s="36">
        <v>57</v>
      </c>
      <c r="B58" s="2">
        <v>15411</v>
      </c>
      <c r="C58" s="2">
        <v>6.234</v>
      </c>
      <c r="D58" s="2">
        <v>0</v>
      </c>
      <c r="E58" s="2">
        <v>48</v>
      </c>
      <c r="F58" s="2">
        <v>501.24700000000001</v>
      </c>
      <c r="G58" s="2">
        <v>96065</v>
      </c>
      <c r="H58" s="2">
        <v>96065</v>
      </c>
      <c r="I58" s="2">
        <f t="shared" si="0"/>
        <v>92212.25</v>
      </c>
      <c r="K58" s="37">
        <v>57</v>
      </c>
      <c r="L58" s="38">
        <v>40487</v>
      </c>
      <c r="M58" s="2">
        <v>37.795999999999999</v>
      </c>
      <c r="N58" s="2">
        <v>0</v>
      </c>
      <c r="O58" s="2">
        <v>95</v>
      </c>
      <c r="P58" s="2">
        <v>1113.0940000000001</v>
      </c>
      <c r="Q58" s="2">
        <v>1530257</v>
      </c>
      <c r="R58" s="2">
        <v>1530257</v>
      </c>
      <c r="S58" s="2">
        <f t="shared" si="1"/>
        <v>1520135.25</v>
      </c>
    </row>
    <row r="59" spans="1:19">
      <c r="A59" s="36">
        <v>58</v>
      </c>
      <c r="B59" s="2">
        <v>15129</v>
      </c>
      <c r="C59" s="2">
        <v>10.782</v>
      </c>
      <c r="D59" s="2">
        <v>0</v>
      </c>
      <c r="E59" s="2">
        <v>66</v>
      </c>
      <c r="F59" s="2">
        <v>506.59</v>
      </c>
      <c r="G59" s="2">
        <v>163122</v>
      </c>
      <c r="H59" s="2">
        <v>163122</v>
      </c>
      <c r="I59" s="2">
        <f t="shared" si="0"/>
        <v>159339.75</v>
      </c>
      <c r="K59" s="37">
        <v>58</v>
      </c>
      <c r="L59" s="38">
        <v>11409</v>
      </c>
      <c r="M59" s="2">
        <v>36.582999999999998</v>
      </c>
      <c r="N59" s="2">
        <v>0</v>
      </c>
      <c r="O59" s="2">
        <v>93</v>
      </c>
      <c r="P59" s="2">
        <v>492.125</v>
      </c>
      <c r="Q59" s="2">
        <v>417374</v>
      </c>
      <c r="R59" s="2">
        <v>417374</v>
      </c>
      <c r="S59" s="2">
        <f t="shared" si="1"/>
        <v>414521.75</v>
      </c>
    </row>
    <row r="60" spans="1:19">
      <c r="A60" s="36">
        <v>59</v>
      </c>
      <c r="B60" s="2">
        <v>22327</v>
      </c>
      <c r="C60" s="2">
        <v>11.72</v>
      </c>
      <c r="D60" s="2">
        <v>0</v>
      </c>
      <c r="E60" s="2">
        <v>91</v>
      </c>
      <c r="F60" s="2">
        <v>585.51199999999994</v>
      </c>
      <c r="G60" s="2">
        <v>261677</v>
      </c>
      <c r="H60" s="2">
        <v>261677</v>
      </c>
      <c r="I60" s="2">
        <f t="shared" si="0"/>
        <v>256095.25</v>
      </c>
      <c r="K60" s="37">
        <v>59</v>
      </c>
      <c r="L60" s="38">
        <v>22292</v>
      </c>
      <c r="M60" s="2">
        <v>36.158999999999999</v>
      </c>
      <c r="N60" s="2">
        <v>0</v>
      </c>
      <c r="O60" s="2">
        <v>94</v>
      </c>
      <c r="P60" s="2">
        <v>666.80399999999997</v>
      </c>
      <c r="Q60" s="2">
        <v>806063</v>
      </c>
      <c r="R60" s="2">
        <v>806063</v>
      </c>
      <c r="S60" s="2">
        <f t="shared" si="1"/>
        <v>800490</v>
      </c>
    </row>
    <row r="61" spans="1:19">
      <c r="A61" s="36">
        <v>60</v>
      </c>
      <c r="B61" s="2">
        <v>20538</v>
      </c>
      <c r="C61" s="2">
        <v>9.4619999999999997</v>
      </c>
      <c r="D61" s="2">
        <v>0</v>
      </c>
      <c r="E61" s="2">
        <v>82</v>
      </c>
      <c r="F61" s="2">
        <v>573.20699999999999</v>
      </c>
      <c r="G61" s="2">
        <v>194321</v>
      </c>
      <c r="H61" s="2">
        <v>194321</v>
      </c>
      <c r="I61" s="2">
        <f t="shared" si="0"/>
        <v>189186.5</v>
      </c>
      <c r="K61" s="37">
        <v>60</v>
      </c>
      <c r="L61" s="38">
        <v>32486</v>
      </c>
      <c r="M61" s="2">
        <v>40.837000000000003</v>
      </c>
      <c r="N61" s="2">
        <v>0</v>
      </c>
      <c r="O61" s="2">
        <v>95</v>
      </c>
      <c r="P61" s="2">
        <v>792.71600000000001</v>
      </c>
      <c r="Q61" s="2">
        <v>1326645</v>
      </c>
      <c r="R61" s="2">
        <v>1326645</v>
      </c>
      <c r="S61" s="2">
        <f t="shared" si="1"/>
        <v>1318523.5</v>
      </c>
    </row>
    <row r="62" spans="1:19">
      <c r="A62" s="36">
        <v>61</v>
      </c>
      <c r="B62" s="2">
        <v>22869</v>
      </c>
      <c r="C62" s="2">
        <v>9.3610000000000007</v>
      </c>
      <c r="D62" s="2">
        <v>0</v>
      </c>
      <c r="E62" s="2">
        <v>89</v>
      </c>
      <c r="F62" s="2">
        <v>679.09</v>
      </c>
      <c r="G62" s="2">
        <v>214072</v>
      </c>
      <c r="H62" s="2">
        <v>214072</v>
      </c>
      <c r="I62" s="2">
        <f t="shared" si="0"/>
        <v>208354.75</v>
      </c>
      <c r="K62" s="37">
        <v>61</v>
      </c>
      <c r="L62" s="38">
        <v>23351</v>
      </c>
      <c r="M62" s="2">
        <v>27.347000000000001</v>
      </c>
      <c r="N62" s="2">
        <v>0</v>
      </c>
      <c r="O62" s="2">
        <v>96</v>
      </c>
      <c r="P62" s="2">
        <v>587.5</v>
      </c>
      <c r="Q62" s="2">
        <v>638569</v>
      </c>
      <c r="R62" s="2">
        <v>638569</v>
      </c>
      <c r="S62" s="2">
        <f t="shared" si="1"/>
        <v>632731.25</v>
      </c>
    </row>
    <row r="63" spans="1:19">
      <c r="A63" s="36">
        <v>62</v>
      </c>
      <c r="B63" s="2">
        <v>23332</v>
      </c>
      <c r="C63" s="2">
        <v>12.694000000000001</v>
      </c>
      <c r="D63" s="2">
        <v>0</v>
      </c>
      <c r="E63" s="2">
        <v>77</v>
      </c>
      <c r="F63" s="2">
        <v>629.39200000000005</v>
      </c>
      <c r="G63" s="2">
        <v>296170</v>
      </c>
      <c r="H63" s="2">
        <v>296170</v>
      </c>
      <c r="I63" s="2">
        <f t="shared" si="0"/>
        <v>290337</v>
      </c>
      <c r="K63" s="37">
        <v>62</v>
      </c>
      <c r="L63" s="38">
        <v>23534</v>
      </c>
      <c r="M63" s="2">
        <v>23.399000000000001</v>
      </c>
      <c r="N63" s="2">
        <v>0</v>
      </c>
      <c r="O63" s="2">
        <v>93</v>
      </c>
      <c r="P63" s="2">
        <v>730.96400000000006</v>
      </c>
      <c r="Q63" s="2">
        <v>550672</v>
      </c>
      <c r="R63" s="2">
        <v>550672</v>
      </c>
      <c r="S63" s="2">
        <f t="shared" si="1"/>
        <v>544788.5</v>
      </c>
    </row>
    <row r="64" spans="1:19">
      <c r="A64" s="36">
        <v>63</v>
      </c>
      <c r="B64" s="2">
        <v>11703</v>
      </c>
      <c r="C64" s="2">
        <v>11.454000000000001</v>
      </c>
      <c r="D64" s="2">
        <v>0</v>
      </c>
      <c r="E64" s="2">
        <v>73</v>
      </c>
      <c r="F64" s="2">
        <v>494.94600000000003</v>
      </c>
      <c r="G64" s="2">
        <v>134045</v>
      </c>
      <c r="H64" s="2">
        <v>134045</v>
      </c>
      <c r="I64" s="2">
        <f t="shared" si="0"/>
        <v>131119.25</v>
      </c>
      <c r="K64" s="37">
        <v>63</v>
      </c>
      <c r="L64" s="38">
        <v>58352</v>
      </c>
      <c r="M64" s="2">
        <v>24.079000000000001</v>
      </c>
      <c r="N64" s="2">
        <v>0</v>
      </c>
      <c r="O64" s="2">
        <v>255</v>
      </c>
      <c r="P64" s="2">
        <v>993.19799999999998</v>
      </c>
      <c r="Q64" s="2">
        <v>1405084</v>
      </c>
      <c r="R64" s="2">
        <v>1405084</v>
      </c>
      <c r="S64" s="2">
        <f t="shared" si="1"/>
        <v>1390496</v>
      </c>
    </row>
    <row r="65" spans="1:19">
      <c r="A65" s="36">
        <v>64</v>
      </c>
      <c r="B65" s="2">
        <v>35050</v>
      </c>
      <c r="C65" s="2">
        <v>10.9</v>
      </c>
      <c r="D65" s="2">
        <v>0</v>
      </c>
      <c r="E65" s="2">
        <v>75</v>
      </c>
      <c r="F65" s="2">
        <v>769.38800000000003</v>
      </c>
      <c r="G65" s="2">
        <v>382030</v>
      </c>
      <c r="H65" s="2">
        <v>382030</v>
      </c>
      <c r="I65" s="2">
        <f t="shared" si="0"/>
        <v>373267.5</v>
      </c>
      <c r="K65" s="37">
        <v>64</v>
      </c>
      <c r="L65" s="38">
        <v>41947</v>
      </c>
      <c r="M65" s="2">
        <v>26.061</v>
      </c>
      <c r="N65" s="2">
        <v>0</v>
      </c>
      <c r="O65" s="2">
        <v>94</v>
      </c>
      <c r="P65" s="2">
        <v>977.32100000000003</v>
      </c>
      <c r="Q65" s="2">
        <v>1093192</v>
      </c>
      <c r="R65" s="2">
        <v>1093192</v>
      </c>
      <c r="S65" s="2">
        <f t="shared" si="1"/>
        <v>1082705.25</v>
      </c>
    </row>
    <row r="66" spans="1:19">
      <c r="A66" s="36">
        <v>65</v>
      </c>
      <c r="B66" s="2">
        <v>41605</v>
      </c>
      <c r="C66" s="2">
        <v>8.0079999999999991</v>
      </c>
      <c r="D66" s="2">
        <v>0</v>
      </c>
      <c r="E66" s="2">
        <v>78</v>
      </c>
      <c r="F66" s="2">
        <v>803.71400000000006</v>
      </c>
      <c r="G66" s="2">
        <v>333161</v>
      </c>
      <c r="H66" s="2">
        <v>333161</v>
      </c>
      <c r="I66" s="2">
        <f t="shared" ref="I66:I81" si="2">G66-(B66*0.25)</f>
        <v>322759.75</v>
      </c>
      <c r="K66" s="37">
        <v>65</v>
      </c>
      <c r="L66" s="38">
        <v>34590</v>
      </c>
      <c r="M66" s="2">
        <v>24.872</v>
      </c>
      <c r="N66" s="2">
        <v>0</v>
      </c>
      <c r="O66" s="2">
        <v>98</v>
      </c>
      <c r="P66" s="2">
        <v>995.94100000000003</v>
      </c>
      <c r="Q66" s="2">
        <v>860333</v>
      </c>
      <c r="R66" s="2">
        <v>860333</v>
      </c>
      <c r="S66" s="2">
        <f t="shared" ref="S66:S105" si="3">Q66-(L66*0.25)</f>
        <v>851685.5</v>
      </c>
    </row>
    <row r="67" spans="1:19">
      <c r="A67" s="36">
        <v>66</v>
      </c>
      <c r="B67" s="2">
        <v>25206</v>
      </c>
      <c r="C67" s="2">
        <v>15.827</v>
      </c>
      <c r="D67" s="2">
        <v>0</v>
      </c>
      <c r="E67" s="2">
        <v>88</v>
      </c>
      <c r="F67" s="2">
        <v>751.31299999999999</v>
      </c>
      <c r="G67" s="2">
        <v>398945</v>
      </c>
      <c r="H67" s="2">
        <v>398945</v>
      </c>
      <c r="I67" s="2">
        <f t="shared" si="2"/>
        <v>392643.5</v>
      </c>
      <c r="K67" s="37">
        <v>66</v>
      </c>
      <c r="L67" s="38">
        <v>19594</v>
      </c>
      <c r="M67" s="2">
        <v>18.832999999999998</v>
      </c>
      <c r="N67" s="2">
        <v>0</v>
      </c>
      <c r="O67" s="2">
        <v>93</v>
      </c>
      <c r="P67" s="2">
        <v>580.721</v>
      </c>
      <c r="Q67" s="2">
        <v>369015</v>
      </c>
      <c r="R67" s="2">
        <v>369015</v>
      </c>
      <c r="S67" s="2">
        <f t="shared" si="3"/>
        <v>364116.5</v>
      </c>
    </row>
    <row r="68" spans="1:19">
      <c r="A68" s="36">
        <v>67</v>
      </c>
      <c r="B68" s="2">
        <v>20676</v>
      </c>
      <c r="C68" s="2">
        <v>7.476</v>
      </c>
      <c r="D68" s="2">
        <v>0</v>
      </c>
      <c r="E68" s="2">
        <v>51</v>
      </c>
      <c r="F68" s="2">
        <v>654.73400000000004</v>
      </c>
      <c r="G68" s="2">
        <v>154576</v>
      </c>
      <c r="H68" s="2">
        <v>154576</v>
      </c>
      <c r="I68" s="2">
        <f t="shared" si="2"/>
        <v>149407</v>
      </c>
      <c r="K68" s="37">
        <v>67</v>
      </c>
      <c r="L68" s="38">
        <v>22365</v>
      </c>
      <c r="M68" s="2">
        <v>23.547999999999998</v>
      </c>
      <c r="N68" s="2">
        <v>0</v>
      </c>
      <c r="O68" s="2">
        <v>95</v>
      </c>
      <c r="P68" s="2">
        <v>722.00900000000001</v>
      </c>
      <c r="Q68" s="2">
        <v>526658</v>
      </c>
      <c r="R68" s="2">
        <v>526658</v>
      </c>
      <c r="S68" s="2">
        <f t="shared" si="3"/>
        <v>521066.75</v>
      </c>
    </row>
    <row r="69" spans="1:19">
      <c r="A69" s="36">
        <v>68</v>
      </c>
      <c r="B69" s="2">
        <v>21410</v>
      </c>
      <c r="C69" s="2">
        <v>13.082000000000001</v>
      </c>
      <c r="D69" s="2">
        <v>0</v>
      </c>
      <c r="E69" s="2">
        <v>91</v>
      </c>
      <c r="F69" s="2">
        <v>634.851</v>
      </c>
      <c r="G69" s="2">
        <v>280081</v>
      </c>
      <c r="H69" s="2">
        <v>280081</v>
      </c>
      <c r="I69" s="2">
        <f t="shared" si="2"/>
        <v>274728.5</v>
      </c>
      <c r="K69" s="37">
        <v>68</v>
      </c>
      <c r="L69" s="38">
        <v>44534</v>
      </c>
      <c r="M69" s="2">
        <v>21.879000000000001</v>
      </c>
      <c r="N69" s="2">
        <v>0</v>
      </c>
      <c r="O69" s="2">
        <v>95</v>
      </c>
      <c r="P69" s="2">
        <v>983.70600000000002</v>
      </c>
      <c r="Q69" s="2">
        <v>974339</v>
      </c>
      <c r="R69" s="2">
        <v>974339</v>
      </c>
      <c r="S69" s="2">
        <f t="shared" si="3"/>
        <v>963205.5</v>
      </c>
    </row>
    <row r="70" spans="1:19">
      <c r="A70" s="36">
        <v>69</v>
      </c>
      <c r="B70" s="2">
        <v>12328</v>
      </c>
      <c r="C70" s="2">
        <v>9.4260000000000002</v>
      </c>
      <c r="D70" s="2">
        <v>0</v>
      </c>
      <c r="E70" s="2">
        <v>49</v>
      </c>
      <c r="F70" s="2">
        <v>522.06100000000004</v>
      </c>
      <c r="G70" s="2">
        <v>116198</v>
      </c>
      <c r="H70" s="2">
        <v>116198</v>
      </c>
      <c r="I70" s="2">
        <f t="shared" si="2"/>
        <v>113116</v>
      </c>
      <c r="K70" s="37">
        <v>69</v>
      </c>
      <c r="L70" s="38">
        <v>28674</v>
      </c>
      <c r="M70" s="2">
        <v>26.620999999999999</v>
      </c>
      <c r="N70" s="2">
        <v>0</v>
      </c>
      <c r="O70" s="2">
        <v>93</v>
      </c>
      <c r="P70" s="2">
        <v>642.41899999999998</v>
      </c>
      <c r="Q70" s="2">
        <v>763340</v>
      </c>
      <c r="R70" s="2">
        <v>763340</v>
      </c>
      <c r="S70" s="2">
        <f t="shared" si="3"/>
        <v>756171.5</v>
      </c>
    </row>
    <row r="71" spans="1:19">
      <c r="A71" s="36">
        <v>70</v>
      </c>
      <c r="B71" s="2">
        <v>13226</v>
      </c>
      <c r="C71" s="2">
        <v>9.0570000000000004</v>
      </c>
      <c r="D71" s="2">
        <v>0</v>
      </c>
      <c r="E71" s="2">
        <v>47</v>
      </c>
      <c r="F71" s="2">
        <v>470.12099999999998</v>
      </c>
      <c r="G71" s="2">
        <v>119787</v>
      </c>
      <c r="H71" s="2">
        <v>119787</v>
      </c>
      <c r="I71" s="2">
        <f t="shared" si="2"/>
        <v>116480.5</v>
      </c>
      <c r="K71" s="37">
        <v>70</v>
      </c>
      <c r="L71" s="38">
        <v>30593</v>
      </c>
      <c r="M71" s="2">
        <v>25.449000000000002</v>
      </c>
      <c r="N71" s="2">
        <v>0</v>
      </c>
      <c r="O71" s="2">
        <v>94</v>
      </c>
      <c r="P71" s="2">
        <v>1041.81</v>
      </c>
      <c r="Q71" s="2">
        <v>778565</v>
      </c>
      <c r="R71" s="2">
        <v>778565</v>
      </c>
      <c r="S71" s="2">
        <f t="shared" si="3"/>
        <v>770916.75</v>
      </c>
    </row>
    <row r="72" spans="1:19">
      <c r="A72" s="36">
        <v>71</v>
      </c>
      <c r="B72" s="2">
        <v>9761</v>
      </c>
      <c r="C72" s="2">
        <v>11.106999999999999</v>
      </c>
      <c r="D72" s="2">
        <v>0</v>
      </c>
      <c r="E72" s="2">
        <v>60</v>
      </c>
      <c r="F72" s="2">
        <v>390.32100000000003</v>
      </c>
      <c r="G72" s="2">
        <v>108418</v>
      </c>
      <c r="H72" s="2">
        <v>108418</v>
      </c>
      <c r="I72" s="2">
        <f t="shared" si="2"/>
        <v>105977.75</v>
      </c>
      <c r="K72" s="37">
        <v>71</v>
      </c>
      <c r="L72" s="38">
        <v>39914</v>
      </c>
      <c r="M72" s="2">
        <v>28.959</v>
      </c>
      <c r="N72" s="2">
        <v>0</v>
      </c>
      <c r="O72" s="2">
        <v>94</v>
      </c>
      <c r="P72" s="2">
        <v>806.98900000000003</v>
      </c>
      <c r="Q72" s="2">
        <v>1155863</v>
      </c>
      <c r="R72" s="2">
        <v>1155863</v>
      </c>
      <c r="S72" s="2">
        <f t="shared" si="3"/>
        <v>1145884.5</v>
      </c>
    </row>
    <row r="73" spans="1:19">
      <c r="A73" s="36">
        <v>72</v>
      </c>
      <c r="B73" s="2">
        <v>17095</v>
      </c>
      <c r="C73" s="2">
        <v>9.5060000000000002</v>
      </c>
      <c r="D73" s="2">
        <v>0</v>
      </c>
      <c r="E73" s="2">
        <v>60</v>
      </c>
      <c r="F73" s="2">
        <v>528.18899999999996</v>
      </c>
      <c r="G73" s="2">
        <v>162504</v>
      </c>
      <c r="H73" s="2">
        <v>162504</v>
      </c>
      <c r="I73" s="2">
        <f t="shared" si="2"/>
        <v>158230.25</v>
      </c>
      <c r="K73" s="37">
        <v>72</v>
      </c>
      <c r="L73" s="38">
        <v>32841</v>
      </c>
      <c r="M73" s="2">
        <v>19.343</v>
      </c>
      <c r="N73" s="2">
        <v>0</v>
      </c>
      <c r="O73" s="2">
        <v>96</v>
      </c>
      <c r="P73" s="2">
        <v>737.74800000000005</v>
      </c>
      <c r="Q73" s="2">
        <v>635240</v>
      </c>
      <c r="R73" s="2">
        <v>635240</v>
      </c>
      <c r="S73" s="2">
        <f t="shared" si="3"/>
        <v>627029.75</v>
      </c>
    </row>
    <row r="74" spans="1:19">
      <c r="A74" s="36">
        <v>73</v>
      </c>
      <c r="B74" s="2">
        <v>30071</v>
      </c>
      <c r="C74" s="2">
        <v>13.113</v>
      </c>
      <c r="D74" s="2">
        <v>0</v>
      </c>
      <c r="E74" s="2">
        <v>75</v>
      </c>
      <c r="F74" s="2">
        <v>772.9</v>
      </c>
      <c r="G74" s="2">
        <v>394311</v>
      </c>
      <c r="H74" s="2">
        <v>394311</v>
      </c>
      <c r="I74" s="2">
        <f t="shared" si="2"/>
        <v>386793.25</v>
      </c>
      <c r="K74" s="37">
        <v>73</v>
      </c>
      <c r="L74" s="38">
        <v>12765</v>
      </c>
      <c r="M74" s="2">
        <v>26.745000000000001</v>
      </c>
      <c r="N74" s="2">
        <v>0</v>
      </c>
      <c r="O74" s="2">
        <v>96</v>
      </c>
      <c r="P74" s="2">
        <v>552.15</v>
      </c>
      <c r="Q74" s="2">
        <v>341396</v>
      </c>
      <c r="R74" s="2">
        <v>341396</v>
      </c>
      <c r="S74" s="2">
        <f t="shared" si="3"/>
        <v>338204.75</v>
      </c>
    </row>
    <row r="75" spans="1:19">
      <c r="A75" s="36">
        <v>74</v>
      </c>
      <c r="B75" s="2">
        <v>16916</v>
      </c>
      <c r="C75" s="2">
        <v>11.29</v>
      </c>
      <c r="D75" s="2">
        <v>0</v>
      </c>
      <c r="E75" s="2">
        <v>68</v>
      </c>
      <c r="F75" s="2">
        <v>563.62599999999998</v>
      </c>
      <c r="G75" s="2">
        <v>190979</v>
      </c>
      <c r="H75" s="2">
        <v>190979</v>
      </c>
      <c r="I75" s="2">
        <f t="shared" si="2"/>
        <v>186750</v>
      </c>
      <c r="K75" s="37">
        <v>74</v>
      </c>
      <c r="L75" s="38">
        <v>27041</v>
      </c>
      <c r="M75" s="2">
        <v>22.068999999999999</v>
      </c>
      <c r="N75" s="2">
        <v>0</v>
      </c>
      <c r="O75" s="2">
        <v>97</v>
      </c>
      <c r="P75" s="2">
        <v>702.64800000000002</v>
      </c>
      <c r="Q75" s="2">
        <v>596762</v>
      </c>
      <c r="R75" s="2">
        <v>596762</v>
      </c>
      <c r="S75" s="2">
        <f t="shared" si="3"/>
        <v>590001.75</v>
      </c>
    </row>
    <row r="76" spans="1:19">
      <c r="A76" s="36">
        <v>75</v>
      </c>
      <c r="B76" s="2">
        <v>14290</v>
      </c>
      <c r="C76" s="2">
        <v>15.815</v>
      </c>
      <c r="D76" s="2">
        <v>0</v>
      </c>
      <c r="E76" s="2">
        <v>78</v>
      </c>
      <c r="F76" s="2">
        <v>471.37799999999999</v>
      </c>
      <c r="G76" s="2">
        <v>225991</v>
      </c>
      <c r="H76" s="2">
        <v>225991</v>
      </c>
      <c r="I76" s="2">
        <f t="shared" si="2"/>
        <v>222418.5</v>
      </c>
      <c r="K76" s="37">
        <v>75</v>
      </c>
      <c r="L76" s="38">
        <v>36799</v>
      </c>
      <c r="M76" s="2">
        <v>24.091999999999999</v>
      </c>
      <c r="N76" s="2">
        <v>0</v>
      </c>
      <c r="O76" s="2">
        <v>95</v>
      </c>
      <c r="P76" s="2">
        <v>947.048</v>
      </c>
      <c r="Q76" s="2">
        <v>886551</v>
      </c>
      <c r="R76" s="2">
        <v>886551</v>
      </c>
      <c r="S76" s="2">
        <f t="shared" si="3"/>
        <v>877351.25</v>
      </c>
    </row>
    <row r="77" spans="1:19">
      <c r="A77" s="36">
        <v>76</v>
      </c>
      <c r="B77" s="2">
        <v>28015</v>
      </c>
      <c r="C77" s="2">
        <v>12.88</v>
      </c>
      <c r="D77" s="2">
        <v>0</v>
      </c>
      <c r="E77" s="2">
        <v>73</v>
      </c>
      <c r="F77" s="2">
        <v>683.68700000000001</v>
      </c>
      <c r="G77" s="2">
        <v>360843</v>
      </c>
      <c r="H77" s="2">
        <v>360843</v>
      </c>
      <c r="I77" s="2">
        <f t="shared" si="2"/>
        <v>353839.25</v>
      </c>
      <c r="K77" s="37">
        <v>76</v>
      </c>
      <c r="L77" s="38">
        <v>11158</v>
      </c>
      <c r="M77" s="2">
        <v>39.06</v>
      </c>
      <c r="N77" s="2">
        <v>0</v>
      </c>
      <c r="O77" s="2">
        <v>97</v>
      </c>
      <c r="P77" s="2">
        <v>443.11500000000001</v>
      </c>
      <c r="Q77" s="2">
        <v>435827</v>
      </c>
      <c r="R77" s="2">
        <v>435827</v>
      </c>
      <c r="S77" s="2">
        <f t="shared" si="3"/>
        <v>433037.5</v>
      </c>
    </row>
    <row r="78" spans="1:19">
      <c r="A78" s="36">
        <v>77</v>
      </c>
      <c r="B78" s="2">
        <v>15496</v>
      </c>
      <c r="C78" s="2">
        <v>10.865</v>
      </c>
      <c r="D78" s="2">
        <v>0</v>
      </c>
      <c r="E78" s="2">
        <v>61</v>
      </c>
      <c r="F78" s="2">
        <v>554.39700000000005</v>
      </c>
      <c r="G78" s="2">
        <v>168362</v>
      </c>
      <c r="H78" s="2">
        <v>168362</v>
      </c>
      <c r="I78" s="2">
        <f t="shared" si="2"/>
        <v>164488</v>
      </c>
      <c r="K78" s="37">
        <v>77</v>
      </c>
      <c r="L78" s="38">
        <v>6866</v>
      </c>
      <c r="M78" s="2">
        <v>31.565999999999999</v>
      </c>
      <c r="N78" s="2">
        <v>0</v>
      </c>
      <c r="O78" s="2">
        <v>92</v>
      </c>
      <c r="P78" s="2">
        <v>332.76299999999998</v>
      </c>
      <c r="Q78" s="2">
        <v>216734</v>
      </c>
      <c r="R78" s="2">
        <v>216734</v>
      </c>
      <c r="S78" s="2">
        <f t="shared" si="3"/>
        <v>215017.5</v>
      </c>
    </row>
    <row r="79" spans="1:19">
      <c r="A79" s="36">
        <v>78</v>
      </c>
      <c r="B79" s="2">
        <v>13846</v>
      </c>
      <c r="C79" s="2">
        <v>10.551</v>
      </c>
      <c r="D79" s="2">
        <v>0</v>
      </c>
      <c r="E79" s="2">
        <v>61</v>
      </c>
      <c r="F79" s="2">
        <v>528.76700000000005</v>
      </c>
      <c r="G79" s="2">
        <v>146087</v>
      </c>
      <c r="H79" s="2">
        <v>146087</v>
      </c>
      <c r="I79" s="2">
        <f t="shared" si="2"/>
        <v>142625.5</v>
      </c>
      <c r="K79" s="37">
        <v>78</v>
      </c>
      <c r="L79" s="38">
        <v>4574</v>
      </c>
      <c r="M79" s="2">
        <v>34.344999999999999</v>
      </c>
      <c r="N79" s="2">
        <v>1</v>
      </c>
      <c r="O79" s="2">
        <v>94</v>
      </c>
      <c r="P79" s="2">
        <v>264.01900000000001</v>
      </c>
      <c r="Q79" s="2">
        <v>157096</v>
      </c>
      <c r="R79" s="2">
        <v>157096</v>
      </c>
      <c r="S79" s="2">
        <f t="shared" si="3"/>
        <v>155952.5</v>
      </c>
    </row>
    <row r="80" spans="1:19">
      <c r="A80" s="36">
        <v>79</v>
      </c>
      <c r="B80" s="2">
        <v>20739</v>
      </c>
      <c r="C80" s="2">
        <v>9.0660000000000007</v>
      </c>
      <c r="D80" s="2">
        <v>0</v>
      </c>
      <c r="E80" s="2">
        <v>70</v>
      </c>
      <c r="F80" s="2">
        <v>605.39800000000002</v>
      </c>
      <c r="G80" s="2">
        <v>188022</v>
      </c>
      <c r="H80" s="2">
        <v>188022</v>
      </c>
      <c r="I80" s="2">
        <f t="shared" si="2"/>
        <v>182837.25</v>
      </c>
      <c r="K80" s="37">
        <v>79</v>
      </c>
      <c r="L80" s="38">
        <v>14652</v>
      </c>
      <c r="M80" s="2">
        <v>23.946000000000002</v>
      </c>
      <c r="N80" s="2">
        <v>0</v>
      </c>
      <c r="O80" s="2">
        <v>93</v>
      </c>
      <c r="P80" s="2">
        <v>536.928</v>
      </c>
      <c r="Q80" s="2">
        <v>350850</v>
      </c>
      <c r="R80" s="2">
        <v>350850</v>
      </c>
      <c r="S80" s="2">
        <f t="shared" si="3"/>
        <v>347187</v>
      </c>
    </row>
    <row r="81" spans="1:19">
      <c r="A81" s="36">
        <v>80</v>
      </c>
      <c r="B81" s="2">
        <v>12600</v>
      </c>
      <c r="C81" s="2">
        <v>11.946999999999999</v>
      </c>
      <c r="D81" s="2">
        <v>0</v>
      </c>
      <c r="E81" s="2">
        <v>60</v>
      </c>
      <c r="F81" s="2">
        <v>464.85199999999998</v>
      </c>
      <c r="G81" s="2">
        <v>150530</v>
      </c>
      <c r="H81" s="2">
        <v>150530</v>
      </c>
      <c r="I81" s="2">
        <f t="shared" si="2"/>
        <v>147380</v>
      </c>
      <c r="K81" s="37">
        <v>80</v>
      </c>
      <c r="L81" s="38">
        <v>121168</v>
      </c>
      <c r="M81" s="2">
        <v>15.468999999999999</v>
      </c>
      <c r="N81" s="2">
        <v>0</v>
      </c>
      <c r="O81" s="2">
        <v>93</v>
      </c>
      <c r="P81" s="2">
        <v>1499.6010000000001</v>
      </c>
      <c r="Q81" s="2">
        <v>1874321</v>
      </c>
      <c r="R81" s="2">
        <v>1874321</v>
      </c>
      <c r="S81" s="2">
        <f t="shared" si="3"/>
        <v>1844029</v>
      </c>
    </row>
    <row r="82" spans="1:19">
      <c r="A82" s="2"/>
      <c r="B82" s="2"/>
      <c r="C82" s="2"/>
      <c r="D82" s="2"/>
      <c r="E82" s="2"/>
      <c r="F82" s="2"/>
      <c r="G82" s="2"/>
      <c r="H82" s="2"/>
      <c r="I82" s="13"/>
      <c r="K82" s="37">
        <v>81</v>
      </c>
      <c r="L82" s="38">
        <v>70927</v>
      </c>
      <c r="M82" s="2">
        <v>22.974</v>
      </c>
      <c r="N82" s="2">
        <v>0</v>
      </c>
      <c r="O82" s="2">
        <v>96</v>
      </c>
      <c r="P82" s="2">
        <v>1557.153</v>
      </c>
      <c r="Q82" s="2">
        <v>1629447</v>
      </c>
      <c r="R82" s="2">
        <v>1629447</v>
      </c>
      <c r="S82" s="2">
        <f t="shared" si="3"/>
        <v>1611715.25</v>
      </c>
    </row>
    <row r="83" spans="1:19">
      <c r="A83" s="2" t="s">
        <v>101</v>
      </c>
      <c r="B83" s="2">
        <v>702</v>
      </c>
      <c r="C83" s="2">
        <v>1.3080000000000001</v>
      </c>
      <c r="D83" s="2">
        <v>0</v>
      </c>
      <c r="E83" s="2">
        <v>0</v>
      </c>
      <c r="F83" s="2">
        <v>106.087</v>
      </c>
      <c r="G83" s="2">
        <v>0</v>
      </c>
      <c r="H83" s="2">
        <v>0</v>
      </c>
      <c r="I83" s="13"/>
      <c r="K83" s="37">
        <v>82</v>
      </c>
      <c r="L83" s="38">
        <v>68216</v>
      </c>
      <c r="M83" s="2">
        <v>15.231</v>
      </c>
      <c r="N83" s="2">
        <v>0</v>
      </c>
      <c r="O83" s="2">
        <v>89</v>
      </c>
      <c r="P83" s="2">
        <v>1183.704</v>
      </c>
      <c r="Q83" s="2">
        <v>1038981</v>
      </c>
      <c r="R83" s="2">
        <v>1038981</v>
      </c>
      <c r="S83" s="2">
        <f t="shared" si="3"/>
        <v>1021927</v>
      </c>
    </row>
    <row r="84" spans="1:19">
      <c r="A84" s="2" t="s">
        <v>102</v>
      </c>
      <c r="B84" s="2">
        <v>656</v>
      </c>
      <c r="C84" s="2">
        <v>1.0549999999999999</v>
      </c>
      <c r="D84" s="2">
        <v>0</v>
      </c>
      <c r="E84" s="2">
        <v>0</v>
      </c>
      <c r="F84" s="2">
        <v>97.221999999999994</v>
      </c>
      <c r="G84" s="2">
        <v>0</v>
      </c>
      <c r="H84" s="2">
        <v>0</v>
      </c>
      <c r="I84" s="13"/>
      <c r="K84" s="37">
        <v>83</v>
      </c>
      <c r="L84" s="38">
        <v>62886</v>
      </c>
      <c r="M84" s="2">
        <v>25.446000000000002</v>
      </c>
      <c r="N84" s="2">
        <v>0</v>
      </c>
      <c r="O84" s="2">
        <v>95</v>
      </c>
      <c r="P84" s="2">
        <v>1006.122</v>
      </c>
      <c r="Q84" s="2">
        <v>1600226</v>
      </c>
      <c r="R84" s="2">
        <v>1600226</v>
      </c>
      <c r="S84" s="2">
        <f t="shared" si="3"/>
        <v>1584504.5</v>
      </c>
    </row>
    <row r="85" spans="1:19">
      <c r="A85" s="2" t="s">
        <v>103</v>
      </c>
      <c r="B85" s="2">
        <v>844</v>
      </c>
      <c r="C85" s="2">
        <v>0.748</v>
      </c>
      <c r="D85" s="2">
        <v>0</v>
      </c>
      <c r="E85" s="2">
        <v>1</v>
      </c>
      <c r="F85" s="2">
        <v>126.126</v>
      </c>
      <c r="G85" s="2">
        <v>1</v>
      </c>
      <c r="H85" s="2">
        <v>1</v>
      </c>
      <c r="I85" s="13"/>
      <c r="K85" s="37">
        <v>84</v>
      </c>
      <c r="L85" s="38">
        <v>9464</v>
      </c>
      <c r="M85" s="2">
        <v>32.100999999999999</v>
      </c>
      <c r="N85" s="2">
        <v>0</v>
      </c>
      <c r="O85" s="2">
        <v>97</v>
      </c>
      <c r="P85" s="2">
        <v>364.88</v>
      </c>
      <c r="Q85" s="2">
        <v>303806</v>
      </c>
      <c r="R85" s="2">
        <v>303806</v>
      </c>
      <c r="S85" s="2">
        <f t="shared" si="3"/>
        <v>301440</v>
      </c>
    </row>
    <row r="86" spans="1:19">
      <c r="A86" s="2" t="s">
        <v>104</v>
      </c>
      <c r="B86" s="2">
        <v>595</v>
      </c>
      <c r="C86" s="2">
        <v>0.42399999999999999</v>
      </c>
      <c r="D86" s="2">
        <v>0</v>
      </c>
      <c r="E86" s="2">
        <v>0</v>
      </c>
      <c r="F86" s="2">
        <v>90.822999999999993</v>
      </c>
      <c r="G86" s="2">
        <v>0</v>
      </c>
      <c r="H86" s="2">
        <v>0</v>
      </c>
      <c r="I86" s="13"/>
      <c r="K86" s="37">
        <v>85</v>
      </c>
      <c r="L86" s="38">
        <v>17925</v>
      </c>
      <c r="M86" s="2">
        <v>14.715999999999999</v>
      </c>
      <c r="N86" s="2">
        <v>0</v>
      </c>
      <c r="O86" s="2">
        <v>93</v>
      </c>
      <c r="P86" s="2">
        <v>567.26199999999994</v>
      </c>
      <c r="Q86" s="2">
        <v>263785</v>
      </c>
      <c r="R86" s="2">
        <v>263785</v>
      </c>
      <c r="S86" s="2">
        <f t="shared" si="3"/>
        <v>259303.75</v>
      </c>
    </row>
    <row r="87" spans="1:19">
      <c r="K87" s="37">
        <v>86</v>
      </c>
      <c r="L87" s="38">
        <v>25222</v>
      </c>
      <c r="M87" s="2">
        <v>14.752000000000001</v>
      </c>
      <c r="N87" s="2">
        <v>0</v>
      </c>
      <c r="O87" s="2">
        <v>93</v>
      </c>
      <c r="P87" s="2">
        <v>614.66399999999999</v>
      </c>
      <c r="Q87" s="2">
        <v>372081</v>
      </c>
      <c r="R87" s="2">
        <v>372081</v>
      </c>
      <c r="S87" s="2">
        <f t="shared" si="3"/>
        <v>365775.5</v>
      </c>
    </row>
    <row r="88" spans="1:19">
      <c r="K88" s="37">
        <v>87</v>
      </c>
      <c r="L88" s="38">
        <v>48659</v>
      </c>
      <c r="M88" s="2">
        <v>17.97</v>
      </c>
      <c r="N88" s="2">
        <v>0</v>
      </c>
      <c r="O88" s="2">
        <v>95</v>
      </c>
      <c r="P88" s="2">
        <v>1005.198</v>
      </c>
      <c r="Q88" s="2">
        <v>874399</v>
      </c>
      <c r="R88" s="2">
        <v>874399</v>
      </c>
      <c r="S88" s="2">
        <f t="shared" si="3"/>
        <v>862234.25</v>
      </c>
    </row>
    <row r="89" spans="1:19">
      <c r="K89" s="37">
        <v>88</v>
      </c>
      <c r="L89" s="38">
        <v>45498</v>
      </c>
      <c r="M89" s="2">
        <v>19.158000000000001</v>
      </c>
      <c r="N89" s="2">
        <v>0</v>
      </c>
      <c r="O89" s="2">
        <v>93</v>
      </c>
      <c r="P89" s="2">
        <v>873.34500000000003</v>
      </c>
      <c r="Q89" s="2">
        <v>871633</v>
      </c>
      <c r="R89" s="2">
        <v>871633</v>
      </c>
      <c r="S89" s="2">
        <f t="shared" si="3"/>
        <v>860258.5</v>
      </c>
    </row>
    <row r="90" spans="1:19">
      <c r="K90" s="37">
        <v>89</v>
      </c>
      <c r="L90" s="38">
        <v>15778</v>
      </c>
      <c r="M90" s="2">
        <v>20.77</v>
      </c>
      <c r="N90" s="2">
        <v>0</v>
      </c>
      <c r="O90" s="2">
        <v>95</v>
      </c>
      <c r="P90" s="2">
        <v>572.822</v>
      </c>
      <c r="Q90" s="2">
        <v>327702</v>
      </c>
      <c r="R90" s="2">
        <v>327702</v>
      </c>
      <c r="S90" s="2">
        <f t="shared" si="3"/>
        <v>323757.5</v>
      </c>
    </row>
    <row r="91" spans="1:19">
      <c r="K91" s="37">
        <v>90</v>
      </c>
      <c r="L91" s="38">
        <v>48981</v>
      </c>
      <c r="M91" s="2">
        <v>20.416</v>
      </c>
      <c r="N91" s="2">
        <v>0</v>
      </c>
      <c r="O91" s="2">
        <v>93</v>
      </c>
      <c r="P91" s="2">
        <v>1046.0260000000001</v>
      </c>
      <c r="Q91" s="2">
        <v>999998</v>
      </c>
      <c r="R91" s="2">
        <v>999998</v>
      </c>
      <c r="S91" s="2">
        <f t="shared" si="3"/>
        <v>987752.75</v>
      </c>
    </row>
    <row r="92" spans="1:19">
      <c r="K92" s="37">
        <v>91</v>
      </c>
      <c r="L92" s="38">
        <v>39331</v>
      </c>
      <c r="M92" s="2">
        <v>19.960999999999999</v>
      </c>
      <c r="N92" s="2">
        <v>0</v>
      </c>
      <c r="O92" s="2">
        <v>95</v>
      </c>
      <c r="P92" s="2">
        <v>943.77099999999996</v>
      </c>
      <c r="Q92" s="2">
        <v>785071</v>
      </c>
      <c r="R92" s="2">
        <v>785071</v>
      </c>
      <c r="S92" s="2">
        <f t="shared" si="3"/>
        <v>775238.25</v>
      </c>
    </row>
    <row r="93" spans="1:19">
      <c r="K93" s="37">
        <v>92</v>
      </c>
      <c r="L93" s="38">
        <v>27440</v>
      </c>
      <c r="M93" s="2">
        <v>21.474</v>
      </c>
      <c r="N93" s="2">
        <v>0</v>
      </c>
      <c r="O93" s="2">
        <v>95</v>
      </c>
      <c r="P93" s="2">
        <v>734.923</v>
      </c>
      <c r="Q93" s="2">
        <v>589241</v>
      </c>
      <c r="R93" s="2">
        <v>589241</v>
      </c>
      <c r="S93" s="2">
        <f t="shared" si="3"/>
        <v>582381</v>
      </c>
    </row>
    <row r="94" spans="1:19">
      <c r="K94" s="37">
        <v>93</v>
      </c>
      <c r="L94" s="38">
        <v>25787</v>
      </c>
      <c r="M94" s="2">
        <v>24.224</v>
      </c>
      <c r="N94" s="2">
        <v>0</v>
      </c>
      <c r="O94" s="2">
        <v>93</v>
      </c>
      <c r="P94" s="2">
        <v>752.99599999999998</v>
      </c>
      <c r="Q94" s="2">
        <v>624658</v>
      </c>
      <c r="R94" s="2">
        <v>624658</v>
      </c>
      <c r="S94" s="2">
        <f t="shared" si="3"/>
        <v>618211.25</v>
      </c>
    </row>
    <row r="95" spans="1:19">
      <c r="K95" s="37">
        <v>94</v>
      </c>
      <c r="L95" s="38">
        <v>30257</v>
      </c>
      <c r="M95" s="2">
        <v>19.099</v>
      </c>
      <c r="N95" s="2">
        <v>0</v>
      </c>
      <c r="O95" s="2">
        <v>93</v>
      </c>
      <c r="P95" s="2">
        <v>965.024</v>
      </c>
      <c r="Q95" s="2">
        <v>577868</v>
      </c>
      <c r="R95" s="2">
        <v>577868</v>
      </c>
      <c r="S95" s="2">
        <f t="shared" si="3"/>
        <v>570303.75</v>
      </c>
    </row>
    <row r="96" spans="1:19">
      <c r="K96" s="37">
        <v>95</v>
      </c>
      <c r="L96" s="38">
        <v>14425</v>
      </c>
      <c r="M96" s="2">
        <v>26.286999999999999</v>
      </c>
      <c r="N96" s="2">
        <v>0</v>
      </c>
      <c r="O96" s="2">
        <v>95</v>
      </c>
      <c r="P96" s="2">
        <v>526.80499999999995</v>
      </c>
      <c r="Q96" s="2">
        <v>379183</v>
      </c>
      <c r="R96" s="2">
        <v>379183</v>
      </c>
      <c r="S96" s="2">
        <f t="shared" si="3"/>
        <v>375576.75</v>
      </c>
    </row>
    <row r="97" spans="11:19">
      <c r="K97" s="37">
        <v>96</v>
      </c>
      <c r="L97" s="38">
        <v>120980</v>
      </c>
      <c r="M97" s="2">
        <v>17.14</v>
      </c>
      <c r="N97" s="2">
        <v>0</v>
      </c>
      <c r="O97" s="2">
        <v>93</v>
      </c>
      <c r="P97" s="2">
        <v>1490.9390000000001</v>
      </c>
      <c r="Q97" s="2">
        <v>2073622</v>
      </c>
      <c r="R97" s="2">
        <v>2073622</v>
      </c>
      <c r="S97" s="2">
        <f t="shared" si="3"/>
        <v>2043377</v>
      </c>
    </row>
    <row r="98" spans="11:19">
      <c r="K98" s="37">
        <v>97</v>
      </c>
      <c r="L98" s="38">
        <v>52455</v>
      </c>
      <c r="M98" s="2">
        <v>30.504999999999999</v>
      </c>
      <c r="N98" s="2">
        <v>0</v>
      </c>
      <c r="O98" s="2">
        <v>97</v>
      </c>
      <c r="P98" s="2">
        <v>1024.7670000000001</v>
      </c>
      <c r="Q98" s="2">
        <v>1600128</v>
      </c>
      <c r="R98" s="2">
        <v>1600128</v>
      </c>
      <c r="S98" s="2">
        <f t="shared" si="3"/>
        <v>1587014.25</v>
      </c>
    </row>
    <row r="99" spans="11:19">
      <c r="K99" s="37">
        <v>98</v>
      </c>
      <c r="L99" s="38">
        <v>18105</v>
      </c>
      <c r="M99" s="2">
        <v>28.599</v>
      </c>
      <c r="N99" s="2">
        <v>0</v>
      </c>
      <c r="O99" s="2">
        <v>94</v>
      </c>
      <c r="P99" s="2">
        <v>543.28599999999994</v>
      </c>
      <c r="Q99" s="2">
        <v>517787</v>
      </c>
      <c r="R99" s="2">
        <v>517787</v>
      </c>
      <c r="S99" s="2">
        <f t="shared" si="3"/>
        <v>513260.75</v>
      </c>
    </row>
    <row r="100" spans="11:19">
      <c r="K100" s="37">
        <v>99</v>
      </c>
      <c r="L100" s="38">
        <v>25577</v>
      </c>
      <c r="M100" s="2">
        <v>20.427</v>
      </c>
      <c r="N100" s="2">
        <v>0</v>
      </c>
      <c r="O100" s="2">
        <v>93</v>
      </c>
      <c r="P100" s="2">
        <v>726.596</v>
      </c>
      <c r="Q100" s="2">
        <v>522466</v>
      </c>
      <c r="R100" s="2">
        <v>522466</v>
      </c>
      <c r="S100" s="2">
        <f t="shared" si="3"/>
        <v>516071.75</v>
      </c>
    </row>
    <row r="101" spans="11:19">
      <c r="K101" s="37">
        <v>100</v>
      </c>
      <c r="L101" s="38">
        <v>72310</v>
      </c>
      <c r="M101" s="2">
        <v>23.881</v>
      </c>
      <c r="N101" s="2">
        <v>0</v>
      </c>
      <c r="O101" s="2">
        <v>99</v>
      </c>
      <c r="P101" s="2">
        <v>1083.806</v>
      </c>
      <c r="Q101" s="2">
        <v>1726856</v>
      </c>
      <c r="R101" s="2">
        <v>1726856</v>
      </c>
      <c r="S101" s="2">
        <f t="shared" si="3"/>
        <v>1708778.5</v>
      </c>
    </row>
    <row r="102" spans="11:19">
      <c r="K102" s="37">
        <v>101</v>
      </c>
      <c r="L102" s="38">
        <v>19359</v>
      </c>
      <c r="M102" s="2">
        <v>26.992000000000001</v>
      </c>
      <c r="N102" s="2">
        <v>0</v>
      </c>
      <c r="O102" s="2">
        <v>94</v>
      </c>
      <c r="P102" s="2">
        <v>550.29200000000003</v>
      </c>
      <c r="Q102" s="2">
        <v>522541</v>
      </c>
      <c r="R102" s="2">
        <v>522541</v>
      </c>
      <c r="S102" s="2">
        <f t="shared" si="3"/>
        <v>517701.25</v>
      </c>
    </row>
    <row r="103" spans="11:19">
      <c r="K103" s="37">
        <v>102</v>
      </c>
      <c r="L103" s="38">
        <v>220522</v>
      </c>
      <c r="M103" s="2">
        <v>26.850999999999999</v>
      </c>
      <c r="N103" s="2">
        <v>0</v>
      </c>
      <c r="O103" s="2">
        <v>97</v>
      </c>
      <c r="P103" s="2">
        <v>1958.0350000000001</v>
      </c>
      <c r="Q103" s="2">
        <v>5921209</v>
      </c>
      <c r="R103" s="2">
        <v>5921209</v>
      </c>
      <c r="S103" s="2">
        <f t="shared" si="3"/>
        <v>5866078.5</v>
      </c>
    </row>
    <row r="104" spans="11:19">
      <c r="K104" s="37">
        <v>103</v>
      </c>
      <c r="L104" s="38">
        <v>52623</v>
      </c>
      <c r="M104" s="2">
        <v>25.984000000000002</v>
      </c>
      <c r="N104" s="2">
        <v>0</v>
      </c>
      <c r="O104" s="2">
        <v>95</v>
      </c>
      <c r="P104" s="2">
        <v>964.84400000000005</v>
      </c>
      <c r="Q104" s="2">
        <v>1367351</v>
      </c>
      <c r="R104" s="2">
        <v>1367351</v>
      </c>
      <c r="S104" s="2">
        <f t="shared" si="3"/>
        <v>1354195.25</v>
      </c>
    </row>
    <row r="105" spans="11:19">
      <c r="K105" s="37">
        <v>104</v>
      </c>
      <c r="L105" s="38">
        <v>46144</v>
      </c>
      <c r="M105" s="2">
        <v>23.603000000000002</v>
      </c>
      <c r="N105" s="2">
        <v>0</v>
      </c>
      <c r="O105" s="2">
        <v>96</v>
      </c>
      <c r="P105" s="2">
        <v>825.37199999999996</v>
      </c>
      <c r="Q105" s="2">
        <v>1089128</v>
      </c>
      <c r="R105" s="2">
        <v>1089128</v>
      </c>
      <c r="S105" s="2">
        <f t="shared" si="3"/>
        <v>1077592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6FB55-D02B-4739-BA4F-C59E328EEDC2}">
  <dimension ref="A1:X20"/>
  <sheetViews>
    <sheetView workbookViewId="0"/>
  </sheetViews>
  <sheetFormatPr defaultRowHeight="14.4"/>
  <cols>
    <col min="1" max="1" width="5.33203125" bestFit="1" customWidth="1"/>
    <col min="3" max="3" width="2.6640625" bestFit="1" customWidth="1"/>
    <col min="4" max="4" width="10" bestFit="1" customWidth="1"/>
    <col min="5" max="5" width="11" bestFit="1" customWidth="1"/>
    <col min="6" max="6" width="5.33203125" bestFit="1" customWidth="1"/>
    <col min="7" max="7" width="12" bestFit="1" customWidth="1"/>
    <col min="8" max="8" width="12.6640625" bestFit="1" customWidth="1"/>
    <col min="9" max="9" width="15.5546875" bestFit="1" customWidth="1"/>
    <col min="10" max="10" width="3.77734375" bestFit="1" customWidth="1"/>
    <col min="11" max="11" width="12" bestFit="1" customWidth="1"/>
  </cols>
  <sheetData>
    <row r="1" spans="1:24">
      <c r="A1" s="12"/>
      <c r="B1" s="12"/>
      <c r="C1" s="12"/>
      <c r="D1" s="3" t="s">
        <v>61</v>
      </c>
      <c r="E1" s="3" t="s">
        <v>2</v>
      </c>
      <c r="F1" s="2"/>
      <c r="G1" s="2"/>
      <c r="H1" s="2"/>
      <c r="I1" s="2"/>
      <c r="J1" s="2"/>
      <c r="K1" s="2"/>
    </row>
    <row r="2" spans="1:24" ht="21">
      <c r="A2" s="2" t="s">
        <v>105</v>
      </c>
      <c r="B2" s="2"/>
      <c r="C2" s="2" t="s">
        <v>40</v>
      </c>
      <c r="D2" s="2">
        <v>7016.79</v>
      </c>
      <c r="E2" s="2">
        <v>16041.054</v>
      </c>
      <c r="F2" s="2" t="s">
        <v>105</v>
      </c>
      <c r="G2" s="3" t="s">
        <v>106</v>
      </c>
      <c r="H2" s="3" t="s">
        <v>107</v>
      </c>
      <c r="I2" s="2" t="s">
        <v>56</v>
      </c>
      <c r="J2" s="2" t="s">
        <v>22</v>
      </c>
      <c r="K2" s="3" t="s">
        <v>2</v>
      </c>
      <c r="N2" s="61"/>
      <c r="S2" s="62"/>
      <c r="X2" s="62"/>
    </row>
    <row r="3" spans="1:24">
      <c r="A3" s="2"/>
      <c r="B3" s="2"/>
      <c r="C3" s="2" t="s">
        <v>42</v>
      </c>
      <c r="D3" s="2">
        <v>6288.9530000000004</v>
      </c>
      <c r="E3" s="2">
        <v>13356.196</v>
      </c>
      <c r="F3" s="2"/>
      <c r="G3" s="2">
        <v>0.200894642079465</v>
      </c>
      <c r="H3" s="2">
        <v>0.451765372651386</v>
      </c>
      <c r="I3" s="2" t="s">
        <v>108</v>
      </c>
      <c r="J3" s="2">
        <v>1</v>
      </c>
      <c r="K3" s="2">
        <v>2.2487676524129898</v>
      </c>
    </row>
    <row r="4" spans="1:24">
      <c r="A4" s="2"/>
      <c r="B4" s="2"/>
      <c r="C4" s="2" t="s">
        <v>43</v>
      </c>
      <c r="D4" s="2">
        <v>8024.7820000000002</v>
      </c>
      <c r="E4" s="2">
        <v>22390.113000000001</v>
      </c>
      <c r="F4" s="2"/>
      <c r="G4" s="2">
        <v>0.173696267062837</v>
      </c>
      <c r="H4" s="2">
        <v>0.36856557107770799</v>
      </c>
      <c r="I4" s="2"/>
      <c r="J4" s="2">
        <v>1</v>
      </c>
      <c r="K4" s="2">
        <v>2.1218969026223999</v>
      </c>
    </row>
    <row r="5" spans="1:24">
      <c r="A5" s="2"/>
      <c r="B5" s="2"/>
      <c r="C5" s="2"/>
      <c r="D5" s="2"/>
      <c r="E5" s="2"/>
      <c r="F5" s="2"/>
      <c r="G5" s="2">
        <v>0.25832897783673497</v>
      </c>
      <c r="H5" s="2">
        <v>0.66494704921806902</v>
      </c>
      <c r="I5" s="2"/>
      <c r="J5" s="2">
        <v>1</v>
      </c>
      <c r="K5" s="2">
        <v>2.5740319757635501</v>
      </c>
    </row>
    <row r="6" spans="1:24" ht="15.6">
      <c r="A6" s="2" t="s">
        <v>109</v>
      </c>
      <c r="B6" s="2"/>
      <c r="C6" s="39" t="s">
        <v>40</v>
      </c>
      <c r="D6" s="2">
        <v>34927.711000000003</v>
      </c>
      <c r="E6" s="2">
        <v>35507.489000000001</v>
      </c>
      <c r="F6" s="2"/>
      <c r="G6" s="2"/>
      <c r="H6" s="2"/>
      <c r="I6" s="2"/>
      <c r="J6" s="2"/>
      <c r="K6" s="2"/>
    </row>
    <row r="7" spans="1:24" ht="15.6">
      <c r="A7" s="2"/>
      <c r="B7" s="2"/>
      <c r="C7" s="39" t="s">
        <v>42</v>
      </c>
      <c r="D7" s="2">
        <v>36206.61</v>
      </c>
      <c r="E7" s="2">
        <v>36238.317000000003</v>
      </c>
      <c r="F7" s="2" t="s">
        <v>110</v>
      </c>
      <c r="G7" s="2" t="s">
        <v>35</v>
      </c>
      <c r="H7" s="2" t="s">
        <v>111</v>
      </c>
      <c r="I7" s="2"/>
      <c r="J7" s="2" t="s">
        <v>22</v>
      </c>
      <c r="K7" s="3" t="s">
        <v>2</v>
      </c>
    </row>
    <row r="8" spans="1:24" ht="15.6">
      <c r="A8" s="2"/>
      <c r="B8" s="2"/>
      <c r="C8" s="39" t="s">
        <v>43</v>
      </c>
      <c r="D8" s="2">
        <v>31064.196</v>
      </c>
      <c r="E8" s="2">
        <v>33672.023999999998</v>
      </c>
      <c r="F8" s="2"/>
      <c r="G8" s="2">
        <v>0.146839771244206</v>
      </c>
      <c r="H8" s="2">
        <v>0.34729800429235202</v>
      </c>
      <c r="I8" s="2" t="s">
        <v>112</v>
      </c>
      <c r="J8" s="2">
        <v>1</v>
      </c>
      <c r="K8" s="2">
        <v>2.3651494506537198</v>
      </c>
    </row>
    <row r="9" spans="1:24">
      <c r="A9" s="2"/>
      <c r="B9" s="2"/>
      <c r="C9" s="2"/>
      <c r="D9" s="2"/>
      <c r="E9" s="2"/>
      <c r="F9" s="2"/>
      <c r="G9" s="2">
        <v>0.121254269608978</v>
      </c>
      <c r="H9" s="2">
        <v>0.28939360459303498</v>
      </c>
      <c r="I9" s="2"/>
      <c r="J9" s="2">
        <v>1</v>
      </c>
      <c r="K9" s="2">
        <v>2.3866673357257802</v>
      </c>
    </row>
    <row r="10" spans="1:24" ht="15.6">
      <c r="A10" s="2" t="s">
        <v>110</v>
      </c>
      <c r="B10" s="2"/>
      <c r="C10" s="39" t="s">
        <v>40</v>
      </c>
      <c r="D10" s="2">
        <v>7440.6689999999999</v>
      </c>
      <c r="E10" s="2">
        <v>17588.731</v>
      </c>
      <c r="F10" s="2"/>
      <c r="G10" s="2">
        <v>0.14421496845384801</v>
      </c>
      <c r="H10" s="2">
        <v>0.40752235078358001</v>
      </c>
      <c r="I10" s="2"/>
      <c r="J10" s="2">
        <v>1</v>
      </c>
      <c r="K10" s="2">
        <v>2.8257978707251699</v>
      </c>
    </row>
    <row r="11" spans="1:24" ht="15.6">
      <c r="A11" s="2"/>
      <c r="B11" s="2"/>
      <c r="C11" s="39" t="s">
        <v>42</v>
      </c>
      <c r="D11" s="2">
        <v>6050.3469999999998</v>
      </c>
      <c r="E11" s="2">
        <v>14877.731</v>
      </c>
      <c r="F11" s="2"/>
      <c r="G11" s="2"/>
      <c r="H11" s="2"/>
      <c r="I11" s="2"/>
      <c r="J11" s="2"/>
      <c r="K11" s="2"/>
    </row>
    <row r="12" spans="1:24" ht="15.6">
      <c r="A12" s="39"/>
      <c r="B12" s="39"/>
      <c r="C12" s="39" t="s">
        <v>43</v>
      </c>
      <c r="D12" s="39">
        <v>7426.8109999999997</v>
      </c>
      <c r="E12" s="39">
        <v>20371.710999999999</v>
      </c>
      <c r="F12" s="39"/>
      <c r="G12" s="39"/>
      <c r="H12" s="39"/>
      <c r="I12" s="39"/>
      <c r="J12" s="39"/>
      <c r="K12" s="39"/>
    </row>
    <row r="20" ht="16.8" customHeight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5A0F-70DD-4F44-9AAF-BC6B380A56CD}">
  <dimension ref="A1:H68"/>
  <sheetViews>
    <sheetView workbookViewId="0"/>
  </sheetViews>
  <sheetFormatPr defaultRowHeight="14.4"/>
  <cols>
    <col min="1" max="1" width="22.77734375" bestFit="1" customWidth="1"/>
    <col min="3" max="3" width="6.109375" bestFit="1" customWidth="1"/>
    <col min="4" max="4" width="7" bestFit="1" customWidth="1"/>
    <col min="5" max="5" width="11" bestFit="1" customWidth="1"/>
    <col min="6" max="6" width="7.44140625" bestFit="1" customWidth="1"/>
    <col min="7" max="7" width="11.44140625" bestFit="1" customWidth="1"/>
    <col min="8" max="8" width="12" bestFit="1" customWidth="1"/>
  </cols>
  <sheetData>
    <row r="1" spans="1:8">
      <c r="A1" s="6"/>
      <c r="B1" s="6"/>
      <c r="C1" s="6"/>
      <c r="D1" s="6"/>
      <c r="E1" s="77" t="s">
        <v>1071</v>
      </c>
      <c r="F1" s="10" t="s">
        <v>120</v>
      </c>
      <c r="G1" s="10" t="s">
        <v>121</v>
      </c>
      <c r="H1" s="3" t="s">
        <v>21</v>
      </c>
    </row>
    <row r="2" spans="1:8">
      <c r="A2" s="10" t="s">
        <v>122</v>
      </c>
      <c r="B2" s="6"/>
      <c r="C2" s="11" t="s">
        <v>118</v>
      </c>
      <c r="D2" s="7">
        <v>25.850999999999999</v>
      </c>
      <c r="E2" s="11">
        <v>19.963999999999999</v>
      </c>
      <c r="F2" s="7">
        <v>5.8869999999999996</v>
      </c>
      <c r="G2" s="7">
        <v>0</v>
      </c>
      <c r="H2" s="2">
        <v>1</v>
      </c>
    </row>
    <row r="3" spans="1:8">
      <c r="A3" s="6"/>
      <c r="B3" s="6"/>
      <c r="C3" s="11"/>
      <c r="D3" s="7">
        <v>25.876000000000001</v>
      </c>
      <c r="E3" s="11">
        <v>19.963999999999999</v>
      </c>
      <c r="F3" s="7">
        <v>5.9119999999999999</v>
      </c>
      <c r="G3" s="7">
        <v>0</v>
      </c>
      <c r="H3" s="2">
        <v>1</v>
      </c>
    </row>
    <row r="4" spans="1:8">
      <c r="A4" s="6"/>
      <c r="B4" s="6"/>
      <c r="C4" s="11"/>
      <c r="D4" s="7">
        <v>25.864999999999998</v>
      </c>
      <c r="E4" s="11">
        <v>19.963999999999999</v>
      </c>
      <c r="F4" s="7">
        <v>5.9009999999999998</v>
      </c>
      <c r="G4" s="7">
        <v>0</v>
      </c>
      <c r="H4" s="2">
        <v>1</v>
      </c>
    </row>
    <row r="5" spans="1:8">
      <c r="A5" s="6"/>
      <c r="B5" s="6"/>
      <c r="C5" s="11"/>
      <c r="D5" s="7">
        <v>26.004999999999999</v>
      </c>
      <c r="E5" s="11">
        <v>19.963999999999999</v>
      </c>
      <c r="F5" s="7">
        <v>6.0410000000000004</v>
      </c>
      <c r="G5" s="7">
        <v>0</v>
      </c>
      <c r="H5" s="2">
        <v>1</v>
      </c>
    </row>
    <row r="6" spans="1:8">
      <c r="A6" s="6"/>
      <c r="B6" s="6"/>
      <c r="C6" s="11" t="s">
        <v>113</v>
      </c>
      <c r="D6" s="7">
        <v>28.497</v>
      </c>
      <c r="E6" s="11">
        <v>19.963999999999999</v>
      </c>
      <c r="F6" s="7">
        <v>8.5329999999999995</v>
      </c>
      <c r="G6" s="7">
        <v>0</v>
      </c>
      <c r="H6" s="2">
        <v>1</v>
      </c>
    </row>
    <row r="7" spans="1:8">
      <c r="A7" s="6"/>
      <c r="B7" s="6"/>
      <c r="C7" s="11"/>
      <c r="D7" s="7">
        <v>28.42</v>
      </c>
      <c r="E7" s="11">
        <v>19.963999999999999</v>
      </c>
      <c r="F7" s="7">
        <v>8.4559999999999995</v>
      </c>
      <c r="G7" s="7">
        <v>0</v>
      </c>
      <c r="H7" s="2">
        <v>1</v>
      </c>
    </row>
    <row r="8" spans="1:8">
      <c r="A8" s="6"/>
      <c r="B8" s="6"/>
      <c r="C8" s="11"/>
      <c r="D8" s="7">
        <v>28.135999999999999</v>
      </c>
      <c r="E8" s="11">
        <v>19.963999999999999</v>
      </c>
      <c r="F8" s="7">
        <v>8.1720000000000006</v>
      </c>
      <c r="G8" s="7">
        <v>0</v>
      </c>
      <c r="H8" s="2">
        <v>1</v>
      </c>
    </row>
    <row r="9" spans="1:8">
      <c r="A9" s="6"/>
      <c r="B9" s="6"/>
      <c r="C9" s="11"/>
      <c r="D9" s="7">
        <v>28.414000000000001</v>
      </c>
      <c r="E9" s="11">
        <v>19.963999999999999</v>
      </c>
      <c r="F9" s="7">
        <v>8.4499999999999993</v>
      </c>
      <c r="G9" s="7">
        <v>0</v>
      </c>
      <c r="H9" s="2">
        <v>1</v>
      </c>
    </row>
    <row r="10" spans="1:8">
      <c r="A10" s="6"/>
      <c r="B10" s="6"/>
      <c r="C10" s="11" t="s">
        <v>123</v>
      </c>
      <c r="D10" s="7">
        <v>24.242000000000001</v>
      </c>
      <c r="E10" s="11">
        <v>19.963999999999999</v>
      </c>
      <c r="F10" s="7">
        <v>4.2779999999999996</v>
      </c>
      <c r="G10" s="7">
        <v>0</v>
      </c>
      <c r="H10" s="2">
        <v>1</v>
      </c>
    </row>
    <row r="11" spans="1:8">
      <c r="A11" s="6"/>
      <c r="B11" s="6"/>
      <c r="C11" s="11"/>
      <c r="D11" s="7">
        <v>24.678999999999998</v>
      </c>
      <c r="E11" s="11">
        <v>19.963999999999999</v>
      </c>
      <c r="F11" s="7">
        <v>4.7149999999999999</v>
      </c>
      <c r="G11" s="7">
        <v>0</v>
      </c>
      <c r="H11" s="2">
        <v>1</v>
      </c>
    </row>
    <row r="12" spans="1:8">
      <c r="A12" s="6"/>
      <c r="B12" s="6"/>
      <c r="C12" s="11"/>
      <c r="D12" s="7">
        <v>24.731999999999999</v>
      </c>
      <c r="E12" s="11">
        <v>19.963999999999999</v>
      </c>
      <c r="F12" s="7">
        <v>4.7679999999999998</v>
      </c>
      <c r="G12" s="7">
        <v>0</v>
      </c>
      <c r="H12" s="2">
        <v>1</v>
      </c>
    </row>
    <row r="13" spans="1:8">
      <c r="A13" s="6"/>
      <c r="B13" s="6"/>
      <c r="C13" s="11"/>
      <c r="D13" s="7">
        <v>25.16</v>
      </c>
      <c r="E13" s="11">
        <v>19.963999999999999</v>
      </c>
      <c r="F13" s="7">
        <v>5.1959999999999997</v>
      </c>
      <c r="G13" s="7">
        <v>0</v>
      </c>
      <c r="H13" s="2">
        <v>1</v>
      </c>
    </row>
    <row r="14" spans="1:8">
      <c r="A14" s="6"/>
      <c r="B14" s="6"/>
      <c r="C14" s="2" t="s">
        <v>124</v>
      </c>
      <c r="D14" s="2">
        <v>25.373999999999999</v>
      </c>
      <c r="E14" s="2">
        <v>19.963999999999999</v>
      </c>
      <c r="F14" s="2">
        <v>5.41</v>
      </c>
      <c r="G14" s="2">
        <v>0</v>
      </c>
      <c r="H14" s="2">
        <v>1</v>
      </c>
    </row>
    <row r="15" spans="1:8">
      <c r="A15" s="2"/>
      <c r="B15" s="6"/>
      <c r="C15" s="7"/>
      <c r="D15" s="7">
        <v>25.431999999999999</v>
      </c>
      <c r="E15" s="7">
        <v>19.963999999999999</v>
      </c>
      <c r="F15" s="7">
        <v>5.468</v>
      </c>
      <c r="G15" s="7">
        <v>0</v>
      </c>
      <c r="H15" s="2">
        <v>1</v>
      </c>
    </row>
    <row r="16" spans="1:8">
      <c r="A16" s="2"/>
      <c r="B16" s="6"/>
      <c r="C16" s="11"/>
      <c r="D16" s="7">
        <v>25.417000000000002</v>
      </c>
      <c r="E16" s="11">
        <v>19.963999999999999</v>
      </c>
      <c r="F16" s="11">
        <v>5.4530000000000003</v>
      </c>
      <c r="G16" s="7">
        <v>0</v>
      </c>
      <c r="H16" s="2">
        <v>1</v>
      </c>
    </row>
    <row r="17" spans="1:8">
      <c r="A17" s="2"/>
      <c r="B17" s="6"/>
      <c r="C17" s="11"/>
      <c r="D17" s="7">
        <v>25.143999999999998</v>
      </c>
      <c r="E17" s="11">
        <v>19.963999999999999</v>
      </c>
      <c r="F17" s="11">
        <v>5.18</v>
      </c>
      <c r="G17" s="7">
        <v>0</v>
      </c>
      <c r="H17" s="2">
        <v>1</v>
      </c>
    </row>
    <row r="18" spans="1:8">
      <c r="A18" s="2"/>
      <c r="B18" s="6"/>
      <c r="C18" s="2"/>
      <c r="D18" s="2"/>
      <c r="E18" s="2"/>
      <c r="F18" s="2"/>
      <c r="G18" s="2"/>
      <c r="H18" s="2"/>
    </row>
    <row r="19" spans="1:8">
      <c r="A19" s="10" t="s">
        <v>125</v>
      </c>
      <c r="B19" s="6"/>
      <c r="C19" s="40"/>
      <c r="D19" s="6"/>
      <c r="E19" s="77" t="s">
        <v>1071</v>
      </c>
      <c r="F19" s="77" t="s">
        <v>120</v>
      </c>
      <c r="G19" s="77" t="s">
        <v>121</v>
      </c>
      <c r="H19" s="78" t="s">
        <v>21</v>
      </c>
    </row>
    <row r="20" spans="1:8">
      <c r="A20" s="2"/>
      <c r="B20" s="6"/>
      <c r="C20" s="11" t="s">
        <v>118</v>
      </c>
      <c r="D20" s="7">
        <v>23.832999999999998</v>
      </c>
      <c r="E20" s="11">
        <v>19.613</v>
      </c>
      <c r="F20" s="11">
        <v>4.2210000000000001</v>
      </c>
      <c r="G20" s="7">
        <v>-1.714</v>
      </c>
      <c r="H20" s="2">
        <v>3.2814980419999999</v>
      </c>
    </row>
    <row r="21" spans="1:8">
      <c r="A21" s="2"/>
      <c r="B21" s="6"/>
      <c r="C21" s="11"/>
      <c r="D21" s="7">
        <v>23.994</v>
      </c>
      <c r="E21" s="11">
        <v>19.613</v>
      </c>
      <c r="F21" s="11">
        <v>4.3810000000000002</v>
      </c>
      <c r="G21" s="7">
        <v>-1.554</v>
      </c>
      <c r="H21" s="2">
        <v>2.9353036810000002</v>
      </c>
    </row>
    <row r="22" spans="1:8">
      <c r="A22" s="2"/>
      <c r="B22" s="2"/>
      <c r="C22" s="11"/>
      <c r="D22" s="7">
        <v>23.942</v>
      </c>
      <c r="E22" s="11">
        <v>19.613</v>
      </c>
      <c r="F22" s="11">
        <v>4.33</v>
      </c>
      <c r="G22" s="7">
        <v>-1.605</v>
      </c>
      <c r="H22" s="2">
        <v>3.0430004689999999</v>
      </c>
    </row>
    <row r="23" spans="1:8">
      <c r="A23" s="6"/>
      <c r="B23" s="6"/>
      <c r="C23" s="11"/>
      <c r="D23" s="7">
        <v>24.009</v>
      </c>
      <c r="E23" s="11">
        <v>19.613</v>
      </c>
      <c r="F23" s="11">
        <v>4.3959999999999999</v>
      </c>
      <c r="G23" s="7">
        <v>-1.5389999999999999</v>
      </c>
      <c r="H23" s="2">
        <v>2.9058851419999998</v>
      </c>
    </row>
    <row r="24" spans="1:8">
      <c r="A24" s="13"/>
      <c r="B24" s="6"/>
      <c r="C24" s="11" t="s">
        <v>113</v>
      </c>
      <c r="D24" s="7">
        <v>25.831</v>
      </c>
      <c r="E24" s="11">
        <v>19.613</v>
      </c>
      <c r="F24" s="11">
        <v>6.218</v>
      </c>
      <c r="G24" s="7">
        <v>-2.1850000000000001</v>
      </c>
      <c r="H24" s="2">
        <v>4.5468833569999996</v>
      </c>
    </row>
    <row r="25" spans="1:8">
      <c r="A25" s="6"/>
      <c r="B25" s="6"/>
      <c r="C25" s="2"/>
      <c r="D25" s="2">
        <v>25.936</v>
      </c>
      <c r="E25" s="2">
        <v>19.613</v>
      </c>
      <c r="F25" s="2">
        <v>6.3230000000000004</v>
      </c>
      <c r="G25" s="2">
        <v>-2.08</v>
      </c>
      <c r="H25" s="2">
        <v>4.2290632080000004</v>
      </c>
    </row>
    <row r="26" spans="1:8">
      <c r="A26" s="6"/>
      <c r="B26" s="6"/>
      <c r="C26" s="2"/>
      <c r="D26" s="2">
        <v>25.827000000000002</v>
      </c>
      <c r="E26" s="2">
        <v>19.613</v>
      </c>
      <c r="F26" s="2">
        <v>6.2140000000000004</v>
      </c>
      <c r="G26" s="2">
        <v>-2.1890000000000001</v>
      </c>
      <c r="H26" s="2">
        <v>4.558716971</v>
      </c>
    </row>
    <row r="27" spans="1:8">
      <c r="A27" s="6"/>
      <c r="B27" s="6"/>
      <c r="C27" s="2"/>
      <c r="D27" s="2">
        <v>25.847000000000001</v>
      </c>
      <c r="E27" s="2">
        <v>19.613</v>
      </c>
      <c r="F27" s="2">
        <v>6.234</v>
      </c>
      <c r="G27" s="2">
        <v>-2.169</v>
      </c>
      <c r="H27" s="2">
        <v>4.4972919359999999</v>
      </c>
    </row>
    <row r="28" spans="1:8">
      <c r="A28" s="6"/>
      <c r="B28" s="6"/>
      <c r="C28" s="2" t="s">
        <v>123</v>
      </c>
      <c r="D28" s="2">
        <v>23.948</v>
      </c>
      <c r="E28" s="2">
        <v>19.613</v>
      </c>
      <c r="F28" s="2">
        <v>4.335</v>
      </c>
      <c r="G28" s="2">
        <v>-0.40400000000000003</v>
      </c>
      <c r="H28" s="2">
        <v>1.322850879</v>
      </c>
    </row>
    <row r="29" spans="1:8">
      <c r="A29" s="6"/>
      <c r="B29" s="6"/>
      <c r="C29" s="2"/>
      <c r="D29" s="2">
        <v>23.739000000000001</v>
      </c>
      <c r="E29" s="2">
        <v>19.613</v>
      </c>
      <c r="F29" s="2">
        <v>4.1260000000000003</v>
      </c>
      <c r="G29" s="2">
        <v>-0.61299999999999999</v>
      </c>
      <c r="H29" s="2">
        <v>1.529710364</v>
      </c>
    </row>
    <row r="30" spans="1:8">
      <c r="A30" s="6"/>
      <c r="B30" s="6"/>
      <c r="C30" s="2"/>
      <c r="D30" s="2">
        <v>24.268999999999998</v>
      </c>
      <c r="E30" s="2">
        <v>19.613</v>
      </c>
      <c r="F30" s="2">
        <v>4.657</v>
      </c>
      <c r="G30" s="2">
        <v>-8.2000000000000003E-2</v>
      </c>
      <c r="H30" s="2">
        <v>1.0587453659999999</v>
      </c>
    </row>
    <row r="31" spans="1:8">
      <c r="A31" s="2"/>
      <c r="B31" s="6"/>
      <c r="C31" s="2" t="s">
        <v>124</v>
      </c>
      <c r="D31" s="2">
        <v>23.463000000000001</v>
      </c>
      <c r="E31" s="2">
        <v>19.613</v>
      </c>
      <c r="F31" s="2">
        <v>3.85</v>
      </c>
      <c r="G31" s="2">
        <v>-1.528</v>
      </c>
      <c r="H31" s="2">
        <v>2.8844794660000002</v>
      </c>
    </row>
    <row r="32" spans="1:8">
      <c r="A32" s="2"/>
      <c r="B32" s="6"/>
      <c r="C32" s="2"/>
      <c r="D32" s="7">
        <v>23.186</v>
      </c>
      <c r="E32" s="11">
        <v>19.613</v>
      </c>
      <c r="F32" s="11">
        <v>3.5739999999999998</v>
      </c>
      <c r="G32" s="7">
        <v>-1.804</v>
      </c>
      <c r="H32" s="2">
        <v>3.4930134239999999</v>
      </c>
    </row>
    <row r="33" spans="1:8">
      <c r="A33" s="2"/>
      <c r="B33" s="6"/>
      <c r="C33" s="11"/>
      <c r="D33" s="7">
        <v>23.009</v>
      </c>
      <c r="E33" s="11">
        <v>19.613</v>
      </c>
      <c r="F33" s="11">
        <v>3.3959999999999999</v>
      </c>
      <c r="G33" s="7">
        <v>-1.982</v>
      </c>
      <c r="H33" s="2">
        <v>3.950290104</v>
      </c>
    </row>
    <row r="34" spans="1:8">
      <c r="A34" s="13"/>
      <c r="B34" s="71"/>
      <c r="C34" s="72"/>
      <c r="D34" s="13"/>
      <c r="E34" s="13"/>
      <c r="F34" s="13"/>
      <c r="G34" s="13"/>
      <c r="H34" s="13"/>
    </row>
    <row r="35" spans="1:8">
      <c r="A35" s="13"/>
      <c r="B35" s="71"/>
      <c r="C35" s="13"/>
      <c r="D35" s="13"/>
      <c r="E35" s="71"/>
      <c r="F35" s="71"/>
      <c r="G35" s="71"/>
      <c r="H35" s="13"/>
    </row>
    <row r="36" spans="1:8">
      <c r="A36" s="13"/>
      <c r="B36" s="13"/>
      <c r="C36" s="13"/>
      <c r="D36" s="13"/>
      <c r="E36" s="13"/>
      <c r="F36" s="13"/>
      <c r="G36" s="13"/>
      <c r="H36" s="13"/>
    </row>
    <row r="37" spans="1:8">
      <c r="A37" s="13"/>
      <c r="B37" s="13"/>
      <c r="C37" s="13"/>
      <c r="D37" s="13"/>
      <c r="E37" s="13"/>
      <c r="F37" s="13"/>
      <c r="G37" s="13"/>
      <c r="H37" s="13"/>
    </row>
    <row r="38" spans="1:8">
      <c r="A38" s="13"/>
      <c r="B38" s="13"/>
      <c r="C38" s="13"/>
      <c r="D38" s="13"/>
      <c r="E38" s="13"/>
      <c r="F38" s="13"/>
      <c r="G38" s="13"/>
      <c r="H38" s="13"/>
    </row>
    <row r="39" spans="1:8">
      <c r="A39" s="13"/>
      <c r="B39" s="13"/>
      <c r="C39" s="13"/>
      <c r="D39" s="13"/>
      <c r="E39" s="13"/>
      <c r="F39" s="13"/>
      <c r="G39" s="13"/>
      <c r="H39" s="13"/>
    </row>
    <row r="40" spans="1:8">
      <c r="A40" s="13"/>
      <c r="B40" s="13"/>
      <c r="C40" s="13"/>
      <c r="D40" s="13"/>
      <c r="E40" s="13"/>
      <c r="F40" s="13"/>
      <c r="G40" s="13"/>
      <c r="H40" s="13"/>
    </row>
    <row r="41" spans="1:8">
      <c r="A41" s="13"/>
      <c r="B41" s="13"/>
      <c r="C41" s="13"/>
      <c r="D41" s="13"/>
      <c r="E41" s="13"/>
      <c r="F41" s="13"/>
      <c r="G41" s="13"/>
      <c r="H41" s="13"/>
    </row>
    <row r="42" spans="1:8">
      <c r="A42" s="13"/>
      <c r="B42" s="13"/>
      <c r="C42" s="13"/>
      <c r="D42" s="13"/>
      <c r="E42" s="13"/>
      <c r="F42" s="13"/>
      <c r="G42" s="13"/>
      <c r="H42" s="13"/>
    </row>
    <row r="43" spans="1:8">
      <c r="A43" s="13"/>
      <c r="B43" s="13"/>
      <c r="C43" s="13"/>
      <c r="D43" s="13"/>
      <c r="E43" s="13"/>
      <c r="F43" s="13"/>
      <c r="G43" s="13"/>
      <c r="H43" s="13"/>
    </row>
    <row r="44" spans="1:8">
      <c r="A44" s="13"/>
      <c r="B44" s="13"/>
      <c r="C44" s="13"/>
      <c r="D44" s="13"/>
      <c r="E44" s="13"/>
      <c r="F44" s="13"/>
      <c r="G44" s="13"/>
      <c r="H44" s="13"/>
    </row>
    <row r="45" spans="1:8">
      <c r="A45" s="13"/>
      <c r="B45" s="13"/>
      <c r="C45" s="13"/>
      <c r="D45" s="13"/>
      <c r="E45" s="13"/>
      <c r="F45" s="13"/>
      <c r="G45" s="13"/>
      <c r="H45" s="13"/>
    </row>
    <row r="46" spans="1:8">
      <c r="A46" s="13"/>
      <c r="B46" s="13"/>
      <c r="C46" s="13"/>
      <c r="D46" s="13"/>
      <c r="E46" s="13"/>
      <c r="F46" s="13"/>
      <c r="G46" s="13"/>
      <c r="H46" s="13"/>
    </row>
    <row r="47" spans="1:8">
      <c r="A47" s="13"/>
      <c r="B47" s="13"/>
      <c r="C47" s="13"/>
      <c r="D47" s="13"/>
      <c r="E47" s="13"/>
      <c r="F47" s="13"/>
      <c r="G47" s="13"/>
      <c r="H47" s="13"/>
    </row>
    <row r="48" spans="1:8">
      <c r="A48" s="13"/>
      <c r="B48" s="13"/>
      <c r="C48" s="13"/>
      <c r="D48" s="13"/>
      <c r="E48" s="13"/>
      <c r="F48" s="13"/>
      <c r="G48" s="13"/>
      <c r="H48" s="13"/>
    </row>
    <row r="49" spans="1:8">
      <c r="A49" s="13"/>
      <c r="B49" s="13"/>
      <c r="C49" s="13"/>
      <c r="D49" s="13"/>
      <c r="E49" s="13"/>
      <c r="F49" s="13"/>
      <c r="G49" s="13"/>
      <c r="H49" s="13"/>
    </row>
    <row r="50" spans="1:8">
      <c r="A50" s="13"/>
      <c r="B50" s="13"/>
      <c r="C50" s="13"/>
      <c r="D50" s="13"/>
      <c r="E50" s="13"/>
      <c r="F50" s="13"/>
      <c r="G50" s="13"/>
      <c r="H50" s="13"/>
    </row>
    <row r="51" spans="1:8">
      <c r="A51" s="13"/>
      <c r="B51" s="13"/>
      <c r="C51" s="13"/>
      <c r="D51" s="13"/>
      <c r="E51" s="13"/>
      <c r="F51" s="13"/>
      <c r="G51" s="13"/>
      <c r="H51" s="13"/>
    </row>
    <row r="52" spans="1:8">
      <c r="A52" s="13"/>
      <c r="B52" s="13"/>
      <c r="C52" s="13"/>
      <c r="D52" s="13"/>
      <c r="E52" s="71"/>
      <c r="F52" s="71"/>
      <c r="G52" s="71"/>
      <c r="H52" s="13"/>
    </row>
    <row r="53" spans="1:8">
      <c r="A53" s="13"/>
      <c r="B53" s="13"/>
      <c r="C53" s="13"/>
      <c r="D53" s="13"/>
      <c r="E53" s="13"/>
      <c r="F53" s="13"/>
      <c r="G53" s="13"/>
      <c r="H53" s="13"/>
    </row>
    <row r="54" spans="1:8">
      <c r="A54" s="13"/>
      <c r="B54" s="13"/>
      <c r="C54" s="13"/>
      <c r="D54" s="13"/>
      <c r="E54" s="13"/>
      <c r="F54" s="13"/>
      <c r="G54" s="13"/>
      <c r="H54" s="13"/>
    </row>
    <row r="55" spans="1:8">
      <c r="A55" s="13"/>
      <c r="B55" s="13"/>
      <c r="C55" s="13"/>
      <c r="D55" s="13"/>
      <c r="E55" s="13"/>
      <c r="F55" s="13"/>
      <c r="G55" s="13"/>
      <c r="H55" s="13"/>
    </row>
    <row r="56" spans="1:8">
      <c r="A56" s="13"/>
      <c r="B56" s="13"/>
      <c r="C56" s="13"/>
      <c r="D56" s="13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  <row r="58" spans="1:8">
      <c r="A58" s="13"/>
      <c r="B58" s="13"/>
      <c r="C58" s="13"/>
      <c r="D58" s="13"/>
      <c r="E58" s="13"/>
      <c r="F58" s="13"/>
      <c r="G58" s="13"/>
      <c r="H58" s="13"/>
    </row>
    <row r="59" spans="1:8">
      <c r="A59" s="13"/>
      <c r="B59" s="13"/>
      <c r="C59" s="13"/>
      <c r="D59" s="13"/>
      <c r="E59" s="13"/>
      <c r="F59" s="13"/>
      <c r="G59" s="13"/>
      <c r="H59" s="13"/>
    </row>
    <row r="60" spans="1:8">
      <c r="A60" s="13"/>
      <c r="B60" s="13"/>
      <c r="C60" s="13"/>
      <c r="D60" s="13"/>
      <c r="E60" s="13"/>
      <c r="F60" s="13"/>
      <c r="G60" s="13"/>
      <c r="H60" s="13"/>
    </row>
    <row r="61" spans="1:8">
      <c r="A61" s="13"/>
      <c r="B61" s="13"/>
      <c r="C61" s="13"/>
      <c r="D61" s="13"/>
      <c r="E61" s="13"/>
      <c r="F61" s="13"/>
      <c r="G61" s="13"/>
      <c r="H61" s="13"/>
    </row>
    <row r="62" spans="1:8">
      <c r="A62" s="13"/>
      <c r="B62" s="13"/>
      <c r="C62" s="13"/>
      <c r="D62" s="13"/>
      <c r="E62" s="13"/>
      <c r="F62" s="13"/>
      <c r="G62" s="13"/>
      <c r="H62" s="13"/>
    </row>
    <row r="63" spans="1:8">
      <c r="A63" s="13"/>
      <c r="B63" s="13"/>
      <c r="C63" s="13"/>
      <c r="D63" s="13"/>
      <c r="E63" s="13"/>
      <c r="F63" s="13"/>
      <c r="G63" s="13"/>
      <c r="H63" s="13"/>
    </row>
    <row r="64" spans="1:8">
      <c r="A64" s="13"/>
      <c r="B64" s="13"/>
      <c r="C64" s="13"/>
      <c r="D64" s="13"/>
      <c r="E64" s="13"/>
      <c r="F64" s="13"/>
      <c r="G64" s="13"/>
      <c r="H64" s="13"/>
    </row>
    <row r="65" spans="1:8">
      <c r="A65" s="13"/>
      <c r="B65" s="13"/>
      <c r="C65" s="13"/>
      <c r="D65" s="13"/>
      <c r="E65" s="13"/>
      <c r="F65" s="13"/>
      <c r="G65" s="13"/>
      <c r="H65" s="13"/>
    </row>
    <row r="66" spans="1:8">
      <c r="A66" s="13"/>
      <c r="B66" s="13"/>
      <c r="C66" s="13"/>
      <c r="D66" s="13"/>
      <c r="E66" s="13"/>
      <c r="F66" s="13"/>
      <c r="G66" s="13"/>
      <c r="H66" s="13"/>
    </row>
    <row r="67" spans="1:8">
      <c r="A67" s="13"/>
      <c r="B67" s="13"/>
      <c r="C67" s="13"/>
      <c r="D67" s="13"/>
      <c r="E67" s="13"/>
      <c r="F67" s="13"/>
      <c r="G67" s="13"/>
      <c r="H67" s="13"/>
    </row>
    <row r="68" spans="1:8">
      <c r="A68" s="13"/>
      <c r="B68" s="13"/>
      <c r="C68" s="13"/>
      <c r="D68" s="13"/>
      <c r="E68" s="13"/>
      <c r="F68" s="13"/>
      <c r="G68" s="13"/>
      <c r="H68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69E7D-2CDD-461C-87C0-505E39C05715}">
  <dimension ref="A1:AA47"/>
  <sheetViews>
    <sheetView zoomScaleNormal="100" workbookViewId="0"/>
  </sheetViews>
  <sheetFormatPr defaultRowHeight="14.4"/>
  <cols>
    <col min="1" max="1" width="6.77734375" bestFit="1" customWidth="1"/>
    <col min="2" max="2" width="8.109375" bestFit="1" customWidth="1"/>
    <col min="3" max="4" width="10" bestFit="1" customWidth="1"/>
    <col min="7" max="7" width="6" bestFit="1" customWidth="1"/>
    <col min="8" max="8" width="8.109375" bestFit="1" customWidth="1"/>
    <col min="9" max="10" width="12" bestFit="1" customWidth="1"/>
    <col min="12" max="12" width="3.109375" bestFit="1" customWidth="1"/>
    <col min="13" max="13" width="12" bestFit="1" customWidth="1"/>
  </cols>
  <sheetData>
    <row r="1" spans="1:27">
      <c r="A1" s="13"/>
      <c r="B1" s="13"/>
      <c r="C1" s="13"/>
      <c r="D1" s="13"/>
      <c r="E1" s="13"/>
      <c r="F1" s="13"/>
      <c r="G1" s="13"/>
      <c r="H1" s="13"/>
      <c r="I1" s="81" t="s">
        <v>137</v>
      </c>
      <c r="J1" s="81"/>
      <c r="K1" s="13"/>
      <c r="L1" s="82" t="s">
        <v>86</v>
      </c>
      <c r="M1" s="82"/>
    </row>
    <row r="2" spans="1:27" ht="21">
      <c r="A2" s="13"/>
      <c r="B2" s="80"/>
      <c r="C2" s="80"/>
      <c r="D2" s="80"/>
      <c r="E2" s="80"/>
      <c r="F2" s="80"/>
      <c r="I2" s="13"/>
      <c r="J2" s="13"/>
      <c r="K2" s="13"/>
      <c r="P2" s="61"/>
      <c r="AA2" s="61"/>
    </row>
    <row r="3" spans="1:27">
      <c r="A3" s="63" t="s">
        <v>118</v>
      </c>
      <c r="B3" s="13" t="s">
        <v>114</v>
      </c>
      <c r="C3" s="13" t="s">
        <v>4</v>
      </c>
      <c r="D3" s="13" t="s">
        <v>116</v>
      </c>
      <c r="E3" s="13"/>
      <c r="F3" s="13"/>
      <c r="G3" s="13"/>
      <c r="H3" s="13" t="s">
        <v>114</v>
      </c>
      <c r="I3" s="64" t="s">
        <v>4</v>
      </c>
      <c r="J3" s="64" t="s">
        <v>116</v>
      </c>
      <c r="K3" s="13"/>
      <c r="L3" s="64" t="s">
        <v>4</v>
      </c>
      <c r="M3" s="65" t="s">
        <v>116</v>
      </c>
    </row>
    <row r="4" spans="1:27">
      <c r="A4" s="13"/>
      <c r="B4" s="13" t="s">
        <v>40</v>
      </c>
      <c r="C4" s="13">
        <v>22750.238000000001</v>
      </c>
      <c r="D4" s="13">
        <v>32381.43</v>
      </c>
      <c r="E4" s="13"/>
      <c r="F4" s="13"/>
      <c r="G4" s="66" t="s">
        <v>118</v>
      </c>
      <c r="H4" s="13" t="s">
        <v>40</v>
      </c>
      <c r="I4" s="13">
        <f t="shared" ref="I4:J6" si="0">C4/C20</f>
        <v>1.4822052533756138</v>
      </c>
      <c r="J4" s="13">
        <f t="shared" si="0"/>
        <v>2.540733902281946</v>
      </c>
      <c r="K4" s="13"/>
      <c r="L4" s="13">
        <v>1</v>
      </c>
      <c r="M4" s="13">
        <f>J4/I4</f>
        <v>1.7141579389869324</v>
      </c>
    </row>
    <row r="5" spans="1:27">
      <c r="A5" s="13"/>
      <c r="B5" s="13" t="s">
        <v>42</v>
      </c>
      <c r="C5" s="13">
        <v>8810.0830000000005</v>
      </c>
      <c r="D5" s="13">
        <v>12239.216</v>
      </c>
      <c r="E5" s="13"/>
      <c r="F5" s="13"/>
      <c r="G5" s="13"/>
      <c r="H5" s="13" t="s">
        <v>42</v>
      </c>
      <c r="I5" s="13">
        <f t="shared" si="0"/>
        <v>0.96628307089105714</v>
      </c>
      <c r="J5" s="13">
        <f t="shared" si="0"/>
        <v>1.3953940382303172</v>
      </c>
      <c r="K5" s="13"/>
      <c r="L5" s="13">
        <v>1</v>
      </c>
      <c r="M5" s="13">
        <f>J5/I5</f>
        <v>1.4440841201363031</v>
      </c>
    </row>
    <row r="6" spans="1:27">
      <c r="A6" s="13"/>
      <c r="B6" s="13" t="s">
        <v>42</v>
      </c>
      <c r="C6" s="13">
        <v>9767.7900000000009</v>
      </c>
      <c r="D6" s="13">
        <v>17103.23</v>
      </c>
      <c r="E6" s="13"/>
      <c r="F6" s="13"/>
      <c r="G6" s="13"/>
      <c r="H6" s="13" t="s">
        <v>42</v>
      </c>
      <c r="I6" s="13">
        <f t="shared" si="0"/>
        <v>0.59591838378188633</v>
      </c>
      <c r="J6" s="13">
        <f t="shared" si="0"/>
        <v>0.96251698718619705</v>
      </c>
      <c r="K6" s="13"/>
      <c r="L6" s="13">
        <v>1</v>
      </c>
      <c r="M6" s="13">
        <f>J6/I6</f>
        <v>1.6151825709382552</v>
      </c>
    </row>
    <row r="7" spans="1:27">
      <c r="A7" s="63" t="s">
        <v>113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27">
      <c r="A8" s="13"/>
      <c r="B8" s="13" t="s">
        <v>40</v>
      </c>
      <c r="C8" s="13">
        <v>10212.129000000001</v>
      </c>
      <c r="D8" s="13">
        <v>16812.812999999998</v>
      </c>
      <c r="E8" s="13"/>
      <c r="F8" s="13"/>
      <c r="G8" s="66" t="s">
        <v>113</v>
      </c>
      <c r="H8" s="13"/>
      <c r="I8" s="13"/>
      <c r="J8" s="13"/>
      <c r="K8" s="13"/>
      <c r="L8" s="13"/>
      <c r="M8" s="13"/>
    </row>
    <row r="9" spans="1:27">
      <c r="A9" s="13"/>
      <c r="B9" s="13" t="s">
        <v>42</v>
      </c>
      <c r="C9" s="13">
        <v>12977.569</v>
      </c>
      <c r="D9" s="13">
        <v>30174.103999999999</v>
      </c>
      <c r="E9" s="13"/>
      <c r="F9" s="13"/>
      <c r="G9" s="13"/>
      <c r="H9" s="13" t="s">
        <v>40</v>
      </c>
      <c r="I9" s="13">
        <f t="shared" ref="I9:J11" si="1">C8/C20</f>
        <v>0.66533243528922448</v>
      </c>
      <c r="J9" s="13">
        <f t="shared" si="1"/>
        <v>1.319178429792218</v>
      </c>
      <c r="K9" s="13"/>
      <c r="L9" s="13">
        <v>1</v>
      </c>
      <c r="M9" s="13">
        <f>J9/I9</f>
        <v>1.9827357871388944</v>
      </c>
    </row>
    <row r="10" spans="1:27">
      <c r="A10" s="13"/>
      <c r="B10" s="13" t="s">
        <v>42</v>
      </c>
      <c r="C10" s="13">
        <v>15102.143</v>
      </c>
      <c r="D10" s="13">
        <v>43192.212</v>
      </c>
      <c r="E10" s="13"/>
      <c r="F10" s="13"/>
      <c r="G10" s="13"/>
      <c r="H10" s="13" t="s">
        <v>42</v>
      </c>
      <c r="I10" s="13">
        <f t="shared" si="1"/>
        <v>1.4233697033297625</v>
      </c>
      <c r="J10" s="13">
        <f t="shared" si="1"/>
        <v>3.4401521168138194</v>
      </c>
      <c r="K10" s="13"/>
      <c r="L10" s="13">
        <v>1</v>
      </c>
      <c r="M10" s="13">
        <f>J10/I10</f>
        <v>2.4169069418620426</v>
      </c>
    </row>
    <row r="11" spans="1:27">
      <c r="A11" s="63" t="s">
        <v>119</v>
      </c>
      <c r="B11" s="13"/>
      <c r="C11" s="13"/>
      <c r="D11" s="13"/>
      <c r="E11" s="13"/>
      <c r="F11" s="13"/>
      <c r="G11" s="13"/>
      <c r="H11" s="13" t="s">
        <v>42</v>
      </c>
      <c r="I11" s="13">
        <f t="shared" si="1"/>
        <v>0.92135935029345717</v>
      </c>
      <c r="J11" s="13">
        <f t="shared" si="1"/>
        <v>2.430724358156179</v>
      </c>
      <c r="K11" s="13"/>
      <c r="L11" s="13">
        <v>1</v>
      </c>
      <c r="M11" s="13">
        <f>J11/I11</f>
        <v>2.6381936183552943</v>
      </c>
    </row>
    <row r="12" spans="1:27">
      <c r="A12" s="13"/>
      <c r="B12" s="13" t="s">
        <v>40</v>
      </c>
      <c r="C12" s="13">
        <v>18567.912</v>
      </c>
      <c r="D12" s="13">
        <v>24292.69</v>
      </c>
      <c r="E12" s="13"/>
      <c r="F12" s="13"/>
      <c r="G12" s="66" t="s">
        <v>119</v>
      </c>
      <c r="H12" s="13"/>
      <c r="I12" s="13"/>
      <c r="J12" s="13"/>
      <c r="K12" s="13"/>
      <c r="L12" s="13"/>
      <c r="M12" s="13"/>
    </row>
    <row r="13" spans="1:27">
      <c r="A13" s="13"/>
      <c r="B13" s="13" t="s">
        <v>42</v>
      </c>
      <c r="C13" s="13">
        <v>19691.57</v>
      </c>
      <c r="D13" s="13">
        <v>25212.93</v>
      </c>
      <c r="E13" s="13"/>
      <c r="F13" s="13"/>
      <c r="G13" s="13"/>
      <c r="H13" s="13" t="s">
        <v>40</v>
      </c>
      <c r="I13" s="13">
        <f t="shared" ref="I13:J15" si="2">C12/C20</f>
        <v>1.2097217053560538</v>
      </c>
      <c r="J13" s="13">
        <f t="shared" si="2"/>
        <v>1.9060696535213424</v>
      </c>
      <c r="K13" s="13"/>
      <c r="L13" s="13">
        <v>1</v>
      </c>
      <c r="M13" s="13">
        <f>J13/I13</f>
        <v>1.5756265635990507</v>
      </c>
    </row>
    <row r="14" spans="1:27" ht="18">
      <c r="A14" s="13"/>
      <c r="B14" s="13" t="s">
        <v>42</v>
      </c>
      <c r="C14" s="13">
        <v>17110.933000000001</v>
      </c>
      <c r="D14" s="13">
        <v>25368.671999999999</v>
      </c>
      <c r="E14" s="13"/>
      <c r="F14" s="13"/>
      <c r="G14" s="13"/>
      <c r="H14" s="13" t="s">
        <v>42</v>
      </c>
      <c r="I14" s="13">
        <f t="shared" si="2"/>
        <v>2.1597561260508229</v>
      </c>
      <c r="J14" s="13">
        <f t="shared" si="2"/>
        <v>2.8745282547769655</v>
      </c>
      <c r="K14" s="13"/>
      <c r="L14" s="13">
        <v>1</v>
      </c>
      <c r="M14" s="13">
        <f>J14/I14</f>
        <v>1.3309503883816385</v>
      </c>
      <c r="P14" s="62"/>
    </row>
    <row r="15" spans="1:27">
      <c r="A15" s="63" t="s">
        <v>110</v>
      </c>
      <c r="B15" s="13"/>
      <c r="C15" s="13"/>
      <c r="D15" s="13"/>
      <c r="E15" s="13"/>
      <c r="F15" s="13"/>
      <c r="G15" s="13"/>
      <c r="H15" s="13" t="s">
        <v>42</v>
      </c>
      <c r="I15" s="13">
        <f t="shared" si="2"/>
        <v>1.043912649469342</v>
      </c>
      <c r="J15" s="13">
        <f t="shared" si="2"/>
        <v>1.4276705477476965</v>
      </c>
      <c r="K15" s="13"/>
      <c r="L15" s="13">
        <v>1</v>
      </c>
      <c r="M15" s="13">
        <f>J15/I15</f>
        <v>1.3676149517619431</v>
      </c>
    </row>
    <row r="16" spans="1:27">
      <c r="A16" s="13"/>
      <c r="B16" s="13" t="s">
        <v>40</v>
      </c>
      <c r="C16" s="13">
        <v>18121.221000000001</v>
      </c>
      <c r="D16" s="13">
        <v>28172.129000000001</v>
      </c>
      <c r="E16" s="13"/>
      <c r="F16" s="13"/>
      <c r="G16" s="63" t="s">
        <v>110</v>
      </c>
      <c r="H16" s="13"/>
      <c r="I16" s="13"/>
      <c r="J16" s="13"/>
      <c r="K16" s="13"/>
      <c r="L16" s="13"/>
      <c r="M16" s="13"/>
    </row>
    <row r="17" spans="1:16">
      <c r="A17" s="13"/>
      <c r="B17" s="13" t="s">
        <v>42</v>
      </c>
      <c r="C17" s="13">
        <v>17283.521000000001</v>
      </c>
      <c r="D17" s="13">
        <v>28920.823</v>
      </c>
      <c r="E17" s="13"/>
      <c r="F17" s="13"/>
      <c r="G17" s="13"/>
      <c r="H17" s="13" t="s">
        <v>40</v>
      </c>
      <c r="I17" s="13">
        <f t="shared" ref="I17:J19" si="3">C16/C20</f>
        <v>1.1806192517098282</v>
      </c>
      <c r="J17" s="13">
        <f t="shared" si="3"/>
        <v>2.2104608490039004</v>
      </c>
      <c r="K17" s="13"/>
      <c r="L17" s="13">
        <v>1</v>
      </c>
      <c r="M17" s="13">
        <f>J17/I17</f>
        <v>1.8722893479863278</v>
      </c>
    </row>
    <row r="18" spans="1:16">
      <c r="A18" s="13"/>
      <c r="B18" s="13" t="s">
        <v>42</v>
      </c>
      <c r="C18" s="13">
        <v>9428.9279999999999</v>
      </c>
      <c r="D18" s="13">
        <v>22125.781999999999</v>
      </c>
      <c r="E18" s="13"/>
      <c r="F18" s="13"/>
      <c r="G18" s="13"/>
      <c r="H18" s="13" t="s">
        <v>42</v>
      </c>
      <c r="I18" s="13">
        <f t="shared" si="3"/>
        <v>1.8956431792629054</v>
      </c>
      <c r="J18" s="13">
        <f t="shared" si="3"/>
        <v>3.2972654453450478</v>
      </c>
      <c r="K18" s="13"/>
      <c r="L18" s="13">
        <v>1</v>
      </c>
      <c r="M18" s="13">
        <f>J18/I18</f>
        <v>1.7393914009846219</v>
      </c>
    </row>
    <row r="19" spans="1:16">
      <c r="A19" s="13"/>
      <c r="B19" s="13"/>
      <c r="C19" s="13"/>
      <c r="D19" s="13"/>
      <c r="E19" s="13"/>
      <c r="F19" s="13"/>
      <c r="G19" s="13"/>
      <c r="H19" s="13" t="s">
        <v>42</v>
      </c>
      <c r="I19" s="13">
        <f t="shared" si="3"/>
        <v>0.57524491564169311</v>
      </c>
      <c r="J19" s="13">
        <f t="shared" si="3"/>
        <v>1.2451707092624369</v>
      </c>
      <c r="K19" s="13"/>
      <c r="L19" s="13">
        <v>1</v>
      </c>
      <c r="M19" s="13">
        <f>J19/I19</f>
        <v>2.1645922900047414</v>
      </c>
    </row>
    <row r="20" spans="1:16">
      <c r="A20" s="63" t="s">
        <v>55</v>
      </c>
      <c r="B20" s="13" t="s">
        <v>40</v>
      </c>
      <c r="C20" s="13">
        <v>15348.912</v>
      </c>
      <c r="D20" s="13">
        <v>12744.912</v>
      </c>
      <c r="E20" s="13"/>
      <c r="F20" s="13"/>
      <c r="G20" s="13"/>
      <c r="H20" s="13"/>
      <c r="I20" s="13"/>
      <c r="J20" s="13"/>
      <c r="K20" s="13"/>
      <c r="L20" s="13"/>
      <c r="M20" s="13"/>
    </row>
    <row r="21" spans="1:16">
      <c r="A21" s="13"/>
      <c r="B21" s="13" t="s">
        <v>42</v>
      </c>
      <c r="C21" s="13">
        <v>9117.4969999999994</v>
      </c>
      <c r="D21" s="13">
        <v>8771.1540000000005</v>
      </c>
      <c r="E21" s="13"/>
      <c r="F21" s="13"/>
      <c r="G21" s="13"/>
      <c r="H21" s="13"/>
      <c r="I21" s="13"/>
      <c r="J21" s="13"/>
      <c r="K21" s="13"/>
      <c r="L21" s="13"/>
      <c r="M21" s="13"/>
    </row>
    <row r="22" spans="1:16">
      <c r="A22" s="13"/>
      <c r="B22" s="13" t="s">
        <v>42</v>
      </c>
      <c r="C22" s="13">
        <v>16391.153999999999</v>
      </c>
      <c r="D22" s="13">
        <v>17769.276000000002</v>
      </c>
      <c r="E22" s="13"/>
      <c r="F22" s="13"/>
      <c r="G22" s="13"/>
      <c r="H22" s="13"/>
      <c r="I22" s="13"/>
      <c r="J22" s="13"/>
      <c r="K22" s="13"/>
      <c r="L22" s="13"/>
      <c r="M22" s="13"/>
    </row>
    <row r="30" spans="1:16" ht="21">
      <c r="P30" s="61"/>
    </row>
    <row r="47" spans="16:25" ht="18">
      <c r="P47" s="62"/>
      <c r="Y47" s="62"/>
    </row>
  </sheetData>
  <mergeCells count="3">
    <mergeCell ref="I1:J1"/>
    <mergeCell ref="L1:M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11B7-4E07-44AC-B791-F6D762380B24}">
  <dimension ref="A1:D46"/>
  <sheetViews>
    <sheetView workbookViewId="0"/>
  </sheetViews>
  <sheetFormatPr defaultRowHeight="14.4"/>
  <cols>
    <col min="1" max="1" width="11.88671875" bestFit="1" customWidth="1"/>
    <col min="2" max="2" width="9" bestFit="1" customWidth="1"/>
    <col min="3" max="3" width="17.77734375" bestFit="1" customWidth="1"/>
    <col min="4" max="4" width="7" bestFit="1" customWidth="1"/>
  </cols>
  <sheetData>
    <row r="1" spans="1:4">
      <c r="A1" s="3" t="s">
        <v>7</v>
      </c>
      <c r="B1" s="3" t="s">
        <v>8</v>
      </c>
      <c r="C1" s="3" t="s">
        <v>9</v>
      </c>
      <c r="D1" s="3" t="s">
        <v>10</v>
      </c>
    </row>
    <row r="2" spans="1:4">
      <c r="A2" s="4">
        <v>1</v>
      </c>
      <c r="B2" s="4">
        <v>37851</v>
      </c>
      <c r="C2" s="4">
        <v>1</v>
      </c>
      <c r="D2" s="4">
        <v>47649</v>
      </c>
    </row>
    <row r="3" spans="1:4">
      <c r="A3" s="4">
        <v>2</v>
      </c>
      <c r="B3" s="4">
        <v>43947</v>
      </c>
      <c r="C3" s="4">
        <v>2</v>
      </c>
      <c r="D3" s="4">
        <v>63426</v>
      </c>
    </row>
    <row r="4" spans="1:4">
      <c r="A4" s="4">
        <v>3</v>
      </c>
      <c r="B4" s="4">
        <v>43653</v>
      </c>
      <c r="C4" s="4">
        <v>3</v>
      </c>
      <c r="D4" s="4">
        <v>40395</v>
      </c>
    </row>
    <row r="5" spans="1:4">
      <c r="A5" s="4">
        <v>4</v>
      </c>
      <c r="B5" s="4">
        <v>30216</v>
      </c>
      <c r="C5" s="4">
        <v>4</v>
      </c>
      <c r="D5" s="4">
        <v>55542</v>
      </c>
    </row>
    <row r="6" spans="1:4">
      <c r="A6" s="4">
        <v>5</v>
      </c>
      <c r="B6" s="4">
        <v>28725</v>
      </c>
      <c r="C6" s="4">
        <v>5</v>
      </c>
      <c r="D6" s="4">
        <v>56876</v>
      </c>
    </row>
    <row r="7" spans="1:4">
      <c r="A7" s="4">
        <v>6</v>
      </c>
      <c r="B7" s="4">
        <v>27507</v>
      </c>
      <c r="C7" s="4">
        <v>6</v>
      </c>
      <c r="D7" s="4">
        <v>28582</v>
      </c>
    </row>
    <row r="8" spans="1:4">
      <c r="A8" s="4">
        <v>7</v>
      </c>
      <c r="B8" s="4">
        <v>26463</v>
      </c>
      <c r="C8" s="4">
        <v>7</v>
      </c>
      <c r="D8" s="4">
        <v>27435</v>
      </c>
    </row>
    <row r="9" spans="1:4">
      <c r="A9" s="4">
        <v>8</v>
      </c>
      <c r="B9" s="4">
        <v>30390</v>
      </c>
      <c r="C9" s="4">
        <v>8</v>
      </c>
      <c r="D9" s="4">
        <v>70536</v>
      </c>
    </row>
    <row r="10" spans="1:4">
      <c r="A10" s="4">
        <v>9</v>
      </c>
      <c r="B10" s="4">
        <v>38226</v>
      </c>
      <c r="C10" s="4">
        <v>9</v>
      </c>
      <c r="D10" s="4">
        <v>59892</v>
      </c>
    </row>
    <row r="11" spans="1:4">
      <c r="A11" s="4">
        <v>10</v>
      </c>
      <c r="B11" s="4">
        <v>29703</v>
      </c>
      <c r="C11" s="4">
        <v>10</v>
      </c>
      <c r="D11" s="4">
        <v>95779</v>
      </c>
    </row>
    <row r="12" spans="1:4">
      <c r="A12" s="4">
        <v>11</v>
      </c>
      <c r="B12" s="4">
        <v>76296</v>
      </c>
      <c r="C12" s="4">
        <v>11</v>
      </c>
      <c r="D12" s="4">
        <v>63969</v>
      </c>
    </row>
    <row r="13" spans="1:4">
      <c r="A13" s="4">
        <v>12</v>
      </c>
      <c r="B13" s="4">
        <v>35079</v>
      </c>
      <c r="C13" s="4">
        <v>12</v>
      </c>
      <c r="D13" s="4">
        <v>127416</v>
      </c>
    </row>
    <row r="14" spans="1:4">
      <c r="A14" s="4">
        <v>13</v>
      </c>
      <c r="B14" s="4">
        <v>30009</v>
      </c>
      <c r="C14" s="4">
        <v>13</v>
      </c>
      <c r="D14" s="4">
        <v>40755</v>
      </c>
    </row>
    <row r="15" spans="1:4">
      <c r="A15" s="4">
        <v>14</v>
      </c>
      <c r="B15" s="4">
        <v>36617</v>
      </c>
      <c r="C15" s="4">
        <v>14</v>
      </c>
      <c r="D15" s="4">
        <v>67191</v>
      </c>
    </row>
    <row r="16" spans="1:4">
      <c r="A16" s="4">
        <v>15</v>
      </c>
      <c r="B16" s="4">
        <v>40152</v>
      </c>
      <c r="C16" s="4">
        <v>15</v>
      </c>
      <c r="D16" s="4">
        <v>40929</v>
      </c>
    </row>
    <row r="17" spans="1:4">
      <c r="A17" s="4">
        <v>16</v>
      </c>
      <c r="B17" s="4">
        <v>32494</v>
      </c>
      <c r="C17" s="4">
        <v>16</v>
      </c>
      <c r="D17" s="4">
        <v>140388</v>
      </c>
    </row>
    <row r="18" spans="1:4">
      <c r="A18" s="4">
        <v>17</v>
      </c>
      <c r="B18" s="4">
        <v>28137</v>
      </c>
      <c r="C18" s="4">
        <v>17</v>
      </c>
      <c r="D18" s="4">
        <v>76878</v>
      </c>
    </row>
    <row r="19" spans="1:4">
      <c r="A19" s="4">
        <v>18</v>
      </c>
      <c r="B19" s="4">
        <v>38346</v>
      </c>
      <c r="C19" s="4">
        <v>18</v>
      </c>
      <c r="D19" s="4">
        <v>107613</v>
      </c>
    </row>
    <row r="20" spans="1:4">
      <c r="A20" s="4">
        <v>19</v>
      </c>
      <c r="B20" s="4">
        <v>33453</v>
      </c>
      <c r="C20" s="4">
        <v>19</v>
      </c>
      <c r="D20" s="4">
        <v>78243</v>
      </c>
    </row>
    <row r="21" spans="1:4">
      <c r="A21" s="4">
        <v>20</v>
      </c>
      <c r="B21" s="4">
        <v>22794</v>
      </c>
      <c r="C21" s="4">
        <v>20</v>
      </c>
      <c r="D21" s="4">
        <v>79488</v>
      </c>
    </row>
    <row r="22" spans="1:4">
      <c r="A22" s="4">
        <v>21</v>
      </c>
      <c r="B22" s="4">
        <v>39423</v>
      </c>
      <c r="C22" s="4">
        <v>21</v>
      </c>
      <c r="D22" s="4">
        <v>50756</v>
      </c>
    </row>
    <row r="23" spans="1:4">
      <c r="A23" s="4">
        <v>22</v>
      </c>
      <c r="B23" s="4">
        <v>18324</v>
      </c>
      <c r="C23" s="4">
        <v>22</v>
      </c>
      <c r="D23" s="4">
        <v>54789</v>
      </c>
    </row>
    <row r="24" spans="1:4">
      <c r="A24" s="4">
        <v>23</v>
      </c>
      <c r="B24" s="4">
        <v>30399</v>
      </c>
      <c r="C24" s="4">
        <v>23</v>
      </c>
      <c r="D24" s="4">
        <v>86781</v>
      </c>
    </row>
    <row r="25" spans="1:4">
      <c r="A25" s="4">
        <v>24</v>
      </c>
      <c r="B25" s="4">
        <v>29661</v>
      </c>
      <c r="C25" s="4">
        <v>24</v>
      </c>
      <c r="D25" s="4">
        <v>60903</v>
      </c>
    </row>
    <row r="26" spans="1:4">
      <c r="A26" s="4">
        <v>25</v>
      </c>
      <c r="B26" s="4">
        <v>23118</v>
      </c>
      <c r="C26" s="4">
        <v>25</v>
      </c>
      <c r="D26" s="4">
        <v>102928</v>
      </c>
    </row>
    <row r="27" spans="1:4">
      <c r="A27" s="4">
        <v>26</v>
      </c>
      <c r="B27" s="4">
        <v>27945</v>
      </c>
      <c r="C27" s="4">
        <v>26</v>
      </c>
      <c r="D27" s="4">
        <v>33330</v>
      </c>
    </row>
    <row r="28" spans="1:4">
      <c r="A28" s="4">
        <v>27</v>
      </c>
      <c r="B28" s="4">
        <v>26361</v>
      </c>
      <c r="C28" s="4">
        <v>27</v>
      </c>
      <c r="D28" s="4">
        <v>60090</v>
      </c>
    </row>
    <row r="29" spans="1:4">
      <c r="A29" s="4">
        <v>28</v>
      </c>
      <c r="B29" s="4">
        <v>42720</v>
      </c>
      <c r="C29" s="4">
        <v>28</v>
      </c>
      <c r="D29" s="4">
        <v>106026</v>
      </c>
    </row>
    <row r="30" spans="1:4">
      <c r="A30" s="4">
        <v>29</v>
      </c>
      <c r="B30" s="4">
        <v>13023</v>
      </c>
      <c r="C30" s="4">
        <v>29</v>
      </c>
      <c r="D30" s="4">
        <v>112552</v>
      </c>
    </row>
    <row r="31" spans="1:4">
      <c r="A31" s="4">
        <v>30</v>
      </c>
      <c r="B31" s="4">
        <v>38229</v>
      </c>
      <c r="C31" s="4">
        <v>30</v>
      </c>
      <c r="D31" s="4">
        <v>106200</v>
      </c>
    </row>
    <row r="32" spans="1:4">
      <c r="A32" s="4">
        <v>31</v>
      </c>
      <c r="B32" s="4">
        <v>26742</v>
      </c>
      <c r="C32" s="4">
        <v>31</v>
      </c>
      <c r="D32" s="4">
        <v>39356</v>
      </c>
    </row>
    <row r="33" spans="1:4">
      <c r="A33" s="4">
        <v>32</v>
      </c>
      <c r="B33" s="4">
        <v>21516</v>
      </c>
      <c r="C33" s="4">
        <v>32</v>
      </c>
      <c r="D33" s="4">
        <v>95663</v>
      </c>
    </row>
    <row r="34" spans="1:4">
      <c r="A34" s="4">
        <v>33</v>
      </c>
      <c r="B34" s="4">
        <v>19521</v>
      </c>
      <c r="C34" s="4">
        <v>33</v>
      </c>
      <c r="D34" s="4">
        <v>50991</v>
      </c>
    </row>
    <row r="35" spans="1:4">
      <c r="A35" s="4">
        <v>34</v>
      </c>
      <c r="B35" s="4">
        <v>21501</v>
      </c>
      <c r="C35" s="4">
        <v>34</v>
      </c>
      <c r="D35" s="4">
        <v>82752</v>
      </c>
    </row>
    <row r="36" spans="1:4">
      <c r="A36" s="4">
        <v>35</v>
      </c>
      <c r="B36" s="4">
        <v>27471</v>
      </c>
      <c r="C36" s="4">
        <v>35</v>
      </c>
      <c r="D36" s="4">
        <v>130818</v>
      </c>
    </row>
    <row r="37" spans="1:4">
      <c r="A37" s="4">
        <v>36</v>
      </c>
      <c r="B37" s="4">
        <v>30417</v>
      </c>
      <c r="C37" s="4">
        <v>36</v>
      </c>
      <c r="D37" s="4">
        <v>74934</v>
      </c>
    </row>
    <row r="38" spans="1:4">
      <c r="A38" s="4">
        <v>37</v>
      </c>
      <c r="B38" s="4">
        <v>12906</v>
      </c>
      <c r="C38" s="4">
        <v>37</v>
      </c>
      <c r="D38" s="4">
        <v>79956</v>
      </c>
    </row>
    <row r="39" spans="1:4">
      <c r="A39" s="4">
        <v>38</v>
      </c>
      <c r="B39" s="4">
        <v>26400</v>
      </c>
      <c r="C39" s="4">
        <v>38</v>
      </c>
      <c r="D39" s="4">
        <v>53955</v>
      </c>
    </row>
    <row r="40" spans="1:4">
      <c r="A40" s="4">
        <v>39</v>
      </c>
      <c r="B40" s="4">
        <v>4821.7</v>
      </c>
      <c r="C40" s="4">
        <v>39</v>
      </c>
      <c r="D40" s="4">
        <v>88338</v>
      </c>
    </row>
    <row r="41" spans="1:4">
      <c r="A41" s="4">
        <v>40</v>
      </c>
      <c r="B41" s="4">
        <v>4020.4490000000001</v>
      </c>
      <c r="C41" s="4">
        <v>40</v>
      </c>
      <c r="D41" s="4">
        <v>83112</v>
      </c>
    </row>
    <row r="42" spans="1:4">
      <c r="A42" s="4">
        <v>41</v>
      </c>
      <c r="B42" s="4">
        <v>2774.5410000000002</v>
      </c>
      <c r="C42" s="4">
        <v>41</v>
      </c>
      <c r="D42" s="4">
        <v>85119</v>
      </c>
    </row>
    <row r="43" spans="1:4">
      <c r="A43" s="4">
        <v>42</v>
      </c>
      <c r="B43" s="4">
        <v>5519.8249999999998</v>
      </c>
      <c r="C43" s="4">
        <v>42</v>
      </c>
      <c r="D43" s="4">
        <v>95391</v>
      </c>
    </row>
    <row r="44" spans="1:4">
      <c r="A44" s="4">
        <v>43</v>
      </c>
      <c r="B44" s="4">
        <v>4746.9629999999997</v>
      </c>
      <c r="C44" s="4">
        <v>43</v>
      </c>
      <c r="D44" s="4">
        <v>140254</v>
      </c>
    </row>
    <row r="45" spans="1:4">
      <c r="A45" s="4">
        <v>44</v>
      </c>
      <c r="B45" s="4">
        <v>5632.2209999999995</v>
      </c>
      <c r="C45" s="4">
        <v>44</v>
      </c>
      <c r="D45" s="4">
        <v>80766</v>
      </c>
    </row>
    <row r="46" spans="1:4">
      <c r="A46" s="4">
        <v>45</v>
      </c>
      <c r="B46" s="4">
        <v>6109.9</v>
      </c>
      <c r="C46" s="4">
        <v>45</v>
      </c>
      <c r="D46" s="4">
        <v>93039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361F-9444-4EDB-9F03-DDF8C2914EEC}">
  <dimension ref="A1:AE57"/>
  <sheetViews>
    <sheetView workbookViewId="0"/>
  </sheetViews>
  <sheetFormatPr defaultRowHeight="14.4"/>
  <cols>
    <col min="1" max="1" width="9.44140625" bestFit="1" customWidth="1"/>
    <col min="2" max="3" width="7" bestFit="1" customWidth="1"/>
    <col min="4" max="5" width="4.5546875" bestFit="1" customWidth="1"/>
    <col min="6" max="6" width="9" bestFit="1" customWidth="1"/>
    <col min="7" max="7" width="16.109375" bestFit="1" customWidth="1"/>
    <col min="8" max="8" width="20.88671875" bestFit="1" customWidth="1"/>
    <col min="9" max="9" width="12" bestFit="1" customWidth="1"/>
    <col min="12" max="12" width="15.109375" bestFit="1" customWidth="1"/>
    <col min="13" max="14" width="8" bestFit="1" customWidth="1"/>
    <col min="15" max="16" width="4.5546875" bestFit="1" customWidth="1"/>
    <col min="17" max="17" width="9" bestFit="1" customWidth="1"/>
    <col min="18" max="18" width="16.109375" bestFit="1" customWidth="1"/>
    <col min="19" max="19" width="20.88671875" bestFit="1" customWidth="1"/>
    <col min="20" max="20" width="12" bestFit="1" customWidth="1"/>
    <col min="21" max="21" width="2.77734375" bestFit="1" customWidth="1"/>
    <col min="23" max="23" width="20" bestFit="1" customWidth="1"/>
    <col min="24" max="24" width="8" bestFit="1" customWidth="1"/>
    <col min="25" max="25" width="7" bestFit="1" customWidth="1"/>
    <col min="26" max="27" width="4.5546875" bestFit="1" customWidth="1"/>
    <col min="28" max="28" width="9" bestFit="1" customWidth="1"/>
    <col min="29" max="29" width="16.109375" bestFit="1" customWidth="1"/>
    <col min="30" max="30" width="20.88671875" bestFit="1" customWidth="1"/>
    <col min="31" max="31" width="12" bestFit="1" customWidth="1"/>
  </cols>
  <sheetData>
    <row r="1" spans="1:31" ht="15.6">
      <c r="A1" s="19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0" t="s">
        <v>73</v>
      </c>
      <c r="M1" s="2"/>
      <c r="N1" s="2"/>
      <c r="O1" s="2"/>
      <c r="P1" s="2"/>
      <c r="Q1" s="2"/>
      <c r="R1" s="2"/>
      <c r="S1" s="2"/>
      <c r="T1" s="2"/>
      <c r="U1" s="13" t="s">
        <v>74</v>
      </c>
      <c r="V1" s="13"/>
      <c r="W1" s="19" t="s">
        <v>75</v>
      </c>
      <c r="X1" s="41"/>
      <c r="Y1" s="13"/>
      <c r="Z1" s="13"/>
      <c r="AA1" s="13"/>
      <c r="AB1" s="13"/>
      <c r="AC1" s="13"/>
      <c r="AD1" s="13"/>
      <c r="AE1" s="13"/>
    </row>
    <row r="2" spans="1:31">
      <c r="A2" s="3" t="s">
        <v>76</v>
      </c>
      <c r="B2" s="3" t="s">
        <v>77</v>
      </c>
      <c r="C2" s="3" t="s">
        <v>78</v>
      </c>
      <c r="D2" s="3" t="s">
        <v>79</v>
      </c>
      <c r="E2" s="3" t="s">
        <v>80</v>
      </c>
      <c r="F2" s="3" t="s">
        <v>81</v>
      </c>
      <c r="G2" s="3" t="s">
        <v>82</v>
      </c>
      <c r="H2" s="3" t="s">
        <v>83</v>
      </c>
      <c r="I2" s="22" t="s">
        <v>84</v>
      </c>
      <c r="J2" s="13"/>
      <c r="K2" s="13"/>
      <c r="L2" s="3" t="s">
        <v>76</v>
      </c>
      <c r="M2" s="3" t="s">
        <v>77</v>
      </c>
      <c r="N2" s="3" t="s">
        <v>78</v>
      </c>
      <c r="O2" s="3" t="s">
        <v>79</v>
      </c>
      <c r="P2" s="3" t="s">
        <v>80</v>
      </c>
      <c r="Q2" s="3" t="s">
        <v>81</v>
      </c>
      <c r="R2" s="3" t="s">
        <v>82</v>
      </c>
      <c r="S2" s="3" t="s">
        <v>83</v>
      </c>
      <c r="T2" s="3" t="s">
        <v>84</v>
      </c>
      <c r="U2" s="13"/>
      <c r="V2" s="13"/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</row>
    <row r="3" spans="1:31">
      <c r="A3" s="2">
        <v>1</v>
      </c>
      <c r="B3" s="2">
        <v>33101</v>
      </c>
      <c r="C3" s="2">
        <v>36.645000000000003</v>
      </c>
      <c r="D3" s="2">
        <v>0</v>
      </c>
      <c r="E3" s="2">
        <v>255</v>
      </c>
      <c r="F3" s="2">
        <v>739.62599999999998</v>
      </c>
      <c r="G3" s="2">
        <v>1212992</v>
      </c>
      <c r="H3" s="2">
        <v>1212992</v>
      </c>
      <c r="I3" s="28">
        <f t="shared" ref="I3:I40" si="0">G3-(B3*0.25)</f>
        <v>1204716.75</v>
      </c>
      <c r="J3" s="13"/>
      <c r="K3" s="13"/>
      <c r="L3" s="2">
        <f>1+X50</f>
        <v>28621</v>
      </c>
      <c r="M3" s="2">
        <v>53331</v>
      </c>
      <c r="N3" s="2">
        <v>23.675999999999998</v>
      </c>
      <c r="O3" s="2">
        <v>0</v>
      </c>
      <c r="P3" s="2">
        <v>255</v>
      </c>
      <c r="Q3" s="2">
        <v>925.36400000000003</v>
      </c>
      <c r="R3" s="2">
        <v>1262690</v>
      </c>
      <c r="S3" s="2">
        <v>1262690</v>
      </c>
      <c r="T3" s="28">
        <f t="shared" ref="T3:T54" si="1">R3-(M3*0.25)</f>
        <v>1249357.25</v>
      </c>
      <c r="U3" s="13"/>
      <c r="V3" s="13"/>
      <c r="W3" s="2">
        <v>1</v>
      </c>
      <c r="X3" s="2">
        <v>112614</v>
      </c>
      <c r="Y3" s="2">
        <v>21.096</v>
      </c>
      <c r="Z3" s="2">
        <v>0</v>
      </c>
      <c r="AA3" s="2">
        <v>255</v>
      </c>
      <c r="AB3" s="2">
        <v>1462.501</v>
      </c>
      <c r="AC3" s="2">
        <v>2375704</v>
      </c>
      <c r="AD3" s="2">
        <v>2375704</v>
      </c>
      <c r="AE3" s="42">
        <v>2347550.5</v>
      </c>
    </row>
    <row r="4" spans="1:31">
      <c r="A4" s="2">
        <v>2</v>
      </c>
      <c r="B4" s="2">
        <v>43075</v>
      </c>
      <c r="C4" s="2">
        <v>17.37</v>
      </c>
      <c r="D4" s="2">
        <v>0</v>
      </c>
      <c r="E4" s="2">
        <v>255</v>
      </c>
      <c r="F4" s="2">
        <v>821.97299999999996</v>
      </c>
      <c r="G4" s="2">
        <v>748213</v>
      </c>
      <c r="H4" s="2">
        <v>748213</v>
      </c>
      <c r="I4" s="28">
        <f t="shared" si="0"/>
        <v>737444.25</v>
      </c>
      <c r="J4" s="13"/>
      <c r="K4" s="13"/>
      <c r="L4" s="2">
        <f t="shared" ref="L4:L54" si="2">L3+1</f>
        <v>28622</v>
      </c>
      <c r="M4" s="2">
        <v>325495</v>
      </c>
      <c r="N4" s="2">
        <v>36.856999999999999</v>
      </c>
      <c r="O4" s="2">
        <v>0</v>
      </c>
      <c r="P4" s="2">
        <v>255</v>
      </c>
      <c r="Q4" s="2">
        <v>2253.748</v>
      </c>
      <c r="R4" s="2">
        <v>11996834</v>
      </c>
      <c r="S4" s="2">
        <v>11996834</v>
      </c>
      <c r="T4" s="28">
        <f t="shared" si="1"/>
        <v>11915460.25</v>
      </c>
      <c r="U4" s="13"/>
      <c r="V4" s="13"/>
      <c r="W4" s="2">
        <v>1</v>
      </c>
      <c r="X4" s="2">
        <v>200984</v>
      </c>
      <c r="Y4" s="2">
        <v>15.488</v>
      </c>
      <c r="Z4" s="2">
        <v>0</v>
      </c>
      <c r="AA4" s="2">
        <v>255</v>
      </c>
      <c r="AB4" s="2">
        <v>1851.0719999999999</v>
      </c>
      <c r="AC4" s="2">
        <v>3112761</v>
      </c>
      <c r="AD4" s="2">
        <v>3112761</v>
      </c>
      <c r="AE4" s="42">
        <v>3062515</v>
      </c>
    </row>
    <row r="5" spans="1:31">
      <c r="A5" s="2">
        <v>3</v>
      </c>
      <c r="B5" s="2">
        <v>40114</v>
      </c>
      <c r="C5" s="2">
        <v>17.427</v>
      </c>
      <c r="D5" s="2">
        <v>0</v>
      </c>
      <c r="E5" s="2">
        <v>255</v>
      </c>
      <c r="F5" s="2">
        <v>786.745</v>
      </c>
      <c r="G5" s="2">
        <v>699047</v>
      </c>
      <c r="H5" s="2">
        <v>699047</v>
      </c>
      <c r="I5" s="28">
        <f t="shared" si="0"/>
        <v>689018.5</v>
      </c>
      <c r="J5" s="13"/>
      <c r="K5" s="13"/>
      <c r="L5" s="2">
        <f t="shared" si="2"/>
        <v>28623</v>
      </c>
      <c r="M5" s="2">
        <v>167819</v>
      </c>
      <c r="N5" s="2">
        <v>62.398000000000003</v>
      </c>
      <c r="O5" s="2">
        <v>0</v>
      </c>
      <c r="P5" s="2">
        <v>255</v>
      </c>
      <c r="Q5" s="2">
        <v>1767.7539999999999</v>
      </c>
      <c r="R5" s="2">
        <v>10471501</v>
      </c>
      <c r="S5" s="2">
        <v>10471501</v>
      </c>
      <c r="T5" s="28">
        <f t="shared" si="1"/>
        <v>10429546.25</v>
      </c>
      <c r="U5" s="13"/>
      <c r="V5" s="13"/>
      <c r="W5" s="2">
        <v>5</v>
      </c>
      <c r="X5" s="2">
        <v>179586</v>
      </c>
      <c r="Y5" s="2">
        <v>32.058</v>
      </c>
      <c r="Z5" s="2">
        <v>0</v>
      </c>
      <c r="AA5" s="2">
        <v>255</v>
      </c>
      <c r="AB5" s="2">
        <v>1626.0820000000001</v>
      </c>
      <c r="AC5" s="2">
        <v>5757148</v>
      </c>
      <c r="AD5" s="2">
        <v>5757148</v>
      </c>
      <c r="AE5" s="42">
        <v>5712251.5</v>
      </c>
    </row>
    <row r="6" spans="1:31">
      <c r="A6" s="2">
        <v>4</v>
      </c>
      <c r="B6" s="2">
        <v>29804</v>
      </c>
      <c r="C6" s="2">
        <v>35.929000000000002</v>
      </c>
      <c r="D6" s="2">
        <v>0</v>
      </c>
      <c r="E6" s="2">
        <v>255</v>
      </c>
      <c r="F6" s="2">
        <v>835.32299999999998</v>
      </c>
      <c r="G6" s="2">
        <v>1070837</v>
      </c>
      <c r="H6" s="2">
        <v>1070837</v>
      </c>
      <c r="I6" s="28">
        <f t="shared" si="0"/>
        <v>1063386</v>
      </c>
      <c r="J6" s="13"/>
      <c r="K6" s="13"/>
      <c r="L6" s="2">
        <f t="shared" si="2"/>
        <v>28624</v>
      </c>
      <c r="M6" s="2">
        <v>486570</v>
      </c>
      <c r="N6" s="2">
        <v>74.534999999999997</v>
      </c>
      <c r="O6" s="2">
        <v>0</v>
      </c>
      <c r="P6" s="2">
        <v>255</v>
      </c>
      <c r="Q6" s="2">
        <v>2712.9639999999999</v>
      </c>
      <c r="R6" s="2">
        <v>36266429</v>
      </c>
      <c r="S6" s="2">
        <v>36266429</v>
      </c>
      <c r="T6" s="28">
        <f t="shared" si="1"/>
        <v>36144786.5</v>
      </c>
      <c r="U6" s="13"/>
      <c r="V6" s="13"/>
      <c r="W6" s="2">
        <v>4</v>
      </c>
      <c r="X6" s="2">
        <v>153946</v>
      </c>
      <c r="Y6" s="2">
        <v>23.981000000000002</v>
      </c>
      <c r="Z6" s="2">
        <v>0</v>
      </c>
      <c r="AA6" s="2">
        <v>255</v>
      </c>
      <c r="AB6" s="2">
        <v>1526.636</v>
      </c>
      <c r="AC6" s="2">
        <v>3691712</v>
      </c>
      <c r="AD6" s="2">
        <v>3691712</v>
      </c>
      <c r="AE6" s="42">
        <v>3653225.5</v>
      </c>
    </row>
    <row r="7" spans="1:31">
      <c r="A7" s="2">
        <v>5</v>
      </c>
      <c r="B7" s="2">
        <v>34949</v>
      </c>
      <c r="C7" s="2">
        <v>25.042000000000002</v>
      </c>
      <c r="D7" s="2">
        <v>0</v>
      </c>
      <c r="E7" s="2">
        <v>255</v>
      </c>
      <c r="F7" s="2">
        <v>725.39200000000005</v>
      </c>
      <c r="G7" s="2">
        <v>875190</v>
      </c>
      <c r="H7" s="2">
        <v>875190</v>
      </c>
      <c r="I7" s="28">
        <f t="shared" si="0"/>
        <v>866452.75</v>
      </c>
      <c r="J7" s="13"/>
      <c r="K7" s="13"/>
      <c r="L7" s="2">
        <f t="shared" si="2"/>
        <v>28625</v>
      </c>
      <c r="M7" s="2">
        <v>39825</v>
      </c>
      <c r="N7" s="2">
        <v>28.527000000000001</v>
      </c>
      <c r="O7" s="2">
        <v>0</v>
      </c>
      <c r="P7" s="2">
        <v>255</v>
      </c>
      <c r="Q7" s="2">
        <v>821.09</v>
      </c>
      <c r="R7" s="2">
        <v>1136098</v>
      </c>
      <c r="S7" s="2">
        <v>1136098</v>
      </c>
      <c r="T7" s="28">
        <f t="shared" si="1"/>
        <v>1126141.75</v>
      </c>
      <c r="U7" s="13"/>
      <c r="V7" s="13"/>
      <c r="W7" s="2">
        <v>5</v>
      </c>
      <c r="X7" s="2">
        <v>54238</v>
      </c>
      <c r="Y7" s="2">
        <v>22.881</v>
      </c>
      <c r="Z7" s="2">
        <v>0</v>
      </c>
      <c r="AA7" s="2">
        <v>255</v>
      </c>
      <c r="AB7" s="2">
        <v>1120.4639999999999</v>
      </c>
      <c r="AC7" s="2">
        <v>1241009</v>
      </c>
      <c r="AD7" s="2">
        <v>1241009</v>
      </c>
      <c r="AE7" s="42">
        <v>1227449.5</v>
      </c>
    </row>
    <row r="8" spans="1:31">
      <c r="A8" s="2">
        <v>6</v>
      </c>
      <c r="B8" s="2">
        <v>28712</v>
      </c>
      <c r="C8" s="2">
        <v>21.861999999999998</v>
      </c>
      <c r="D8" s="2">
        <v>0</v>
      </c>
      <c r="E8" s="2">
        <v>255</v>
      </c>
      <c r="F8" s="2">
        <v>726.85299999999995</v>
      </c>
      <c r="G8" s="2">
        <v>627704</v>
      </c>
      <c r="H8" s="2">
        <v>627704</v>
      </c>
      <c r="I8" s="28">
        <f t="shared" si="0"/>
        <v>620526</v>
      </c>
      <c r="J8" s="13"/>
      <c r="K8" s="13"/>
      <c r="L8" s="2">
        <f t="shared" si="2"/>
        <v>28626</v>
      </c>
      <c r="M8" s="2">
        <v>272574</v>
      </c>
      <c r="N8" s="2">
        <v>50.338999999999999</v>
      </c>
      <c r="O8" s="2">
        <v>0</v>
      </c>
      <c r="P8" s="2">
        <v>255</v>
      </c>
      <c r="Q8" s="2">
        <v>2204.5</v>
      </c>
      <c r="R8" s="2">
        <v>13720972</v>
      </c>
      <c r="S8" s="2">
        <v>13720972</v>
      </c>
      <c r="T8" s="28">
        <f t="shared" si="1"/>
        <v>13652828.5</v>
      </c>
      <c r="U8" s="13"/>
      <c r="V8" s="13"/>
      <c r="W8" s="2">
        <v>6</v>
      </c>
      <c r="X8" s="2">
        <v>34229</v>
      </c>
      <c r="Y8" s="2">
        <v>23.344000000000001</v>
      </c>
      <c r="Z8" s="2">
        <v>0</v>
      </c>
      <c r="AA8" s="2">
        <v>255</v>
      </c>
      <c r="AB8" s="2">
        <v>745.60400000000004</v>
      </c>
      <c r="AC8" s="2">
        <v>799049</v>
      </c>
      <c r="AD8" s="2">
        <v>799049</v>
      </c>
      <c r="AE8" s="42">
        <v>790491.75</v>
      </c>
    </row>
    <row r="9" spans="1:31">
      <c r="A9" s="2">
        <v>7</v>
      </c>
      <c r="B9" s="2">
        <v>28376</v>
      </c>
      <c r="C9" s="2">
        <v>24.745000000000001</v>
      </c>
      <c r="D9" s="2">
        <v>0</v>
      </c>
      <c r="E9" s="2">
        <v>255</v>
      </c>
      <c r="F9" s="2">
        <v>761.26800000000003</v>
      </c>
      <c r="G9" s="2">
        <v>702165</v>
      </c>
      <c r="H9" s="2">
        <v>702165</v>
      </c>
      <c r="I9" s="28">
        <f t="shared" si="0"/>
        <v>695071</v>
      </c>
      <c r="J9" s="13"/>
      <c r="K9" s="13"/>
      <c r="L9" s="2">
        <f t="shared" si="2"/>
        <v>28627</v>
      </c>
      <c r="M9" s="2">
        <v>187560</v>
      </c>
      <c r="N9" s="2">
        <v>46.9</v>
      </c>
      <c r="O9" s="2">
        <v>0</v>
      </c>
      <c r="P9" s="2">
        <v>255</v>
      </c>
      <c r="Q9" s="2">
        <v>1856.1969999999999</v>
      </c>
      <c r="R9" s="2">
        <v>8796528</v>
      </c>
      <c r="S9" s="2">
        <v>8796528</v>
      </c>
      <c r="T9" s="28">
        <f t="shared" si="1"/>
        <v>8749638</v>
      </c>
      <c r="U9" s="13"/>
      <c r="V9" s="13"/>
      <c r="W9" s="2">
        <v>7</v>
      </c>
      <c r="X9" s="2">
        <v>34931</v>
      </c>
      <c r="Y9" s="2">
        <v>10.993</v>
      </c>
      <c r="Z9" s="2">
        <v>0</v>
      </c>
      <c r="AA9" s="2">
        <v>255</v>
      </c>
      <c r="AB9" s="2">
        <v>748.20299999999997</v>
      </c>
      <c r="AC9" s="2">
        <v>384007</v>
      </c>
      <c r="AD9" s="2">
        <v>384007</v>
      </c>
      <c r="AE9" s="42">
        <v>375274.25</v>
      </c>
    </row>
    <row r="10" spans="1:31">
      <c r="A10" s="2">
        <v>8</v>
      </c>
      <c r="B10" s="2">
        <v>54280</v>
      </c>
      <c r="C10" s="2">
        <v>17.829000000000001</v>
      </c>
      <c r="D10" s="2">
        <v>0</v>
      </c>
      <c r="E10" s="2">
        <v>255</v>
      </c>
      <c r="F10" s="2">
        <v>854.52</v>
      </c>
      <c r="G10" s="2">
        <v>967784</v>
      </c>
      <c r="H10" s="2">
        <v>967784</v>
      </c>
      <c r="I10" s="28">
        <f t="shared" si="0"/>
        <v>954214</v>
      </c>
      <c r="J10" s="13"/>
      <c r="K10" s="13"/>
      <c r="L10" s="2">
        <f t="shared" si="2"/>
        <v>28628</v>
      </c>
      <c r="M10" s="2">
        <v>160947</v>
      </c>
      <c r="N10" s="2">
        <v>47.591000000000001</v>
      </c>
      <c r="O10" s="2">
        <v>0</v>
      </c>
      <c r="P10" s="2">
        <v>255</v>
      </c>
      <c r="Q10" s="2">
        <v>2070.7710000000002</v>
      </c>
      <c r="R10" s="2">
        <v>7659662</v>
      </c>
      <c r="S10" s="2">
        <v>7659662</v>
      </c>
      <c r="T10" s="28">
        <f t="shared" si="1"/>
        <v>7619425.25</v>
      </c>
      <c r="U10" s="13"/>
      <c r="V10" s="13"/>
      <c r="W10" s="2">
        <v>8</v>
      </c>
      <c r="X10" s="2">
        <v>57740</v>
      </c>
      <c r="Y10" s="2">
        <v>16.343</v>
      </c>
      <c r="Z10" s="2">
        <v>0</v>
      </c>
      <c r="AA10" s="2">
        <v>255</v>
      </c>
      <c r="AB10" s="2">
        <v>943.76800000000003</v>
      </c>
      <c r="AC10" s="2">
        <v>943660</v>
      </c>
      <c r="AD10" s="2">
        <v>943660</v>
      </c>
      <c r="AE10" s="42">
        <v>929225</v>
      </c>
    </row>
    <row r="11" spans="1:31">
      <c r="A11" s="2">
        <v>9</v>
      </c>
      <c r="B11" s="2">
        <v>43047</v>
      </c>
      <c r="C11" s="2">
        <v>20.125</v>
      </c>
      <c r="D11" s="2">
        <v>0</v>
      </c>
      <c r="E11" s="2">
        <v>255</v>
      </c>
      <c r="F11" s="2">
        <v>819.58100000000002</v>
      </c>
      <c r="G11" s="2">
        <v>866303</v>
      </c>
      <c r="H11" s="2">
        <v>866303</v>
      </c>
      <c r="I11" s="28">
        <f t="shared" si="0"/>
        <v>855541.25</v>
      </c>
      <c r="J11" s="13"/>
      <c r="K11" s="13"/>
      <c r="L11" s="2">
        <f t="shared" si="2"/>
        <v>28629</v>
      </c>
      <c r="M11" s="2">
        <v>78999</v>
      </c>
      <c r="N11" s="2">
        <v>45.436</v>
      </c>
      <c r="O11" s="2">
        <v>0</v>
      </c>
      <c r="P11" s="2">
        <v>255</v>
      </c>
      <c r="Q11" s="2">
        <v>1167.579</v>
      </c>
      <c r="R11" s="2">
        <v>3589425</v>
      </c>
      <c r="S11" s="2">
        <v>3589425</v>
      </c>
      <c r="T11" s="28">
        <f t="shared" si="1"/>
        <v>3569675.25</v>
      </c>
      <c r="U11" s="13"/>
      <c r="V11" s="13"/>
      <c r="W11" s="2">
        <v>17</v>
      </c>
      <c r="X11" s="2">
        <v>1429542</v>
      </c>
      <c r="Y11" s="2">
        <v>35.892000000000003</v>
      </c>
      <c r="Z11" s="2">
        <v>0</v>
      </c>
      <c r="AA11" s="2">
        <v>255</v>
      </c>
      <c r="AB11" s="2">
        <v>4537.027</v>
      </c>
      <c r="AC11" s="2">
        <v>51308967</v>
      </c>
      <c r="AD11" s="2">
        <v>51308967</v>
      </c>
      <c r="AE11" s="42">
        <v>50951581.5</v>
      </c>
    </row>
    <row r="12" spans="1:31">
      <c r="A12" s="2">
        <v>10</v>
      </c>
      <c r="B12" s="2">
        <v>45382</v>
      </c>
      <c r="C12" s="2">
        <v>38.04</v>
      </c>
      <c r="D12" s="2">
        <v>0</v>
      </c>
      <c r="E12" s="2">
        <v>255</v>
      </c>
      <c r="F12" s="2">
        <v>848.649</v>
      </c>
      <c r="G12" s="2">
        <v>1726347</v>
      </c>
      <c r="H12" s="2">
        <v>1726347</v>
      </c>
      <c r="I12" s="28">
        <f t="shared" si="0"/>
        <v>1715001.5</v>
      </c>
      <c r="J12" s="13"/>
      <c r="K12" s="13"/>
      <c r="L12" s="2">
        <f t="shared" si="2"/>
        <v>28630</v>
      </c>
      <c r="M12" s="2">
        <v>81202</v>
      </c>
      <c r="N12" s="2">
        <v>23.311</v>
      </c>
      <c r="O12" s="2">
        <v>0</v>
      </c>
      <c r="P12" s="2">
        <v>255</v>
      </c>
      <c r="Q12" s="2">
        <v>1207.3589999999999</v>
      </c>
      <c r="R12" s="2">
        <v>1892891</v>
      </c>
      <c r="S12" s="2">
        <v>1892891</v>
      </c>
      <c r="T12" s="28">
        <f t="shared" si="1"/>
        <v>1872590.5</v>
      </c>
      <c r="U12" s="13"/>
      <c r="V12" s="13"/>
      <c r="W12" s="2">
        <v>10</v>
      </c>
      <c r="X12" s="2">
        <v>55434</v>
      </c>
      <c r="Y12" s="2">
        <v>35.142000000000003</v>
      </c>
      <c r="Z12" s="2">
        <v>0</v>
      </c>
      <c r="AA12" s="2">
        <v>255</v>
      </c>
      <c r="AB12" s="2">
        <v>939.47500000000002</v>
      </c>
      <c r="AC12" s="2">
        <v>1948082</v>
      </c>
      <c r="AD12" s="2">
        <v>1948082</v>
      </c>
      <c r="AE12" s="42">
        <v>1934223.5</v>
      </c>
    </row>
    <row r="13" spans="1:31">
      <c r="A13" s="2">
        <v>11</v>
      </c>
      <c r="B13" s="2">
        <v>30233</v>
      </c>
      <c r="C13" s="2">
        <v>34.024999999999999</v>
      </c>
      <c r="D13" s="2">
        <v>0</v>
      </c>
      <c r="E13" s="2">
        <v>255</v>
      </c>
      <c r="F13" s="2">
        <v>853.78099999999995</v>
      </c>
      <c r="G13" s="2">
        <v>1028684</v>
      </c>
      <c r="H13" s="2">
        <v>1028684</v>
      </c>
      <c r="I13" s="28">
        <f t="shared" si="0"/>
        <v>1021125.75</v>
      </c>
      <c r="J13" s="13"/>
      <c r="K13" s="13"/>
      <c r="L13" s="2">
        <f t="shared" si="2"/>
        <v>28631</v>
      </c>
      <c r="M13" s="2">
        <v>286611</v>
      </c>
      <c r="N13" s="2">
        <v>47.866999999999997</v>
      </c>
      <c r="O13" s="2">
        <v>0</v>
      </c>
      <c r="P13" s="2">
        <v>255</v>
      </c>
      <c r="Q13" s="2">
        <v>2565.5030000000002</v>
      </c>
      <c r="R13" s="2">
        <v>13719325</v>
      </c>
      <c r="S13" s="2">
        <v>13719325</v>
      </c>
      <c r="T13" s="28">
        <f t="shared" si="1"/>
        <v>13647672.25</v>
      </c>
      <c r="U13" s="13"/>
      <c r="V13" s="13"/>
      <c r="W13" s="2">
        <v>11</v>
      </c>
      <c r="X13" s="2">
        <v>75472</v>
      </c>
      <c r="Y13" s="2">
        <v>43.951999999999998</v>
      </c>
      <c r="Z13" s="2">
        <v>0</v>
      </c>
      <c r="AA13" s="2">
        <v>255</v>
      </c>
      <c r="AB13" s="2">
        <v>1200.357</v>
      </c>
      <c r="AC13" s="2">
        <v>3317170</v>
      </c>
      <c r="AD13" s="2">
        <v>3317170</v>
      </c>
      <c r="AE13" s="42">
        <v>3298302</v>
      </c>
    </row>
    <row r="14" spans="1:31">
      <c r="A14" s="2">
        <v>12</v>
      </c>
      <c r="B14" s="2">
        <v>122145</v>
      </c>
      <c r="C14" s="2">
        <v>6.1559999999999997</v>
      </c>
      <c r="D14" s="2">
        <v>0</v>
      </c>
      <c r="E14" s="2">
        <v>255</v>
      </c>
      <c r="F14" s="2">
        <v>1280.163</v>
      </c>
      <c r="G14" s="2">
        <v>751884</v>
      </c>
      <c r="H14" s="2">
        <v>751884</v>
      </c>
      <c r="I14" s="28">
        <f t="shared" si="0"/>
        <v>721347.75</v>
      </c>
      <c r="J14" s="13"/>
      <c r="K14" s="13"/>
      <c r="L14" s="2">
        <f t="shared" si="2"/>
        <v>28632</v>
      </c>
      <c r="M14" s="2">
        <v>118485</v>
      </c>
      <c r="N14" s="2">
        <v>71.870999999999995</v>
      </c>
      <c r="O14" s="2">
        <v>0</v>
      </c>
      <c r="P14" s="2">
        <v>255</v>
      </c>
      <c r="Q14" s="2">
        <v>1439.7429999999999</v>
      </c>
      <c r="R14" s="2">
        <v>8515589</v>
      </c>
      <c r="S14" s="2">
        <v>8515589</v>
      </c>
      <c r="T14" s="28">
        <f t="shared" si="1"/>
        <v>8485967.75</v>
      </c>
      <c r="U14" s="13"/>
      <c r="V14" s="13"/>
      <c r="W14" s="2">
        <v>12</v>
      </c>
      <c r="X14" s="2">
        <v>53171</v>
      </c>
      <c r="Y14" s="2">
        <v>18.446000000000002</v>
      </c>
      <c r="Z14" s="2">
        <v>0</v>
      </c>
      <c r="AA14" s="2">
        <v>255</v>
      </c>
      <c r="AB14" s="2">
        <v>967.61</v>
      </c>
      <c r="AC14" s="2">
        <v>980811</v>
      </c>
      <c r="AD14" s="2">
        <v>980811</v>
      </c>
      <c r="AE14" s="42">
        <v>967518.25</v>
      </c>
    </row>
    <row r="15" spans="1:31">
      <c r="A15" s="2">
        <v>13</v>
      </c>
      <c r="B15" s="2">
        <v>137796</v>
      </c>
      <c r="C15" s="2">
        <v>8.7680000000000007</v>
      </c>
      <c r="D15" s="2">
        <v>0</v>
      </c>
      <c r="E15" s="2">
        <v>255</v>
      </c>
      <c r="F15" s="2">
        <v>1385.9549999999999</v>
      </c>
      <c r="G15" s="2">
        <v>1208202</v>
      </c>
      <c r="H15" s="2">
        <v>1208202</v>
      </c>
      <c r="I15" s="28">
        <f t="shared" si="0"/>
        <v>1173753</v>
      </c>
      <c r="J15" s="13"/>
      <c r="K15" s="13"/>
      <c r="L15" s="2">
        <f t="shared" si="2"/>
        <v>28633</v>
      </c>
      <c r="M15" s="2">
        <v>242779</v>
      </c>
      <c r="N15" s="2">
        <v>44.734999999999999</v>
      </c>
      <c r="O15" s="2">
        <v>0</v>
      </c>
      <c r="P15" s="2">
        <v>255</v>
      </c>
      <c r="Q15" s="2">
        <v>2337.777</v>
      </c>
      <c r="R15" s="2">
        <v>10860830</v>
      </c>
      <c r="S15" s="2">
        <v>10860830</v>
      </c>
      <c r="T15" s="28">
        <f t="shared" si="1"/>
        <v>10800135.25</v>
      </c>
      <c r="U15" s="13"/>
      <c r="V15" s="13"/>
      <c r="W15" s="2">
        <v>13</v>
      </c>
      <c r="X15" s="2">
        <v>36191</v>
      </c>
      <c r="Y15" s="2">
        <v>20.001000000000001</v>
      </c>
      <c r="Z15" s="2">
        <v>0</v>
      </c>
      <c r="AA15" s="2">
        <v>255</v>
      </c>
      <c r="AB15" s="2">
        <v>755.4</v>
      </c>
      <c r="AC15" s="2">
        <v>723848</v>
      </c>
      <c r="AD15" s="2">
        <v>723848</v>
      </c>
      <c r="AE15" s="42">
        <v>714800.25</v>
      </c>
    </row>
    <row r="16" spans="1:31">
      <c r="A16" s="2">
        <v>14</v>
      </c>
      <c r="B16" s="2">
        <v>141483</v>
      </c>
      <c r="C16" s="2">
        <v>49.058</v>
      </c>
      <c r="D16" s="2">
        <v>0</v>
      </c>
      <c r="E16" s="2">
        <v>255</v>
      </c>
      <c r="F16" s="2">
        <v>1417.0640000000001</v>
      </c>
      <c r="G16" s="2">
        <v>6940860</v>
      </c>
      <c r="H16" s="2">
        <v>6940860</v>
      </c>
      <c r="I16" s="28">
        <f t="shared" si="0"/>
        <v>6905489.25</v>
      </c>
      <c r="J16" s="13"/>
      <c r="K16" s="13"/>
      <c r="L16" s="2">
        <f t="shared" si="2"/>
        <v>28634</v>
      </c>
      <c r="M16" s="2">
        <v>141435</v>
      </c>
      <c r="N16" s="2">
        <v>85.367000000000004</v>
      </c>
      <c r="O16" s="2">
        <v>0</v>
      </c>
      <c r="P16" s="2">
        <v>255</v>
      </c>
      <c r="Q16" s="2">
        <v>1856.075</v>
      </c>
      <c r="R16" s="2">
        <v>12073942</v>
      </c>
      <c r="S16" s="2">
        <v>12073942</v>
      </c>
      <c r="T16" s="28">
        <f t="shared" si="1"/>
        <v>12038583.25</v>
      </c>
      <c r="U16" s="13"/>
      <c r="V16" s="13"/>
      <c r="W16" s="2">
        <v>19</v>
      </c>
      <c r="X16" s="2">
        <v>216642</v>
      </c>
      <c r="Y16" s="2">
        <v>28.478000000000002</v>
      </c>
      <c r="Z16" s="2">
        <v>0</v>
      </c>
      <c r="AA16" s="2">
        <v>255</v>
      </c>
      <c r="AB16" s="2">
        <v>1930.836</v>
      </c>
      <c r="AC16" s="2">
        <v>6169587</v>
      </c>
      <c r="AD16" s="2">
        <v>6169587</v>
      </c>
      <c r="AE16" s="42">
        <v>6115426.5</v>
      </c>
    </row>
    <row r="17" spans="1:31">
      <c r="A17" s="2">
        <v>15</v>
      </c>
      <c r="B17" s="2">
        <v>104592</v>
      </c>
      <c r="C17" s="2">
        <v>16.791</v>
      </c>
      <c r="D17" s="2">
        <v>0</v>
      </c>
      <c r="E17" s="2">
        <v>255</v>
      </c>
      <c r="F17" s="2">
        <v>1308.9359999999999</v>
      </c>
      <c r="G17" s="2">
        <v>1756172</v>
      </c>
      <c r="H17" s="2">
        <v>1756172</v>
      </c>
      <c r="I17" s="28">
        <f t="shared" si="0"/>
        <v>1730024</v>
      </c>
      <c r="J17" s="13"/>
      <c r="K17" s="13"/>
      <c r="L17" s="2">
        <f t="shared" si="2"/>
        <v>28635</v>
      </c>
      <c r="M17" s="2">
        <v>411201</v>
      </c>
      <c r="N17" s="2">
        <v>111.37</v>
      </c>
      <c r="O17" s="2">
        <v>0</v>
      </c>
      <c r="P17" s="2">
        <v>255</v>
      </c>
      <c r="Q17" s="2">
        <v>3181.36</v>
      </c>
      <c r="R17" s="2">
        <v>45795466</v>
      </c>
      <c r="S17" s="2">
        <v>45795466</v>
      </c>
      <c r="T17" s="28">
        <f t="shared" si="1"/>
        <v>45692665.75</v>
      </c>
      <c r="U17" s="13"/>
      <c r="V17" s="13"/>
      <c r="W17" s="2">
        <v>15</v>
      </c>
      <c r="X17" s="2">
        <v>43314</v>
      </c>
      <c r="Y17" s="2">
        <v>30.256</v>
      </c>
      <c r="Z17" s="2">
        <v>0</v>
      </c>
      <c r="AA17" s="2">
        <v>255</v>
      </c>
      <c r="AB17" s="2">
        <v>893.178</v>
      </c>
      <c r="AC17" s="2">
        <v>1310529</v>
      </c>
      <c r="AD17" s="2">
        <v>1310529</v>
      </c>
      <c r="AE17" s="42">
        <v>1299700.5</v>
      </c>
    </row>
    <row r="18" spans="1:31">
      <c r="A18" s="2">
        <v>16</v>
      </c>
      <c r="B18" s="2">
        <v>63763</v>
      </c>
      <c r="C18" s="2">
        <v>18.856999999999999</v>
      </c>
      <c r="D18" s="2">
        <v>0</v>
      </c>
      <c r="E18" s="2">
        <v>255</v>
      </c>
      <c r="F18" s="2">
        <v>1748.633</v>
      </c>
      <c r="G18" s="2">
        <v>1202386</v>
      </c>
      <c r="H18" s="2">
        <v>1202386</v>
      </c>
      <c r="I18" s="28">
        <f t="shared" si="0"/>
        <v>1186445.25</v>
      </c>
      <c r="J18" s="13"/>
      <c r="K18" s="13"/>
      <c r="L18" s="2">
        <f t="shared" si="2"/>
        <v>28636</v>
      </c>
      <c r="M18" s="2">
        <v>311155</v>
      </c>
      <c r="N18" s="2">
        <v>95.411000000000001</v>
      </c>
      <c r="O18" s="2">
        <v>0</v>
      </c>
      <c r="P18" s="2">
        <v>255</v>
      </c>
      <c r="Q18" s="2">
        <v>2469.4630000000002</v>
      </c>
      <c r="R18" s="2">
        <v>29687529</v>
      </c>
      <c r="S18" s="2">
        <v>29687529</v>
      </c>
      <c r="T18" s="28">
        <f t="shared" si="1"/>
        <v>29609740.25</v>
      </c>
      <c r="U18" s="13"/>
      <c r="V18" s="13"/>
      <c r="W18" s="2">
        <v>16</v>
      </c>
      <c r="X18" s="2">
        <v>28602</v>
      </c>
      <c r="Y18" s="2">
        <v>45.029000000000003</v>
      </c>
      <c r="Z18" s="2">
        <v>0</v>
      </c>
      <c r="AA18" s="2">
        <v>255</v>
      </c>
      <c r="AB18" s="2">
        <v>847.17600000000004</v>
      </c>
      <c r="AC18" s="2">
        <v>1287927</v>
      </c>
      <c r="AD18" s="2">
        <v>1287927</v>
      </c>
      <c r="AE18" s="42">
        <v>1280776.5</v>
      </c>
    </row>
    <row r="19" spans="1:31">
      <c r="A19" s="2">
        <v>17</v>
      </c>
      <c r="B19" s="2">
        <v>53478</v>
      </c>
      <c r="C19" s="2">
        <v>9.7870000000000008</v>
      </c>
      <c r="D19" s="2">
        <v>0</v>
      </c>
      <c r="E19" s="2">
        <v>255</v>
      </c>
      <c r="F19" s="2">
        <v>968.16200000000003</v>
      </c>
      <c r="G19" s="2">
        <v>523389</v>
      </c>
      <c r="H19" s="2">
        <v>523389</v>
      </c>
      <c r="I19" s="28">
        <f t="shared" si="0"/>
        <v>510019.5</v>
      </c>
      <c r="J19" s="13"/>
      <c r="K19" s="13"/>
      <c r="L19" s="2">
        <f t="shared" si="2"/>
        <v>28637</v>
      </c>
      <c r="M19" s="2">
        <v>59683</v>
      </c>
      <c r="N19" s="2">
        <v>25.087</v>
      </c>
      <c r="O19" s="2">
        <v>0</v>
      </c>
      <c r="P19" s="2">
        <v>255</v>
      </c>
      <c r="Q19" s="2">
        <v>1018.861</v>
      </c>
      <c r="R19" s="2">
        <v>1497269</v>
      </c>
      <c r="S19" s="2">
        <v>1497269</v>
      </c>
      <c r="T19" s="28">
        <f t="shared" si="1"/>
        <v>1482348.25</v>
      </c>
      <c r="U19" s="13"/>
      <c r="V19" s="13"/>
      <c r="W19" s="2">
        <v>17</v>
      </c>
      <c r="X19" s="2">
        <v>24268</v>
      </c>
      <c r="Y19" s="2">
        <v>12.592000000000001</v>
      </c>
      <c r="Z19" s="2">
        <v>0</v>
      </c>
      <c r="AA19" s="2">
        <v>255</v>
      </c>
      <c r="AB19" s="2">
        <v>612.32100000000003</v>
      </c>
      <c r="AC19" s="2">
        <v>305586</v>
      </c>
      <c r="AD19" s="2">
        <v>305586</v>
      </c>
      <c r="AE19" s="42">
        <v>299519</v>
      </c>
    </row>
    <row r="20" spans="1:31">
      <c r="A20" s="2">
        <v>18</v>
      </c>
      <c r="B20" s="2">
        <v>89943</v>
      </c>
      <c r="C20" s="2">
        <v>14.326000000000001</v>
      </c>
      <c r="D20" s="2">
        <v>0</v>
      </c>
      <c r="E20" s="2">
        <v>255</v>
      </c>
      <c r="F20" s="2">
        <v>1186.3510000000001</v>
      </c>
      <c r="G20" s="2">
        <v>1288550</v>
      </c>
      <c r="H20" s="2">
        <v>1288550</v>
      </c>
      <c r="I20" s="28">
        <f t="shared" si="0"/>
        <v>1266064.25</v>
      </c>
      <c r="J20" s="13"/>
      <c r="K20" s="13"/>
      <c r="L20" s="2">
        <f t="shared" si="2"/>
        <v>28638</v>
      </c>
      <c r="M20" s="2">
        <v>1255613</v>
      </c>
      <c r="N20" s="2">
        <v>65.543999999999997</v>
      </c>
      <c r="O20" s="2">
        <v>0</v>
      </c>
      <c r="P20" s="2">
        <v>255</v>
      </c>
      <c r="Q20" s="2">
        <v>5151.97</v>
      </c>
      <c r="R20" s="2">
        <v>82297997</v>
      </c>
      <c r="S20" s="2">
        <v>82297997</v>
      </c>
      <c r="T20" s="28">
        <f t="shared" si="1"/>
        <v>81984093.75</v>
      </c>
      <c r="U20" s="13"/>
      <c r="V20" s="13"/>
      <c r="W20" s="2">
        <v>22</v>
      </c>
      <c r="X20" s="2">
        <v>466428</v>
      </c>
      <c r="Y20" s="2">
        <v>48.548000000000002</v>
      </c>
      <c r="Z20" s="2">
        <v>0</v>
      </c>
      <c r="AA20" s="2">
        <v>255</v>
      </c>
      <c r="AB20" s="2">
        <v>2953.7730000000001</v>
      </c>
      <c r="AC20" s="2">
        <v>22644021</v>
      </c>
      <c r="AD20" s="2">
        <v>22644021</v>
      </c>
      <c r="AE20" s="42">
        <v>22527414</v>
      </c>
    </row>
    <row r="21" spans="1:31">
      <c r="A21" s="2">
        <v>19</v>
      </c>
      <c r="B21" s="2">
        <v>99280</v>
      </c>
      <c r="C21" s="2">
        <v>26.876999999999999</v>
      </c>
      <c r="D21" s="2">
        <v>0</v>
      </c>
      <c r="E21" s="2">
        <v>255</v>
      </c>
      <c r="F21" s="2">
        <v>1372.3240000000001</v>
      </c>
      <c r="G21" s="2">
        <v>2668379</v>
      </c>
      <c r="H21" s="2">
        <v>2668379</v>
      </c>
      <c r="I21" s="28">
        <f t="shared" si="0"/>
        <v>2643559</v>
      </c>
      <c r="J21" s="13"/>
      <c r="K21" s="13"/>
      <c r="L21" s="2">
        <f t="shared" si="2"/>
        <v>28639</v>
      </c>
      <c r="M21" s="2">
        <v>39273</v>
      </c>
      <c r="N21" s="2">
        <v>41.957000000000001</v>
      </c>
      <c r="O21" s="2">
        <v>0</v>
      </c>
      <c r="P21" s="2">
        <v>255</v>
      </c>
      <c r="Q21" s="2">
        <v>989.90599999999995</v>
      </c>
      <c r="R21" s="2">
        <v>1647783</v>
      </c>
      <c r="S21" s="2">
        <v>1647783</v>
      </c>
      <c r="T21" s="28">
        <f t="shared" si="1"/>
        <v>1637964.75</v>
      </c>
      <c r="U21" s="13"/>
      <c r="V21" s="13"/>
      <c r="W21" s="2">
        <v>19</v>
      </c>
      <c r="X21" s="2">
        <v>21934</v>
      </c>
      <c r="Y21" s="2">
        <v>27.004999999999999</v>
      </c>
      <c r="Z21" s="2">
        <v>0</v>
      </c>
      <c r="AA21" s="2">
        <v>255</v>
      </c>
      <c r="AB21" s="2">
        <v>618.18299999999999</v>
      </c>
      <c r="AC21" s="2">
        <v>592319</v>
      </c>
      <c r="AD21" s="2">
        <v>592319</v>
      </c>
      <c r="AE21" s="42">
        <v>586835.5</v>
      </c>
    </row>
    <row r="22" spans="1:31">
      <c r="A22" s="2">
        <v>20</v>
      </c>
      <c r="B22" s="2">
        <v>116620</v>
      </c>
      <c r="C22" s="2">
        <v>15.475</v>
      </c>
      <c r="D22" s="2">
        <v>0</v>
      </c>
      <c r="E22" s="2">
        <v>255</v>
      </c>
      <c r="F22" s="2">
        <v>1447.742</v>
      </c>
      <c r="G22" s="2">
        <v>1804686</v>
      </c>
      <c r="H22" s="2">
        <v>1804686</v>
      </c>
      <c r="I22" s="28">
        <f t="shared" si="0"/>
        <v>1775531</v>
      </c>
      <c r="J22" s="13"/>
      <c r="K22" s="13"/>
      <c r="L22" s="2">
        <f t="shared" si="2"/>
        <v>28640</v>
      </c>
      <c r="M22" s="2">
        <v>697398</v>
      </c>
      <c r="N22" s="2">
        <v>18.431000000000001</v>
      </c>
      <c r="O22" s="2">
        <v>0</v>
      </c>
      <c r="P22" s="2">
        <v>255</v>
      </c>
      <c r="Q22" s="2">
        <v>3427.5920000000001</v>
      </c>
      <c r="R22" s="2">
        <v>12853970</v>
      </c>
      <c r="S22" s="2">
        <v>12853970</v>
      </c>
      <c r="T22" s="28">
        <f t="shared" si="1"/>
        <v>12679620.5</v>
      </c>
      <c r="U22" s="13"/>
      <c r="V22" s="13"/>
      <c r="W22" s="2">
        <v>20</v>
      </c>
      <c r="X22" s="2">
        <v>24448</v>
      </c>
      <c r="Y22" s="2">
        <v>31.192</v>
      </c>
      <c r="Z22" s="2">
        <v>0</v>
      </c>
      <c r="AA22" s="2">
        <v>255</v>
      </c>
      <c r="AB22" s="2">
        <v>686.64</v>
      </c>
      <c r="AC22" s="2">
        <v>762581</v>
      </c>
      <c r="AD22" s="2">
        <v>762581</v>
      </c>
      <c r="AE22" s="42">
        <v>756469</v>
      </c>
    </row>
    <row r="23" spans="1:31">
      <c r="A23" s="2">
        <v>21</v>
      </c>
      <c r="B23" s="2">
        <v>134253</v>
      </c>
      <c r="C23" s="2">
        <v>22.34</v>
      </c>
      <c r="D23" s="2">
        <v>0</v>
      </c>
      <c r="E23" s="2">
        <v>255</v>
      </c>
      <c r="F23" s="2">
        <v>1355.51</v>
      </c>
      <c r="G23" s="2">
        <v>2999148</v>
      </c>
      <c r="H23" s="2">
        <v>2999148</v>
      </c>
      <c r="I23" s="28">
        <f t="shared" si="0"/>
        <v>2965584.75</v>
      </c>
      <c r="J23" s="13"/>
      <c r="K23" s="13"/>
      <c r="L23" s="2">
        <f t="shared" si="2"/>
        <v>28641</v>
      </c>
      <c r="M23" s="2">
        <v>471277</v>
      </c>
      <c r="N23" s="2">
        <v>26.542000000000002</v>
      </c>
      <c r="O23" s="2">
        <v>0</v>
      </c>
      <c r="P23" s="2">
        <v>255</v>
      </c>
      <c r="Q23" s="2">
        <v>2962.7710000000002</v>
      </c>
      <c r="R23" s="2">
        <v>12508579</v>
      </c>
      <c r="S23" s="2">
        <v>12508579</v>
      </c>
      <c r="T23" s="28">
        <f t="shared" si="1"/>
        <v>12390759.75</v>
      </c>
      <c r="U23" s="13"/>
      <c r="V23" s="13"/>
      <c r="W23" s="2">
        <v>30</v>
      </c>
      <c r="X23" s="2">
        <v>380838</v>
      </c>
      <c r="Y23" s="2">
        <v>69.391000000000005</v>
      </c>
      <c r="Z23" s="2">
        <v>0</v>
      </c>
      <c r="AA23" s="2">
        <v>255</v>
      </c>
      <c r="AB23" s="2">
        <v>2585.3580000000002</v>
      </c>
      <c r="AC23" s="2">
        <v>26426635</v>
      </c>
      <c r="AD23" s="2">
        <v>26426635</v>
      </c>
      <c r="AE23" s="42">
        <v>26331425.5</v>
      </c>
    </row>
    <row r="24" spans="1:31">
      <c r="A24" s="2">
        <v>22</v>
      </c>
      <c r="B24" s="2">
        <v>226692</v>
      </c>
      <c r="C24" s="2">
        <v>33.911000000000001</v>
      </c>
      <c r="D24" s="2">
        <v>0</v>
      </c>
      <c r="E24" s="2">
        <v>255</v>
      </c>
      <c r="F24" s="2">
        <v>1775.9949999999999</v>
      </c>
      <c r="G24" s="2">
        <v>7687328</v>
      </c>
      <c r="H24" s="2">
        <v>7687328</v>
      </c>
      <c r="I24" s="28">
        <f t="shared" si="0"/>
        <v>7630655</v>
      </c>
      <c r="J24" s="13"/>
      <c r="K24" s="13"/>
      <c r="L24" s="2">
        <f t="shared" si="2"/>
        <v>28642</v>
      </c>
      <c r="M24" s="2">
        <v>27723</v>
      </c>
      <c r="N24" s="2">
        <v>39.353000000000002</v>
      </c>
      <c r="O24" s="2">
        <v>0</v>
      </c>
      <c r="P24" s="2">
        <v>255</v>
      </c>
      <c r="Q24" s="2">
        <v>728.45299999999997</v>
      </c>
      <c r="R24" s="2">
        <v>1090986</v>
      </c>
      <c r="S24" s="2">
        <v>1090986</v>
      </c>
      <c r="T24" s="28">
        <f t="shared" si="1"/>
        <v>1084055.25</v>
      </c>
      <c r="U24" s="13"/>
      <c r="V24" s="13"/>
      <c r="W24" s="2">
        <v>22</v>
      </c>
      <c r="X24" s="2">
        <v>21282</v>
      </c>
      <c r="Y24" s="2">
        <v>20.67</v>
      </c>
      <c r="Z24" s="2">
        <v>0</v>
      </c>
      <c r="AA24" s="2">
        <v>255</v>
      </c>
      <c r="AB24" s="2">
        <v>692.56600000000003</v>
      </c>
      <c r="AC24" s="2">
        <v>439904</v>
      </c>
      <c r="AD24" s="2">
        <v>439904</v>
      </c>
      <c r="AE24" s="42">
        <v>434583.5</v>
      </c>
    </row>
    <row r="25" spans="1:31">
      <c r="A25" s="2">
        <v>23</v>
      </c>
      <c r="B25" s="2">
        <v>131001</v>
      </c>
      <c r="C25" s="2">
        <v>18.456</v>
      </c>
      <c r="D25" s="2">
        <v>0</v>
      </c>
      <c r="E25" s="2">
        <v>255</v>
      </c>
      <c r="F25" s="2">
        <v>1554.4259999999999</v>
      </c>
      <c r="G25" s="2">
        <v>2417797</v>
      </c>
      <c r="H25" s="2">
        <v>2417797</v>
      </c>
      <c r="I25" s="28">
        <f t="shared" si="0"/>
        <v>2385046.75</v>
      </c>
      <c r="J25" s="13"/>
      <c r="K25" s="13"/>
      <c r="L25" s="2">
        <f t="shared" si="2"/>
        <v>28643</v>
      </c>
      <c r="M25" s="2">
        <v>973314</v>
      </c>
      <c r="N25" s="2">
        <v>34.152999999999999</v>
      </c>
      <c r="O25" s="2">
        <v>0</v>
      </c>
      <c r="P25" s="2">
        <v>255</v>
      </c>
      <c r="Q25" s="2">
        <v>3931.877</v>
      </c>
      <c r="R25" s="2">
        <v>33241744</v>
      </c>
      <c r="S25" s="2">
        <v>33241744</v>
      </c>
      <c r="T25" s="28">
        <f t="shared" si="1"/>
        <v>32998415.5</v>
      </c>
      <c r="U25" s="13"/>
      <c r="V25" s="13"/>
      <c r="W25" s="2">
        <v>23</v>
      </c>
      <c r="X25" s="2">
        <v>24927</v>
      </c>
      <c r="Y25" s="2">
        <v>13.317</v>
      </c>
      <c r="Z25" s="2">
        <v>0</v>
      </c>
      <c r="AA25" s="2">
        <v>222</v>
      </c>
      <c r="AB25" s="2">
        <v>621.60699999999997</v>
      </c>
      <c r="AC25" s="2">
        <v>331948</v>
      </c>
      <c r="AD25" s="2">
        <v>331948</v>
      </c>
      <c r="AE25" s="42">
        <v>325716.25</v>
      </c>
    </row>
    <row r="26" spans="1:31">
      <c r="A26" s="2">
        <v>24</v>
      </c>
      <c r="B26" s="2">
        <v>109572</v>
      </c>
      <c r="C26" s="2">
        <v>16.420999999999999</v>
      </c>
      <c r="D26" s="2">
        <v>0</v>
      </c>
      <c r="E26" s="2">
        <v>255</v>
      </c>
      <c r="F26" s="2">
        <v>1654.4059999999999</v>
      </c>
      <c r="G26" s="2">
        <v>1799254</v>
      </c>
      <c r="H26" s="2">
        <v>1799254</v>
      </c>
      <c r="I26" s="28">
        <f t="shared" si="0"/>
        <v>1771861</v>
      </c>
      <c r="J26" s="13"/>
      <c r="K26" s="13"/>
      <c r="L26" s="2">
        <f t="shared" si="2"/>
        <v>28644</v>
      </c>
      <c r="M26" s="2">
        <v>128217</v>
      </c>
      <c r="N26" s="2">
        <v>94.867000000000004</v>
      </c>
      <c r="O26" s="2">
        <v>0</v>
      </c>
      <c r="P26" s="2">
        <v>255</v>
      </c>
      <c r="Q26" s="2">
        <v>1553.2929999999999</v>
      </c>
      <c r="R26" s="2">
        <v>12163552</v>
      </c>
      <c r="S26" s="2">
        <v>12163552</v>
      </c>
      <c r="T26" s="28">
        <f t="shared" si="1"/>
        <v>12131497.75</v>
      </c>
      <c r="U26" s="13"/>
      <c r="V26" s="13"/>
      <c r="W26" s="2">
        <v>24</v>
      </c>
      <c r="X26" s="2">
        <v>20390</v>
      </c>
      <c r="Y26" s="2">
        <v>16.347999999999999</v>
      </c>
      <c r="Z26" s="2">
        <v>0</v>
      </c>
      <c r="AA26" s="2">
        <v>255</v>
      </c>
      <c r="AB26" s="2">
        <v>649.13800000000003</v>
      </c>
      <c r="AC26" s="2">
        <v>333336</v>
      </c>
      <c r="AD26" s="2">
        <v>333336</v>
      </c>
      <c r="AE26" s="42">
        <v>328238.5</v>
      </c>
    </row>
    <row r="27" spans="1:31">
      <c r="A27" s="2">
        <v>25</v>
      </c>
      <c r="B27" s="2">
        <v>111450</v>
      </c>
      <c r="C27" s="2">
        <v>12.398999999999999</v>
      </c>
      <c r="D27" s="2">
        <v>0</v>
      </c>
      <c r="E27" s="2">
        <v>255</v>
      </c>
      <c r="F27" s="2">
        <v>1514.924</v>
      </c>
      <c r="G27" s="2">
        <v>1381899</v>
      </c>
      <c r="H27" s="2">
        <v>1381899</v>
      </c>
      <c r="I27" s="28">
        <f t="shared" si="0"/>
        <v>1354036.5</v>
      </c>
      <c r="J27" s="13"/>
      <c r="K27" s="13"/>
      <c r="L27" s="2">
        <f t="shared" si="2"/>
        <v>28645</v>
      </c>
      <c r="M27" s="2">
        <v>238791</v>
      </c>
      <c r="N27" s="2">
        <v>66.558000000000007</v>
      </c>
      <c r="O27" s="2">
        <v>0</v>
      </c>
      <c r="P27" s="2">
        <v>255</v>
      </c>
      <c r="Q27" s="2">
        <v>2335.3490000000002</v>
      </c>
      <c r="R27" s="2">
        <v>15893473</v>
      </c>
      <c r="S27" s="2">
        <v>15893473</v>
      </c>
      <c r="T27" s="28">
        <f t="shared" si="1"/>
        <v>15833775.25</v>
      </c>
      <c r="U27" s="13"/>
      <c r="V27" s="13"/>
      <c r="W27" s="2">
        <v>33</v>
      </c>
      <c r="X27" s="2">
        <v>240738</v>
      </c>
      <c r="Y27" s="2">
        <v>37.656999999999996</v>
      </c>
      <c r="Z27" s="2">
        <v>0</v>
      </c>
      <c r="AA27" s="2">
        <v>255</v>
      </c>
      <c r="AB27" s="2">
        <v>1979.9770000000001</v>
      </c>
      <c r="AC27" s="2">
        <v>9065508</v>
      </c>
      <c r="AD27" s="2">
        <v>9065508</v>
      </c>
      <c r="AE27" s="42">
        <v>9005323.5</v>
      </c>
    </row>
    <row r="28" spans="1:31">
      <c r="A28" s="2">
        <v>26</v>
      </c>
      <c r="B28" s="2">
        <v>237791</v>
      </c>
      <c r="C28" s="2">
        <v>55.670999999999999</v>
      </c>
      <c r="D28" s="2">
        <v>0</v>
      </c>
      <c r="E28" s="2">
        <v>255</v>
      </c>
      <c r="F28" s="2">
        <v>1820.5450000000001</v>
      </c>
      <c r="G28" s="2">
        <v>13238027</v>
      </c>
      <c r="H28" s="2">
        <v>13238027</v>
      </c>
      <c r="I28" s="28">
        <f t="shared" si="0"/>
        <v>13178579.25</v>
      </c>
      <c r="J28" s="13"/>
      <c r="K28" s="13"/>
      <c r="L28" s="2">
        <f t="shared" si="2"/>
        <v>28646</v>
      </c>
      <c r="M28" s="2">
        <v>1098709</v>
      </c>
      <c r="N28" s="2">
        <v>75.022000000000006</v>
      </c>
      <c r="O28" s="2">
        <v>0</v>
      </c>
      <c r="P28" s="2">
        <v>255</v>
      </c>
      <c r="Q28" s="2">
        <v>4457.6080000000002</v>
      </c>
      <c r="R28" s="2">
        <v>82427271</v>
      </c>
      <c r="S28" s="2">
        <v>82427271</v>
      </c>
      <c r="T28" s="28">
        <f t="shared" si="1"/>
        <v>82152593.75</v>
      </c>
      <c r="U28" s="13"/>
      <c r="V28" s="13"/>
      <c r="W28" s="2">
        <v>26</v>
      </c>
      <c r="X28" s="2">
        <v>40280</v>
      </c>
      <c r="Y28" s="2">
        <v>21.526</v>
      </c>
      <c r="Z28" s="2">
        <v>0</v>
      </c>
      <c r="AA28" s="2">
        <v>255</v>
      </c>
      <c r="AB28" s="2">
        <v>842.31200000000001</v>
      </c>
      <c r="AC28" s="2">
        <v>867056</v>
      </c>
      <c r="AD28" s="2">
        <v>867056</v>
      </c>
      <c r="AE28" s="42">
        <v>856986</v>
      </c>
    </row>
    <row r="29" spans="1:31">
      <c r="A29" s="2">
        <v>27</v>
      </c>
      <c r="B29" s="2">
        <v>76302</v>
      </c>
      <c r="C29" s="2">
        <v>17.559999999999999</v>
      </c>
      <c r="D29" s="2">
        <v>0</v>
      </c>
      <c r="E29" s="2">
        <v>255</v>
      </c>
      <c r="F29" s="2">
        <v>1027.578</v>
      </c>
      <c r="G29" s="2">
        <v>1339842</v>
      </c>
      <c r="H29" s="2">
        <v>1339842</v>
      </c>
      <c r="I29" s="28">
        <f t="shared" si="0"/>
        <v>1320766.5</v>
      </c>
      <c r="J29" s="13"/>
      <c r="K29" s="13"/>
      <c r="L29" s="2">
        <f t="shared" si="2"/>
        <v>28647</v>
      </c>
      <c r="M29" s="2">
        <v>991029</v>
      </c>
      <c r="N29" s="2">
        <v>30.478000000000002</v>
      </c>
      <c r="O29" s="2">
        <v>0</v>
      </c>
      <c r="P29" s="2">
        <v>255</v>
      </c>
      <c r="Q29" s="2">
        <v>3766.348</v>
      </c>
      <c r="R29" s="2">
        <v>30204527</v>
      </c>
      <c r="S29" s="2">
        <v>30204527</v>
      </c>
      <c r="T29" s="28">
        <f t="shared" si="1"/>
        <v>29956769.75</v>
      </c>
      <c r="U29" s="13"/>
      <c r="V29" s="13"/>
      <c r="W29" s="2">
        <v>27</v>
      </c>
      <c r="X29" s="2">
        <v>20847</v>
      </c>
      <c r="Y29" s="2">
        <v>17.279</v>
      </c>
      <c r="Z29" s="2">
        <v>0</v>
      </c>
      <c r="AA29" s="2">
        <v>255</v>
      </c>
      <c r="AB29" s="2">
        <v>587.53200000000004</v>
      </c>
      <c r="AC29" s="2">
        <v>360213</v>
      </c>
      <c r="AD29" s="2">
        <v>360213</v>
      </c>
      <c r="AE29" s="42">
        <v>355001.25</v>
      </c>
    </row>
    <row r="30" spans="1:31">
      <c r="A30" s="2">
        <v>28</v>
      </c>
      <c r="B30" s="2">
        <v>91578</v>
      </c>
      <c r="C30" s="2">
        <v>30.347000000000001</v>
      </c>
      <c r="D30" s="2">
        <v>0</v>
      </c>
      <c r="E30" s="2">
        <v>255</v>
      </c>
      <c r="F30" s="2">
        <v>1250.6489999999999</v>
      </c>
      <c r="G30" s="2">
        <v>2779129</v>
      </c>
      <c r="H30" s="2">
        <v>2779129</v>
      </c>
      <c r="I30" s="28">
        <f t="shared" si="0"/>
        <v>2756234.5</v>
      </c>
      <c r="J30" s="13"/>
      <c r="K30" s="13"/>
      <c r="L30" s="2">
        <f t="shared" si="2"/>
        <v>28648</v>
      </c>
      <c r="M30" s="2">
        <v>70269</v>
      </c>
      <c r="N30" s="2">
        <v>18.998999999999999</v>
      </c>
      <c r="O30" s="2">
        <v>0</v>
      </c>
      <c r="P30" s="2">
        <v>255</v>
      </c>
      <c r="Q30" s="2">
        <v>984.30600000000004</v>
      </c>
      <c r="R30" s="2">
        <v>1335054</v>
      </c>
      <c r="S30" s="2">
        <v>1335054</v>
      </c>
      <c r="T30" s="28">
        <f t="shared" si="1"/>
        <v>1317486.75</v>
      </c>
      <c r="U30" s="13"/>
      <c r="V30" s="13"/>
      <c r="W30" s="2">
        <v>28</v>
      </c>
      <c r="X30" s="2">
        <v>35749</v>
      </c>
      <c r="Y30" s="2">
        <v>16.100000000000001</v>
      </c>
      <c r="Z30" s="2">
        <v>0</v>
      </c>
      <c r="AA30" s="2">
        <v>255</v>
      </c>
      <c r="AB30" s="2">
        <v>758.52800000000002</v>
      </c>
      <c r="AC30" s="2">
        <v>575551</v>
      </c>
      <c r="AD30" s="2">
        <v>575551</v>
      </c>
      <c r="AE30" s="42">
        <v>566613.75</v>
      </c>
    </row>
    <row r="31" spans="1:31">
      <c r="A31" s="2">
        <v>29</v>
      </c>
      <c r="B31" s="2">
        <v>85510</v>
      </c>
      <c r="C31" s="2">
        <v>20.864000000000001</v>
      </c>
      <c r="D31" s="2">
        <v>0</v>
      </c>
      <c r="E31" s="2">
        <v>255</v>
      </c>
      <c r="F31" s="2">
        <v>1166.433</v>
      </c>
      <c r="G31" s="2">
        <v>1784048</v>
      </c>
      <c r="H31" s="2">
        <v>1784048</v>
      </c>
      <c r="I31" s="28">
        <f t="shared" si="0"/>
        <v>1762670.5</v>
      </c>
      <c r="J31" s="13"/>
      <c r="K31" s="13"/>
      <c r="L31" s="2">
        <f t="shared" si="2"/>
        <v>28649</v>
      </c>
      <c r="M31" s="2">
        <v>49877</v>
      </c>
      <c r="N31" s="2">
        <v>28.558</v>
      </c>
      <c r="O31" s="2">
        <v>0</v>
      </c>
      <c r="P31" s="2">
        <v>255</v>
      </c>
      <c r="Q31" s="2">
        <v>866.74900000000002</v>
      </c>
      <c r="R31" s="2">
        <v>1424399</v>
      </c>
      <c r="S31" s="2">
        <v>1424399</v>
      </c>
      <c r="T31" s="28">
        <f t="shared" si="1"/>
        <v>1411929.75</v>
      </c>
      <c r="U31" s="13"/>
      <c r="V31" s="13"/>
      <c r="W31" s="2">
        <v>40</v>
      </c>
      <c r="X31" s="2">
        <v>46628</v>
      </c>
      <c r="Y31" s="2">
        <v>95.034000000000006</v>
      </c>
      <c r="Z31" s="2">
        <v>0</v>
      </c>
      <c r="AA31" s="2">
        <v>255</v>
      </c>
      <c r="AB31" s="2">
        <v>1025.5540000000001</v>
      </c>
      <c r="AC31" s="2">
        <v>4431260</v>
      </c>
      <c r="AD31" s="2">
        <v>4431260</v>
      </c>
      <c r="AE31" s="42">
        <v>4419603</v>
      </c>
    </row>
    <row r="32" spans="1:31">
      <c r="A32" s="2">
        <v>30</v>
      </c>
      <c r="B32" s="2">
        <v>411528</v>
      </c>
      <c r="C32" s="2">
        <v>34.630000000000003</v>
      </c>
      <c r="D32" s="2">
        <v>0</v>
      </c>
      <c r="E32" s="2">
        <v>255</v>
      </c>
      <c r="F32" s="2">
        <v>2410.0819999999999</v>
      </c>
      <c r="G32" s="2">
        <v>14251327</v>
      </c>
      <c r="H32" s="2">
        <v>14251327</v>
      </c>
      <c r="I32" s="28">
        <f t="shared" si="0"/>
        <v>14148445</v>
      </c>
      <c r="J32" s="13"/>
      <c r="K32" s="13"/>
      <c r="L32" s="2">
        <f t="shared" si="2"/>
        <v>28650</v>
      </c>
      <c r="M32" s="2">
        <v>22441</v>
      </c>
      <c r="N32" s="2">
        <v>24.59</v>
      </c>
      <c r="O32" s="2">
        <v>0</v>
      </c>
      <c r="P32" s="2">
        <v>255</v>
      </c>
      <c r="Q32" s="2">
        <v>604.66399999999999</v>
      </c>
      <c r="R32" s="2">
        <v>551820</v>
      </c>
      <c r="S32" s="2">
        <v>551820</v>
      </c>
      <c r="T32" s="28">
        <f t="shared" si="1"/>
        <v>546209.75</v>
      </c>
      <c r="U32" s="13"/>
      <c r="V32" s="13"/>
      <c r="W32" s="2">
        <v>30</v>
      </c>
      <c r="X32" s="2">
        <v>47854</v>
      </c>
      <c r="Y32" s="2">
        <v>10.407</v>
      </c>
      <c r="Z32" s="2">
        <v>0</v>
      </c>
      <c r="AA32" s="2">
        <v>255</v>
      </c>
      <c r="AB32" s="2">
        <v>834.67399999999998</v>
      </c>
      <c r="AC32" s="2">
        <v>498013</v>
      </c>
      <c r="AD32" s="2">
        <v>498013</v>
      </c>
      <c r="AE32" s="42">
        <v>486049.5</v>
      </c>
    </row>
    <row r="33" spans="1:31">
      <c r="A33" s="2">
        <v>31</v>
      </c>
      <c r="B33" s="2">
        <v>291455</v>
      </c>
      <c r="C33" s="2">
        <v>11.616</v>
      </c>
      <c r="D33" s="2">
        <v>0</v>
      </c>
      <c r="E33" s="2">
        <v>255</v>
      </c>
      <c r="F33" s="2">
        <v>2145.9589999999998</v>
      </c>
      <c r="G33" s="2">
        <v>3385585</v>
      </c>
      <c r="H33" s="2">
        <v>3385585</v>
      </c>
      <c r="I33" s="28">
        <f t="shared" si="0"/>
        <v>3312721.25</v>
      </c>
      <c r="J33" s="13"/>
      <c r="K33" s="13"/>
      <c r="L33" s="2">
        <f t="shared" si="2"/>
        <v>28651</v>
      </c>
      <c r="M33" s="2">
        <v>570883</v>
      </c>
      <c r="N33" s="2">
        <v>77.316000000000003</v>
      </c>
      <c r="O33" s="2">
        <v>0</v>
      </c>
      <c r="P33" s="2">
        <v>255</v>
      </c>
      <c r="Q33" s="2">
        <v>3343.5880000000002</v>
      </c>
      <c r="R33" s="2">
        <v>44138253</v>
      </c>
      <c r="S33" s="2">
        <v>44138253</v>
      </c>
      <c r="T33" s="28">
        <f t="shared" si="1"/>
        <v>43995532.25</v>
      </c>
      <c r="U33" s="13"/>
      <c r="V33" s="13"/>
      <c r="W33" s="2">
        <v>31</v>
      </c>
      <c r="X33" s="2">
        <v>28926</v>
      </c>
      <c r="Y33" s="2">
        <v>31.58</v>
      </c>
      <c r="Z33" s="2">
        <v>0</v>
      </c>
      <c r="AA33" s="2">
        <v>255</v>
      </c>
      <c r="AB33" s="2">
        <v>739.61199999999997</v>
      </c>
      <c r="AC33" s="2">
        <v>913496</v>
      </c>
      <c r="AD33" s="2">
        <v>913496</v>
      </c>
      <c r="AE33" s="42">
        <v>906264.5</v>
      </c>
    </row>
    <row r="34" spans="1:31">
      <c r="A34" s="2">
        <v>32</v>
      </c>
      <c r="B34" s="2">
        <v>448386</v>
      </c>
      <c r="C34" s="2">
        <v>48.034999999999997</v>
      </c>
      <c r="D34" s="2">
        <v>0</v>
      </c>
      <c r="E34" s="2">
        <v>255</v>
      </c>
      <c r="F34" s="2">
        <v>3201.95</v>
      </c>
      <c r="G34" s="2">
        <v>21538142</v>
      </c>
      <c r="H34" s="2">
        <v>21538142</v>
      </c>
      <c r="I34" s="28">
        <f t="shared" si="0"/>
        <v>21426045.5</v>
      </c>
      <c r="J34" s="13"/>
      <c r="K34" s="13"/>
      <c r="L34" s="2">
        <f t="shared" si="2"/>
        <v>28652</v>
      </c>
      <c r="M34" s="2">
        <v>313918</v>
      </c>
      <c r="N34" s="2">
        <v>76.495999999999995</v>
      </c>
      <c r="O34" s="2">
        <v>0</v>
      </c>
      <c r="P34" s="2">
        <v>255</v>
      </c>
      <c r="Q34" s="2">
        <v>2208.277</v>
      </c>
      <c r="R34" s="2">
        <v>24013511</v>
      </c>
      <c r="S34" s="2">
        <v>24013511</v>
      </c>
      <c r="T34" s="28">
        <f t="shared" si="1"/>
        <v>23935031.5</v>
      </c>
      <c r="U34" s="13"/>
      <c r="V34" s="13"/>
      <c r="W34" s="2">
        <v>32</v>
      </c>
      <c r="X34" s="2">
        <v>29792</v>
      </c>
      <c r="Y34" s="2">
        <v>24.736999999999998</v>
      </c>
      <c r="Z34" s="2">
        <v>0</v>
      </c>
      <c r="AA34" s="2">
        <v>255</v>
      </c>
      <c r="AB34" s="2">
        <v>676.13</v>
      </c>
      <c r="AC34" s="2">
        <v>736959</v>
      </c>
      <c r="AD34" s="2">
        <v>736959</v>
      </c>
      <c r="AE34" s="42">
        <v>729511</v>
      </c>
    </row>
    <row r="35" spans="1:31">
      <c r="A35" s="2">
        <v>33</v>
      </c>
      <c r="B35" s="2">
        <v>209372</v>
      </c>
      <c r="C35" s="2">
        <v>9.2799999999999994</v>
      </c>
      <c r="D35" s="2">
        <v>0</v>
      </c>
      <c r="E35" s="2">
        <v>255</v>
      </c>
      <c r="F35" s="2">
        <v>1827.193</v>
      </c>
      <c r="G35" s="2">
        <v>1942979</v>
      </c>
      <c r="H35" s="2">
        <v>1942979</v>
      </c>
      <c r="I35" s="28">
        <f t="shared" si="0"/>
        <v>1890636</v>
      </c>
      <c r="J35" s="13"/>
      <c r="K35" s="13"/>
      <c r="L35" s="2">
        <f t="shared" si="2"/>
        <v>28653</v>
      </c>
      <c r="M35" s="2">
        <v>59731</v>
      </c>
      <c r="N35" s="2">
        <v>13.096</v>
      </c>
      <c r="O35" s="2">
        <v>0</v>
      </c>
      <c r="P35" s="2">
        <v>255</v>
      </c>
      <c r="Q35" s="2">
        <v>1077.201</v>
      </c>
      <c r="R35" s="2">
        <v>782226</v>
      </c>
      <c r="S35" s="2">
        <v>782226</v>
      </c>
      <c r="T35" s="28">
        <f t="shared" si="1"/>
        <v>767293.25</v>
      </c>
      <c r="U35" s="13"/>
      <c r="V35" s="13"/>
      <c r="W35" s="2">
        <v>33</v>
      </c>
      <c r="X35" s="2">
        <v>29842</v>
      </c>
      <c r="Y35" s="2">
        <v>19.094000000000001</v>
      </c>
      <c r="Z35" s="2">
        <v>0</v>
      </c>
      <c r="AA35" s="2">
        <v>255</v>
      </c>
      <c r="AB35" s="2">
        <v>701.03899999999999</v>
      </c>
      <c r="AC35" s="2">
        <v>569797</v>
      </c>
      <c r="AD35" s="2">
        <v>569797</v>
      </c>
      <c r="AE35" s="42">
        <v>562336.5</v>
      </c>
    </row>
    <row r="36" spans="1:31">
      <c r="A36" s="2">
        <v>34</v>
      </c>
      <c r="B36" s="2">
        <v>191576</v>
      </c>
      <c r="C36" s="2">
        <v>14.885</v>
      </c>
      <c r="D36" s="2">
        <v>0</v>
      </c>
      <c r="E36" s="2">
        <v>255</v>
      </c>
      <c r="F36" s="2">
        <v>1795.3389999999999</v>
      </c>
      <c r="G36" s="2">
        <v>2851576</v>
      </c>
      <c r="H36" s="2">
        <v>2851576</v>
      </c>
      <c r="I36" s="28">
        <f t="shared" si="0"/>
        <v>2803682</v>
      </c>
      <c r="J36" s="13"/>
      <c r="K36" s="13"/>
      <c r="L36" s="2">
        <f t="shared" si="2"/>
        <v>28654</v>
      </c>
      <c r="M36" s="2">
        <v>232918</v>
      </c>
      <c r="N36" s="2">
        <v>52.985999999999997</v>
      </c>
      <c r="O36" s="2">
        <v>0</v>
      </c>
      <c r="P36" s="2">
        <v>255</v>
      </c>
      <c r="Q36" s="2">
        <v>2176.8069999999998</v>
      </c>
      <c r="R36" s="2">
        <v>12341382</v>
      </c>
      <c r="S36" s="2">
        <v>12341382</v>
      </c>
      <c r="T36" s="28">
        <f t="shared" si="1"/>
        <v>12283152.5</v>
      </c>
      <c r="U36" s="13"/>
      <c r="V36" s="13"/>
      <c r="W36" s="2">
        <v>34</v>
      </c>
      <c r="X36" s="2">
        <v>42914</v>
      </c>
      <c r="Y36" s="2">
        <v>18.117000000000001</v>
      </c>
      <c r="Z36" s="2">
        <v>0</v>
      </c>
      <c r="AA36" s="2">
        <v>255</v>
      </c>
      <c r="AB36" s="2">
        <v>871.72900000000004</v>
      </c>
      <c r="AC36" s="2">
        <v>777463</v>
      </c>
      <c r="AD36" s="2">
        <v>777463</v>
      </c>
      <c r="AE36" s="42">
        <v>766734.5</v>
      </c>
    </row>
    <row r="37" spans="1:31">
      <c r="A37" s="2">
        <v>35</v>
      </c>
      <c r="B37" s="2">
        <v>151667</v>
      </c>
      <c r="C37" s="2">
        <v>9.7739999999999991</v>
      </c>
      <c r="D37" s="2">
        <v>0</v>
      </c>
      <c r="E37" s="2">
        <v>255</v>
      </c>
      <c r="F37" s="2">
        <v>1571.0329999999999</v>
      </c>
      <c r="G37" s="2">
        <v>1482359</v>
      </c>
      <c r="H37" s="2">
        <v>1482359</v>
      </c>
      <c r="I37" s="28">
        <f t="shared" si="0"/>
        <v>1444442.25</v>
      </c>
      <c r="J37" s="13"/>
      <c r="K37" s="13"/>
      <c r="L37" s="2">
        <f t="shared" si="2"/>
        <v>28655</v>
      </c>
      <c r="M37" s="2">
        <v>242485</v>
      </c>
      <c r="N37" s="2">
        <v>50.963999999999999</v>
      </c>
      <c r="O37" s="2">
        <v>0</v>
      </c>
      <c r="P37" s="2">
        <v>255</v>
      </c>
      <c r="Q37" s="2">
        <v>1985.98</v>
      </c>
      <c r="R37" s="2">
        <v>12357925</v>
      </c>
      <c r="S37" s="2">
        <v>12357925</v>
      </c>
      <c r="T37" s="28">
        <f t="shared" si="1"/>
        <v>12297303.75</v>
      </c>
      <c r="U37" s="13"/>
      <c r="V37" s="13"/>
      <c r="W37" s="2">
        <v>35</v>
      </c>
      <c r="X37" s="2">
        <v>46096</v>
      </c>
      <c r="Y37" s="2">
        <v>15.442</v>
      </c>
      <c r="Z37" s="2">
        <v>0</v>
      </c>
      <c r="AA37" s="2">
        <v>255</v>
      </c>
      <c r="AB37" s="2">
        <v>847.3</v>
      </c>
      <c r="AC37" s="2">
        <v>711827</v>
      </c>
      <c r="AD37" s="2">
        <v>711827</v>
      </c>
      <c r="AE37" s="42">
        <v>700303</v>
      </c>
    </row>
    <row r="38" spans="1:31">
      <c r="A38" s="2">
        <v>36</v>
      </c>
      <c r="B38" s="2">
        <v>121464</v>
      </c>
      <c r="C38" s="2">
        <v>15.303000000000001</v>
      </c>
      <c r="D38" s="2">
        <v>0</v>
      </c>
      <c r="E38" s="2">
        <v>255</v>
      </c>
      <c r="F38" s="2">
        <v>1395.809</v>
      </c>
      <c r="G38" s="2">
        <v>1858716</v>
      </c>
      <c r="H38" s="2">
        <v>1858716</v>
      </c>
      <c r="I38" s="28">
        <f t="shared" si="0"/>
        <v>1828350</v>
      </c>
      <c r="J38" s="13"/>
      <c r="K38" s="13"/>
      <c r="L38" s="2">
        <f t="shared" si="2"/>
        <v>28656</v>
      </c>
      <c r="M38" s="2">
        <v>373428</v>
      </c>
      <c r="N38" s="2">
        <v>52.676000000000002</v>
      </c>
      <c r="O38" s="2">
        <v>0</v>
      </c>
      <c r="P38" s="2">
        <v>255</v>
      </c>
      <c r="Q38" s="2">
        <v>2516.2979999999998</v>
      </c>
      <c r="R38" s="2">
        <v>19670862</v>
      </c>
      <c r="S38" s="2">
        <v>19670862</v>
      </c>
      <c r="T38" s="28">
        <f t="shared" si="1"/>
        <v>19577505</v>
      </c>
      <c r="U38" s="13"/>
      <c r="V38" s="13"/>
      <c r="W38" s="2">
        <v>28</v>
      </c>
      <c r="X38" s="2">
        <v>338538</v>
      </c>
      <c r="Y38" s="2">
        <v>60.206000000000003</v>
      </c>
      <c r="Z38" s="2">
        <v>0</v>
      </c>
      <c r="AA38" s="2">
        <v>255</v>
      </c>
      <c r="AB38" s="2">
        <v>2778.8159999999998</v>
      </c>
      <c r="AC38" s="2">
        <v>20382009</v>
      </c>
      <c r="AD38" s="2">
        <v>20382009</v>
      </c>
      <c r="AE38" s="42">
        <v>20297374.5</v>
      </c>
    </row>
    <row r="39" spans="1:31">
      <c r="A39" s="2">
        <v>37</v>
      </c>
      <c r="B39" s="2">
        <v>268852</v>
      </c>
      <c r="C39" s="2">
        <v>5.9710000000000001</v>
      </c>
      <c r="D39" s="2">
        <v>0</v>
      </c>
      <c r="E39" s="2">
        <v>223</v>
      </c>
      <c r="F39" s="2">
        <v>1919.412</v>
      </c>
      <c r="G39" s="2">
        <v>1605424</v>
      </c>
      <c r="H39" s="2">
        <v>1605424</v>
      </c>
      <c r="I39" s="28">
        <f t="shared" si="0"/>
        <v>1538211</v>
      </c>
      <c r="J39" s="13"/>
      <c r="K39" s="13"/>
      <c r="L39" s="2">
        <f t="shared" si="2"/>
        <v>28657</v>
      </c>
      <c r="M39" s="2">
        <v>112322</v>
      </c>
      <c r="N39" s="2">
        <v>93.444000000000003</v>
      </c>
      <c r="O39" s="2">
        <v>0</v>
      </c>
      <c r="P39" s="2">
        <v>255</v>
      </c>
      <c r="Q39" s="2">
        <v>1359.7149999999999</v>
      </c>
      <c r="R39" s="2">
        <v>10495823</v>
      </c>
      <c r="S39" s="2">
        <v>10495823</v>
      </c>
      <c r="T39" s="28">
        <f t="shared" si="1"/>
        <v>10467742.5</v>
      </c>
      <c r="U39" s="13"/>
      <c r="V39" s="13"/>
      <c r="W39" s="2">
        <v>29</v>
      </c>
      <c r="X39" s="2">
        <v>291999</v>
      </c>
      <c r="Y39" s="2">
        <v>45.497</v>
      </c>
      <c r="Z39" s="2">
        <v>0</v>
      </c>
      <c r="AA39" s="2">
        <v>255</v>
      </c>
      <c r="AB39" s="2">
        <v>2449.3180000000002</v>
      </c>
      <c r="AC39" s="2">
        <v>13284933</v>
      </c>
      <c r="AD39" s="2">
        <v>13284933</v>
      </c>
      <c r="AE39" s="42">
        <v>13211933.25</v>
      </c>
    </row>
    <row r="40" spans="1:31">
      <c r="A40" s="2">
        <v>38</v>
      </c>
      <c r="B40" s="2">
        <v>98221</v>
      </c>
      <c r="C40" s="2">
        <v>18.905999999999999</v>
      </c>
      <c r="D40" s="2">
        <v>0</v>
      </c>
      <c r="E40" s="2">
        <v>255</v>
      </c>
      <c r="F40" s="2">
        <v>1316.4929999999999</v>
      </c>
      <c r="G40" s="2">
        <v>1856973</v>
      </c>
      <c r="H40" s="2">
        <v>1856973</v>
      </c>
      <c r="I40" s="28">
        <f t="shared" si="0"/>
        <v>1832417.75</v>
      </c>
      <c r="J40" s="13"/>
      <c r="K40" s="13"/>
      <c r="L40" s="2">
        <f t="shared" si="2"/>
        <v>28658</v>
      </c>
      <c r="M40" s="2">
        <v>42445</v>
      </c>
      <c r="N40" s="2">
        <v>116.16200000000001</v>
      </c>
      <c r="O40" s="2">
        <v>0</v>
      </c>
      <c r="P40" s="2">
        <v>255</v>
      </c>
      <c r="Q40" s="2">
        <v>782.81</v>
      </c>
      <c r="R40" s="2">
        <v>4930476</v>
      </c>
      <c r="S40" s="2">
        <v>4930476</v>
      </c>
      <c r="T40" s="28">
        <f t="shared" si="1"/>
        <v>4919864.75</v>
      </c>
      <c r="U40" s="13"/>
      <c r="V40" s="13"/>
      <c r="W40" s="2">
        <v>38</v>
      </c>
      <c r="X40" s="2">
        <v>51397</v>
      </c>
      <c r="Y40" s="2">
        <v>10.118</v>
      </c>
      <c r="Z40" s="2">
        <v>0</v>
      </c>
      <c r="AA40" s="2">
        <v>255</v>
      </c>
      <c r="AB40" s="2">
        <v>994.14300000000003</v>
      </c>
      <c r="AC40" s="2">
        <v>520034</v>
      </c>
      <c r="AD40" s="2">
        <v>520034</v>
      </c>
      <c r="AE40" s="42">
        <v>507184.75</v>
      </c>
    </row>
    <row r="41" spans="1:3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2">
        <f t="shared" si="2"/>
        <v>28659</v>
      </c>
      <c r="M41" s="2">
        <v>27103</v>
      </c>
      <c r="N41" s="2">
        <v>92.733999999999995</v>
      </c>
      <c r="O41" s="2">
        <v>0</v>
      </c>
      <c r="P41" s="2">
        <v>255</v>
      </c>
      <c r="Q41" s="2">
        <v>682.54700000000003</v>
      </c>
      <c r="R41" s="2">
        <v>2513380</v>
      </c>
      <c r="S41" s="2">
        <v>2513380</v>
      </c>
      <c r="T41" s="28">
        <f t="shared" si="1"/>
        <v>2506604.25</v>
      </c>
      <c r="U41" s="13"/>
      <c r="V41" s="13"/>
      <c r="W41" s="2">
        <v>39</v>
      </c>
      <c r="X41" s="2">
        <v>59587</v>
      </c>
      <c r="Y41" s="2">
        <v>7.6870000000000003</v>
      </c>
      <c r="Z41" s="2">
        <v>0</v>
      </c>
      <c r="AA41" s="2">
        <v>255</v>
      </c>
      <c r="AB41" s="2">
        <v>958.67399999999998</v>
      </c>
      <c r="AC41" s="2">
        <v>458043</v>
      </c>
      <c r="AD41" s="2">
        <v>458043</v>
      </c>
      <c r="AE41" s="42">
        <v>443146.25</v>
      </c>
    </row>
    <row r="42" spans="1:3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2">
        <f t="shared" si="2"/>
        <v>28660</v>
      </c>
      <c r="M42" s="2">
        <v>46415</v>
      </c>
      <c r="N42" s="2">
        <v>20.709</v>
      </c>
      <c r="O42" s="2">
        <v>0</v>
      </c>
      <c r="P42" s="2">
        <v>255</v>
      </c>
      <c r="Q42" s="2">
        <v>812.86599999999999</v>
      </c>
      <c r="R42" s="2">
        <v>961200</v>
      </c>
      <c r="S42" s="2">
        <v>961200</v>
      </c>
      <c r="T42" s="28">
        <f t="shared" si="1"/>
        <v>949596.25</v>
      </c>
      <c r="U42" s="13"/>
      <c r="V42" s="13"/>
      <c r="W42" s="2">
        <v>40</v>
      </c>
      <c r="X42" s="2">
        <v>39089</v>
      </c>
      <c r="Y42" s="2">
        <v>19.8</v>
      </c>
      <c r="Z42" s="2">
        <v>0</v>
      </c>
      <c r="AA42" s="2">
        <v>255</v>
      </c>
      <c r="AB42" s="2">
        <v>820.58900000000006</v>
      </c>
      <c r="AC42" s="2">
        <v>773968</v>
      </c>
      <c r="AD42" s="2">
        <v>773968</v>
      </c>
      <c r="AE42" s="42">
        <v>764195.75</v>
      </c>
    </row>
    <row r="43" spans="1:3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2">
        <f t="shared" si="2"/>
        <v>28661</v>
      </c>
      <c r="M43" s="2">
        <v>41739</v>
      </c>
      <c r="N43" s="2">
        <v>25.567</v>
      </c>
      <c r="O43" s="2">
        <v>0</v>
      </c>
      <c r="P43" s="2">
        <v>255</v>
      </c>
      <c r="Q43" s="2">
        <v>804.68399999999997</v>
      </c>
      <c r="R43" s="2">
        <v>1067130</v>
      </c>
      <c r="S43" s="2">
        <v>1067130</v>
      </c>
      <c r="T43" s="28">
        <f t="shared" si="1"/>
        <v>1056695.25</v>
      </c>
      <c r="U43" s="13"/>
      <c r="V43" s="13"/>
      <c r="W43" s="2">
        <v>41</v>
      </c>
      <c r="X43" s="2">
        <v>44144</v>
      </c>
      <c r="Y43" s="2">
        <v>72.257000000000005</v>
      </c>
      <c r="Z43" s="2">
        <v>0</v>
      </c>
      <c r="AA43" s="2">
        <v>255</v>
      </c>
      <c r="AB43" s="2">
        <v>960.23900000000003</v>
      </c>
      <c r="AC43" s="2">
        <v>3189694</v>
      </c>
      <c r="AD43" s="2">
        <v>3189694</v>
      </c>
      <c r="AE43" s="42">
        <v>3178658</v>
      </c>
    </row>
    <row r="44" spans="1:3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2">
        <f t="shared" si="2"/>
        <v>28662</v>
      </c>
      <c r="M44" s="2">
        <v>36926</v>
      </c>
      <c r="N44" s="2">
        <v>46.758000000000003</v>
      </c>
      <c r="O44" s="2">
        <v>0</v>
      </c>
      <c r="P44" s="2">
        <v>255</v>
      </c>
      <c r="Q44" s="2">
        <v>741.44200000000001</v>
      </c>
      <c r="R44" s="2">
        <v>1726599</v>
      </c>
      <c r="S44" s="2">
        <v>1726599</v>
      </c>
      <c r="T44" s="28">
        <f t="shared" si="1"/>
        <v>1717367.5</v>
      </c>
      <c r="U44" s="13"/>
      <c r="V44" s="13"/>
      <c r="W44" s="2">
        <v>42</v>
      </c>
      <c r="X44" s="2">
        <v>41448</v>
      </c>
      <c r="Y44" s="2">
        <v>21.436</v>
      </c>
      <c r="Z44" s="2">
        <v>0</v>
      </c>
      <c r="AA44" s="2">
        <v>255</v>
      </c>
      <c r="AB44" s="2">
        <v>810.42200000000003</v>
      </c>
      <c r="AC44" s="2">
        <v>888474</v>
      </c>
      <c r="AD44" s="2">
        <v>888474</v>
      </c>
      <c r="AE44" s="42">
        <v>878112</v>
      </c>
    </row>
    <row r="45" spans="1:31">
      <c r="A45" s="29" t="s">
        <v>85</v>
      </c>
      <c r="B45" s="29"/>
      <c r="C45" s="29"/>
      <c r="D45" s="29"/>
      <c r="E45" s="29"/>
      <c r="F45" s="29"/>
      <c r="G45" s="29"/>
      <c r="H45" s="29"/>
      <c r="I45" s="13"/>
      <c r="J45" s="13"/>
      <c r="K45" s="13"/>
      <c r="L45" s="2">
        <f t="shared" si="2"/>
        <v>28663</v>
      </c>
      <c r="M45" s="2">
        <v>106969</v>
      </c>
      <c r="N45" s="2">
        <v>79.741</v>
      </c>
      <c r="O45" s="2">
        <v>0</v>
      </c>
      <c r="P45" s="2">
        <v>255</v>
      </c>
      <c r="Q45" s="2">
        <v>1337.6980000000001</v>
      </c>
      <c r="R45" s="2">
        <v>8529780</v>
      </c>
      <c r="S45" s="2">
        <v>8529780</v>
      </c>
      <c r="T45" s="28">
        <f t="shared" si="1"/>
        <v>8503037.75</v>
      </c>
      <c r="U45" s="13"/>
      <c r="V45" s="13"/>
      <c r="W45" s="2">
        <v>43</v>
      </c>
      <c r="X45" s="2">
        <v>31866</v>
      </c>
      <c r="Y45" s="2">
        <v>25.591999999999999</v>
      </c>
      <c r="Z45" s="2">
        <v>0</v>
      </c>
      <c r="AA45" s="2">
        <v>255</v>
      </c>
      <c r="AB45" s="2">
        <v>678.07100000000003</v>
      </c>
      <c r="AC45" s="2">
        <v>815508</v>
      </c>
      <c r="AD45" s="2">
        <v>815508</v>
      </c>
      <c r="AE45" s="42">
        <v>807541.5</v>
      </c>
    </row>
    <row r="46" spans="1:31">
      <c r="A46" s="29">
        <v>1</v>
      </c>
      <c r="B46" s="29">
        <v>2466</v>
      </c>
      <c r="C46" s="29">
        <v>0</v>
      </c>
      <c r="D46" s="29">
        <v>0</v>
      </c>
      <c r="E46" s="29">
        <v>0</v>
      </c>
      <c r="F46" s="29">
        <v>198.05199999999999</v>
      </c>
      <c r="G46" s="29">
        <v>0</v>
      </c>
      <c r="H46" s="29">
        <v>0</v>
      </c>
      <c r="I46" s="13"/>
      <c r="J46" s="13"/>
      <c r="K46" s="13"/>
      <c r="L46" s="2">
        <f t="shared" si="2"/>
        <v>28664</v>
      </c>
      <c r="M46" s="2">
        <v>30006</v>
      </c>
      <c r="N46" s="2">
        <v>54.914999999999999</v>
      </c>
      <c r="O46" s="2">
        <v>0</v>
      </c>
      <c r="P46" s="2">
        <v>255</v>
      </c>
      <c r="Q46" s="2">
        <v>806.67899999999997</v>
      </c>
      <c r="R46" s="2">
        <v>1647784</v>
      </c>
      <c r="S46" s="2">
        <v>1647784</v>
      </c>
      <c r="T46" s="28">
        <f t="shared" si="1"/>
        <v>1640282.5</v>
      </c>
      <c r="U46" s="13"/>
      <c r="V46" s="13"/>
      <c r="W46" s="2">
        <v>44</v>
      </c>
      <c r="X46" s="2">
        <v>32719</v>
      </c>
      <c r="Y46" s="2">
        <v>20.951000000000001</v>
      </c>
      <c r="Z46" s="2">
        <v>0</v>
      </c>
      <c r="AA46" s="2">
        <v>255</v>
      </c>
      <c r="AB46" s="2">
        <v>733.56100000000004</v>
      </c>
      <c r="AC46" s="2">
        <v>685497</v>
      </c>
      <c r="AD46" s="2">
        <v>685497</v>
      </c>
      <c r="AE46" s="42">
        <v>677317.25</v>
      </c>
    </row>
    <row r="47" spans="1:31">
      <c r="A47" s="29">
        <v>2</v>
      </c>
      <c r="B47" s="29">
        <v>1155</v>
      </c>
      <c r="C47" s="29">
        <v>0</v>
      </c>
      <c r="D47" s="29">
        <v>0</v>
      </c>
      <c r="E47" s="29">
        <v>0</v>
      </c>
      <c r="F47" s="29">
        <v>134.36799999999999</v>
      </c>
      <c r="G47" s="29">
        <v>0</v>
      </c>
      <c r="H47" s="29">
        <v>0</v>
      </c>
      <c r="I47" s="13"/>
      <c r="J47" s="13"/>
      <c r="K47" s="13"/>
      <c r="L47" s="2">
        <f t="shared" si="2"/>
        <v>28665</v>
      </c>
      <c r="M47" s="2">
        <v>63877</v>
      </c>
      <c r="N47" s="2">
        <v>20.885000000000002</v>
      </c>
      <c r="O47" s="2">
        <v>0</v>
      </c>
      <c r="P47" s="2">
        <v>255</v>
      </c>
      <c r="Q47" s="2">
        <v>955.34900000000005</v>
      </c>
      <c r="R47" s="2">
        <v>1334060</v>
      </c>
      <c r="S47" s="2">
        <v>1334060</v>
      </c>
      <c r="T47" s="28">
        <f t="shared" si="1"/>
        <v>1318090.75</v>
      </c>
      <c r="U47" s="13"/>
      <c r="V47" s="13"/>
      <c r="W47" s="2">
        <v>45</v>
      </c>
      <c r="X47" s="2">
        <v>38477</v>
      </c>
      <c r="Y47" s="2">
        <v>15.816000000000001</v>
      </c>
      <c r="Z47" s="2">
        <v>0</v>
      </c>
      <c r="AA47" s="2">
        <v>255</v>
      </c>
      <c r="AB47" s="2">
        <v>960.66700000000003</v>
      </c>
      <c r="AC47" s="2">
        <v>608537</v>
      </c>
      <c r="AD47" s="2">
        <v>608537</v>
      </c>
      <c r="AE47" s="42">
        <v>598917.75</v>
      </c>
    </row>
    <row r="48" spans="1:31">
      <c r="A48" s="29">
        <v>3</v>
      </c>
      <c r="B48" s="29">
        <v>1797</v>
      </c>
      <c r="C48" s="29">
        <v>0</v>
      </c>
      <c r="D48" s="29">
        <v>0</v>
      </c>
      <c r="E48" s="29">
        <v>0</v>
      </c>
      <c r="F48" s="29">
        <v>153.14099999999999</v>
      </c>
      <c r="G48" s="29">
        <v>0</v>
      </c>
      <c r="H48" s="29">
        <v>0</v>
      </c>
      <c r="I48" s="13"/>
      <c r="J48" s="13"/>
      <c r="K48" s="13"/>
      <c r="L48" s="2">
        <f t="shared" si="2"/>
        <v>28666</v>
      </c>
      <c r="M48" s="2">
        <v>142791</v>
      </c>
      <c r="N48" s="2">
        <v>44.470999999999997</v>
      </c>
      <c r="O48" s="2">
        <v>0</v>
      </c>
      <c r="P48" s="2">
        <v>255</v>
      </c>
      <c r="Q48" s="2">
        <v>1597.0139999999999</v>
      </c>
      <c r="R48" s="2">
        <v>6350057</v>
      </c>
      <c r="S48" s="2">
        <v>6350057</v>
      </c>
      <c r="T48" s="28">
        <f t="shared" si="1"/>
        <v>6314359.25</v>
      </c>
      <c r="U48" s="13"/>
      <c r="V48" s="13"/>
      <c r="W48" s="2">
        <v>45</v>
      </c>
      <c r="X48" s="2">
        <v>83352</v>
      </c>
      <c r="Y48" s="2">
        <v>49.445999999999998</v>
      </c>
      <c r="Z48" s="2">
        <v>0</v>
      </c>
      <c r="AA48" s="2">
        <v>255</v>
      </c>
      <c r="AB48" s="2">
        <v>1147.4280000000001</v>
      </c>
      <c r="AC48" s="2">
        <v>4121441</v>
      </c>
      <c r="AD48" s="2">
        <v>4121441</v>
      </c>
      <c r="AE48" s="42">
        <v>4100603</v>
      </c>
    </row>
    <row r="49" spans="1:31">
      <c r="A49" s="29">
        <v>4</v>
      </c>
      <c r="B49" s="29">
        <v>2388</v>
      </c>
      <c r="C49" s="29">
        <v>0</v>
      </c>
      <c r="D49" s="29">
        <v>0</v>
      </c>
      <c r="E49" s="29">
        <v>0</v>
      </c>
      <c r="F49" s="29">
        <v>186.84700000000001</v>
      </c>
      <c r="G49" s="29">
        <v>0</v>
      </c>
      <c r="H49" s="29">
        <v>0</v>
      </c>
      <c r="I49" s="13"/>
      <c r="J49" s="13"/>
      <c r="K49" s="13"/>
      <c r="L49" s="2">
        <f t="shared" si="2"/>
        <v>28667</v>
      </c>
      <c r="M49" s="2">
        <v>34714</v>
      </c>
      <c r="N49" s="2">
        <v>51.548999999999999</v>
      </c>
      <c r="O49" s="2">
        <v>0</v>
      </c>
      <c r="P49" s="2">
        <v>255</v>
      </c>
      <c r="Q49" s="2">
        <v>798.51800000000003</v>
      </c>
      <c r="R49" s="2">
        <v>1789478</v>
      </c>
      <c r="S49" s="2">
        <v>1789478</v>
      </c>
      <c r="T49" s="28">
        <f t="shared" si="1"/>
        <v>1780799.5</v>
      </c>
      <c r="U49" s="13"/>
      <c r="V49" s="13"/>
      <c r="W49" s="2">
        <v>47</v>
      </c>
      <c r="X49" s="2">
        <v>44990</v>
      </c>
      <c r="Y49" s="2">
        <v>32.781999999999996</v>
      </c>
      <c r="Z49" s="2">
        <v>0</v>
      </c>
      <c r="AA49" s="2">
        <v>255</v>
      </c>
      <c r="AB49" s="2">
        <v>977.35400000000004</v>
      </c>
      <c r="AC49" s="2">
        <v>1474861</v>
      </c>
      <c r="AD49" s="2">
        <v>1474861</v>
      </c>
      <c r="AE49" s="42">
        <v>1463613.5</v>
      </c>
    </row>
    <row r="50" spans="1:31">
      <c r="A50" s="29">
        <v>5</v>
      </c>
      <c r="B50" s="29">
        <v>352</v>
      </c>
      <c r="C50" s="29">
        <v>0</v>
      </c>
      <c r="D50" s="29">
        <v>0</v>
      </c>
      <c r="E50" s="29">
        <v>0</v>
      </c>
      <c r="F50" s="29">
        <v>86.38</v>
      </c>
      <c r="G50" s="29">
        <v>0</v>
      </c>
      <c r="H50" s="29">
        <v>0</v>
      </c>
      <c r="I50" s="13"/>
      <c r="J50" s="13"/>
      <c r="K50" s="13"/>
      <c r="L50" s="2">
        <f t="shared" si="2"/>
        <v>28668</v>
      </c>
      <c r="M50" s="2">
        <v>162437</v>
      </c>
      <c r="N50" s="2">
        <v>62.125</v>
      </c>
      <c r="O50" s="2">
        <v>0</v>
      </c>
      <c r="P50" s="2">
        <v>255</v>
      </c>
      <c r="Q50" s="2">
        <v>1851.327</v>
      </c>
      <c r="R50" s="2">
        <v>10091440</v>
      </c>
      <c r="S50" s="2">
        <v>10091440</v>
      </c>
      <c r="T50" s="28">
        <f t="shared" si="1"/>
        <v>10050830.75</v>
      </c>
      <c r="U50" s="13"/>
      <c r="V50" s="13"/>
      <c r="W50" s="2">
        <v>48</v>
      </c>
      <c r="X50" s="2">
        <v>28620</v>
      </c>
      <c r="Y50" s="2">
        <v>15.938000000000001</v>
      </c>
      <c r="Z50" s="2">
        <v>0</v>
      </c>
      <c r="AA50" s="2">
        <v>255</v>
      </c>
      <c r="AB50" s="2">
        <v>683.774</v>
      </c>
      <c r="AC50" s="2">
        <v>456154</v>
      </c>
      <c r="AD50" s="2">
        <v>456154</v>
      </c>
      <c r="AE50" s="42">
        <v>448999</v>
      </c>
    </row>
    <row r="51" spans="1:31">
      <c r="A51" s="29">
        <v>6</v>
      </c>
      <c r="B51" s="29">
        <v>1387</v>
      </c>
      <c r="C51" s="29">
        <v>1E-3</v>
      </c>
      <c r="D51" s="29">
        <v>0</v>
      </c>
      <c r="E51" s="29">
        <v>1</v>
      </c>
      <c r="F51" s="29">
        <v>147.09700000000001</v>
      </c>
      <c r="G51" s="29">
        <v>1</v>
      </c>
      <c r="H51" s="29">
        <v>1</v>
      </c>
      <c r="I51" s="13"/>
      <c r="J51" s="13"/>
      <c r="K51" s="13"/>
      <c r="L51" s="2">
        <f t="shared" si="2"/>
        <v>28669</v>
      </c>
      <c r="M51" s="2">
        <v>60279</v>
      </c>
      <c r="N51" s="2">
        <v>46.887999999999998</v>
      </c>
      <c r="O51" s="2">
        <v>0</v>
      </c>
      <c r="P51" s="2">
        <v>255</v>
      </c>
      <c r="Q51" s="2">
        <v>952.88199999999995</v>
      </c>
      <c r="R51" s="2">
        <v>2826377</v>
      </c>
      <c r="S51" s="2">
        <v>2826377</v>
      </c>
      <c r="T51" s="28">
        <f t="shared" si="1"/>
        <v>2811307.25</v>
      </c>
      <c r="U51" s="13"/>
      <c r="V51" s="13"/>
      <c r="W51" s="2">
        <v>49</v>
      </c>
      <c r="X51" s="2">
        <v>110388</v>
      </c>
      <c r="Y51" s="2">
        <v>27.26</v>
      </c>
      <c r="Z51" s="2">
        <v>0</v>
      </c>
      <c r="AA51" s="2">
        <v>255</v>
      </c>
      <c r="AB51" s="2">
        <v>1290.6600000000001</v>
      </c>
      <c r="AC51" s="2">
        <v>3009195</v>
      </c>
      <c r="AD51" s="2">
        <v>3009195</v>
      </c>
      <c r="AE51" s="42">
        <v>2981598</v>
      </c>
    </row>
    <row r="52" spans="1:31">
      <c r="A52" s="29">
        <v>7</v>
      </c>
      <c r="B52" s="29">
        <v>766</v>
      </c>
      <c r="C52" s="29">
        <v>0</v>
      </c>
      <c r="D52" s="29">
        <v>0</v>
      </c>
      <c r="E52" s="29">
        <v>0</v>
      </c>
      <c r="F52" s="29">
        <v>105.52</v>
      </c>
      <c r="G52" s="29">
        <v>0</v>
      </c>
      <c r="H52" s="29">
        <v>0</v>
      </c>
      <c r="I52" s="13"/>
      <c r="J52" s="13"/>
      <c r="K52" s="13"/>
      <c r="L52" s="2">
        <f t="shared" si="2"/>
        <v>28670</v>
      </c>
      <c r="M52" s="2">
        <v>606975</v>
      </c>
      <c r="N52" s="2">
        <v>53.612000000000002</v>
      </c>
      <c r="O52" s="2">
        <v>0</v>
      </c>
      <c r="P52" s="2">
        <v>255</v>
      </c>
      <c r="Q52" s="2">
        <v>2960.6</v>
      </c>
      <c r="R52" s="2">
        <v>32540968</v>
      </c>
      <c r="S52" s="2">
        <v>32540968</v>
      </c>
      <c r="T52" s="28">
        <f t="shared" si="1"/>
        <v>32389224.25</v>
      </c>
      <c r="U52" s="13"/>
      <c r="V52" s="13"/>
      <c r="W52" s="2">
        <v>50</v>
      </c>
      <c r="X52" s="2">
        <v>80408</v>
      </c>
      <c r="Y52" s="2">
        <v>16.555</v>
      </c>
      <c r="Z52" s="2">
        <v>0</v>
      </c>
      <c r="AA52" s="2">
        <v>255</v>
      </c>
      <c r="AB52" s="2">
        <v>1095.7760000000001</v>
      </c>
      <c r="AC52" s="2">
        <v>1331133</v>
      </c>
      <c r="AD52" s="2">
        <v>1331133</v>
      </c>
      <c r="AE52" s="42">
        <v>1311031</v>
      </c>
    </row>
    <row r="53" spans="1:31">
      <c r="A53" s="29">
        <v>8</v>
      </c>
      <c r="B53" s="29">
        <v>492</v>
      </c>
      <c r="C53" s="29">
        <v>0</v>
      </c>
      <c r="D53" s="29">
        <v>0</v>
      </c>
      <c r="E53" s="29">
        <v>0</v>
      </c>
      <c r="F53" s="29">
        <v>83.111000000000004</v>
      </c>
      <c r="G53" s="29">
        <v>0</v>
      </c>
      <c r="H53" s="29">
        <v>0</v>
      </c>
      <c r="I53" s="13"/>
      <c r="J53" s="13"/>
      <c r="K53" s="13"/>
      <c r="L53" s="2">
        <f t="shared" si="2"/>
        <v>28671</v>
      </c>
      <c r="M53" s="2">
        <v>55371</v>
      </c>
      <c r="N53" s="2">
        <v>30.044</v>
      </c>
      <c r="O53" s="2">
        <v>0</v>
      </c>
      <c r="P53" s="2">
        <v>255</v>
      </c>
      <c r="Q53" s="2">
        <v>1195.876</v>
      </c>
      <c r="R53" s="2">
        <v>1663545</v>
      </c>
      <c r="S53" s="2">
        <v>1663545</v>
      </c>
      <c r="T53" s="28">
        <f t="shared" si="1"/>
        <v>1649702.25</v>
      </c>
      <c r="U53" s="13"/>
      <c r="V53" s="13"/>
      <c r="W53" s="2">
        <v>51</v>
      </c>
      <c r="X53" s="2">
        <v>446844</v>
      </c>
      <c r="Y53" s="2">
        <v>91.792000000000002</v>
      </c>
      <c r="Z53" s="2">
        <v>0</v>
      </c>
      <c r="AA53" s="2">
        <v>255</v>
      </c>
      <c r="AB53" s="2">
        <v>2646.0050000000001</v>
      </c>
      <c r="AC53" s="2">
        <v>41016837</v>
      </c>
      <c r="AD53" s="2">
        <v>41016837</v>
      </c>
      <c r="AE53" s="42">
        <v>40905126</v>
      </c>
    </row>
    <row r="54" spans="1:31">
      <c r="A54" s="29">
        <v>9</v>
      </c>
      <c r="B54" s="29">
        <v>935</v>
      </c>
      <c r="C54" s="29">
        <v>0</v>
      </c>
      <c r="D54" s="29">
        <v>0</v>
      </c>
      <c r="E54" s="29">
        <v>0</v>
      </c>
      <c r="F54" s="29">
        <v>115.625</v>
      </c>
      <c r="G54" s="29">
        <v>0</v>
      </c>
      <c r="H54" s="29">
        <v>0</v>
      </c>
      <c r="I54" s="13"/>
      <c r="J54" s="13"/>
      <c r="K54" s="13"/>
      <c r="L54" s="2">
        <f t="shared" si="2"/>
        <v>28672</v>
      </c>
      <c r="M54" s="2">
        <v>88655</v>
      </c>
      <c r="N54" s="2">
        <v>13.358000000000001</v>
      </c>
      <c r="O54" s="2">
        <v>0</v>
      </c>
      <c r="P54" s="2">
        <v>255</v>
      </c>
      <c r="Q54" s="2">
        <v>1211.0709999999999</v>
      </c>
      <c r="R54" s="2">
        <v>1184249</v>
      </c>
      <c r="S54" s="2">
        <v>1184249</v>
      </c>
      <c r="T54" s="28">
        <f t="shared" si="1"/>
        <v>1162085.25</v>
      </c>
      <c r="U54" s="13"/>
      <c r="V54" s="13"/>
      <c r="W54" s="2">
        <v>52</v>
      </c>
      <c r="X54" s="2">
        <v>38170</v>
      </c>
      <c r="Y54" s="2">
        <v>12.134</v>
      </c>
      <c r="Z54" s="2">
        <v>0</v>
      </c>
      <c r="AA54" s="2">
        <v>255</v>
      </c>
      <c r="AB54" s="2">
        <v>764.91899999999998</v>
      </c>
      <c r="AC54" s="2">
        <v>463142</v>
      </c>
      <c r="AD54" s="2">
        <v>463142</v>
      </c>
      <c r="AE54" s="42">
        <v>453599.5</v>
      </c>
    </row>
    <row r="55" spans="1:31">
      <c r="A55" s="29">
        <v>10</v>
      </c>
      <c r="B55" s="29">
        <v>1242</v>
      </c>
      <c r="C55" s="29">
        <v>0</v>
      </c>
      <c r="D55" s="29">
        <v>0</v>
      </c>
      <c r="E55" s="29">
        <v>0</v>
      </c>
      <c r="F55" s="29">
        <v>149.29</v>
      </c>
      <c r="G55" s="29">
        <v>0</v>
      </c>
      <c r="H55" s="29"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43"/>
      <c r="U55" s="13"/>
      <c r="V55" s="13"/>
      <c r="W55" s="2">
        <v>53</v>
      </c>
      <c r="X55" s="2">
        <v>66860</v>
      </c>
      <c r="Y55" s="2">
        <v>8</v>
      </c>
      <c r="Z55" s="2">
        <v>0</v>
      </c>
      <c r="AA55" s="2">
        <v>255</v>
      </c>
      <c r="AB55" s="2">
        <v>1052.8599999999999</v>
      </c>
      <c r="AC55" s="2">
        <v>534856</v>
      </c>
      <c r="AD55" s="2">
        <v>534856</v>
      </c>
      <c r="AE55" s="42">
        <v>518141</v>
      </c>
    </row>
    <row r="56" spans="1:31">
      <c r="A56" s="29">
        <v>11</v>
      </c>
      <c r="B56" s="29">
        <v>964</v>
      </c>
      <c r="C56" s="29">
        <v>2E-3</v>
      </c>
      <c r="D56" s="29">
        <v>0</v>
      </c>
      <c r="E56" s="29">
        <v>1</v>
      </c>
      <c r="F56" s="29">
        <v>114.416</v>
      </c>
      <c r="G56" s="29">
        <v>1</v>
      </c>
      <c r="H56" s="29">
        <v>1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>
      <c r="A57" s="29">
        <v>12</v>
      </c>
      <c r="B57" s="29">
        <v>847</v>
      </c>
      <c r="C57" s="29">
        <v>1.0999999999999999E-2</v>
      </c>
      <c r="D57" s="29">
        <v>0</v>
      </c>
      <c r="E57" s="29">
        <v>1</v>
      </c>
      <c r="F57" s="29">
        <v>126.72</v>
      </c>
      <c r="G57" s="29">
        <v>1</v>
      </c>
      <c r="H57" s="29">
        <v>1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FA6A-5E00-49CA-A8B6-6CC114A93924}">
  <dimension ref="A1:AF75"/>
  <sheetViews>
    <sheetView workbookViewId="0"/>
  </sheetViews>
  <sheetFormatPr defaultRowHeight="14.4"/>
  <cols>
    <col min="1" max="1" width="10.44140625" bestFit="1" customWidth="1"/>
    <col min="2" max="3" width="7" bestFit="1" customWidth="1"/>
    <col min="4" max="5" width="4.5546875" bestFit="1" customWidth="1"/>
    <col min="6" max="6" width="9" bestFit="1" customWidth="1"/>
    <col min="7" max="7" width="16.109375" bestFit="1" customWidth="1"/>
    <col min="8" max="8" width="20.88671875" bestFit="1" customWidth="1"/>
    <col min="9" max="9" width="12" bestFit="1" customWidth="1"/>
    <col min="12" max="12" width="15.109375" bestFit="1" customWidth="1"/>
    <col min="13" max="13" width="7" bestFit="1" customWidth="1"/>
    <col min="14" max="14" width="8" bestFit="1" customWidth="1"/>
    <col min="15" max="16" width="4.5546875" bestFit="1" customWidth="1"/>
    <col min="17" max="17" width="9" bestFit="1" customWidth="1"/>
    <col min="18" max="18" width="16.109375" bestFit="1" customWidth="1"/>
    <col min="19" max="19" width="20.88671875" bestFit="1" customWidth="1"/>
    <col min="20" max="20" width="12" bestFit="1" customWidth="1"/>
    <col min="24" max="24" width="20" bestFit="1" customWidth="1"/>
    <col min="25" max="26" width="7" bestFit="1" customWidth="1"/>
    <col min="27" max="28" width="4.5546875" bestFit="1" customWidth="1"/>
    <col min="29" max="29" width="9" bestFit="1" customWidth="1"/>
    <col min="30" max="30" width="16.109375" bestFit="1" customWidth="1"/>
    <col min="31" max="31" width="20.88671875" bestFit="1" customWidth="1"/>
  </cols>
  <sheetData>
    <row r="1" spans="1:32" ht="15.6">
      <c r="A1" s="20" t="s">
        <v>72</v>
      </c>
      <c r="B1" s="2"/>
      <c r="C1" s="2"/>
      <c r="D1" s="2"/>
      <c r="E1" s="2"/>
      <c r="F1" s="2"/>
      <c r="G1" s="2"/>
      <c r="H1" s="2"/>
      <c r="I1" s="13"/>
      <c r="J1" s="13"/>
      <c r="K1" s="13"/>
      <c r="L1" s="20" t="s">
        <v>73</v>
      </c>
      <c r="M1" s="2"/>
      <c r="N1" s="2"/>
      <c r="O1" s="2"/>
      <c r="P1" s="2"/>
      <c r="Q1" s="2"/>
      <c r="R1" s="2"/>
      <c r="S1" s="2"/>
      <c r="T1" s="2"/>
      <c r="U1" s="13"/>
      <c r="V1" s="13"/>
      <c r="W1" s="13"/>
      <c r="X1" s="20" t="s">
        <v>75</v>
      </c>
      <c r="Y1" s="2"/>
      <c r="Z1" s="2"/>
      <c r="AA1" s="2"/>
      <c r="AB1" s="2"/>
      <c r="AC1" s="2"/>
      <c r="AD1" s="2"/>
      <c r="AE1" s="2"/>
    </row>
    <row r="2" spans="1:32">
      <c r="A2" s="3" t="s">
        <v>76</v>
      </c>
      <c r="B2" s="3" t="s">
        <v>77</v>
      </c>
      <c r="C2" s="3" t="s">
        <v>78</v>
      </c>
      <c r="D2" s="3" t="s">
        <v>79</v>
      </c>
      <c r="E2" s="3" t="s">
        <v>80</v>
      </c>
      <c r="F2" s="3" t="s">
        <v>81</v>
      </c>
      <c r="G2" s="3" t="s">
        <v>82</v>
      </c>
      <c r="H2" s="3" t="s">
        <v>83</v>
      </c>
      <c r="I2" s="27" t="s">
        <v>84</v>
      </c>
      <c r="J2" s="13"/>
      <c r="K2" s="13"/>
      <c r="L2" s="3" t="s">
        <v>76</v>
      </c>
      <c r="M2" s="3" t="s">
        <v>77</v>
      </c>
      <c r="N2" s="3" t="s">
        <v>78</v>
      </c>
      <c r="O2" s="3" t="s">
        <v>79</v>
      </c>
      <c r="P2" s="3" t="s">
        <v>80</v>
      </c>
      <c r="Q2" s="3" t="s">
        <v>81</v>
      </c>
      <c r="R2" s="3" t="s">
        <v>82</v>
      </c>
      <c r="S2" s="3" t="s">
        <v>83</v>
      </c>
      <c r="T2" s="3" t="s">
        <v>84</v>
      </c>
      <c r="U2" s="13"/>
      <c r="V2" s="13"/>
      <c r="W2" s="13"/>
      <c r="X2" s="3" t="s">
        <v>76</v>
      </c>
      <c r="Y2" s="3" t="s">
        <v>77</v>
      </c>
      <c r="Z2" s="3" t="s">
        <v>78</v>
      </c>
      <c r="AA2" s="3" t="s">
        <v>79</v>
      </c>
      <c r="AB2" s="3" t="s">
        <v>80</v>
      </c>
      <c r="AC2" s="3" t="s">
        <v>81</v>
      </c>
      <c r="AD2" s="3" t="s">
        <v>82</v>
      </c>
      <c r="AE2" s="3" t="s">
        <v>83</v>
      </c>
      <c r="AF2" s="3" t="s">
        <v>84</v>
      </c>
    </row>
    <row r="3" spans="1:32">
      <c r="A3" s="2">
        <v>1</v>
      </c>
      <c r="B3" s="2">
        <v>65584</v>
      </c>
      <c r="C3" s="2">
        <v>54.665999999999997</v>
      </c>
      <c r="D3" s="2">
        <v>0</v>
      </c>
      <c r="E3" s="2">
        <v>255</v>
      </c>
      <c r="F3" s="2">
        <v>1091.5329999999999</v>
      </c>
      <c r="G3" s="2">
        <v>3585200</v>
      </c>
      <c r="H3" s="2">
        <v>3585200</v>
      </c>
      <c r="I3" s="28">
        <f t="shared" ref="I3:I48" si="0">G3-(B3*0.5454)</f>
        <v>3549430.4863999998</v>
      </c>
      <c r="J3" s="13"/>
      <c r="K3" s="13"/>
      <c r="L3" s="2">
        <v>1</v>
      </c>
      <c r="M3" s="2">
        <v>32311</v>
      </c>
      <c r="N3" s="2">
        <v>101.077</v>
      </c>
      <c r="O3" s="2">
        <v>0</v>
      </c>
      <c r="P3" s="2">
        <v>255</v>
      </c>
      <c r="Q3" s="2">
        <v>687.875</v>
      </c>
      <c r="R3" s="2">
        <v>3265901</v>
      </c>
      <c r="S3" s="2">
        <v>3265901</v>
      </c>
      <c r="T3" s="28">
        <f t="shared" ref="T3:T66" si="1">R3-(M3*0.5454)</f>
        <v>3248278.5806</v>
      </c>
      <c r="U3" s="13"/>
      <c r="V3" s="13"/>
      <c r="W3" s="13"/>
      <c r="X3" s="2">
        <v>1</v>
      </c>
      <c r="Y3" s="2">
        <v>76267</v>
      </c>
      <c r="Z3" s="2">
        <v>45.07</v>
      </c>
      <c r="AA3" s="2">
        <v>0</v>
      </c>
      <c r="AB3" s="2">
        <v>255</v>
      </c>
      <c r="AC3" s="2">
        <v>1047.056</v>
      </c>
      <c r="AD3" s="2">
        <v>3437340</v>
      </c>
      <c r="AE3" s="2">
        <v>3437340</v>
      </c>
      <c r="AF3" s="28">
        <f t="shared" ref="AF3:AF46" si="2">AD3-(Y3*0.5454)</f>
        <v>3395743.9781999998</v>
      </c>
    </row>
    <row r="4" spans="1:32">
      <c r="A4" s="2">
        <v>2</v>
      </c>
      <c r="B4" s="2">
        <v>124129</v>
      </c>
      <c r="C4" s="2">
        <v>51.136000000000003</v>
      </c>
      <c r="D4" s="2">
        <v>0</v>
      </c>
      <c r="E4" s="2">
        <v>255</v>
      </c>
      <c r="F4" s="2">
        <v>1911.222</v>
      </c>
      <c r="G4" s="2">
        <v>6347440</v>
      </c>
      <c r="H4" s="2">
        <v>6347440</v>
      </c>
      <c r="I4" s="28">
        <f t="shared" si="0"/>
        <v>6279740.0433999998</v>
      </c>
      <c r="J4" s="13"/>
      <c r="K4" s="13"/>
      <c r="L4" s="2">
        <v>2</v>
      </c>
      <c r="M4" s="2">
        <v>82965</v>
      </c>
      <c r="N4" s="2">
        <v>107.669</v>
      </c>
      <c r="O4" s="2">
        <v>0</v>
      </c>
      <c r="P4" s="2">
        <v>255</v>
      </c>
      <c r="Q4" s="2">
        <v>1475.8309999999999</v>
      </c>
      <c r="R4" s="2">
        <v>8932727</v>
      </c>
      <c r="S4" s="2">
        <v>8932727</v>
      </c>
      <c r="T4" s="28">
        <f t="shared" si="1"/>
        <v>8887477.8890000004</v>
      </c>
      <c r="U4" s="13"/>
      <c r="V4" s="13"/>
      <c r="W4" s="13"/>
      <c r="X4" s="2">
        <v>2</v>
      </c>
      <c r="Y4" s="2">
        <v>86990</v>
      </c>
      <c r="Z4" s="2">
        <v>14.175000000000001</v>
      </c>
      <c r="AA4" s="2">
        <v>0</v>
      </c>
      <c r="AB4" s="2">
        <v>163</v>
      </c>
      <c r="AC4" s="2">
        <v>1227.9829999999999</v>
      </c>
      <c r="AD4" s="2">
        <v>1233116</v>
      </c>
      <c r="AE4" s="2">
        <v>1233116</v>
      </c>
      <c r="AF4" s="28">
        <f t="shared" si="2"/>
        <v>1185671.6540000001</v>
      </c>
    </row>
    <row r="5" spans="1:32">
      <c r="A5" s="2">
        <v>3</v>
      </c>
      <c r="B5" s="2">
        <v>41404</v>
      </c>
      <c r="C5" s="2">
        <v>12.8</v>
      </c>
      <c r="D5" s="2">
        <v>0</v>
      </c>
      <c r="E5" s="2">
        <v>133</v>
      </c>
      <c r="F5" s="2">
        <v>815.46500000000003</v>
      </c>
      <c r="G5" s="2">
        <v>529964</v>
      </c>
      <c r="H5" s="2">
        <v>529964</v>
      </c>
      <c r="I5" s="28">
        <f t="shared" si="0"/>
        <v>507382.25839999999</v>
      </c>
      <c r="J5" s="13"/>
      <c r="K5" s="13"/>
      <c r="L5" s="2">
        <v>3</v>
      </c>
      <c r="M5" s="2">
        <v>26908</v>
      </c>
      <c r="N5" s="2">
        <v>120.791</v>
      </c>
      <c r="O5" s="2">
        <v>0</v>
      </c>
      <c r="P5" s="2">
        <v>255</v>
      </c>
      <c r="Q5" s="2">
        <v>794.72400000000005</v>
      </c>
      <c r="R5" s="2">
        <v>3250237</v>
      </c>
      <c r="S5" s="2">
        <v>3250237</v>
      </c>
      <c r="T5" s="28">
        <f t="shared" si="1"/>
        <v>3235561.3768000002</v>
      </c>
      <c r="U5" s="13"/>
      <c r="V5" s="13"/>
      <c r="W5" s="13"/>
      <c r="X5" s="2">
        <v>3</v>
      </c>
      <c r="Y5" s="2">
        <v>109615</v>
      </c>
      <c r="Z5" s="2">
        <v>36.808999999999997</v>
      </c>
      <c r="AA5" s="2">
        <v>0</v>
      </c>
      <c r="AB5" s="2">
        <v>255</v>
      </c>
      <c r="AC5" s="2">
        <v>1246.289</v>
      </c>
      <c r="AD5" s="2">
        <v>4034862</v>
      </c>
      <c r="AE5" s="2">
        <v>4034862</v>
      </c>
      <c r="AF5" s="28">
        <f t="shared" si="2"/>
        <v>3975077.9789999998</v>
      </c>
    </row>
    <row r="6" spans="1:32">
      <c r="A6" s="2">
        <v>4</v>
      </c>
      <c r="B6" s="2">
        <v>25085</v>
      </c>
      <c r="C6" s="2">
        <v>61.817</v>
      </c>
      <c r="D6" s="2">
        <v>0</v>
      </c>
      <c r="E6" s="2">
        <v>255</v>
      </c>
      <c r="F6" s="2">
        <v>610.81299999999999</v>
      </c>
      <c r="G6" s="2">
        <v>1550673</v>
      </c>
      <c r="H6" s="2">
        <v>1550673</v>
      </c>
      <c r="I6" s="28">
        <f t="shared" si="0"/>
        <v>1536991.6410000001</v>
      </c>
      <c r="J6" s="13"/>
      <c r="K6" s="13"/>
      <c r="L6" s="2">
        <v>4</v>
      </c>
      <c r="M6" s="2">
        <v>23431</v>
      </c>
      <c r="N6" s="2">
        <v>83.418000000000006</v>
      </c>
      <c r="O6" s="2">
        <v>0</v>
      </c>
      <c r="P6" s="2">
        <v>255</v>
      </c>
      <c r="Q6" s="2">
        <v>659.30200000000002</v>
      </c>
      <c r="R6" s="2">
        <v>1954576</v>
      </c>
      <c r="S6" s="2">
        <v>1954576</v>
      </c>
      <c r="T6" s="28">
        <f t="shared" si="1"/>
        <v>1941796.7326</v>
      </c>
      <c r="U6" s="13"/>
      <c r="V6" s="13"/>
      <c r="W6" s="13"/>
      <c r="X6" s="2">
        <v>4</v>
      </c>
      <c r="Y6" s="2">
        <v>102176</v>
      </c>
      <c r="Z6" s="2">
        <v>60.378</v>
      </c>
      <c r="AA6" s="2">
        <v>0</v>
      </c>
      <c r="AB6" s="2">
        <v>255</v>
      </c>
      <c r="AC6" s="2">
        <v>1223.8710000000001</v>
      </c>
      <c r="AD6" s="2">
        <v>6169183</v>
      </c>
      <c r="AE6" s="2">
        <v>6169183</v>
      </c>
      <c r="AF6" s="28">
        <f t="shared" si="2"/>
        <v>6113456.2095999997</v>
      </c>
    </row>
    <row r="7" spans="1:32">
      <c r="A7" s="2">
        <v>5</v>
      </c>
      <c r="B7" s="2">
        <v>62649</v>
      </c>
      <c r="C7" s="2">
        <v>52.915999999999997</v>
      </c>
      <c r="D7" s="2">
        <v>0</v>
      </c>
      <c r="E7" s="2">
        <v>255</v>
      </c>
      <c r="F7" s="2">
        <v>947.2</v>
      </c>
      <c r="G7" s="2">
        <v>3315163</v>
      </c>
      <c r="H7" s="2">
        <v>3315163</v>
      </c>
      <c r="I7" s="28">
        <f t="shared" si="0"/>
        <v>3280994.2354000001</v>
      </c>
      <c r="J7" s="13"/>
      <c r="K7" s="13"/>
      <c r="L7" s="2">
        <v>5</v>
      </c>
      <c r="M7" s="2">
        <v>50362</v>
      </c>
      <c r="N7" s="2">
        <v>104.111</v>
      </c>
      <c r="O7" s="2">
        <v>0</v>
      </c>
      <c r="P7" s="2">
        <v>255</v>
      </c>
      <c r="Q7" s="2">
        <v>870.48400000000004</v>
      </c>
      <c r="R7" s="2">
        <v>5243214</v>
      </c>
      <c r="S7" s="2">
        <v>5243214</v>
      </c>
      <c r="T7" s="28">
        <f t="shared" si="1"/>
        <v>5215746.5652000001</v>
      </c>
      <c r="U7" s="13"/>
      <c r="V7" s="13"/>
      <c r="W7" s="13"/>
      <c r="X7" s="2">
        <v>5</v>
      </c>
      <c r="Y7" s="2">
        <v>40294</v>
      </c>
      <c r="Z7" s="2">
        <v>82.027000000000001</v>
      </c>
      <c r="AA7" s="2">
        <v>0</v>
      </c>
      <c r="AB7" s="2">
        <v>255</v>
      </c>
      <c r="AC7" s="2">
        <v>897.08399999999995</v>
      </c>
      <c r="AD7" s="2">
        <v>3305211</v>
      </c>
      <c r="AE7" s="2">
        <v>3305211</v>
      </c>
      <c r="AF7" s="28">
        <f t="shared" si="2"/>
        <v>3283234.6524</v>
      </c>
    </row>
    <row r="8" spans="1:32">
      <c r="A8" s="2">
        <v>6</v>
      </c>
      <c r="B8" s="2">
        <v>46145</v>
      </c>
      <c r="C8" s="2">
        <v>9.6649999999999991</v>
      </c>
      <c r="D8" s="2">
        <v>0</v>
      </c>
      <c r="E8" s="2">
        <v>83</v>
      </c>
      <c r="F8" s="2">
        <v>816.85599999999999</v>
      </c>
      <c r="G8" s="2">
        <v>445994</v>
      </c>
      <c r="H8" s="2">
        <v>445994</v>
      </c>
      <c r="I8" s="28">
        <f t="shared" si="0"/>
        <v>420826.51699999999</v>
      </c>
      <c r="J8" s="13"/>
      <c r="K8" s="13"/>
      <c r="L8" s="2">
        <v>6</v>
      </c>
      <c r="M8" s="2">
        <v>24608</v>
      </c>
      <c r="N8" s="2">
        <v>137.083</v>
      </c>
      <c r="O8" s="2">
        <v>4</v>
      </c>
      <c r="P8" s="2">
        <v>255</v>
      </c>
      <c r="Q8" s="2">
        <v>650.89099999999996</v>
      </c>
      <c r="R8" s="2">
        <v>3373334</v>
      </c>
      <c r="S8" s="2">
        <v>3373334</v>
      </c>
      <c r="T8" s="28">
        <f t="shared" si="1"/>
        <v>3359912.7968000001</v>
      </c>
      <c r="U8" s="13"/>
      <c r="V8" s="13"/>
      <c r="W8" s="13"/>
      <c r="X8" s="2">
        <v>6</v>
      </c>
      <c r="Y8" s="2">
        <v>264385</v>
      </c>
      <c r="Z8" s="2">
        <v>47.691000000000003</v>
      </c>
      <c r="AA8" s="2">
        <v>0</v>
      </c>
      <c r="AB8" s="2">
        <v>255</v>
      </c>
      <c r="AC8" s="2">
        <v>2134.2370000000001</v>
      </c>
      <c r="AD8" s="2">
        <v>12608891</v>
      </c>
      <c r="AE8" s="2">
        <v>12608891</v>
      </c>
      <c r="AF8" s="28">
        <f t="shared" si="2"/>
        <v>12464695.421</v>
      </c>
    </row>
    <row r="9" spans="1:32">
      <c r="A9" s="2">
        <v>7</v>
      </c>
      <c r="B9" s="2">
        <v>32160</v>
      </c>
      <c r="C9" s="2">
        <v>25.172000000000001</v>
      </c>
      <c r="D9" s="2">
        <v>0</v>
      </c>
      <c r="E9" s="2">
        <v>158</v>
      </c>
      <c r="F9" s="2">
        <v>689.76900000000001</v>
      </c>
      <c r="G9" s="2">
        <v>809522</v>
      </c>
      <c r="H9" s="2">
        <v>809522</v>
      </c>
      <c r="I9" s="28">
        <f t="shared" si="0"/>
        <v>791981.93599999999</v>
      </c>
      <c r="J9" s="13"/>
      <c r="K9" s="13"/>
      <c r="L9" s="2">
        <v>7</v>
      </c>
      <c r="M9" s="2">
        <v>25474</v>
      </c>
      <c r="N9" s="2">
        <v>81.483000000000004</v>
      </c>
      <c r="O9" s="2">
        <v>0</v>
      </c>
      <c r="P9" s="2">
        <v>255</v>
      </c>
      <c r="Q9" s="2">
        <v>659.63099999999997</v>
      </c>
      <c r="R9" s="2">
        <v>2075689</v>
      </c>
      <c r="S9" s="2">
        <v>2075689</v>
      </c>
      <c r="T9" s="28">
        <f t="shared" si="1"/>
        <v>2061795.4804</v>
      </c>
      <c r="U9" s="13"/>
      <c r="V9" s="13"/>
      <c r="W9" s="13"/>
      <c r="X9" s="2">
        <v>7</v>
      </c>
      <c r="Y9" s="2">
        <v>467733</v>
      </c>
      <c r="Z9" s="2">
        <v>75.584999999999994</v>
      </c>
      <c r="AA9" s="2">
        <v>0</v>
      </c>
      <c r="AB9" s="2">
        <v>255</v>
      </c>
      <c r="AC9" s="2">
        <v>2765.741</v>
      </c>
      <c r="AD9" s="2">
        <v>35353822</v>
      </c>
      <c r="AE9" s="2">
        <v>35353822</v>
      </c>
      <c r="AF9" s="28">
        <f t="shared" si="2"/>
        <v>35098720.421800002</v>
      </c>
    </row>
    <row r="10" spans="1:32">
      <c r="A10" s="2">
        <v>8</v>
      </c>
      <c r="B10" s="2">
        <v>17854</v>
      </c>
      <c r="C10" s="2">
        <v>19.753</v>
      </c>
      <c r="D10" s="2">
        <v>0</v>
      </c>
      <c r="E10" s="2">
        <v>255</v>
      </c>
      <c r="F10" s="2">
        <v>527.19299999999998</v>
      </c>
      <c r="G10" s="2">
        <v>352667</v>
      </c>
      <c r="H10" s="2">
        <v>352667</v>
      </c>
      <c r="I10" s="28">
        <f t="shared" si="0"/>
        <v>342929.42839999998</v>
      </c>
      <c r="J10" s="13"/>
      <c r="K10" s="13"/>
      <c r="L10" s="2">
        <v>8</v>
      </c>
      <c r="M10" s="2">
        <v>25991</v>
      </c>
      <c r="N10" s="2">
        <v>121.175</v>
      </c>
      <c r="O10" s="2">
        <v>0</v>
      </c>
      <c r="P10" s="2">
        <v>255</v>
      </c>
      <c r="Q10" s="2">
        <v>707.245</v>
      </c>
      <c r="R10" s="2">
        <v>3149449</v>
      </c>
      <c r="S10" s="2">
        <v>3149449</v>
      </c>
      <c r="T10" s="28">
        <f t="shared" si="1"/>
        <v>3135273.5085999998</v>
      </c>
      <c r="U10" s="13"/>
      <c r="V10" s="13"/>
      <c r="W10" s="13"/>
      <c r="X10" s="2">
        <v>8</v>
      </c>
      <c r="Y10" s="2">
        <v>81813</v>
      </c>
      <c r="Z10" s="2">
        <v>31.24</v>
      </c>
      <c r="AA10" s="2">
        <v>0</v>
      </c>
      <c r="AB10" s="2">
        <v>255</v>
      </c>
      <c r="AC10" s="2">
        <v>1141.51</v>
      </c>
      <c r="AD10" s="2">
        <v>2555830</v>
      </c>
      <c r="AE10" s="2">
        <v>2555830</v>
      </c>
      <c r="AF10" s="28">
        <f t="shared" si="2"/>
        <v>2511209.1897999998</v>
      </c>
    </row>
    <row r="11" spans="1:32">
      <c r="A11" s="2">
        <v>9</v>
      </c>
      <c r="B11" s="2">
        <v>44125</v>
      </c>
      <c r="C11" s="2">
        <v>36.606999999999999</v>
      </c>
      <c r="D11" s="2">
        <v>0</v>
      </c>
      <c r="E11" s="2">
        <v>231</v>
      </c>
      <c r="F11" s="2">
        <v>842.39400000000001</v>
      </c>
      <c r="G11" s="2">
        <v>1615271</v>
      </c>
      <c r="H11" s="2">
        <v>1615271</v>
      </c>
      <c r="I11" s="28">
        <f t="shared" si="0"/>
        <v>1591205.2250000001</v>
      </c>
      <c r="J11" s="13"/>
      <c r="K11" s="13"/>
      <c r="L11" s="2">
        <v>9</v>
      </c>
      <c r="M11" s="2">
        <v>34653</v>
      </c>
      <c r="N11" s="2">
        <v>111.494</v>
      </c>
      <c r="O11" s="2">
        <v>0</v>
      </c>
      <c r="P11" s="2">
        <v>255</v>
      </c>
      <c r="Q11" s="2">
        <v>755.39099999999996</v>
      </c>
      <c r="R11" s="2">
        <v>3863591</v>
      </c>
      <c r="S11" s="2">
        <v>3863591</v>
      </c>
      <c r="T11" s="28">
        <f t="shared" si="1"/>
        <v>3844691.2538000001</v>
      </c>
      <c r="U11" s="13"/>
      <c r="V11" s="13"/>
      <c r="W11" s="13"/>
      <c r="X11" s="2">
        <v>9</v>
      </c>
      <c r="Y11" s="2">
        <v>279925</v>
      </c>
      <c r="Z11" s="2">
        <v>36.024999999999999</v>
      </c>
      <c r="AA11" s="2">
        <v>0</v>
      </c>
      <c r="AB11" s="2">
        <v>255</v>
      </c>
      <c r="AC11" s="2">
        <v>2288.672</v>
      </c>
      <c r="AD11" s="2">
        <v>10084257</v>
      </c>
      <c r="AE11" s="2">
        <v>10084257</v>
      </c>
      <c r="AF11" s="28">
        <f t="shared" si="2"/>
        <v>9931585.9049999993</v>
      </c>
    </row>
    <row r="12" spans="1:32">
      <c r="A12" s="2">
        <v>10</v>
      </c>
      <c r="B12" s="2">
        <v>41870</v>
      </c>
      <c r="C12" s="2">
        <v>31.423999999999999</v>
      </c>
      <c r="D12" s="2">
        <v>0</v>
      </c>
      <c r="E12" s="2">
        <v>205</v>
      </c>
      <c r="F12" s="2">
        <v>847.04200000000003</v>
      </c>
      <c r="G12" s="2">
        <v>1315739</v>
      </c>
      <c r="H12" s="2">
        <v>1315739</v>
      </c>
      <c r="I12" s="28">
        <f t="shared" si="0"/>
        <v>1292903.102</v>
      </c>
      <c r="J12" s="13"/>
      <c r="K12" s="13"/>
      <c r="L12" s="2">
        <v>10</v>
      </c>
      <c r="M12" s="2">
        <v>106021</v>
      </c>
      <c r="N12" s="2">
        <v>136.50200000000001</v>
      </c>
      <c r="O12" s="2">
        <v>0</v>
      </c>
      <c r="P12" s="2">
        <v>255</v>
      </c>
      <c r="Q12" s="2">
        <v>1285.4690000000001</v>
      </c>
      <c r="R12" s="2">
        <v>14472073</v>
      </c>
      <c r="S12" s="2">
        <v>14472073</v>
      </c>
      <c r="T12" s="28">
        <f t="shared" si="1"/>
        <v>14414249.146600001</v>
      </c>
      <c r="U12" s="13"/>
      <c r="V12" s="13"/>
      <c r="W12" s="13"/>
      <c r="X12" s="2">
        <v>10</v>
      </c>
      <c r="Y12" s="2">
        <v>236602</v>
      </c>
      <c r="Z12" s="2">
        <v>51.75</v>
      </c>
      <c r="AA12" s="2">
        <v>0</v>
      </c>
      <c r="AB12" s="2">
        <v>255</v>
      </c>
      <c r="AC12" s="2">
        <v>2312.0079999999998</v>
      </c>
      <c r="AD12" s="2">
        <v>12244099</v>
      </c>
      <c r="AE12" s="2">
        <v>12244099</v>
      </c>
      <c r="AF12" s="28">
        <f t="shared" si="2"/>
        <v>12115056.269200001</v>
      </c>
    </row>
    <row r="13" spans="1:32">
      <c r="A13" s="2">
        <v>11</v>
      </c>
      <c r="B13" s="2">
        <v>29589</v>
      </c>
      <c r="C13" s="2">
        <v>32.045999999999999</v>
      </c>
      <c r="D13" s="2">
        <v>0</v>
      </c>
      <c r="E13" s="2">
        <v>159</v>
      </c>
      <c r="F13" s="2">
        <v>694.14700000000005</v>
      </c>
      <c r="G13" s="2">
        <v>948222</v>
      </c>
      <c r="H13" s="2">
        <v>948222</v>
      </c>
      <c r="I13" s="28">
        <f t="shared" si="0"/>
        <v>932084.1594</v>
      </c>
      <c r="J13" s="13"/>
      <c r="K13" s="13"/>
      <c r="L13" s="2">
        <v>11</v>
      </c>
      <c r="M13" s="2">
        <v>43699</v>
      </c>
      <c r="N13" s="2">
        <v>59.186999999999998</v>
      </c>
      <c r="O13" s="2">
        <v>0</v>
      </c>
      <c r="P13" s="2">
        <v>255</v>
      </c>
      <c r="Q13" s="2">
        <v>820.86400000000003</v>
      </c>
      <c r="R13" s="2">
        <v>2586416</v>
      </c>
      <c r="S13" s="2">
        <v>2586416</v>
      </c>
      <c r="T13" s="28">
        <f t="shared" si="1"/>
        <v>2562582.5654000002</v>
      </c>
      <c r="U13" s="13"/>
      <c r="V13" s="13"/>
      <c r="W13" s="13"/>
      <c r="X13" s="2">
        <v>11</v>
      </c>
      <c r="Y13" s="2">
        <v>145326</v>
      </c>
      <c r="Z13" s="2">
        <v>73.432000000000002</v>
      </c>
      <c r="AA13" s="2">
        <v>0</v>
      </c>
      <c r="AB13" s="2">
        <v>255</v>
      </c>
      <c r="AC13" s="2">
        <v>1575.5719999999999</v>
      </c>
      <c r="AD13" s="2">
        <v>10671528</v>
      </c>
      <c r="AE13" s="2">
        <v>10671528</v>
      </c>
      <c r="AF13" s="28">
        <f t="shared" si="2"/>
        <v>10592267.1996</v>
      </c>
    </row>
    <row r="14" spans="1:32">
      <c r="A14" s="2">
        <v>12</v>
      </c>
      <c r="B14" s="2">
        <v>54033</v>
      </c>
      <c r="C14" s="2">
        <v>49.206000000000003</v>
      </c>
      <c r="D14" s="2">
        <v>0</v>
      </c>
      <c r="E14" s="2">
        <v>255</v>
      </c>
      <c r="F14" s="2">
        <v>977.93299999999999</v>
      </c>
      <c r="G14" s="2">
        <v>2658752</v>
      </c>
      <c r="H14" s="2">
        <v>2658752</v>
      </c>
      <c r="I14" s="28">
        <f t="shared" si="0"/>
        <v>2629282.4018000001</v>
      </c>
      <c r="J14" s="13"/>
      <c r="K14" s="13"/>
      <c r="L14" s="2">
        <v>12</v>
      </c>
      <c r="M14" s="2">
        <v>29797</v>
      </c>
      <c r="N14" s="2">
        <v>57.085999999999999</v>
      </c>
      <c r="O14" s="2">
        <v>0</v>
      </c>
      <c r="P14" s="2">
        <v>255</v>
      </c>
      <c r="Q14" s="2">
        <v>729.41</v>
      </c>
      <c r="R14" s="2">
        <v>1700989</v>
      </c>
      <c r="S14" s="2">
        <v>1700989</v>
      </c>
      <c r="T14" s="28">
        <f t="shared" si="1"/>
        <v>1684737.7161999999</v>
      </c>
      <c r="U14" s="13"/>
      <c r="V14" s="13"/>
      <c r="W14" s="13"/>
      <c r="X14" s="2">
        <v>12</v>
      </c>
      <c r="Y14" s="2">
        <v>74797</v>
      </c>
      <c r="Z14" s="2">
        <v>68.262</v>
      </c>
      <c r="AA14" s="2">
        <v>0</v>
      </c>
      <c r="AB14" s="2">
        <v>255</v>
      </c>
      <c r="AC14" s="2">
        <v>1271.07</v>
      </c>
      <c r="AD14" s="2">
        <v>5105764</v>
      </c>
      <c r="AE14" s="2">
        <v>5105764</v>
      </c>
      <c r="AF14" s="28">
        <f t="shared" si="2"/>
        <v>5064969.7161999997</v>
      </c>
    </row>
    <row r="15" spans="1:32">
      <c r="A15" s="2">
        <v>13</v>
      </c>
      <c r="B15" s="2">
        <v>24180</v>
      </c>
      <c r="C15" s="2">
        <v>48.457000000000001</v>
      </c>
      <c r="D15" s="2">
        <v>0</v>
      </c>
      <c r="E15" s="2">
        <v>208</v>
      </c>
      <c r="F15" s="2">
        <v>746.64599999999996</v>
      </c>
      <c r="G15" s="2">
        <v>1171680</v>
      </c>
      <c r="H15" s="2">
        <v>1171680</v>
      </c>
      <c r="I15" s="28">
        <f t="shared" si="0"/>
        <v>1158492.2279999999</v>
      </c>
      <c r="J15" s="13"/>
      <c r="K15" s="13"/>
      <c r="L15" s="2">
        <v>13</v>
      </c>
      <c r="M15" s="2">
        <v>42056</v>
      </c>
      <c r="N15" s="2">
        <v>63.106999999999999</v>
      </c>
      <c r="O15" s="2">
        <v>0</v>
      </c>
      <c r="P15" s="2">
        <v>255</v>
      </c>
      <c r="Q15" s="2">
        <v>770.55</v>
      </c>
      <c r="R15" s="2">
        <v>2654010</v>
      </c>
      <c r="S15" s="2">
        <v>2654010</v>
      </c>
      <c r="T15" s="28">
        <f t="shared" si="1"/>
        <v>2631072.6576</v>
      </c>
      <c r="U15" s="13"/>
      <c r="V15" s="13"/>
      <c r="W15" s="13"/>
      <c r="X15" s="2">
        <v>13</v>
      </c>
      <c r="Y15" s="2">
        <v>72756</v>
      </c>
      <c r="Z15" s="2">
        <v>37.104999999999997</v>
      </c>
      <c r="AA15" s="2">
        <v>0</v>
      </c>
      <c r="AB15" s="2">
        <v>255</v>
      </c>
      <c r="AC15" s="2">
        <v>1245.864</v>
      </c>
      <c r="AD15" s="2">
        <v>2699578</v>
      </c>
      <c r="AE15" s="2">
        <v>2699578</v>
      </c>
      <c r="AF15" s="28">
        <f t="shared" si="2"/>
        <v>2659896.8775999998</v>
      </c>
    </row>
    <row r="16" spans="1:32">
      <c r="A16" s="2">
        <v>14</v>
      </c>
      <c r="B16" s="2">
        <v>42079</v>
      </c>
      <c r="C16" s="2">
        <v>51.026000000000003</v>
      </c>
      <c r="D16" s="2">
        <v>0</v>
      </c>
      <c r="E16" s="2">
        <v>255</v>
      </c>
      <c r="F16" s="2">
        <v>753.98900000000003</v>
      </c>
      <c r="G16" s="2">
        <v>2147112</v>
      </c>
      <c r="H16" s="2">
        <v>2147112</v>
      </c>
      <c r="I16" s="28">
        <f t="shared" si="0"/>
        <v>2124162.1134000001</v>
      </c>
      <c r="J16" s="13"/>
      <c r="K16" s="13"/>
      <c r="L16" s="2">
        <v>14</v>
      </c>
      <c r="M16" s="2">
        <v>157750</v>
      </c>
      <c r="N16" s="2">
        <v>79.238</v>
      </c>
      <c r="O16" s="2">
        <v>0</v>
      </c>
      <c r="P16" s="2">
        <v>255</v>
      </c>
      <c r="Q16" s="2">
        <v>1740.7739999999999</v>
      </c>
      <c r="R16" s="2">
        <v>12499775</v>
      </c>
      <c r="S16" s="2">
        <v>12499775</v>
      </c>
      <c r="T16" s="28">
        <f t="shared" si="1"/>
        <v>12413738.15</v>
      </c>
      <c r="U16" s="13"/>
      <c r="V16" s="13"/>
      <c r="W16" s="13"/>
      <c r="X16" s="2">
        <v>14</v>
      </c>
      <c r="Y16" s="2">
        <v>25286</v>
      </c>
      <c r="Z16" s="2">
        <v>45.182000000000002</v>
      </c>
      <c r="AA16" s="2">
        <v>0</v>
      </c>
      <c r="AB16" s="2">
        <v>227</v>
      </c>
      <c r="AC16" s="2">
        <v>707.87800000000004</v>
      </c>
      <c r="AD16" s="2">
        <v>1142471</v>
      </c>
      <c r="AE16" s="2">
        <v>1142471</v>
      </c>
      <c r="AF16" s="28">
        <f t="shared" si="2"/>
        <v>1128680.0156</v>
      </c>
    </row>
    <row r="17" spans="1:32">
      <c r="A17" s="2">
        <v>15</v>
      </c>
      <c r="B17" s="2">
        <v>83978</v>
      </c>
      <c r="C17" s="2">
        <v>86.218999999999994</v>
      </c>
      <c r="D17" s="2">
        <v>0</v>
      </c>
      <c r="E17" s="2">
        <v>255</v>
      </c>
      <c r="F17" s="2">
        <v>1190</v>
      </c>
      <c r="G17" s="2">
        <v>7240520</v>
      </c>
      <c r="H17" s="2">
        <v>7240520</v>
      </c>
      <c r="I17" s="28">
        <f t="shared" si="0"/>
        <v>7194718.3987999996</v>
      </c>
      <c r="J17" s="13"/>
      <c r="K17" s="13"/>
      <c r="L17" s="2">
        <v>15</v>
      </c>
      <c r="M17" s="2">
        <v>190562</v>
      </c>
      <c r="N17" s="2">
        <v>103.955</v>
      </c>
      <c r="O17" s="2">
        <v>0</v>
      </c>
      <c r="P17" s="2">
        <v>255</v>
      </c>
      <c r="Q17" s="2">
        <v>2152.7289999999998</v>
      </c>
      <c r="R17" s="2">
        <v>19809954</v>
      </c>
      <c r="S17" s="2">
        <v>19809954</v>
      </c>
      <c r="T17" s="28">
        <f t="shared" si="1"/>
        <v>19706021.485199999</v>
      </c>
      <c r="U17" s="13"/>
      <c r="V17" s="13"/>
      <c r="W17" s="13"/>
      <c r="X17" s="2">
        <v>15</v>
      </c>
      <c r="Y17" s="2">
        <v>75319</v>
      </c>
      <c r="Z17" s="2">
        <v>41.417000000000002</v>
      </c>
      <c r="AA17" s="2">
        <v>0</v>
      </c>
      <c r="AB17" s="2">
        <v>255</v>
      </c>
      <c r="AC17" s="2">
        <v>1166.2239999999999</v>
      </c>
      <c r="AD17" s="2">
        <v>3119497</v>
      </c>
      <c r="AE17" s="2">
        <v>3119497</v>
      </c>
      <c r="AF17" s="28">
        <f t="shared" si="2"/>
        <v>3078418.0173999998</v>
      </c>
    </row>
    <row r="18" spans="1:32">
      <c r="A18" s="2">
        <v>16</v>
      </c>
      <c r="B18" s="2">
        <v>51688</v>
      </c>
      <c r="C18" s="2">
        <v>69.134</v>
      </c>
      <c r="D18" s="2">
        <v>0</v>
      </c>
      <c r="E18" s="2">
        <v>255</v>
      </c>
      <c r="F18" s="2">
        <v>1027.4000000000001</v>
      </c>
      <c r="G18" s="2">
        <v>3573388</v>
      </c>
      <c r="H18" s="2">
        <v>3573388</v>
      </c>
      <c r="I18" s="28">
        <f t="shared" si="0"/>
        <v>3545197.3648000001</v>
      </c>
      <c r="J18" s="13"/>
      <c r="K18" s="13"/>
      <c r="L18" s="2">
        <v>16</v>
      </c>
      <c r="M18" s="2">
        <v>31073</v>
      </c>
      <c r="N18" s="2">
        <v>111.53100000000001</v>
      </c>
      <c r="O18" s="2">
        <v>0</v>
      </c>
      <c r="P18" s="2">
        <v>255</v>
      </c>
      <c r="Q18" s="2">
        <v>801.16899999999998</v>
      </c>
      <c r="R18" s="2">
        <v>3465599</v>
      </c>
      <c r="S18" s="2">
        <v>3465599</v>
      </c>
      <c r="T18" s="28">
        <f t="shared" si="1"/>
        <v>3448651.7858000002</v>
      </c>
      <c r="U18" s="13"/>
      <c r="V18" s="13"/>
      <c r="W18" s="13"/>
      <c r="X18" s="2">
        <v>16</v>
      </c>
      <c r="Y18" s="2">
        <v>80391</v>
      </c>
      <c r="Z18" s="2">
        <v>42.628999999999998</v>
      </c>
      <c r="AA18" s="2">
        <v>0</v>
      </c>
      <c r="AB18" s="2">
        <v>255</v>
      </c>
      <c r="AC18" s="2">
        <v>1230.336</v>
      </c>
      <c r="AD18" s="2">
        <v>3427001</v>
      </c>
      <c r="AE18" s="2">
        <v>3427001</v>
      </c>
      <c r="AF18" s="28">
        <f t="shared" si="2"/>
        <v>3383155.7486</v>
      </c>
    </row>
    <row r="19" spans="1:32">
      <c r="A19" s="2">
        <v>17</v>
      </c>
      <c r="B19" s="2">
        <v>56761</v>
      </c>
      <c r="C19" s="2">
        <v>64.369</v>
      </c>
      <c r="D19" s="2">
        <v>0</v>
      </c>
      <c r="E19" s="2">
        <v>255</v>
      </c>
      <c r="F19" s="2">
        <v>934.26499999999999</v>
      </c>
      <c r="G19" s="2">
        <v>3653634</v>
      </c>
      <c r="H19" s="2">
        <v>3653634</v>
      </c>
      <c r="I19" s="28">
        <f t="shared" si="0"/>
        <v>3622676.5506000002</v>
      </c>
      <c r="J19" s="13"/>
      <c r="K19" s="13"/>
      <c r="L19" s="2">
        <v>17</v>
      </c>
      <c r="M19" s="2">
        <v>41977</v>
      </c>
      <c r="N19" s="2">
        <v>99.492000000000004</v>
      </c>
      <c r="O19" s="2">
        <v>0</v>
      </c>
      <c r="P19" s="2">
        <v>255</v>
      </c>
      <c r="Q19" s="2">
        <v>797.649</v>
      </c>
      <c r="R19" s="2">
        <v>4176377</v>
      </c>
      <c r="S19" s="2">
        <v>4176377</v>
      </c>
      <c r="T19" s="28">
        <f t="shared" si="1"/>
        <v>4153482.7442000001</v>
      </c>
      <c r="U19" s="13"/>
      <c r="V19" s="13"/>
      <c r="W19" s="13"/>
      <c r="X19" s="2">
        <v>17</v>
      </c>
      <c r="Y19" s="2">
        <v>95185</v>
      </c>
      <c r="Z19" s="2">
        <v>42.786000000000001</v>
      </c>
      <c r="AA19" s="2">
        <v>0</v>
      </c>
      <c r="AB19" s="2">
        <v>255</v>
      </c>
      <c r="AC19" s="2">
        <v>1192.749</v>
      </c>
      <c r="AD19" s="2">
        <v>4072625</v>
      </c>
      <c r="AE19" s="2">
        <v>4072625</v>
      </c>
      <c r="AF19" s="28">
        <f t="shared" si="2"/>
        <v>4020711.1009999998</v>
      </c>
    </row>
    <row r="20" spans="1:32">
      <c r="A20" s="2">
        <v>18</v>
      </c>
      <c r="B20" s="2">
        <v>62634</v>
      </c>
      <c r="C20" s="2">
        <v>51.374000000000002</v>
      </c>
      <c r="D20" s="2">
        <v>0</v>
      </c>
      <c r="E20" s="2">
        <v>255</v>
      </c>
      <c r="F20" s="2">
        <v>970.66399999999999</v>
      </c>
      <c r="G20" s="2">
        <v>3217790</v>
      </c>
      <c r="H20" s="2">
        <v>3217790</v>
      </c>
      <c r="I20" s="28">
        <f t="shared" si="0"/>
        <v>3183629.4164</v>
      </c>
      <c r="J20" s="13"/>
      <c r="K20" s="13"/>
      <c r="L20" s="2">
        <v>18</v>
      </c>
      <c r="M20" s="2">
        <v>18198</v>
      </c>
      <c r="N20" s="2">
        <v>100.626</v>
      </c>
      <c r="O20" s="2">
        <v>0</v>
      </c>
      <c r="P20" s="2">
        <v>255</v>
      </c>
      <c r="Q20" s="2">
        <v>560.79</v>
      </c>
      <c r="R20" s="2">
        <v>1831198</v>
      </c>
      <c r="S20" s="2">
        <v>1831198</v>
      </c>
      <c r="T20" s="28">
        <f t="shared" si="1"/>
        <v>1821272.8108000001</v>
      </c>
      <c r="U20" s="13"/>
      <c r="V20" s="13"/>
      <c r="W20" s="13"/>
      <c r="X20" s="2">
        <v>18</v>
      </c>
      <c r="Y20" s="2">
        <v>21843</v>
      </c>
      <c r="Z20" s="2">
        <v>31.768000000000001</v>
      </c>
      <c r="AA20" s="2">
        <v>0</v>
      </c>
      <c r="AB20" s="2">
        <v>255</v>
      </c>
      <c r="AC20" s="2">
        <v>605.57399999999996</v>
      </c>
      <c r="AD20" s="2">
        <v>693911</v>
      </c>
      <c r="AE20" s="2">
        <v>693911</v>
      </c>
      <c r="AF20" s="28">
        <f t="shared" si="2"/>
        <v>681997.82779999997</v>
      </c>
    </row>
    <row r="21" spans="1:32">
      <c r="A21" s="2">
        <v>19</v>
      </c>
      <c r="B21" s="2">
        <v>82364</v>
      </c>
      <c r="C21" s="2">
        <v>83.316999999999993</v>
      </c>
      <c r="D21" s="2">
        <v>0</v>
      </c>
      <c r="E21" s="2">
        <v>255</v>
      </c>
      <c r="F21" s="2">
        <v>1091.0050000000001</v>
      </c>
      <c r="G21" s="2">
        <v>6862329</v>
      </c>
      <c r="H21" s="2">
        <v>6862329</v>
      </c>
      <c r="I21" s="28">
        <f t="shared" si="0"/>
        <v>6817407.6743999999</v>
      </c>
      <c r="J21" s="13"/>
      <c r="K21" s="13"/>
      <c r="L21" s="2">
        <v>19</v>
      </c>
      <c r="M21" s="2">
        <v>50211</v>
      </c>
      <c r="N21" s="2">
        <v>97.305999999999997</v>
      </c>
      <c r="O21" s="2">
        <v>0</v>
      </c>
      <c r="P21" s="2">
        <v>255</v>
      </c>
      <c r="Q21" s="2">
        <v>842.99800000000005</v>
      </c>
      <c r="R21" s="2">
        <v>4885831</v>
      </c>
      <c r="S21" s="2">
        <v>4885831</v>
      </c>
      <c r="T21" s="28">
        <f t="shared" si="1"/>
        <v>4858445.9205999998</v>
      </c>
      <c r="U21" s="13"/>
      <c r="V21" s="13"/>
      <c r="W21" s="13"/>
      <c r="X21" s="2">
        <v>19</v>
      </c>
      <c r="Y21" s="2">
        <v>18575</v>
      </c>
      <c r="Z21" s="2">
        <v>29.916</v>
      </c>
      <c r="AA21" s="2">
        <v>0</v>
      </c>
      <c r="AB21" s="2">
        <v>255</v>
      </c>
      <c r="AC21" s="2">
        <v>575.24199999999996</v>
      </c>
      <c r="AD21" s="2">
        <v>555691</v>
      </c>
      <c r="AE21" s="2">
        <v>555691</v>
      </c>
      <c r="AF21" s="28">
        <f t="shared" si="2"/>
        <v>545560.19499999995</v>
      </c>
    </row>
    <row r="22" spans="1:32">
      <c r="A22" s="2">
        <v>20</v>
      </c>
      <c r="B22" s="2">
        <v>90177</v>
      </c>
      <c r="C22" s="2">
        <v>61.723999999999997</v>
      </c>
      <c r="D22" s="2">
        <v>0</v>
      </c>
      <c r="E22" s="2">
        <v>255</v>
      </c>
      <c r="F22" s="2">
        <v>1306.9880000000001</v>
      </c>
      <c r="G22" s="2">
        <v>5566050</v>
      </c>
      <c r="H22" s="2">
        <v>5566050</v>
      </c>
      <c r="I22" s="28">
        <f t="shared" si="0"/>
        <v>5516867.4642000003</v>
      </c>
      <c r="J22" s="13"/>
      <c r="K22" s="13"/>
      <c r="L22" s="2">
        <v>20</v>
      </c>
      <c r="M22" s="2">
        <v>94849</v>
      </c>
      <c r="N22" s="2">
        <v>83.257000000000005</v>
      </c>
      <c r="O22" s="2">
        <v>0</v>
      </c>
      <c r="P22" s="2">
        <v>255</v>
      </c>
      <c r="Q22" s="2">
        <v>1165.2739999999999</v>
      </c>
      <c r="R22" s="2">
        <v>7896796</v>
      </c>
      <c r="S22" s="2">
        <v>7896796</v>
      </c>
      <c r="T22" s="28">
        <f t="shared" si="1"/>
        <v>7845065.3553999998</v>
      </c>
      <c r="U22" s="13"/>
      <c r="V22" s="13"/>
      <c r="W22" s="13"/>
      <c r="X22" s="2">
        <v>20</v>
      </c>
      <c r="Y22" s="2">
        <v>123404</v>
      </c>
      <c r="Z22" s="2">
        <v>62.32</v>
      </c>
      <c r="AA22" s="2">
        <v>0</v>
      </c>
      <c r="AB22" s="2">
        <v>255</v>
      </c>
      <c r="AC22" s="2">
        <v>1462.2470000000001</v>
      </c>
      <c r="AD22" s="2">
        <v>7690562</v>
      </c>
      <c r="AE22" s="2">
        <v>7690562</v>
      </c>
      <c r="AF22" s="28">
        <f t="shared" si="2"/>
        <v>7623257.4583999999</v>
      </c>
    </row>
    <row r="23" spans="1:32">
      <c r="A23" s="2">
        <v>21</v>
      </c>
      <c r="B23" s="2">
        <v>41930</v>
      </c>
      <c r="C23" s="2">
        <v>61.911999999999999</v>
      </c>
      <c r="D23" s="2">
        <v>0</v>
      </c>
      <c r="E23" s="2">
        <v>255</v>
      </c>
      <c r="F23" s="2">
        <v>878.096</v>
      </c>
      <c r="G23" s="2">
        <v>2595960</v>
      </c>
      <c r="H23" s="2">
        <v>2595960</v>
      </c>
      <c r="I23" s="28">
        <f t="shared" si="0"/>
        <v>2573091.378</v>
      </c>
      <c r="J23" s="13"/>
      <c r="K23" s="13"/>
      <c r="L23" s="2">
        <v>21</v>
      </c>
      <c r="M23" s="2">
        <v>145771</v>
      </c>
      <c r="N23" s="2">
        <v>79.658000000000001</v>
      </c>
      <c r="O23" s="2">
        <v>0</v>
      </c>
      <c r="P23" s="2">
        <v>255</v>
      </c>
      <c r="Q23" s="2">
        <v>1631.2059999999999</v>
      </c>
      <c r="R23" s="2">
        <v>11611848</v>
      </c>
      <c r="S23" s="2">
        <v>11611848</v>
      </c>
      <c r="T23" s="28">
        <f t="shared" si="1"/>
        <v>11532344.4966</v>
      </c>
      <c r="U23" s="13"/>
      <c r="V23" s="13"/>
      <c r="W23" s="13"/>
      <c r="X23" s="2">
        <v>21</v>
      </c>
      <c r="Y23" s="2">
        <v>89391</v>
      </c>
      <c r="Z23" s="2">
        <v>54.043999999999997</v>
      </c>
      <c r="AA23" s="2">
        <v>0</v>
      </c>
      <c r="AB23" s="2">
        <v>255</v>
      </c>
      <c r="AC23" s="2">
        <v>1330.6030000000001</v>
      </c>
      <c r="AD23" s="2">
        <v>4831050</v>
      </c>
      <c r="AE23" s="2">
        <v>4831050</v>
      </c>
      <c r="AF23" s="28">
        <f t="shared" si="2"/>
        <v>4782296.1486</v>
      </c>
    </row>
    <row r="24" spans="1:32">
      <c r="A24" s="2">
        <v>22</v>
      </c>
      <c r="B24" s="2">
        <v>85313</v>
      </c>
      <c r="C24" s="2">
        <v>61.83</v>
      </c>
      <c r="D24" s="2">
        <v>0</v>
      </c>
      <c r="E24" s="2">
        <v>255</v>
      </c>
      <c r="F24" s="2">
        <v>1073.8599999999999</v>
      </c>
      <c r="G24" s="2">
        <v>5274867</v>
      </c>
      <c r="H24" s="2">
        <v>5274867</v>
      </c>
      <c r="I24" s="28">
        <f t="shared" si="0"/>
        <v>5228337.2898000004</v>
      </c>
      <c r="J24" s="13"/>
      <c r="K24" s="13"/>
      <c r="L24" s="2">
        <v>22</v>
      </c>
      <c r="M24" s="2">
        <v>68749</v>
      </c>
      <c r="N24" s="2">
        <v>113.45099999999999</v>
      </c>
      <c r="O24" s="2">
        <v>0</v>
      </c>
      <c r="P24" s="2">
        <v>255</v>
      </c>
      <c r="Q24" s="2">
        <v>1046.202</v>
      </c>
      <c r="R24" s="2">
        <v>7799662</v>
      </c>
      <c r="S24" s="2">
        <v>7799662</v>
      </c>
      <c r="T24" s="28">
        <f t="shared" si="1"/>
        <v>7762166.2954000002</v>
      </c>
      <c r="U24" s="13"/>
      <c r="V24" s="13"/>
      <c r="W24" s="13"/>
      <c r="X24" s="2">
        <v>22</v>
      </c>
      <c r="Y24" s="2">
        <v>205692</v>
      </c>
      <c r="Z24" s="2">
        <v>63.506999999999998</v>
      </c>
      <c r="AA24" s="2">
        <v>0</v>
      </c>
      <c r="AB24" s="2">
        <v>255</v>
      </c>
      <c r="AC24" s="2">
        <v>1828.1189999999999</v>
      </c>
      <c r="AD24" s="2">
        <v>13062799</v>
      </c>
      <c r="AE24" s="2">
        <v>13062799</v>
      </c>
      <c r="AF24" s="28">
        <f t="shared" si="2"/>
        <v>12950614.5832</v>
      </c>
    </row>
    <row r="25" spans="1:32">
      <c r="A25" s="2">
        <v>23</v>
      </c>
      <c r="B25" s="2">
        <v>47075</v>
      </c>
      <c r="C25" s="2">
        <v>57.801000000000002</v>
      </c>
      <c r="D25" s="2">
        <v>0</v>
      </c>
      <c r="E25" s="2">
        <v>255</v>
      </c>
      <c r="F25" s="2">
        <v>840.41099999999994</v>
      </c>
      <c r="G25" s="2">
        <v>2720962</v>
      </c>
      <c r="H25" s="2">
        <v>2720962</v>
      </c>
      <c r="I25" s="28">
        <f t="shared" si="0"/>
        <v>2695287.2949999999</v>
      </c>
      <c r="J25" s="13"/>
      <c r="K25" s="13"/>
      <c r="L25" s="2">
        <v>23</v>
      </c>
      <c r="M25" s="2">
        <v>132716</v>
      </c>
      <c r="N25" s="2">
        <v>102.072</v>
      </c>
      <c r="O25" s="2">
        <v>0</v>
      </c>
      <c r="P25" s="2">
        <v>255</v>
      </c>
      <c r="Q25" s="2">
        <v>1535.9839999999999</v>
      </c>
      <c r="R25" s="2">
        <v>13546543</v>
      </c>
      <c r="S25" s="2">
        <v>13546543</v>
      </c>
      <c r="T25" s="28">
        <f t="shared" si="1"/>
        <v>13474159.693600001</v>
      </c>
      <c r="U25" s="13"/>
      <c r="V25" s="13"/>
      <c r="W25" s="13"/>
      <c r="X25" s="2">
        <v>23</v>
      </c>
      <c r="Y25" s="2">
        <v>74691</v>
      </c>
      <c r="Z25" s="2">
        <v>77.010000000000005</v>
      </c>
      <c r="AA25" s="2">
        <v>0</v>
      </c>
      <c r="AB25" s="2">
        <v>255</v>
      </c>
      <c r="AC25" s="2">
        <v>1163.7860000000001</v>
      </c>
      <c r="AD25" s="2">
        <v>5751930</v>
      </c>
      <c r="AE25" s="2">
        <v>5751930</v>
      </c>
      <c r="AF25" s="28">
        <f t="shared" si="2"/>
        <v>5711193.5285999998</v>
      </c>
    </row>
    <row r="26" spans="1:32">
      <c r="A26" s="2">
        <v>24</v>
      </c>
      <c r="B26" s="2">
        <v>38076</v>
      </c>
      <c r="C26" s="2">
        <v>46.006999999999998</v>
      </c>
      <c r="D26" s="2">
        <v>0</v>
      </c>
      <c r="E26" s="2">
        <v>230</v>
      </c>
      <c r="F26" s="2">
        <v>790.46600000000001</v>
      </c>
      <c r="G26" s="2">
        <v>1751777</v>
      </c>
      <c r="H26" s="2">
        <v>1751777</v>
      </c>
      <c r="I26" s="28">
        <f t="shared" si="0"/>
        <v>1731010.3496000001</v>
      </c>
      <c r="J26" s="13"/>
      <c r="K26" s="13"/>
      <c r="L26" s="2">
        <v>24</v>
      </c>
      <c r="M26" s="2">
        <v>71438</v>
      </c>
      <c r="N26" s="2">
        <v>91.661000000000001</v>
      </c>
      <c r="O26" s="2">
        <v>0</v>
      </c>
      <c r="P26" s="2">
        <v>255</v>
      </c>
      <c r="Q26" s="2">
        <v>1165.56</v>
      </c>
      <c r="R26" s="2">
        <v>6548092</v>
      </c>
      <c r="S26" s="2">
        <v>6548092</v>
      </c>
      <c r="T26" s="28">
        <f t="shared" si="1"/>
        <v>6509129.7148000002</v>
      </c>
      <c r="U26" s="13"/>
      <c r="V26" s="13"/>
      <c r="W26" s="13"/>
      <c r="X26" s="2">
        <v>24</v>
      </c>
      <c r="Y26" s="2">
        <v>116214</v>
      </c>
      <c r="Z26" s="2">
        <v>57.415999999999997</v>
      </c>
      <c r="AA26" s="2">
        <v>0</v>
      </c>
      <c r="AB26" s="2">
        <v>255</v>
      </c>
      <c r="AC26" s="2">
        <v>1321.5509999999999</v>
      </c>
      <c r="AD26" s="2">
        <v>6672503</v>
      </c>
      <c r="AE26" s="2">
        <v>6672503</v>
      </c>
      <c r="AF26" s="28">
        <f t="shared" si="2"/>
        <v>6609119.8843999999</v>
      </c>
    </row>
    <row r="27" spans="1:32">
      <c r="A27" s="2">
        <v>25</v>
      </c>
      <c r="B27" s="2">
        <v>69939</v>
      </c>
      <c r="C27" s="2">
        <v>28.724</v>
      </c>
      <c r="D27" s="2">
        <v>0</v>
      </c>
      <c r="E27" s="2">
        <v>189</v>
      </c>
      <c r="F27" s="2">
        <v>1090.837</v>
      </c>
      <c r="G27" s="2">
        <v>2008944</v>
      </c>
      <c r="H27" s="2">
        <v>2008944</v>
      </c>
      <c r="I27" s="28">
        <f t="shared" si="0"/>
        <v>1970799.2694000001</v>
      </c>
      <c r="J27" s="13"/>
      <c r="K27" s="13"/>
      <c r="L27" s="2">
        <v>25</v>
      </c>
      <c r="M27" s="2">
        <v>44641</v>
      </c>
      <c r="N27" s="2">
        <v>60.006999999999998</v>
      </c>
      <c r="O27" s="2">
        <v>0</v>
      </c>
      <c r="P27" s="2">
        <v>255</v>
      </c>
      <c r="Q27" s="2">
        <v>884.12599999999998</v>
      </c>
      <c r="R27" s="2">
        <v>2678786</v>
      </c>
      <c r="S27" s="2">
        <v>2678786</v>
      </c>
      <c r="T27" s="28">
        <f t="shared" si="1"/>
        <v>2654438.7985999999</v>
      </c>
      <c r="U27" s="13"/>
      <c r="V27" s="13"/>
      <c r="W27" s="13"/>
      <c r="X27" s="2">
        <v>25</v>
      </c>
      <c r="Y27" s="2">
        <v>85470</v>
      </c>
      <c r="Z27" s="2">
        <v>41.968000000000004</v>
      </c>
      <c r="AA27" s="2">
        <v>0</v>
      </c>
      <c r="AB27" s="2">
        <v>255</v>
      </c>
      <c r="AC27" s="2">
        <v>1282.5060000000001</v>
      </c>
      <c r="AD27" s="2">
        <v>3587009</v>
      </c>
      <c r="AE27" s="2">
        <v>3587009</v>
      </c>
      <c r="AF27" s="28">
        <f t="shared" si="2"/>
        <v>3540393.662</v>
      </c>
    </row>
    <row r="28" spans="1:32">
      <c r="A28" s="2">
        <v>26</v>
      </c>
      <c r="B28" s="2">
        <v>37524</v>
      </c>
      <c r="C28" s="2">
        <v>55.83</v>
      </c>
      <c r="D28" s="2">
        <v>0</v>
      </c>
      <c r="E28" s="2">
        <v>250</v>
      </c>
      <c r="F28" s="2">
        <v>980.12900000000002</v>
      </c>
      <c r="G28" s="2">
        <v>2094967</v>
      </c>
      <c r="H28" s="2">
        <v>2094967</v>
      </c>
      <c r="I28" s="28">
        <f t="shared" si="0"/>
        <v>2074501.4103999999</v>
      </c>
      <c r="J28" s="13"/>
      <c r="K28" s="13"/>
      <c r="L28" s="2">
        <v>26</v>
      </c>
      <c r="M28" s="2">
        <v>173970</v>
      </c>
      <c r="N28" s="2">
        <v>70.771000000000001</v>
      </c>
      <c r="O28" s="2">
        <v>0</v>
      </c>
      <c r="P28" s="2">
        <v>255</v>
      </c>
      <c r="Q28" s="2">
        <v>1700.5129999999999</v>
      </c>
      <c r="R28" s="2">
        <v>12311989</v>
      </c>
      <c r="S28" s="2">
        <v>12311989</v>
      </c>
      <c r="T28" s="28">
        <f t="shared" si="1"/>
        <v>12217105.762</v>
      </c>
      <c r="U28" s="13"/>
      <c r="V28" s="13"/>
      <c r="W28" s="13"/>
      <c r="X28" s="2">
        <v>26</v>
      </c>
      <c r="Y28" s="2">
        <v>80825</v>
      </c>
      <c r="Z28" s="2">
        <v>42.713999999999999</v>
      </c>
      <c r="AA28" s="2">
        <v>0</v>
      </c>
      <c r="AB28" s="2">
        <v>255</v>
      </c>
      <c r="AC28" s="2">
        <v>1235.0650000000001</v>
      </c>
      <c r="AD28" s="2">
        <v>3452399</v>
      </c>
      <c r="AE28" s="2">
        <v>3452399</v>
      </c>
      <c r="AF28" s="28">
        <f t="shared" si="2"/>
        <v>3408317.0449999999</v>
      </c>
    </row>
    <row r="29" spans="1:32">
      <c r="A29" s="2">
        <v>27</v>
      </c>
      <c r="B29" s="2">
        <v>51914</v>
      </c>
      <c r="C29" s="2">
        <v>64.53</v>
      </c>
      <c r="D29" s="2">
        <v>0</v>
      </c>
      <c r="E29" s="2">
        <v>255</v>
      </c>
      <c r="F29" s="2">
        <v>890.29300000000001</v>
      </c>
      <c r="G29" s="2">
        <v>3350035</v>
      </c>
      <c r="H29" s="2">
        <v>3350035</v>
      </c>
      <c r="I29" s="28">
        <f t="shared" si="0"/>
        <v>3321721.1044000001</v>
      </c>
      <c r="J29" s="13"/>
      <c r="K29" s="13"/>
      <c r="L29" s="2">
        <v>27</v>
      </c>
      <c r="M29" s="2">
        <v>116709</v>
      </c>
      <c r="N29" s="2">
        <v>62.622</v>
      </c>
      <c r="O29" s="2">
        <v>0</v>
      </c>
      <c r="P29" s="2">
        <v>255</v>
      </c>
      <c r="Q29" s="2">
        <v>1684.2639999999999</v>
      </c>
      <c r="R29" s="2">
        <v>7308520</v>
      </c>
      <c r="S29" s="2">
        <v>7308520</v>
      </c>
      <c r="T29" s="28">
        <f t="shared" si="1"/>
        <v>7244866.9113999996</v>
      </c>
      <c r="U29" s="13"/>
      <c r="V29" s="13"/>
      <c r="W29" s="13"/>
      <c r="X29" s="2">
        <v>27</v>
      </c>
      <c r="Y29" s="2">
        <v>101128</v>
      </c>
      <c r="Z29" s="2">
        <v>43.393000000000001</v>
      </c>
      <c r="AA29" s="2">
        <v>0</v>
      </c>
      <c r="AB29" s="2">
        <v>255</v>
      </c>
      <c r="AC29" s="2">
        <v>1204.7059999999999</v>
      </c>
      <c r="AD29" s="2">
        <v>4388262</v>
      </c>
      <c r="AE29" s="2">
        <v>4388262</v>
      </c>
      <c r="AF29" s="28">
        <f t="shared" si="2"/>
        <v>4333106.7888000002</v>
      </c>
    </row>
    <row r="30" spans="1:32">
      <c r="A30" s="2">
        <v>28</v>
      </c>
      <c r="B30" s="2">
        <v>46308</v>
      </c>
      <c r="C30" s="2">
        <v>53.191000000000003</v>
      </c>
      <c r="D30" s="2">
        <v>0</v>
      </c>
      <c r="E30" s="2">
        <v>255</v>
      </c>
      <c r="F30" s="2">
        <v>821.87199999999996</v>
      </c>
      <c r="G30" s="2">
        <v>2463179</v>
      </c>
      <c r="H30" s="2">
        <v>2463179</v>
      </c>
      <c r="I30" s="28">
        <f t="shared" si="0"/>
        <v>2437922.6168</v>
      </c>
      <c r="J30" s="13"/>
      <c r="K30" s="13"/>
      <c r="L30" s="2">
        <v>28</v>
      </c>
      <c r="M30" s="2">
        <v>134959</v>
      </c>
      <c r="N30" s="2">
        <v>80.688000000000002</v>
      </c>
      <c r="O30" s="2">
        <v>0</v>
      </c>
      <c r="P30" s="2">
        <v>255</v>
      </c>
      <c r="Q30" s="2">
        <v>1656.3119999999999</v>
      </c>
      <c r="R30" s="2">
        <v>10889586</v>
      </c>
      <c r="S30" s="2">
        <v>10889586</v>
      </c>
      <c r="T30" s="28">
        <f t="shared" si="1"/>
        <v>10815979.361400001</v>
      </c>
      <c r="U30" s="13"/>
      <c r="V30" s="13"/>
      <c r="W30" s="13"/>
      <c r="X30" s="2">
        <v>28</v>
      </c>
      <c r="Y30" s="2">
        <v>65102</v>
      </c>
      <c r="Z30" s="2">
        <v>49.444000000000003</v>
      </c>
      <c r="AA30" s="2">
        <v>0</v>
      </c>
      <c r="AB30" s="2">
        <v>255</v>
      </c>
      <c r="AC30" s="2">
        <v>1042.8710000000001</v>
      </c>
      <c r="AD30" s="2">
        <v>3218876</v>
      </c>
      <c r="AE30" s="2">
        <v>3218876</v>
      </c>
      <c r="AF30" s="28">
        <f t="shared" si="2"/>
        <v>3183369.3692000001</v>
      </c>
    </row>
    <row r="31" spans="1:32">
      <c r="A31" s="2">
        <v>29</v>
      </c>
      <c r="B31" s="2">
        <v>20997</v>
      </c>
      <c r="C31" s="2">
        <v>39.238</v>
      </c>
      <c r="D31" s="2">
        <v>0</v>
      </c>
      <c r="E31" s="2">
        <v>255</v>
      </c>
      <c r="F31" s="2">
        <v>547.94899999999996</v>
      </c>
      <c r="G31" s="2">
        <v>823870</v>
      </c>
      <c r="H31" s="2">
        <v>823870</v>
      </c>
      <c r="I31" s="28">
        <f t="shared" si="0"/>
        <v>812418.23620000004</v>
      </c>
      <c r="J31" s="13"/>
      <c r="K31" s="13"/>
      <c r="L31" s="2">
        <v>29</v>
      </c>
      <c r="M31" s="2">
        <v>84987</v>
      </c>
      <c r="N31" s="2">
        <v>44.981999999999999</v>
      </c>
      <c r="O31" s="2">
        <v>0</v>
      </c>
      <c r="P31" s="2">
        <v>255</v>
      </c>
      <c r="Q31" s="2">
        <v>1157.165</v>
      </c>
      <c r="R31" s="2">
        <v>3822859</v>
      </c>
      <c r="S31" s="2">
        <v>3822859</v>
      </c>
      <c r="T31" s="28">
        <f t="shared" si="1"/>
        <v>3776507.0902</v>
      </c>
      <c r="U31" s="13"/>
      <c r="V31" s="13"/>
      <c r="W31" s="13"/>
      <c r="X31" s="2">
        <v>29</v>
      </c>
      <c r="Y31" s="2">
        <v>117550</v>
      </c>
      <c r="Z31" s="2">
        <v>60.674999999999997</v>
      </c>
      <c r="AA31" s="2">
        <v>0</v>
      </c>
      <c r="AB31" s="2">
        <v>255</v>
      </c>
      <c r="AC31" s="2">
        <v>1352.038</v>
      </c>
      <c r="AD31" s="2">
        <v>7132322</v>
      </c>
      <c r="AE31" s="2">
        <v>7132322</v>
      </c>
      <c r="AF31" s="28">
        <f t="shared" si="2"/>
        <v>7068210.2300000004</v>
      </c>
    </row>
    <row r="32" spans="1:32">
      <c r="A32" s="2">
        <v>30</v>
      </c>
      <c r="B32" s="2">
        <v>43016</v>
      </c>
      <c r="C32" s="2">
        <v>56.232999999999997</v>
      </c>
      <c r="D32" s="2">
        <v>0</v>
      </c>
      <c r="E32" s="2">
        <v>255</v>
      </c>
      <c r="F32" s="2">
        <v>792.30499999999995</v>
      </c>
      <c r="G32" s="2">
        <v>2418935</v>
      </c>
      <c r="H32" s="2">
        <v>2418935</v>
      </c>
      <c r="I32" s="28">
        <f t="shared" si="0"/>
        <v>2395474.0735999998</v>
      </c>
      <c r="J32" s="13"/>
      <c r="K32" s="13"/>
      <c r="L32" s="2">
        <v>30</v>
      </c>
      <c r="M32" s="2">
        <v>74950</v>
      </c>
      <c r="N32" s="2">
        <v>120.586</v>
      </c>
      <c r="O32" s="2">
        <v>0</v>
      </c>
      <c r="P32" s="2">
        <v>255</v>
      </c>
      <c r="Q32" s="2">
        <v>1186.511</v>
      </c>
      <c r="R32" s="2">
        <v>9037890</v>
      </c>
      <c r="S32" s="2">
        <v>9037890</v>
      </c>
      <c r="T32" s="28">
        <f t="shared" si="1"/>
        <v>8997012.2699999996</v>
      </c>
      <c r="U32" s="13"/>
      <c r="V32" s="13"/>
      <c r="W32" s="13"/>
      <c r="X32" s="2">
        <v>30</v>
      </c>
      <c r="Y32" s="2">
        <v>150530</v>
      </c>
      <c r="Z32" s="2">
        <v>62.182000000000002</v>
      </c>
      <c r="AA32" s="2">
        <v>0</v>
      </c>
      <c r="AB32" s="2">
        <v>255</v>
      </c>
      <c r="AC32" s="2">
        <v>1581.192</v>
      </c>
      <c r="AD32" s="2">
        <v>9360251</v>
      </c>
      <c r="AE32" s="2">
        <v>9360251</v>
      </c>
      <c r="AF32" s="28">
        <f t="shared" si="2"/>
        <v>9278151.9379999992</v>
      </c>
    </row>
    <row r="33" spans="1:32">
      <c r="A33" s="2">
        <v>31</v>
      </c>
      <c r="B33" s="2">
        <v>31276</v>
      </c>
      <c r="C33" s="2">
        <v>57.607999999999997</v>
      </c>
      <c r="D33" s="2">
        <v>0</v>
      </c>
      <c r="E33" s="2">
        <v>255</v>
      </c>
      <c r="F33" s="2">
        <v>705.35</v>
      </c>
      <c r="G33" s="2">
        <v>1801748</v>
      </c>
      <c r="H33" s="2">
        <v>1801748</v>
      </c>
      <c r="I33" s="28">
        <f t="shared" si="0"/>
        <v>1784690.0696</v>
      </c>
      <c r="J33" s="13"/>
      <c r="K33" s="13"/>
      <c r="L33" s="2">
        <v>31</v>
      </c>
      <c r="M33" s="2">
        <v>236468</v>
      </c>
      <c r="N33" s="2">
        <v>96.215999999999994</v>
      </c>
      <c r="O33" s="2">
        <v>0</v>
      </c>
      <c r="P33" s="2">
        <v>255</v>
      </c>
      <c r="Q33" s="2">
        <v>2518.7860000000001</v>
      </c>
      <c r="R33" s="2">
        <v>22751956</v>
      </c>
      <c r="S33" s="2">
        <v>22751956</v>
      </c>
      <c r="T33" s="28">
        <f t="shared" si="1"/>
        <v>22622986.3528</v>
      </c>
      <c r="U33" s="13"/>
      <c r="V33" s="13"/>
      <c r="W33" s="13"/>
      <c r="X33" s="2">
        <v>31</v>
      </c>
      <c r="Y33" s="2">
        <v>28684</v>
      </c>
      <c r="Z33" s="2">
        <v>58.597999999999999</v>
      </c>
      <c r="AA33" s="2">
        <v>0</v>
      </c>
      <c r="AB33" s="2">
        <v>255</v>
      </c>
      <c r="AC33" s="2">
        <v>689.38400000000001</v>
      </c>
      <c r="AD33" s="2">
        <v>1680814</v>
      </c>
      <c r="AE33" s="2">
        <v>1680814</v>
      </c>
      <c r="AF33" s="28">
        <f t="shared" si="2"/>
        <v>1665169.7464000001</v>
      </c>
    </row>
    <row r="34" spans="1:32">
      <c r="A34" s="2">
        <v>32</v>
      </c>
      <c r="B34" s="2">
        <v>39819</v>
      </c>
      <c r="C34" s="2">
        <v>62.883000000000003</v>
      </c>
      <c r="D34" s="2">
        <v>0</v>
      </c>
      <c r="E34" s="2">
        <v>255</v>
      </c>
      <c r="F34" s="2">
        <v>798.43399999999997</v>
      </c>
      <c r="G34" s="2">
        <v>2503927</v>
      </c>
      <c r="H34" s="2">
        <v>2503927</v>
      </c>
      <c r="I34" s="28">
        <f t="shared" si="0"/>
        <v>2482209.7174</v>
      </c>
      <c r="J34" s="13"/>
      <c r="K34" s="13"/>
      <c r="L34" s="2">
        <v>32</v>
      </c>
      <c r="M34" s="2">
        <v>523320</v>
      </c>
      <c r="N34" s="2">
        <v>114.667</v>
      </c>
      <c r="O34" s="2">
        <v>0</v>
      </c>
      <c r="P34" s="2">
        <v>255</v>
      </c>
      <c r="Q34" s="2">
        <v>2892.15</v>
      </c>
      <c r="R34" s="2">
        <v>60007507</v>
      </c>
      <c r="S34" s="2">
        <v>60007507</v>
      </c>
      <c r="T34" s="28">
        <f t="shared" si="1"/>
        <v>59722088.272</v>
      </c>
      <c r="U34" s="13"/>
      <c r="V34" s="13"/>
      <c r="W34" s="13"/>
      <c r="X34" s="2">
        <v>32</v>
      </c>
      <c r="Y34" s="2">
        <v>27340</v>
      </c>
      <c r="Z34" s="2">
        <v>43.651000000000003</v>
      </c>
      <c r="AA34" s="2">
        <v>0</v>
      </c>
      <c r="AB34" s="2">
        <v>255</v>
      </c>
      <c r="AC34" s="2">
        <v>822.99</v>
      </c>
      <c r="AD34" s="2">
        <v>1193423</v>
      </c>
      <c r="AE34" s="2">
        <v>1193423</v>
      </c>
      <c r="AF34" s="28">
        <f t="shared" si="2"/>
        <v>1178511.764</v>
      </c>
    </row>
    <row r="35" spans="1:32">
      <c r="A35" s="2">
        <v>33</v>
      </c>
      <c r="B35" s="2">
        <v>40529</v>
      </c>
      <c r="C35" s="2">
        <v>55.107999999999997</v>
      </c>
      <c r="D35" s="2">
        <v>0</v>
      </c>
      <c r="E35" s="2">
        <v>255</v>
      </c>
      <c r="F35" s="2">
        <v>788.173</v>
      </c>
      <c r="G35" s="2">
        <v>2233467</v>
      </c>
      <c r="H35" s="2">
        <v>2233467</v>
      </c>
      <c r="I35" s="28">
        <f t="shared" si="0"/>
        <v>2211362.4833999998</v>
      </c>
      <c r="J35" s="13"/>
      <c r="K35" s="13"/>
      <c r="L35" s="2">
        <v>33</v>
      </c>
      <c r="M35" s="2">
        <v>79028</v>
      </c>
      <c r="N35" s="2">
        <v>103.137</v>
      </c>
      <c r="O35" s="2">
        <v>0</v>
      </c>
      <c r="P35" s="2">
        <v>255</v>
      </c>
      <c r="Q35" s="2">
        <v>1253.2919999999999</v>
      </c>
      <c r="R35" s="2">
        <v>8150676</v>
      </c>
      <c r="S35" s="2">
        <v>8150676</v>
      </c>
      <c r="T35" s="28">
        <f t="shared" si="1"/>
        <v>8107574.1288000001</v>
      </c>
      <c r="U35" s="13"/>
      <c r="V35" s="13"/>
      <c r="W35" s="13"/>
      <c r="X35" s="2">
        <v>33</v>
      </c>
      <c r="Y35" s="2">
        <v>369683</v>
      </c>
      <c r="Z35" s="2">
        <v>55.976999999999997</v>
      </c>
      <c r="AA35" s="2">
        <v>0</v>
      </c>
      <c r="AB35" s="2">
        <v>255</v>
      </c>
      <c r="AC35" s="2">
        <v>2356.672</v>
      </c>
      <c r="AD35" s="2">
        <v>20693809</v>
      </c>
      <c r="AE35" s="2">
        <v>20693809</v>
      </c>
      <c r="AF35" s="28">
        <f t="shared" si="2"/>
        <v>20492183.891800001</v>
      </c>
    </row>
    <row r="36" spans="1:32">
      <c r="A36" s="2">
        <v>34</v>
      </c>
      <c r="B36" s="2">
        <v>25266</v>
      </c>
      <c r="C36" s="2">
        <v>36.438000000000002</v>
      </c>
      <c r="D36" s="2">
        <v>0</v>
      </c>
      <c r="E36" s="2">
        <v>255</v>
      </c>
      <c r="F36" s="2">
        <v>594.54999999999995</v>
      </c>
      <c r="G36" s="2">
        <v>920652</v>
      </c>
      <c r="H36" s="2">
        <v>920652</v>
      </c>
      <c r="I36" s="28">
        <f t="shared" si="0"/>
        <v>906871.92359999998</v>
      </c>
      <c r="J36" s="13"/>
      <c r="K36" s="13"/>
      <c r="L36" s="2">
        <v>34</v>
      </c>
      <c r="M36" s="2">
        <v>57607</v>
      </c>
      <c r="N36" s="2">
        <v>127.17100000000001</v>
      </c>
      <c r="O36" s="2">
        <v>0</v>
      </c>
      <c r="P36" s="2">
        <v>255</v>
      </c>
      <c r="Q36" s="2">
        <v>1006.684</v>
      </c>
      <c r="R36" s="2">
        <v>7325929</v>
      </c>
      <c r="S36" s="2">
        <v>7325929</v>
      </c>
      <c r="T36" s="28">
        <f t="shared" si="1"/>
        <v>7294510.1421999997</v>
      </c>
      <c r="U36" s="13"/>
      <c r="V36" s="13"/>
      <c r="W36" s="13"/>
      <c r="X36" s="2">
        <v>34</v>
      </c>
      <c r="Y36" s="2">
        <v>41487</v>
      </c>
      <c r="Z36" s="2">
        <v>89.811000000000007</v>
      </c>
      <c r="AA36" s="2">
        <v>0</v>
      </c>
      <c r="AB36" s="2">
        <v>255</v>
      </c>
      <c r="AC36" s="2">
        <v>817.08299999999997</v>
      </c>
      <c r="AD36" s="2">
        <v>3725974</v>
      </c>
      <c r="AE36" s="2">
        <v>3725974</v>
      </c>
      <c r="AF36" s="28">
        <f t="shared" si="2"/>
        <v>3703346.9901999999</v>
      </c>
    </row>
    <row r="37" spans="1:32">
      <c r="A37" s="2">
        <v>35</v>
      </c>
      <c r="B37" s="2">
        <v>26876</v>
      </c>
      <c r="C37" s="2">
        <v>31.895</v>
      </c>
      <c r="D37" s="2">
        <v>0</v>
      </c>
      <c r="E37" s="2">
        <v>255</v>
      </c>
      <c r="F37" s="2">
        <v>634.12400000000002</v>
      </c>
      <c r="G37" s="2">
        <v>857203</v>
      </c>
      <c r="H37" s="2">
        <v>857203</v>
      </c>
      <c r="I37" s="28">
        <f t="shared" si="0"/>
        <v>842544.82960000006</v>
      </c>
      <c r="J37" s="13"/>
      <c r="K37" s="13"/>
      <c r="L37" s="2">
        <v>35</v>
      </c>
      <c r="M37" s="2">
        <v>39106</v>
      </c>
      <c r="N37" s="2">
        <v>126.592</v>
      </c>
      <c r="O37" s="2">
        <v>0</v>
      </c>
      <c r="P37" s="2">
        <v>255</v>
      </c>
      <c r="Q37" s="2">
        <v>764.21699999999998</v>
      </c>
      <c r="R37" s="2">
        <v>4950503</v>
      </c>
      <c r="S37" s="2">
        <v>4950503</v>
      </c>
      <c r="T37" s="28">
        <f t="shared" si="1"/>
        <v>4929174.5876000002</v>
      </c>
      <c r="U37" s="13"/>
      <c r="V37" s="13"/>
      <c r="W37" s="13"/>
      <c r="X37" s="2">
        <v>35</v>
      </c>
      <c r="Y37" s="2">
        <v>106734</v>
      </c>
      <c r="Z37" s="2">
        <v>75.278999999999996</v>
      </c>
      <c r="AA37" s="2">
        <v>0</v>
      </c>
      <c r="AB37" s="2">
        <v>255</v>
      </c>
      <c r="AC37" s="2">
        <v>1217.7360000000001</v>
      </c>
      <c r="AD37" s="2">
        <v>8034819</v>
      </c>
      <c r="AE37" s="2">
        <v>8034819</v>
      </c>
      <c r="AF37" s="28">
        <f t="shared" si="2"/>
        <v>7976606.2763999999</v>
      </c>
    </row>
    <row r="38" spans="1:32">
      <c r="A38" s="2">
        <v>36</v>
      </c>
      <c r="B38" s="2">
        <v>50470</v>
      </c>
      <c r="C38" s="2">
        <v>49.003</v>
      </c>
      <c r="D38" s="2">
        <v>0</v>
      </c>
      <c r="E38" s="2">
        <v>255</v>
      </c>
      <c r="F38" s="2">
        <v>924.66499999999996</v>
      </c>
      <c r="G38" s="2">
        <v>2473157</v>
      </c>
      <c r="H38" s="2">
        <v>2473157</v>
      </c>
      <c r="I38" s="28">
        <f t="shared" si="0"/>
        <v>2445630.662</v>
      </c>
      <c r="J38" s="13"/>
      <c r="K38" s="13"/>
      <c r="L38" s="2">
        <v>36</v>
      </c>
      <c r="M38" s="2">
        <v>32304</v>
      </c>
      <c r="N38" s="2">
        <v>95.165000000000006</v>
      </c>
      <c r="O38" s="2">
        <v>0</v>
      </c>
      <c r="P38" s="2">
        <v>255</v>
      </c>
      <c r="Q38" s="2">
        <v>703.96199999999999</v>
      </c>
      <c r="R38" s="2">
        <v>3074214</v>
      </c>
      <c r="S38" s="2">
        <v>3074214</v>
      </c>
      <c r="T38" s="28">
        <f t="shared" si="1"/>
        <v>3056595.3983999998</v>
      </c>
      <c r="U38" s="13"/>
      <c r="V38" s="13"/>
      <c r="W38" s="13"/>
      <c r="X38" s="2">
        <v>36</v>
      </c>
      <c r="Y38" s="2">
        <v>76009</v>
      </c>
      <c r="Z38" s="2">
        <v>57.131999999999998</v>
      </c>
      <c r="AA38" s="2">
        <v>0</v>
      </c>
      <c r="AB38" s="2">
        <v>255</v>
      </c>
      <c r="AC38" s="2">
        <v>1051.451</v>
      </c>
      <c r="AD38" s="2">
        <v>4342515</v>
      </c>
      <c r="AE38" s="2">
        <v>4342515</v>
      </c>
      <c r="AF38" s="28">
        <f t="shared" si="2"/>
        <v>4301059.6913999999</v>
      </c>
    </row>
    <row r="39" spans="1:32">
      <c r="A39" s="2">
        <v>37</v>
      </c>
      <c r="B39" s="2">
        <v>66134</v>
      </c>
      <c r="C39" s="2">
        <v>39.494999999999997</v>
      </c>
      <c r="D39" s="2">
        <v>0</v>
      </c>
      <c r="E39" s="2">
        <v>255</v>
      </c>
      <c r="F39" s="2">
        <v>1001.317</v>
      </c>
      <c r="G39" s="2">
        <v>2611979</v>
      </c>
      <c r="H39" s="2">
        <v>2611979</v>
      </c>
      <c r="I39" s="28">
        <f t="shared" si="0"/>
        <v>2575909.5164000001</v>
      </c>
      <c r="J39" s="13"/>
      <c r="K39" s="13"/>
      <c r="L39" s="2">
        <v>37</v>
      </c>
      <c r="M39" s="2">
        <v>39749</v>
      </c>
      <c r="N39" s="2">
        <v>104.12</v>
      </c>
      <c r="O39" s="2">
        <v>0</v>
      </c>
      <c r="P39" s="2">
        <v>255</v>
      </c>
      <c r="Q39" s="2">
        <v>819.08199999999999</v>
      </c>
      <c r="R39" s="2">
        <v>4138684</v>
      </c>
      <c r="S39" s="2">
        <v>4138684</v>
      </c>
      <c r="T39" s="28">
        <f t="shared" si="1"/>
        <v>4117004.8953999998</v>
      </c>
      <c r="U39" s="13"/>
      <c r="V39" s="13"/>
      <c r="W39" s="13"/>
      <c r="X39" s="2">
        <v>37</v>
      </c>
      <c r="Y39" s="2">
        <v>72722</v>
      </c>
      <c r="Z39" s="2">
        <v>69.007000000000005</v>
      </c>
      <c r="AA39" s="2">
        <v>0</v>
      </c>
      <c r="AB39" s="2">
        <v>255</v>
      </c>
      <c r="AC39" s="2">
        <v>1063.0429999999999</v>
      </c>
      <c r="AD39" s="2">
        <v>5018327</v>
      </c>
      <c r="AE39" s="2">
        <v>5018327</v>
      </c>
      <c r="AF39" s="28">
        <f t="shared" si="2"/>
        <v>4978664.4211999997</v>
      </c>
    </row>
    <row r="40" spans="1:32">
      <c r="A40" s="2">
        <v>38</v>
      </c>
      <c r="B40" s="2">
        <v>63581</v>
      </c>
      <c r="C40" s="2">
        <v>47.203000000000003</v>
      </c>
      <c r="D40" s="2">
        <v>0</v>
      </c>
      <c r="E40" s="2">
        <v>255</v>
      </c>
      <c r="F40" s="2">
        <v>1090.414</v>
      </c>
      <c r="G40" s="2">
        <v>3001236</v>
      </c>
      <c r="H40" s="2">
        <v>3001236</v>
      </c>
      <c r="I40" s="28">
        <f t="shared" si="0"/>
        <v>2966558.9226000002</v>
      </c>
      <c r="J40" s="13"/>
      <c r="K40" s="13"/>
      <c r="L40" s="2">
        <v>38</v>
      </c>
      <c r="M40" s="2">
        <v>33045</v>
      </c>
      <c r="N40" s="2">
        <v>87.677000000000007</v>
      </c>
      <c r="O40" s="2">
        <v>0</v>
      </c>
      <c r="P40" s="2">
        <v>255</v>
      </c>
      <c r="Q40" s="2">
        <v>874.56100000000004</v>
      </c>
      <c r="R40" s="2">
        <v>2897300</v>
      </c>
      <c r="S40" s="2">
        <v>2897300</v>
      </c>
      <c r="T40" s="28">
        <f t="shared" si="1"/>
        <v>2879277.2570000002</v>
      </c>
      <c r="U40" s="13"/>
      <c r="V40" s="13"/>
      <c r="W40" s="13"/>
      <c r="X40" s="2">
        <v>38</v>
      </c>
      <c r="Y40" s="2">
        <v>31960</v>
      </c>
      <c r="Z40" s="2">
        <v>41.844999999999999</v>
      </c>
      <c r="AA40" s="2">
        <v>0</v>
      </c>
      <c r="AB40" s="2">
        <v>181</v>
      </c>
      <c r="AC40" s="2">
        <v>657.27499999999998</v>
      </c>
      <c r="AD40" s="2">
        <v>1337368</v>
      </c>
      <c r="AE40" s="2">
        <v>1337368</v>
      </c>
      <c r="AF40" s="28">
        <f t="shared" si="2"/>
        <v>1319937.0160000001</v>
      </c>
    </row>
    <row r="41" spans="1:32">
      <c r="A41" s="2">
        <v>39</v>
      </c>
      <c r="B41" s="2">
        <v>106420</v>
      </c>
      <c r="C41" s="2">
        <v>31.141999999999999</v>
      </c>
      <c r="D41" s="2">
        <v>0</v>
      </c>
      <c r="E41" s="2">
        <v>255</v>
      </c>
      <c r="F41" s="2">
        <v>1263.2660000000001</v>
      </c>
      <c r="G41" s="2">
        <v>3314113</v>
      </c>
      <c r="H41" s="2">
        <v>3314113</v>
      </c>
      <c r="I41" s="28">
        <f t="shared" si="0"/>
        <v>3256071.5320000001</v>
      </c>
      <c r="J41" s="13"/>
      <c r="K41" s="13"/>
      <c r="L41" s="2">
        <v>39</v>
      </c>
      <c r="M41" s="2">
        <v>35737</v>
      </c>
      <c r="N41" s="2">
        <v>111.22799999999999</v>
      </c>
      <c r="O41" s="2">
        <v>0</v>
      </c>
      <c r="P41" s="2">
        <v>255</v>
      </c>
      <c r="Q41" s="2">
        <v>758.38900000000001</v>
      </c>
      <c r="R41" s="2">
        <v>3974947</v>
      </c>
      <c r="S41" s="2">
        <v>3974947</v>
      </c>
      <c r="T41" s="28">
        <f t="shared" si="1"/>
        <v>3955456.0402000002</v>
      </c>
      <c r="U41" s="13"/>
      <c r="V41" s="13"/>
      <c r="W41" s="13"/>
      <c r="X41" s="2">
        <v>39</v>
      </c>
      <c r="Y41" s="2">
        <v>27474</v>
      </c>
      <c r="Z41" s="2">
        <v>30.789000000000001</v>
      </c>
      <c r="AA41" s="2">
        <v>0</v>
      </c>
      <c r="AB41" s="2">
        <v>255</v>
      </c>
      <c r="AC41" s="2">
        <v>610.75199999999995</v>
      </c>
      <c r="AD41" s="2">
        <v>845886</v>
      </c>
      <c r="AE41" s="2">
        <v>845886</v>
      </c>
      <c r="AF41" s="28">
        <f t="shared" si="2"/>
        <v>830901.68039999995</v>
      </c>
    </row>
    <row r="42" spans="1:32">
      <c r="A42" s="2">
        <v>40</v>
      </c>
      <c r="B42" s="2">
        <v>102072</v>
      </c>
      <c r="C42" s="2">
        <v>47.651000000000003</v>
      </c>
      <c r="D42" s="2">
        <v>0</v>
      </c>
      <c r="E42" s="2">
        <v>255</v>
      </c>
      <c r="F42" s="2">
        <v>1267.954</v>
      </c>
      <c r="G42" s="2">
        <v>4863860</v>
      </c>
      <c r="H42" s="2">
        <v>4863860</v>
      </c>
      <c r="I42" s="28">
        <f t="shared" si="0"/>
        <v>4808189.9312000005</v>
      </c>
      <c r="J42" s="13"/>
      <c r="K42" s="13"/>
      <c r="L42" s="2">
        <v>40</v>
      </c>
      <c r="M42" s="2">
        <v>22202</v>
      </c>
      <c r="N42" s="2">
        <v>97.516999999999996</v>
      </c>
      <c r="O42" s="2">
        <v>0</v>
      </c>
      <c r="P42" s="2">
        <v>255</v>
      </c>
      <c r="Q42" s="2">
        <v>612.93499999999995</v>
      </c>
      <c r="R42" s="2">
        <v>2165069</v>
      </c>
      <c r="S42" s="2">
        <v>2165069</v>
      </c>
      <c r="T42" s="28">
        <f t="shared" si="1"/>
        <v>2152960.0292000002</v>
      </c>
      <c r="U42" s="13"/>
      <c r="V42" s="13"/>
      <c r="W42" s="13"/>
      <c r="X42" s="2">
        <v>40</v>
      </c>
      <c r="Y42" s="2">
        <v>98348</v>
      </c>
      <c r="Z42" s="2">
        <v>81.227000000000004</v>
      </c>
      <c r="AA42" s="2">
        <v>0</v>
      </c>
      <c r="AB42" s="2">
        <v>255</v>
      </c>
      <c r="AC42" s="2">
        <v>1211.999</v>
      </c>
      <c r="AD42" s="2">
        <v>7988508</v>
      </c>
      <c r="AE42" s="2">
        <v>7988508</v>
      </c>
      <c r="AF42" s="28">
        <f t="shared" si="2"/>
        <v>7934869.0007999996</v>
      </c>
    </row>
    <row r="43" spans="1:32">
      <c r="A43" s="2">
        <v>41</v>
      </c>
      <c r="B43" s="2">
        <v>78080</v>
      </c>
      <c r="C43" s="2">
        <v>19.747</v>
      </c>
      <c r="D43" s="2">
        <v>0</v>
      </c>
      <c r="E43" s="2">
        <v>196</v>
      </c>
      <c r="F43" s="2">
        <v>1141.7380000000001</v>
      </c>
      <c r="G43" s="2">
        <v>1541859</v>
      </c>
      <c r="H43" s="2">
        <v>1541859</v>
      </c>
      <c r="I43" s="28">
        <f t="shared" si="0"/>
        <v>1499274.1680000001</v>
      </c>
      <c r="J43" s="13"/>
      <c r="K43" s="13"/>
      <c r="L43" s="2">
        <v>41</v>
      </c>
      <c r="M43" s="2">
        <v>25196</v>
      </c>
      <c r="N43" s="2">
        <v>114.342</v>
      </c>
      <c r="O43" s="2">
        <v>0</v>
      </c>
      <c r="P43" s="2">
        <v>255</v>
      </c>
      <c r="Q43" s="2">
        <v>659.63599999999997</v>
      </c>
      <c r="R43" s="2">
        <v>2880959</v>
      </c>
      <c r="S43" s="2">
        <v>2880959</v>
      </c>
      <c r="T43" s="28">
        <f t="shared" si="1"/>
        <v>2867217.1016000002</v>
      </c>
      <c r="U43" s="13"/>
      <c r="V43" s="13"/>
      <c r="W43" s="13"/>
      <c r="X43" s="2">
        <v>41</v>
      </c>
      <c r="Y43" s="2">
        <v>135441</v>
      </c>
      <c r="Z43" s="2">
        <v>35.829000000000001</v>
      </c>
      <c r="AA43" s="2">
        <v>0</v>
      </c>
      <c r="AB43" s="2">
        <v>255</v>
      </c>
      <c r="AC43" s="2">
        <v>1372.4590000000001</v>
      </c>
      <c r="AD43" s="2">
        <v>4852682</v>
      </c>
      <c r="AE43" s="2">
        <v>4852682</v>
      </c>
      <c r="AF43" s="28">
        <f t="shared" si="2"/>
        <v>4778812.4786</v>
      </c>
    </row>
    <row r="44" spans="1:32">
      <c r="A44" s="2">
        <v>42</v>
      </c>
      <c r="B44" s="2">
        <v>88708</v>
      </c>
      <c r="C44" s="2">
        <v>50.029000000000003</v>
      </c>
      <c r="D44" s="2">
        <v>0</v>
      </c>
      <c r="E44" s="2">
        <v>255</v>
      </c>
      <c r="F44" s="2">
        <v>1229.0129999999999</v>
      </c>
      <c r="G44" s="2">
        <v>4437992</v>
      </c>
      <c r="H44" s="2">
        <v>4437992</v>
      </c>
      <c r="I44" s="28">
        <f t="shared" si="0"/>
        <v>4389610.6568</v>
      </c>
      <c r="J44" s="13"/>
      <c r="K44" s="13"/>
      <c r="L44" s="2">
        <v>42</v>
      </c>
      <c r="M44" s="2">
        <v>57223</v>
      </c>
      <c r="N44" s="2">
        <v>117.07299999999999</v>
      </c>
      <c r="O44" s="2">
        <v>0</v>
      </c>
      <c r="P44" s="2">
        <v>255</v>
      </c>
      <c r="Q44" s="2">
        <v>1022.678</v>
      </c>
      <c r="R44" s="2">
        <v>6699272</v>
      </c>
      <c r="S44" s="2">
        <v>6699272</v>
      </c>
      <c r="T44" s="28">
        <f t="shared" si="1"/>
        <v>6668062.5757999998</v>
      </c>
      <c r="U44" s="13"/>
      <c r="V44" s="13"/>
      <c r="W44" s="13"/>
      <c r="X44" s="2">
        <v>42</v>
      </c>
      <c r="Y44" s="2">
        <v>191096</v>
      </c>
      <c r="Z44" s="2">
        <v>29.541</v>
      </c>
      <c r="AA44" s="2">
        <v>0</v>
      </c>
      <c r="AB44" s="2">
        <v>255</v>
      </c>
      <c r="AC44" s="2">
        <v>1646.075</v>
      </c>
      <c r="AD44" s="2">
        <v>5645179</v>
      </c>
      <c r="AE44" s="2">
        <v>5645179</v>
      </c>
      <c r="AF44" s="28">
        <f t="shared" si="2"/>
        <v>5540955.2416000003</v>
      </c>
    </row>
    <row r="45" spans="1:32">
      <c r="A45" s="2">
        <v>43</v>
      </c>
      <c r="B45" s="2">
        <v>56161</v>
      </c>
      <c r="C45" s="2">
        <v>41.98</v>
      </c>
      <c r="D45" s="2">
        <v>0</v>
      </c>
      <c r="E45" s="2">
        <v>255</v>
      </c>
      <c r="F45" s="2">
        <v>1084.8869999999999</v>
      </c>
      <c r="G45" s="2">
        <v>2357629</v>
      </c>
      <c r="H45" s="2">
        <v>2357629</v>
      </c>
      <c r="I45" s="28">
        <f t="shared" si="0"/>
        <v>2326998.7905999999</v>
      </c>
      <c r="J45" s="13"/>
      <c r="K45" s="13"/>
      <c r="L45" s="2">
        <v>43</v>
      </c>
      <c r="M45" s="2">
        <v>86400</v>
      </c>
      <c r="N45" s="2">
        <v>107.25</v>
      </c>
      <c r="O45" s="2">
        <v>0</v>
      </c>
      <c r="P45" s="2">
        <v>255</v>
      </c>
      <c r="Q45" s="2">
        <v>1157.307</v>
      </c>
      <c r="R45" s="2">
        <v>9266406</v>
      </c>
      <c r="S45" s="2">
        <v>9266406</v>
      </c>
      <c r="T45" s="28">
        <f t="shared" si="1"/>
        <v>9219283.4399999995</v>
      </c>
      <c r="U45" s="13"/>
      <c r="V45" s="13"/>
      <c r="W45" s="13"/>
      <c r="X45" s="2">
        <v>43</v>
      </c>
      <c r="Y45" s="2">
        <v>30494</v>
      </c>
      <c r="Z45" s="2">
        <v>46.308999999999997</v>
      </c>
      <c r="AA45" s="2">
        <v>0</v>
      </c>
      <c r="AB45" s="2">
        <v>255</v>
      </c>
      <c r="AC45" s="2">
        <v>700.55399999999997</v>
      </c>
      <c r="AD45" s="2">
        <v>1412152</v>
      </c>
      <c r="AE45" s="2">
        <v>1412152</v>
      </c>
      <c r="AF45" s="28">
        <f t="shared" si="2"/>
        <v>1395520.5723999999</v>
      </c>
    </row>
    <row r="46" spans="1:32">
      <c r="A46" s="2">
        <v>44</v>
      </c>
      <c r="B46" s="2">
        <v>67664</v>
      </c>
      <c r="C46" s="2">
        <v>57.326000000000001</v>
      </c>
      <c r="D46" s="2">
        <v>0</v>
      </c>
      <c r="E46" s="2">
        <v>255</v>
      </c>
      <c r="F46" s="2">
        <v>1080.472</v>
      </c>
      <c r="G46" s="2">
        <v>3878874</v>
      </c>
      <c r="H46" s="2">
        <v>3878874</v>
      </c>
      <c r="I46" s="28">
        <f t="shared" si="0"/>
        <v>3841970.0543999998</v>
      </c>
      <c r="J46" s="13"/>
      <c r="K46" s="13"/>
      <c r="L46" s="2">
        <v>44</v>
      </c>
      <c r="M46" s="2">
        <v>40568</v>
      </c>
      <c r="N46" s="2">
        <v>138.71</v>
      </c>
      <c r="O46" s="2">
        <v>0</v>
      </c>
      <c r="P46" s="2">
        <v>255</v>
      </c>
      <c r="Q46" s="2">
        <v>882.60199999999998</v>
      </c>
      <c r="R46" s="2">
        <v>5627186</v>
      </c>
      <c r="S46" s="2">
        <v>5627186</v>
      </c>
      <c r="T46" s="28">
        <f t="shared" si="1"/>
        <v>5605060.2127999999</v>
      </c>
      <c r="U46" s="13"/>
      <c r="V46" s="13"/>
      <c r="W46" s="13"/>
      <c r="X46" s="2">
        <v>44</v>
      </c>
      <c r="Y46" s="2">
        <v>79774</v>
      </c>
      <c r="Z46" s="2">
        <v>20.492999999999999</v>
      </c>
      <c r="AA46" s="2">
        <v>0</v>
      </c>
      <c r="AB46" s="2">
        <v>255</v>
      </c>
      <c r="AC46" s="2">
        <v>1412.347</v>
      </c>
      <c r="AD46" s="2">
        <v>1634774</v>
      </c>
      <c r="AE46" s="2">
        <v>1634774</v>
      </c>
      <c r="AF46" s="28">
        <f t="shared" si="2"/>
        <v>1591265.2604</v>
      </c>
    </row>
    <row r="47" spans="1:32">
      <c r="A47" s="2">
        <v>45</v>
      </c>
      <c r="B47" s="2">
        <v>73378</v>
      </c>
      <c r="C47" s="2">
        <v>42.459000000000003</v>
      </c>
      <c r="D47" s="2">
        <v>0</v>
      </c>
      <c r="E47" s="2">
        <v>255</v>
      </c>
      <c r="F47" s="2">
        <v>1073.7750000000001</v>
      </c>
      <c r="G47" s="2">
        <v>3115538</v>
      </c>
      <c r="H47" s="2">
        <v>3115538</v>
      </c>
      <c r="I47" s="28">
        <f t="shared" si="0"/>
        <v>3075517.6387999998</v>
      </c>
      <c r="J47" s="13"/>
      <c r="K47" s="13"/>
      <c r="L47" s="2">
        <v>45</v>
      </c>
      <c r="M47" s="2">
        <v>37287</v>
      </c>
      <c r="N47" s="2">
        <v>117.547</v>
      </c>
      <c r="O47" s="2">
        <v>0</v>
      </c>
      <c r="P47" s="2">
        <v>255</v>
      </c>
      <c r="Q47" s="2">
        <v>785.90899999999999</v>
      </c>
      <c r="R47" s="2">
        <v>4382977</v>
      </c>
      <c r="S47" s="2">
        <v>4382977</v>
      </c>
      <c r="T47" s="28">
        <f t="shared" si="1"/>
        <v>4362640.6701999996</v>
      </c>
      <c r="U47" s="13"/>
      <c r="V47" s="13"/>
      <c r="W47" s="13"/>
      <c r="X47" s="2"/>
      <c r="Y47" s="2"/>
      <c r="Z47" s="2"/>
      <c r="AA47" s="2"/>
      <c r="AB47" s="2"/>
      <c r="AC47" s="2"/>
      <c r="AD47" s="2"/>
      <c r="AE47" s="2"/>
    </row>
    <row r="48" spans="1:32">
      <c r="A48" s="2">
        <v>46</v>
      </c>
      <c r="B48" s="2">
        <v>88681</v>
      </c>
      <c r="C48" s="2">
        <v>44.338000000000001</v>
      </c>
      <c r="D48" s="2">
        <v>0</v>
      </c>
      <c r="E48" s="2">
        <v>255</v>
      </c>
      <c r="F48" s="2">
        <v>1308.924</v>
      </c>
      <c r="G48" s="2">
        <v>3931969</v>
      </c>
      <c r="H48" s="2">
        <v>3931969</v>
      </c>
      <c r="I48" s="28">
        <f t="shared" si="0"/>
        <v>3883602.3826000001</v>
      </c>
      <c r="J48" s="13"/>
      <c r="K48" s="13"/>
      <c r="L48" s="2">
        <v>46</v>
      </c>
      <c r="M48" s="2">
        <v>42682</v>
      </c>
      <c r="N48" s="2">
        <v>123.831</v>
      </c>
      <c r="O48" s="2">
        <v>0</v>
      </c>
      <c r="P48" s="2">
        <v>255</v>
      </c>
      <c r="Q48" s="2">
        <v>976.66200000000003</v>
      </c>
      <c r="R48" s="2">
        <v>5285356</v>
      </c>
      <c r="S48" s="2">
        <v>5285356</v>
      </c>
      <c r="T48" s="28">
        <f t="shared" si="1"/>
        <v>5262077.2372000003</v>
      </c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>
      <c r="A49" s="2"/>
      <c r="B49" s="2"/>
      <c r="C49" s="2"/>
      <c r="D49" s="2"/>
      <c r="E49" s="2"/>
      <c r="F49" s="2"/>
      <c r="G49" s="2"/>
      <c r="H49" s="2"/>
      <c r="I49" s="28"/>
      <c r="J49" s="13"/>
      <c r="K49" s="13"/>
      <c r="L49" s="2">
        <v>47</v>
      </c>
      <c r="M49" s="2">
        <v>32286</v>
      </c>
      <c r="N49" s="2">
        <v>99.483000000000004</v>
      </c>
      <c r="O49" s="2">
        <v>0</v>
      </c>
      <c r="P49" s="2">
        <v>255</v>
      </c>
      <c r="Q49" s="2">
        <v>653.15200000000004</v>
      </c>
      <c r="R49" s="2">
        <v>3211922</v>
      </c>
      <c r="S49" s="2">
        <v>3211922</v>
      </c>
      <c r="T49" s="28">
        <f t="shared" si="1"/>
        <v>3194313.2156000002</v>
      </c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2">
        <v>48</v>
      </c>
      <c r="M50" s="2">
        <v>24135</v>
      </c>
      <c r="N50" s="2">
        <v>136.434</v>
      </c>
      <c r="O50" s="2">
        <v>0</v>
      </c>
      <c r="P50" s="2">
        <v>255</v>
      </c>
      <c r="Q50" s="2">
        <v>707.95699999999999</v>
      </c>
      <c r="R50" s="2">
        <v>3292838</v>
      </c>
      <c r="S50" s="2">
        <v>3292838</v>
      </c>
      <c r="T50" s="28">
        <f t="shared" si="1"/>
        <v>3279674.7710000002</v>
      </c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2">
        <v>49</v>
      </c>
      <c r="M51" s="2">
        <v>61273</v>
      </c>
      <c r="N51" s="2">
        <v>93.287999999999997</v>
      </c>
      <c r="O51" s="2">
        <v>0</v>
      </c>
      <c r="P51" s="2">
        <v>255</v>
      </c>
      <c r="Q51" s="2">
        <v>964.93799999999999</v>
      </c>
      <c r="R51" s="2">
        <v>5716011</v>
      </c>
      <c r="S51" s="2">
        <v>5716011</v>
      </c>
      <c r="T51" s="28">
        <f t="shared" si="1"/>
        <v>5682592.7057999996</v>
      </c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2">
        <v>50</v>
      </c>
      <c r="M52" s="2">
        <v>75824</v>
      </c>
      <c r="N52" s="2">
        <v>106.717</v>
      </c>
      <c r="O52" s="2">
        <v>0</v>
      </c>
      <c r="P52" s="2">
        <v>255</v>
      </c>
      <c r="Q52" s="2">
        <v>1090.193</v>
      </c>
      <c r="R52" s="2">
        <v>8091674</v>
      </c>
      <c r="S52" s="2">
        <v>8091674</v>
      </c>
      <c r="T52" s="28">
        <f t="shared" si="1"/>
        <v>8050319.5904000001</v>
      </c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2">
        <v>51</v>
      </c>
      <c r="M53" s="2">
        <v>32567</v>
      </c>
      <c r="N53" s="2">
        <v>101.821</v>
      </c>
      <c r="O53" s="2">
        <v>0</v>
      </c>
      <c r="P53" s="2">
        <v>255</v>
      </c>
      <c r="Q53" s="2">
        <v>747.24099999999999</v>
      </c>
      <c r="R53" s="2">
        <v>3316018</v>
      </c>
      <c r="S53" s="2">
        <v>3316018</v>
      </c>
      <c r="T53" s="28">
        <f t="shared" si="1"/>
        <v>3298255.9582000002</v>
      </c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>
      <c r="A54" s="29" t="s">
        <v>85</v>
      </c>
      <c r="B54" s="29"/>
      <c r="C54" s="29"/>
      <c r="D54" s="29"/>
      <c r="E54" s="29"/>
      <c r="F54" s="29"/>
      <c r="G54" s="29"/>
      <c r="H54" s="29"/>
      <c r="I54" s="13"/>
      <c r="J54" s="13"/>
      <c r="K54" s="13"/>
      <c r="L54" s="2">
        <v>52</v>
      </c>
      <c r="M54" s="2">
        <v>47311</v>
      </c>
      <c r="N54" s="2">
        <v>124.129</v>
      </c>
      <c r="O54" s="2">
        <v>0</v>
      </c>
      <c r="P54" s="2">
        <v>255</v>
      </c>
      <c r="Q54" s="2">
        <v>922.58900000000006</v>
      </c>
      <c r="R54" s="2">
        <v>5872648</v>
      </c>
      <c r="S54" s="2">
        <v>5872648</v>
      </c>
      <c r="T54" s="28">
        <f t="shared" si="1"/>
        <v>5846844.5806</v>
      </c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>
      <c r="A55" s="29">
        <v>1</v>
      </c>
      <c r="B55" s="29">
        <v>867</v>
      </c>
      <c r="C55" s="29">
        <v>1</v>
      </c>
      <c r="D55" s="29">
        <v>0</v>
      </c>
      <c r="E55" s="29">
        <v>2</v>
      </c>
      <c r="F55" s="29">
        <v>113.248</v>
      </c>
      <c r="G55" s="29">
        <v>2</v>
      </c>
      <c r="H55" s="29">
        <v>2</v>
      </c>
      <c r="I55" s="13"/>
      <c r="J55" s="13"/>
      <c r="K55" s="13"/>
      <c r="L55" s="2">
        <v>53</v>
      </c>
      <c r="M55" s="2">
        <v>37962</v>
      </c>
      <c r="N55" s="2">
        <v>85.843999999999994</v>
      </c>
      <c r="O55" s="2">
        <v>0</v>
      </c>
      <c r="P55" s="2">
        <v>255</v>
      </c>
      <c r="Q55" s="2">
        <v>772.92</v>
      </c>
      <c r="R55" s="2">
        <v>3258828</v>
      </c>
      <c r="S55" s="2">
        <v>3258828</v>
      </c>
      <c r="T55" s="28">
        <f t="shared" si="1"/>
        <v>3238123.5252</v>
      </c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>
      <c r="A56" s="29">
        <f t="shared" ref="A56:A65" si="3">(1+A55)</f>
        <v>2</v>
      </c>
      <c r="B56" s="29">
        <v>874</v>
      </c>
      <c r="C56" s="29">
        <v>1</v>
      </c>
      <c r="D56" s="29">
        <v>0</v>
      </c>
      <c r="E56" s="29">
        <v>0</v>
      </c>
      <c r="F56" s="29">
        <v>112.46599999999999</v>
      </c>
      <c r="G56" s="29">
        <v>0</v>
      </c>
      <c r="H56" s="29">
        <v>0</v>
      </c>
      <c r="I56" s="13"/>
      <c r="J56" s="13"/>
      <c r="K56" s="13"/>
      <c r="L56" s="2">
        <v>54</v>
      </c>
      <c r="M56" s="2">
        <v>48200</v>
      </c>
      <c r="N56" s="2">
        <v>84.665000000000006</v>
      </c>
      <c r="O56" s="2">
        <v>0</v>
      </c>
      <c r="P56" s="2">
        <v>255</v>
      </c>
      <c r="Q56" s="2">
        <v>1036.3119999999999</v>
      </c>
      <c r="R56" s="2">
        <v>4080871</v>
      </c>
      <c r="S56" s="2">
        <v>4080871</v>
      </c>
      <c r="T56" s="28">
        <f t="shared" si="1"/>
        <v>4054582.72</v>
      </c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>
      <c r="A57" s="29">
        <f t="shared" si="3"/>
        <v>3</v>
      </c>
      <c r="B57" s="29">
        <v>576</v>
      </c>
      <c r="C57" s="29">
        <v>1</v>
      </c>
      <c r="D57" s="29">
        <v>0</v>
      </c>
      <c r="E57" s="29">
        <v>0</v>
      </c>
      <c r="F57" s="29">
        <v>94.23</v>
      </c>
      <c r="G57" s="29">
        <v>0</v>
      </c>
      <c r="H57" s="29">
        <v>0</v>
      </c>
      <c r="I57" s="13"/>
      <c r="J57" s="13"/>
      <c r="K57" s="13"/>
      <c r="L57" s="2">
        <v>55</v>
      </c>
      <c r="M57" s="2">
        <v>86757</v>
      </c>
      <c r="N57" s="2">
        <v>101.721</v>
      </c>
      <c r="O57" s="2">
        <v>0</v>
      </c>
      <c r="P57" s="2">
        <v>255</v>
      </c>
      <c r="Q57" s="2">
        <v>1234.8520000000001</v>
      </c>
      <c r="R57" s="2">
        <v>8825021</v>
      </c>
      <c r="S57" s="2">
        <v>8825021</v>
      </c>
      <c r="T57" s="28">
        <f t="shared" si="1"/>
        <v>8777703.7322000004</v>
      </c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>
      <c r="A58" s="29">
        <f t="shared" si="3"/>
        <v>4</v>
      </c>
      <c r="B58" s="29">
        <v>1037</v>
      </c>
      <c r="C58" s="29">
        <v>1.0149999999999999</v>
      </c>
      <c r="D58" s="29">
        <v>0</v>
      </c>
      <c r="E58" s="29">
        <v>1</v>
      </c>
      <c r="F58" s="29">
        <v>126.614</v>
      </c>
      <c r="G58" s="29">
        <v>1</v>
      </c>
      <c r="H58" s="29">
        <v>1</v>
      </c>
      <c r="I58" s="13"/>
      <c r="J58" s="13"/>
      <c r="K58" s="13"/>
      <c r="L58" s="2">
        <v>56</v>
      </c>
      <c r="M58" s="2">
        <v>136477</v>
      </c>
      <c r="N58" s="2">
        <v>98.864999999999995</v>
      </c>
      <c r="O58" s="2">
        <v>0</v>
      </c>
      <c r="P58" s="2">
        <v>255</v>
      </c>
      <c r="Q58" s="2">
        <v>1759.675</v>
      </c>
      <c r="R58" s="2">
        <v>13492753</v>
      </c>
      <c r="S58" s="2">
        <v>13492753</v>
      </c>
      <c r="T58" s="28">
        <f t="shared" si="1"/>
        <v>13418318.4442</v>
      </c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>
      <c r="A59" s="29">
        <f t="shared" si="3"/>
        <v>5</v>
      </c>
      <c r="B59" s="29">
        <v>1135</v>
      </c>
      <c r="C59" s="29">
        <v>0.77300000000000002</v>
      </c>
      <c r="D59" s="29">
        <v>0</v>
      </c>
      <c r="E59" s="29">
        <v>0</v>
      </c>
      <c r="F59" s="29">
        <v>127.03700000000001</v>
      </c>
      <c r="G59" s="29">
        <v>0</v>
      </c>
      <c r="H59" s="29">
        <v>0</v>
      </c>
      <c r="I59" s="13"/>
      <c r="J59" s="13"/>
      <c r="K59" s="13"/>
      <c r="L59" s="2">
        <v>57</v>
      </c>
      <c r="M59" s="2">
        <v>57441</v>
      </c>
      <c r="N59" s="2">
        <v>104.654</v>
      </c>
      <c r="O59" s="2">
        <v>0</v>
      </c>
      <c r="P59" s="2">
        <v>255</v>
      </c>
      <c r="Q59" s="2">
        <v>949.52</v>
      </c>
      <c r="R59" s="2">
        <v>6011418</v>
      </c>
      <c r="S59" s="2">
        <v>6011418</v>
      </c>
      <c r="T59" s="28">
        <f t="shared" si="1"/>
        <v>5980089.6786000002</v>
      </c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>
      <c r="A60" s="29">
        <f t="shared" si="3"/>
        <v>6</v>
      </c>
      <c r="B60" s="29">
        <v>1130</v>
      </c>
      <c r="C60" s="29">
        <v>0.80500000000000005</v>
      </c>
      <c r="D60" s="29">
        <v>0</v>
      </c>
      <c r="E60" s="29">
        <v>1</v>
      </c>
      <c r="F60" s="29">
        <v>149.02799999999999</v>
      </c>
      <c r="G60" s="29">
        <v>1</v>
      </c>
      <c r="H60" s="29">
        <v>1</v>
      </c>
      <c r="I60" s="13"/>
      <c r="J60" s="13"/>
      <c r="K60" s="13"/>
      <c r="L60" s="2">
        <v>58</v>
      </c>
      <c r="M60" s="2">
        <v>34558</v>
      </c>
      <c r="N60" s="2">
        <v>102.452</v>
      </c>
      <c r="O60" s="2">
        <v>0</v>
      </c>
      <c r="P60" s="2">
        <v>255</v>
      </c>
      <c r="Q60" s="2">
        <v>781.25</v>
      </c>
      <c r="R60" s="2">
        <v>3540534</v>
      </c>
      <c r="S60" s="2">
        <v>3540534</v>
      </c>
      <c r="T60" s="28">
        <f t="shared" si="1"/>
        <v>3521686.0668000001</v>
      </c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>
      <c r="A61" s="29">
        <f t="shared" si="3"/>
        <v>7</v>
      </c>
      <c r="B61" s="29">
        <v>1376</v>
      </c>
      <c r="C61" s="29">
        <v>0.84699999999999998</v>
      </c>
      <c r="D61" s="29">
        <v>0</v>
      </c>
      <c r="E61" s="29">
        <v>0</v>
      </c>
      <c r="F61" s="29">
        <v>157.79300000000001</v>
      </c>
      <c r="G61" s="29">
        <v>0</v>
      </c>
      <c r="H61" s="29">
        <v>0</v>
      </c>
      <c r="I61" s="13"/>
      <c r="J61" s="13"/>
      <c r="K61" s="13"/>
      <c r="L61" s="2">
        <v>59</v>
      </c>
      <c r="M61" s="2">
        <v>38148</v>
      </c>
      <c r="N61" s="2">
        <v>123.973</v>
      </c>
      <c r="O61" s="2">
        <v>0</v>
      </c>
      <c r="P61" s="2">
        <v>255</v>
      </c>
      <c r="Q61" s="2">
        <v>911.36199999999997</v>
      </c>
      <c r="R61" s="2">
        <v>4729326</v>
      </c>
      <c r="S61" s="2">
        <v>4729326</v>
      </c>
      <c r="T61" s="28">
        <f t="shared" si="1"/>
        <v>4708520.0807999996</v>
      </c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>
      <c r="A62" s="29">
        <f t="shared" si="3"/>
        <v>8</v>
      </c>
      <c r="B62" s="29">
        <v>882</v>
      </c>
      <c r="C62" s="29">
        <v>0.79</v>
      </c>
      <c r="D62" s="29">
        <v>0</v>
      </c>
      <c r="E62" s="29">
        <v>0</v>
      </c>
      <c r="F62" s="29">
        <v>113.857</v>
      </c>
      <c r="G62" s="29">
        <v>0</v>
      </c>
      <c r="H62" s="29">
        <v>0</v>
      </c>
      <c r="I62" s="13"/>
      <c r="J62" s="13"/>
      <c r="K62" s="13"/>
      <c r="L62" s="2">
        <v>60</v>
      </c>
      <c r="M62" s="2">
        <v>89822</v>
      </c>
      <c r="N62" s="2">
        <v>111.867</v>
      </c>
      <c r="O62" s="2">
        <v>0</v>
      </c>
      <c r="P62" s="2">
        <v>255</v>
      </c>
      <c r="Q62" s="2">
        <v>1149.4490000000001</v>
      </c>
      <c r="R62" s="2">
        <v>10048159</v>
      </c>
      <c r="S62" s="2">
        <v>10048159</v>
      </c>
      <c r="T62" s="28">
        <f t="shared" si="1"/>
        <v>9999170.0811999999</v>
      </c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>
      <c r="A63" s="29">
        <f t="shared" si="3"/>
        <v>9</v>
      </c>
      <c r="B63" s="29">
        <v>2108</v>
      </c>
      <c r="C63" s="29">
        <v>0.86899999999999999</v>
      </c>
      <c r="D63" s="29">
        <v>0</v>
      </c>
      <c r="E63" s="29">
        <v>1</v>
      </c>
      <c r="F63" s="29">
        <v>186.363</v>
      </c>
      <c r="G63" s="29">
        <v>1</v>
      </c>
      <c r="H63" s="29">
        <v>1</v>
      </c>
      <c r="I63" s="13"/>
      <c r="J63" s="13"/>
      <c r="K63" s="13"/>
      <c r="L63" s="2">
        <v>61</v>
      </c>
      <c r="M63" s="2">
        <v>34135</v>
      </c>
      <c r="N63" s="2">
        <v>94.376000000000005</v>
      </c>
      <c r="O63" s="2">
        <v>0</v>
      </c>
      <c r="P63" s="2">
        <v>255</v>
      </c>
      <c r="Q63" s="2">
        <v>763.69299999999998</v>
      </c>
      <c r="R63" s="2">
        <v>3221528</v>
      </c>
      <c r="S63" s="2">
        <v>3221528</v>
      </c>
      <c r="T63" s="28">
        <f t="shared" si="1"/>
        <v>3202910.7710000002</v>
      </c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>
      <c r="A64" s="29">
        <f t="shared" si="3"/>
        <v>10</v>
      </c>
      <c r="B64" s="29">
        <v>1083</v>
      </c>
      <c r="C64" s="29">
        <v>0.80800000000000005</v>
      </c>
      <c r="D64" s="29">
        <v>0</v>
      </c>
      <c r="E64" s="29">
        <v>1</v>
      </c>
      <c r="F64" s="29">
        <v>119.991</v>
      </c>
      <c r="G64" s="29">
        <v>1</v>
      </c>
      <c r="H64" s="29">
        <v>1</v>
      </c>
      <c r="I64" s="13"/>
      <c r="J64" s="13"/>
      <c r="K64" s="13"/>
      <c r="L64" s="2">
        <v>62</v>
      </c>
      <c r="M64" s="2">
        <v>32446</v>
      </c>
      <c r="N64" s="2">
        <v>110.64100000000001</v>
      </c>
      <c r="O64" s="2">
        <v>0</v>
      </c>
      <c r="P64" s="2">
        <v>255</v>
      </c>
      <c r="Q64" s="2">
        <v>795.55899999999997</v>
      </c>
      <c r="R64" s="2">
        <v>3589843</v>
      </c>
      <c r="S64" s="2">
        <v>3589843</v>
      </c>
      <c r="T64" s="28">
        <f t="shared" si="1"/>
        <v>3572146.9515999998</v>
      </c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>
      <c r="A65" s="29">
        <f t="shared" si="3"/>
        <v>11</v>
      </c>
      <c r="B65" s="29">
        <v>1863</v>
      </c>
      <c r="C65" s="29">
        <v>0.73399999999999999</v>
      </c>
      <c r="D65" s="29">
        <v>0</v>
      </c>
      <c r="E65" s="29">
        <v>0</v>
      </c>
      <c r="F65" s="29">
        <v>225.65600000000001</v>
      </c>
      <c r="G65" s="29">
        <v>0</v>
      </c>
      <c r="H65" s="29">
        <v>0</v>
      </c>
      <c r="I65" s="13"/>
      <c r="J65" s="13"/>
      <c r="K65" s="13"/>
      <c r="L65" s="2">
        <v>63</v>
      </c>
      <c r="M65" s="2">
        <v>51034</v>
      </c>
      <c r="N65" s="2">
        <v>148.137</v>
      </c>
      <c r="O65" s="2">
        <v>0</v>
      </c>
      <c r="P65" s="2">
        <v>255</v>
      </c>
      <c r="Q65" s="2">
        <v>968.67200000000003</v>
      </c>
      <c r="R65" s="2">
        <v>7560023</v>
      </c>
      <c r="S65" s="2">
        <v>7560023</v>
      </c>
      <c r="T65" s="28">
        <f t="shared" si="1"/>
        <v>7532189.0564000001</v>
      </c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2">
        <v>64</v>
      </c>
      <c r="M66" s="2">
        <v>32045</v>
      </c>
      <c r="N66" s="2">
        <v>108.211</v>
      </c>
      <c r="O66" s="2">
        <v>0</v>
      </c>
      <c r="P66" s="2">
        <v>255</v>
      </c>
      <c r="Q66" s="2">
        <v>705.99699999999996</v>
      </c>
      <c r="R66" s="2">
        <v>3467616</v>
      </c>
      <c r="S66" s="2">
        <v>3467616</v>
      </c>
      <c r="T66" s="28">
        <f t="shared" si="1"/>
        <v>3450138.6570000001</v>
      </c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2">
        <v>65</v>
      </c>
      <c r="M67" s="2">
        <v>65966</v>
      </c>
      <c r="N67" s="2">
        <v>128.441</v>
      </c>
      <c r="O67" s="2">
        <v>0</v>
      </c>
      <c r="P67" s="2">
        <v>255</v>
      </c>
      <c r="Q67" s="2">
        <v>1037.873</v>
      </c>
      <c r="R67" s="2">
        <v>8472761</v>
      </c>
      <c r="S67" s="2">
        <v>8472761</v>
      </c>
      <c r="T67" s="28">
        <f t="shared" ref="T67:T74" si="4">R67-(M67*0.5454)</f>
        <v>8436783.1436000001</v>
      </c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2">
        <v>66</v>
      </c>
      <c r="M68" s="2">
        <v>61642</v>
      </c>
      <c r="N68" s="2">
        <v>92.201999999999998</v>
      </c>
      <c r="O68" s="2">
        <v>0</v>
      </c>
      <c r="P68" s="2">
        <v>255</v>
      </c>
      <c r="Q68" s="2">
        <v>949.78200000000004</v>
      </c>
      <c r="R68" s="2">
        <v>5683528</v>
      </c>
      <c r="S68" s="2">
        <v>5683528</v>
      </c>
      <c r="T68" s="28">
        <f t="shared" si="4"/>
        <v>5649908.4532000003</v>
      </c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2">
        <v>67</v>
      </c>
      <c r="M69" s="2">
        <v>37954</v>
      </c>
      <c r="N69" s="2">
        <v>72.616</v>
      </c>
      <c r="O69" s="2">
        <v>0</v>
      </c>
      <c r="P69" s="2">
        <v>255</v>
      </c>
      <c r="Q69" s="2">
        <v>774.83399999999995</v>
      </c>
      <c r="R69" s="2">
        <v>2756084</v>
      </c>
      <c r="S69" s="2">
        <v>2756084</v>
      </c>
      <c r="T69" s="28">
        <f t="shared" si="4"/>
        <v>2735383.8884000001</v>
      </c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2">
        <v>68</v>
      </c>
      <c r="M70" s="2">
        <v>194354</v>
      </c>
      <c r="N70" s="2">
        <v>88.108999999999995</v>
      </c>
      <c r="O70" s="2">
        <v>0</v>
      </c>
      <c r="P70" s="2">
        <v>255</v>
      </c>
      <c r="Q70" s="2">
        <v>1814.78</v>
      </c>
      <c r="R70" s="2">
        <v>17124401</v>
      </c>
      <c r="S70" s="2">
        <v>17124401</v>
      </c>
      <c r="T70" s="28">
        <f t="shared" si="4"/>
        <v>17018400.328400001</v>
      </c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2">
        <v>69</v>
      </c>
      <c r="M71" s="2">
        <v>107494</v>
      </c>
      <c r="N71" s="2">
        <v>72.855000000000004</v>
      </c>
      <c r="O71" s="2">
        <v>0</v>
      </c>
      <c r="P71" s="2">
        <v>255</v>
      </c>
      <c r="Q71" s="2">
        <v>1241.0540000000001</v>
      </c>
      <c r="R71" s="2">
        <v>7831441</v>
      </c>
      <c r="S71" s="2">
        <v>7831441</v>
      </c>
      <c r="T71" s="28">
        <f t="shared" si="4"/>
        <v>7772813.7724000001</v>
      </c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2">
        <v>70</v>
      </c>
      <c r="M72" s="2">
        <v>92066</v>
      </c>
      <c r="N72" s="2">
        <v>87.033000000000001</v>
      </c>
      <c r="O72" s="2">
        <v>0</v>
      </c>
      <c r="P72" s="2">
        <v>255</v>
      </c>
      <c r="Q72" s="2">
        <v>1213.2239999999999</v>
      </c>
      <c r="R72" s="2">
        <v>8012791</v>
      </c>
      <c r="S72" s="2">
        <v>8012791</v>
      </c>
      <c r="T72" s="28">
        <f t="shared" si="4"/>
        <v>7962578.2035999997</v>
      </c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2">
        <v>71</v>
      </c>
      <c r="M73" s="2">
        <v>53288</v>
      </c>
      <c r="N73" s="2">
        <v>84.338999999999999</v>
      </c>
      <c r="O73" s="2">
        <v>0</v>
      </c>
      <c r="P73" s="2">
        <v>255</v>
      </c>
      <c r="Q73" s="2">
        <v>970.76800000000003</v>
      </c>
      <c r="R73" s="2">
        <v>4494258</v>
      </c>
      <c r="S73" s="2">
        <v>4494258</v>
      </c>
      <c r="T73" s="28">
        <f t="shared" si="4"/>
        <v>4465194.7248</v>
      </c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2">
        <v>72</v>
      </c>
      <c r="M74" s="2">
        <v>59645</v>
      </c>
      <c r="N74" s="2">
        <v>65.984999999999999</v>
      </c>
      <c r="O74" s="2">
        <v>0</v>
      </c>
      <c r="P74" s="2">
        <v>255</v>
      </c>
      <c r="Q74" s="2">
        <v>917.56299999999999</v>
      </c>
      <c r="R74" s="2">
        <v>3935660</v>
      </c>
      <c r="S74" s="2">
        <v>3935660</v>
      </c>
      <c r="T74" s="28">
        <f t="shared" si="4"/>
        <v>3903129.6170000001</v>
      </c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2"/>
      <c r="M75" s="2"/>
      <c r="N75" s="2"/>
      <c r="O75" s="2"/>
      <c r="P75" s="2"/>
      <c r="Q75" s="2"/>
      <c r="R75" s="2"/>
      <c r="S75" s="2"/>
      <c r="T75" s="28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14FB-24E9-4486-AA73-3C9DCE808475}">
  <dimension ref="A1:K16"/>
  <sheetViews>
    <sheetView zoomScaleNormal="100" workbookViewId="0"/>
  </sheetViews>
  <sheetFormatPr defaultRowHeight="14.4"/>
  <cols>
    <col min="1" max="1" width="18.44140625" bestFit="1" customWidth="1"/>
    <col min="3" max="3" width="15.109375" bestFit="1" customWidth="1"/>
    <col min="4" max="6" width="10" bestFit="1" customWidth="1"/>
    <col min="8" max="8" width="15.109375" bestFit="1" customWidth="1"/>
    <col min="9" max="11" width="12" bestFit="1" customWidth="1"/>
  </cols>
  <sheetData>
    <row r="1" spans="1:11" ht="23.4">
      <c r="A1" s="44"/>
      <c r="B1" s="2"/>
      <c r="C1" s="2"/>
      <c r="D1" s="2"/>
      <c r="E1" s="2"/>
      <c r="F1" s="2"/>
      <c r="G1" s="2"/>
      <c r="H1" s="2"/>
      <c r="I1" s="2" t="s">
        <v>126</v>
      </c>
      <c r="J1" s="2"/>
      <c r="K1" s="2"/>
    </row>
    <row r="2" spans="1:11">
      <c r="A2" s="14" t="s">
        <v>87</v>
      </c>
      <c r="B2" s="12"/>
      <c r="C2" s="12" t="s">
        <v>128</v>
      </c>
      <c r="D2" s="12">
        <v>46257.966</v>
      </c>
      <c r="E2" s="12">
        <v>17105.702000000001</v>
      </c>
      <c r="F2" s="12">
        <v>23073.316999999999</v>
      </c>
      <c r="G2" s="2"/>
      <c r="H2" s="12" t="s">
        <v>128</v>
      </c>
      <c r="I2" s="12">
        <v>1</v>
      </c>
      <c r="J2" s="12">
        <v>1</v>
      </c>
      <c r="K2" s="12">
        <v>1</v>
      </c>
    </row>
    <row r="3" spans="1:11">
      <c r="A3" s="12"/>
      <c r="B3" s="12"/>
      <c r="C3" s="12" t="s">
        <v>130</v>
      </c>
      <c r="D3" s="12">
        <v>18010.752</v>
      </c>
      <c r="E3" s="12">
        <v>14868.338</v>
      </c>
      <c r="F3" s="12">
        <v>17861.267</v>
      </c>
      <c r="G3" s="2"/>
      <c r="H3" s="12" t="s">
        <v>130</v>
      </c>
      <c r="I3" s="12">
        <f>D3/D2</f>
        <v>0.38935460326984545</v>
      </c>
      <c r="J3" s="12">
        <f>E3/E2</f>
        <v>0.86920361409312508</v>
      </c>
      <c r="K3" s="12">
        <f>F3/F2</f>
        <v>0.77410920155086504</v>
      </c>
    </row>
    <row r="4" spans="1:11">
      <c r="A4" s="12"/>
      <c r="B4" s="12"/>
      <c r="C4" s="12" t="s">
        <v>131</v>
      </c>
      <c r="D4" s="12">
        <v>82433.53</v>
      </c>
      <c r="E4" s="12">
        <v>26770.823</v>
      </c>
      <c r="F4" s="12">
        <v>40285.822999999997</v>
      </c>
      <c r="G4" s="2"/>
      <c r="H4" s="12" t="s">
        <v>131</v>
      </c>
      <c r="I4" s="12">
        <f>D4/D2</f>
        <v>1.7820396599366257</v>
      </c>
      <c r="J4" s="12">
        <f>E4/E2</f>
        <v>1.5650233471856343</v>
      </c>
      <c r="K4" s="12">
        <f>F4/F2</f>
        <v>1.7459918311701781</v>
      </c>
    </row>
    <row r="5" spans="1:11">
      <c r="A5" s="12"/>
      <c r="B5" s="12"/>
      <c r="C5" s="12" t="s">
        <v>132</v>
      </c>
      <c r="D5" s="12">
        <v>21504.065999999999</v>
      </c>
      <c r="E5" s="12">
        <v>18622.267</v>
      </c>
      <c r="F5" s="12">
        <v>30049.458999999999</v>
      </c>
      <c r="G5" s="2"/>
      <c r="H5" s="12" t="s">
        <v>132</v>
      </c>
      <c r="I5" s="12">
        <f>D5/D4</f>
        <v>0.26086552401674412</v>
      </c>
      <c r="J5" s="12">
        <f>E5/E4</f>
        <v>0.69561802414516727</v>
      </c>
      <c r="K5" s="12">
        <f>F5/F4</f>
        <v>0.74590654384794375</v>
      </c>
    </row>
    <row r="6" spans="1:11">
      <c r="A6" s="12"/>
      <c r="B6" s="12"/>
      <c r="C6" s="12"/>
      <c r="D6" s="12"/>
      <c r="E6" s="12"/>
      <c r="F6" s="12"/>
      <c r="G6" s="2"/>
      <c r="H6" s="12"/>
      <c r="I6" s="12"/>
      <c r="J6" s="12"/>
      <c r="K6" s="12"/>
    </row>
    <row r="7" spans="1:11">
      <c r="A7" s="12"/>
      <c r="B7" s="12"/>
      <c r="C7" s="12"/>
      <c r="D7" s="12"/>
      <c r="E7" s="12"/>
      <c r="F7" s="12"/>
      <c r="G7" s="2"/>
      <c r="H7" s="12"/>
      <c r="I7" s="12"/>
      <c r="J7" s="12"/>
      <c r="K7" s="12"/>
    </row>
    <row r="8" spans="1:11">
      <c r="A8" s="14" t="s">
        <v>89</v>
      </c>
      <c r="B8" s="12"/>
      <c r="C8" s="12" t="s">
        <v>128</v>
      </c>
      <c r="D8" s="12">
        <v>17744.205000000002</v>
      </c>
      <c r="E8" s="12">
        <v>19444.933000000001</v>
      </c>
      <c r="F8" s="12">
        <v>23777.174999999999</v>
      </c>
      <c r="G8" s="2"/>
      <c r="H8" s="12" t="s">
        <v>128</v>
      </c>
      <c r="I8" s="12">
        <v>1</v>
      </c>
      <c r="J8" s="12">
        <v>1</v>
      </c>
      <c r="K8" s="12">
        <v>1</v>
      </c>
    </row>
    <row r="9" spans="1:11">
      <c r="A9" s="12"/>
      <c r="B9" s="12"/>
      <c r="C9" s="12" t="s">
        <v>130</v>
      </c>
      <c r="D9" s="12">
        <v>16037.325999999999</v>
      </c>
      <c r="E9" s="12">
        <v>17636.618999999999</v>
      </c>
      <c r="F9" s="12">
        <v>25305.69</v>
      </c>
      <c r="G9" s="2"/>
      <c r="H9" s="12" t="s">
        <v>130</v>
      </c>
      <c r="I9" s="12">
        <f>D9/D8</f>
        <v>0.90380639763798931</v>
      </c>
      <c r="J9" s="12">
        <f>E9/E8</f>
        <v>0.90700333089345164</v>
      </c>
      <c r="K9" s="12">
        <f>F9/F8</f>
        <v>1.0642849707755442</v>
      </c>
    </row>
    <row r="10" spans="1:11">
      <c r="A10" s="12"/>
      <c r="B10" s="12"/>
      <c r="C10" s="12" t="s">
        <v>131</v>
      </c>
      <c r="D10" s="12">
        <v>31659.69</v>
      </c>
      <c r="E10" s="12">
        <v>26413.447</v>
      </c>
      <c r="F10" s="12">
        <v>35123.517999999996</v>
      </c>
      <c r="G10" s="2"/>
      <c r="H10" s="12" t="s">
        <v>131</v>
      </c>
      <c r="I10" s="12">
        <f>D10/D8</f>
        <v>1.7842270194691729</v>
      </c>
      <c r="J10" s="12">
        <f>E10/E8</f>
        <v>1.3583717156546644</v>
      </c>
      <c r="K10" s="12">
        <f>F10/F8</f>
        <v>1.4771947466425257</v>
      </c>
    </row>
    <row r="11" spans="1:11">
      <c r="A11" s="12"/>
      <c r="B11" s="12"/>
      <c r="C11" s="12" t="s">
        <v>132</v>
      </c>
      <c r="D11" s="12">
        <v>21595.710999999999</v>
      </c>
      <c r="E11" s="12">
        <v>25002.267</v>
      </c>
      <c r="F11" s="12">
        <v>17737.153999999999</v>
      </c>
      <c r="G11" s="2"/>
      <c r="H11" s="12" t="s">
        <v>132</v>
      </c>
      <c r="I11" s="12">
        <f>D11/D10</f>
        <v>0.68212010288161384</v>
      </c>
      <c r="J11" s="12">
        <f>E11/E10</f>
        <v>0.94657342527084787</v>
      </c>
      <c r="K11" s="12">
        <f>F11/F10</f>
        <v>0.50499366265076295</v>
      </c>
    </row>
    <row r="12" spans="1:11">
      <c r="A12" s="12"/>
      <c r="B12" s="12"/>
      <c r="C12" s="12"/>
      <c r="D12" s="12"/>
      <c r="E12" s="12"/>
      <c r="F12" s="12"/>
      <c r="G12" s="2"/>
      <c r="H12" s="12"/>
      <c r="I12" s="12"/>
      <c r="J12" s="12"/>
      <c r="K12" s="12"/>
    </row>
    <row r="13" spans="1:11">
      <c r="A13" s="14" t="s">
        <v>134</v>
      </c>
      <c r="B13" s="12"/>
      <c r="C13" s="12" t="s">
        <v>128</v>
      </c>
      <c r="D13" s="12">
        <v>20917.861000000001</v>
      </c>
      <c r="E13" s="12">
        <v>15678.154</v>
      </c>
      <c r="F13" s="12">
        <v>17398.032999999999</v>
      </c>
      <c r="G13" s="2"/>
      <c r="H13" s="12" t="s">
        <v>128</v>
      </c>
      <c r="I13" s="12">
        <v>1</v>
      </c>
      <c r="J13" s="12">
        <v>1</v>
      </c>
      <c r="K13" s="12">
        <v>1</v>
      </c>
    </row>
    <row r="14" spans="1:11">
      <c r="A14" s="12"/>
      <c r="B14" s="12"/>
      <c r="C14" s="12" t="s">
        <v>130</v>
      </c>
      <c r="D14" s="12">
        <v>16544.618999999999</v>
      </c>
      <c r="E14" s="12">
        <v>20877.861000000001</v>
      </c>
      <c r="F14" s="12">
        <v>21330.861000000001</v>
      </c>
      <c r="G14" s="2"/>
      <c r="H14" s="12" t="s">
        <v>130</v>
      </c>
      <c r="I14" s="12">
        <f>D14/D13</f>
        <v>0.7909326388582465</v>
      </c>
      <c r="J14" s="12">
        <f>E14/E13</f>
        <v>1.3316530122104937</v>
      </c>
      <c r="K14" s="12">
        <f>F14/F13</f>
        <v>1.2260501517614091</v>
      </c>
    </row>
    <row r="15" spans="1:11">
      <c r="A15" s="12"/>
      <c r="B15" s="12"/>
      <c r="C15" s="12" t="s">
        <v>131</v>
      </c>
      <c r="D15" s="12">
        <v>31954.276000000002</v>
      </c>
      <c r="E15" s="12">
        <v>32071.64</v>
      </c>
      <c r="F15" s="12">
        <v>30627.397000000001</v>
      </c>
      <c r="G15" s="2"/>
      <c r="H15" s="12" t="s">
        <v>131</v>
      </c>
      <c r="I15" s="12">
        <f>D15/D13</f>
        <v>1.5276072443544777</v>
      </c>
      <c r="J15" s="12">
        <f>E15/E13</f>
        <v>2.0456260347997604</v>
      </c>
      <c r="K15" s="12">
        <f>F15/F13</f>
        <v>1.7603942353713204</v>
      </c>
    </row>
    <row r="16" spans="1:11">
      <c r="A16" s="12"/>
      <c r="B16" s="12"/>
      <c r="C16" s="12" t="s">
        <v>132</v>
      </c>
      <c r="D16" s="12">
        <v>19645.740000000002</v>
      </c>
      <c r="E16" s="12">
        <v>20580.153999999999</v>
      </c>
      <c r="F16" s="12">
        <v>24426.861000000001</v>
      </c>
      <c r="G16" s="2"/>
      <c r="H16" s="12" t="s">
        <v>132</v>
      </c>
      <c r="I16" s="12">
        <f>D16/D15</f>
        <v>0.61480785857892695</v>
      </c>
      <c r="J16" s="12">
        <f>E16/E15</f>
        <v>0.6416932217996959</v>
      </c>
      <c r="K16" s="12">
        <f>F16/F15</f>
        <v>0.79754936405467303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5BA6-5BBC-4DCD-9B15-5793D1A247BF}">
  <dimension ref="A1:G65"/>
  <sheetViews>
    <sheetView workbookViewId="0"/>
  </sheetViews>
  <sheetFormatPr defaultRowHeight="14.4"/>
  <cols>
    <col min="1" max="1" width="15.109375" bestFit="1" customWidth="1"/>
    <col min="2" max="2" width="7.6640625" bestFit="1" customWidth="1"/>
    <col min="3" max="4" width="6.5546875" bestFit="1" customWidth="1"/>
    <col min="5" max="5" width="6.77734375" bestFit="1" customWidth="1"/>
    <col min="6" max="6" width="18.44140625" bestFit="1" customWidth="1"/>
    <col min="7" max="7" width="12" bestFit="1" customWidth="1"/>
  </cols>
  <sheetData>
    <row r="1" spans="1:7">
      <c r="A1" s="2"/>
      <c r="B1" s="2"/>
      <c r="C1" s="45" t="s">
        <v>20</v>
      </c>
      <c r="D1" s="45" t="s">
        <v>1074</v>
      </c>
      <c r="E1" s="45" t="s">
        <v>127</v>
      </c>
      <c r="F1" s="3" t="s">
        <v>121</v>
      </c>
      <c r="G1" s="45" t="s">
        <v>21</v>
      </c>
    </row>
    <row r="2" spans="1:7">
      <c r="A2" s="46" t="s">
        <v>129</v>
      </c>
      <c r="B2" s="2" t="s">
        <v>24</v>
      </c>
      <c r="C2" s="47">
        <v>22.1477947235107</v>
      </c>
      <c r="D2" s="47">
        <v>20.521442413330099</v>
      </c>
      <c r="E2" s="47">
        <f t="shared" ref="E2:E21" si="0">C2-D2</f>
        <v>1.6263523101806001</v>
      </c>
      <c r="F2" s="2">
        <v>0</v>
      </c>
      <c r="G2" s="2">
        <f t="shared" ref="G2:G42" si="1">2^(-F2)</f>
        <v>1</v>
      </c>
    </row>
    <row r="3" spans="1:7">
      <c r="A3" s="46" t="s">
        <v>129</v>
      </c>
      <c r="B3" s="2" t="s">
        <v>24</v>
      </c>
      <c r="C3" s="47">
        <v>23.831714630126999</v>
      </c>
      <c r="D3" s="47">
        <v>20.741254806518601</v>
      </c>
      <c r="E3" s="47">
        <f t="shared" si="0"/>
        <v>3.0904598236083984</v>
      </c>
      <c r="F3" s="2">
        <v>0</v>
      </c>
      <c r="G3" s="2">
        <f t="shared" si="1"/>
        <v>1</v>
      </c>
    </row>
    <row r="4" spans="1:7">
      <c r="A4" s="46" t="s">
        <v>129</v>
      </c>
      <c r="B4" s="2" t="s">
        <v>24</v>
      </c>
      <c r="C4" s="47">
        <v>23.1738681793213</v>
      </c>
      <c r="D4" s="47">
        <v>20.857097625732401</v>
      </c>
      <c r="E4" s="47">
        <f t="shared" si="0"/>
        <v>2.3167705535888992</v>
      </c>
      <c r="F4" s="2">
        <v>0</v>
      </c>
      <c r="G4" s="2">
        <f t="shared" si="1"/>
        <v>1</v>
      </c>
    </row>
    <row r="5" spans="1:7">
      <c r="A5" s="46" t="s">
        <v>129</v>
      </c>
      <c r="B5" s="2" t="s">
        <v>24</v>
      </c>
      <c r="C5" s="47">
        <v>23.440818786621101</v>
      </c>
      <c r="D5" s="47">
        <v>21.597450256347699</v>
      </c>
      <c r="E5" s="47">
        <f t="shared" si="0"/>
        <v>1.843368530273402</v>
      </c>
      <c r="F5" s="2">
        <v>0</v>
      </c>
      <c r="G5" s="2">
        <f t="shared" si="1"/>
        <v>1</v>
      </c>
    </row>
    <row r="6" spans="1:7">
      <c r="A6" s="46" t="s">
        <v>129</v>
      </c>
      <c r="B6" s="2" t="s">
        <v>28</v>
      </c>
      <c r="C6" s="47">
        <v>28.014854431152301</v>
      </c>
      <c r="D6" s="47">
        <v>20.521442413330099</v>
      </c>
      <c r="E6" s="47">
        <f t="shared" si="0"/>
        <v>7.4934120178222017</v>
      </c>
      <c r="F6" s="2">
        <v>0</v>
      </c>
      <c r="G6" s="2">
        <f t="shared" si="1"/>
        <v>1</v>
      </c>
    </row>
    <row r="7" spans="1:7">
      <c r="A7" s="46" t="s">
        <v>129</v>
      </c>
      <c r="B7" s="2" t="s">
        <v>28</v>
      </c>
      <c r="C7" s="47">
        <v>28.080640792846701</v>
      </c>
      <c r="D7" s="47">
        <v>20.741254806518601</v>
      </c>
      <c r="E7" s="47">
        <f t="shared" si="0"/>
        <v>7.3393859863281001</v>
      </c>
      <c r="F7" s="2">
        <v>0</v>
      </c>
      <c r="G7" s="2">
        <f t="shared" si="1"/>
        <v>1</v>
      </c>
    </row>
    <row r="8" spans="1:7">
      <c r="A8" s="46" t="s">
        <v>129</v>
      </c>
      <c r="B8" s="2" t="s">
        <v>28</v>
      </c>
      <c r="C8" s="47">
        <v>28.428831100463899</v>
      </c>
      <c r="D8" s="47">
        <v>20.857097625732401</v>
      </c>
      <c r="E8" s="47">
        <f t="shared" si="0"/>
        <v>7.5717334747314986</v>
      </c>
      <c r="F8" s="2">
        <v>0</v>
      </c>
      <c r="G8" s="2">
        <f t="shared" si="1"/>
        <v>1</v>
      </c>
    </row>
    <row r="9" spans="1:7">
      <c r="A9" s="46" t="s">
        <v>129</v>
      </c>
      <c r="B9" s="2" t="s">
        <v>28</v>
      </c>
      <c r="C9" s="47">
        <v>27.415548324585</v>
      </c>
      <c r="D9" s="47">
        <v>21.597450256347699</v>
      </c>
      <c r="E9" s="47">
        <f t="shared" si="0"/>
        <v>5.8180980682373011</v>
      </c>
      <c r="F9" s="2">
        <v>0</v>
      </c>
      <c r="G9" s="2">
        <f t="shared" si="1"/>
        <v>1</v>
      </c>
    </row>
    <row r="10" spans="1:7">
      <c r="A10" s="46" t="s">
        <v>129</v>
      </c>
      <c r="B10" s="2" t="s">
        <v>133</v>
      </c>
      <c r="C10" s="47">
        <v>25.946018218994102</v>
      </c>
      <c r="D10" s="47">
        <v>20.521442413330099</v>
      </c>
      <c r="E10" s="47">
        <f t="shared" si="0"/>
        <v>5.4245758056640021</v>
      </c>
      <c r="F10" s="2">
        <v>0</v>
      </c>
      <c r="G10" s="2">
        <f t="shared" si="1"/>
        <v>1</v>
      </c>
    </row>
    <row r="11" spans="1:7">
      <c r="A11" s="46" t="s">
        <v>129</v>
      </c>
      <c r="B11" s="2" t="s">
        <v>133</v>
      </c>
      <c r="C11" s="47">
        <v>24.946662521362299</v>
      </c>
      <c r="D11" s="47">
        <v>20.741254806518601</v>
      </c>
      <c r="E11" s="47">
        <f t="shared" si="0"/>
        <v>4.2054077148436981</v>
      </c>
      <c r="F11" s="2">
        <v>0</v>
      </c>
      <c r="G11" s="2">
        <f t="shared" si="1"/>
        <v>1</v>
      </c>
    </row>
    <row r="12" spans="1:7">
      <c r="A12" s="46" t="s">
        <v>129</v>
      </c>
      <c r="B12" s="2" t="s">
        <v>133</v>
      </c>
      <c r="C12" s="47">
        <v>25.810916900634801</v>
      </c>
      <c r="D12" s="47">
        <v>20.857097625732401</v>
      </c>
      <c r="E12" s="47">
        <f t="shared" si="0"/>
        <v>4.9538192749024006</v>
      </c>
      <c r="F12" s="2">
        <v>0</v>
      </c>
      <c r="G12" s="2">
        <f t="shared" si="1"/>
        <v>1</v>
      </c>
    </row>
    <row r="13" spans="1:7">
      <c r="A13" s="46" t="s">
        <v>129</v>
      </c>
      <c r="B13" s="2" t="s">
        <v>133</v>
      </c>
      <c r="C13" s="47">
        <v>25.737930297851602</v>
      </c>
      <c r="D13" s="47">
        <v>21.597450256347699</v>
      </c>
      <c r="E13" s="47">
        <f t="shared" si="0"/>
        <v>4.1404800415039027</v>
      </c>
      <c r="F13" s="2">
        <v>0</v>
      </c>
      <c r="G13" s="2">
        <f t="shared" si="1"/>
        <v>1</v>
      </c>
    </row>
    <row r="14" spans="1:7">
      <c r="A14" s="46" t="s">
        <v>129</v>
      </c>
      <c r="B14" s="2" t="s">
        <v>30</v>
      </c>
      <c r="C14" s="47">
        <v>28.524885177612301</v>
      </c>
      <c r="D14" s="47">
        <v>20.521442413330099</v>
      </c>
      <c r="E14" s="47">
        <f t="shared" si="0"/>
        <v>8.0034427642822017</v>
      </c>
      <c r="F14" s="2">
        <v>0</v>
      </c>
      <c r="G14" s="2">
        <f t="shared" si="1"/>
        <v>1</v>
      </c>
    </row>
    <row r="15" spans="1:7">
      <c r="A15" s="46" t="s">
        <v>129</v>
      </c>
      <c r="B15" s="2" t="s">
        <v>30</v>
      </c>
      <c r="C15" s="47">
        <v>27.263778686523398</v>
      </c>
      <c r="D15" s="47">
        <v>20.741254806518601</v>
      </c>
      <c r="E15" s="47">
        <f t="shared" si="0"/>
        <v>6.5225238800047975</v>
      </c>
      <c r="F15" s="2">
        <v>0</v>
      </c>
      <c r="G15" s="2">
        <f t="shared" si="1"/>
        <v>1</v>
      </c>
    </row>
    <row r="16" spans="1:7">
      <c r="A16" s="46" t="s">
        <v>129</v>
      </c>
      <c r="B16" s="2" t="s">
        <v>30</v>
      </c>
      <c r="C16" s="47">
        <v>28.7743434906006</v>
      </c>
      <c r="D16" s="47">
        <v>20.857097625732401</v>
      </c>
      <c r="E16" s="47">
        <f t="shared" si="0"/>
        <v>7.9172458648681996</v>
      </c>
      <c r="F16" s="2">
        <v>0</v>
      </c>
      <c r="G16" s="2">
        <f t="shared" si="1"/>
        <v>1</v>
      </c>
    </row>
    <row r="17" spans="1:7">
      <c r="A17" s="46" t="s">
        <v>129</v>
      </c>
      <c r="B17" s="2" t="s">
        <v>30</v>
      </c>
      <c r="C17" s="47">
        <v>28.959804534912099</v>
      </c>
      <c r="D17" s="47">
        <v>21.597450256347699</v>
      </c>
      <c r="E17" s="47">
        <f t="shared" si="0"/>
        <v>7.3623542785643998</v>
      </c>
      <c r="F17" s="2">
        <v>0</v>
      </c>
      <c r="G17" s="2">
        <f t="shared" si="1"/>
        <v>1</v>
      </c>
    </row>
    <row r="18" spans="1:7">
      <c r="A18" s="46" t="s">
        <v>129</v>
      </c>
      <c r="B18" s="2" t="s">
        <v>135</v>
      </c>
      <c r="C18" s="47">
        <v>27.8257026672363</v>
      </c>
      <c r="D18" s="47">
        <v>20.521442413330099</v>
      </c>
      <c r="E18" s="47">
        <f t="shared" si="0"/>
        <v>7.3042602539062003</v>
      </c>
      <c r="F18" s="2">
        <v>0</v>
      </c>
      <c r="G18" s="2">
        <f t="shared" si="1"/>
        <v>1</v>
      </c>
    </row>
    <row r="19" spans="1:7">
      <c r="A19" s="46" t="s">
        <v>129</v>
      </c>
      <c r="B19" s="2" t="s">
        <v>135</v>
      </c>
      <c r="C19" s="47">
        <v>27.375179290771499</v>
      </c>
      <c r="D19" s="47">
        <v>20.741254806518601</v>
      </c>
      <c r="E19" s="47">
        <f t="shared" si="0"/>
        <v>6.6339244842528977</v>
      </c>
      <c r="F19" s="2">
        <v>0</v>
      </c>
      <c r="G19" s="2">
        <f t="shared" si="1"/>
        <v>1</v>
      </c>
    </row>
    <row r="20" spans="1:7">
      <c r="A20" s="46" t="s">
        <v>129</v>
      </c>
      <c r="B20" s="2" t="s">
        <v>135</v>
      </c>
      <c r="C20" s="47">
        <v>28.897655487060501</v>
      </c>
      <c r="D20" s="47">
        <v>20.857097625732401</v>
      </c>
      <c r="E20" s="47">
        <f t="shared" si="0"/>
        <v>8.0405578613281001</v>
      </c>
      <c r="F20" s="2">
        <v>0</v>
      </c>
      <c r="G20" s="2">
        <f t="shared" si="1"/>
        <v>1</v>
      </c>
    </row>
    <row r="21" spans="1:7">
      <c r="A21" s="46" t="s">
        <v>129</v>
      </c>
      <c r="B21" s="2" t="s">
        <v>135</v>
      </c>
      <c r="C21" s="47">
        <v>27.153671264648398</v>
      </c>
      <c r="D21" s="47">
        <v>21.597450256347699</v>
      </c>
      <c r="E21" s="47">
        <f t="shared" si="0"/>
        <v>5.5562210083006995</v>
      </c>
      <c r="F21" s="2">
        <v>0</v>
      </c>
      <c r="G21" s="2">
        <f t="shared" si="1"/>
        <v>1</v>
      </c>
    </row>
    <row r="22" spans="1:7">
      <c r="A22" s="2"/>
      <c r="B22" s="2"/>
      <c r="C22" s="2"/>
      <c r="D22" s="2"/>
      <c r="E22" s="47"/>
      <c r="F22" s="2"/>
      <c r="G22" s="2"/>
    </row>
    <row r="23" spans="1:7">
      <c r="A23" s="2"/>
      <c r="B23" s="2"/>
      <c r="C23" s="2"/>
      <c r="D23" s="2"/>
      <c r="E23" s="47"/>
      <c r="F23" s="2"/>
      <c r="G23" s="2"/>
    </row>
    <row r="24" spans="1:7">
      <c r="A24" s="2"/>
      <c r="B24" s="2"/>
      <c r="C24" s="2"/>
      <c r="D24" s="2"/>
      <c r="E24" s="47"/>
      <c r="F24" s="2"/>
      <c r="G24" s="2"/>
    </row>
    <row r="25" spans="1:7">
      <c r="A25" s="2"/>
      <c r="B25" s="2"/>
      <c r="C25" s="2"/>
      <c r="D25" s="2"/>
      <c r="E25" s="47"/>
      <c r="F25" s="2"/>
      <c r="G25" s="2"/>
    </row>
    <row r="26" spans="1:7">
      <c r="A26" s="2" t="s">
        <v>131</v>
      </c>
      <c r="B26" s="2" t="s">
        <v>24</v>
      </c>
      <c r="C26" s="47">
        <v>20.963401794433601</v>
      </c>
      <c r="D26" s="47">
        <v>21.612928390502901</v>
      </c>
      <c r="E26" s="47">
        <f t="shared" ref="E26:E42" si="2">C26-D26</f>
        <v>-0.64952659606930041</v>
      </c>
      <c r="F26" s="47">
        <f>E26-2.219</f>
        <v>-2.8685265960693003</v>
      </c>
      <c r="G26" s="2">
        <f t="shared" si="1"/>
        <v>7.3031891486061724</v>
      </c>
    </row>
    <row r="27" spans="1:7">
      <c r="A27" s="2" t="s">
        <v>131</v>
      </c>
      <c r="B27" s="2" t="s">
        <v>24</v>
      </c>
      <c r="C27" s="47">
        <v>20.893692016601602</v>
      </c>
      <c r="D27" s="47">
        <v>21.468282699585</v>
      </c>
      <c r="E27" s="47">
        <f t="shared" si="2"/>
        <v>-0.57459068298339844</v>
      </c>
      <c r="F27" s="47">
        <f>E27-2.219</f>
        <v>-2.7935906829833983</v>
      </c>
      <c r="G27" s="2">
        <f t="shared" si="1"/>
        <v>6.9335330682748149</v>
      </c>
    </row>
    <row r="28" spans="1:7">
      <c r="A28" s="2" t="s">
        <v>131</v>
      </c>
      <c r="B28" s="2" t="s">
        <v>24</v>
      </c>
      <c r="C28" s="47">
        <v>20.862165451049801</v>
      </c>
      <c r="D28" s="47">
        <v>21.468034744262699</v>
      </c>
      <c r="E28" s="47">
        <f t="shared" si="2"/>
        <v>-0.60586929321289773</v>
      </c>
      <c r="F28" s="47">
        <f>E28-2.219</f>
        <v>-2.8248692932128976</v>
      </c>
      <c r="G28" s="2">
        <f t="shared" si="1"/>
        <v>7.0854981843982312</v>
      </c>
    </row>
    <row r="29" spans="1:7">
      <c r="A29" s="2" t="s">
        <v>131</v>
      </c>
      <c r="B29" s="2" t="s">
        <v>24</v>
      </c>
      <c r="C29" s="47">
        <v>20.79225730896</v>
      </c>
      <c r="D29" s="47">
        <v>21.617256164550799</v>
      </c>
      <c r="E29" s="47">
        <f t="shared" si="2"/>
        <v>-0.824998855590799</v>
      </c>
      <c r="F29" s="47">
        <f>E29-2.219</f>
        <v>-3.0439988555907989</v>
      </c>
      <c r="G29" s="2">
        <f t="shared" si="1"/>
        <v>8.2477400078853496</v>
      </c>
    </row>
    <row r="30" spans="1:7">
      <c r="A30" s="2" t="s">
        <v>131</v>
      </c>
      <c r="B30" s="2" t="s">
        <v>28</v>
      </c>
      <c r="C30" s="47">
        <v>25.823734283447301</v>
      </c>
      <c r="D30" s="47">
        <v>21.468282699585</v>
      </c>
      <c r="E30" s="47">
        <f t="shared" si="2"/>
        <v>4.3554515838623011</v>
      </c>
      <c r="F30" s="47">
        <f>E30-7.056</f>
        <v>-2.7005484161376989</v>
      </c>
      <c r="G30" s="2">
        <f t="shared" si="1"/>
        <v>6.5004897525638796</v>
      </c>
    </row>
    <row r="31" spans="1:7">
      <c r="A31" s="2" t="s">
        <v>131</v>
      </c>
      <c r="B31" s="2" t="s">
        <v>28</v>
      </c>
      <c r="C31" s="47">
        <v>25.953310012817401</v>
      </c>
      <c r="D31" s="47">
        <v>21.468034744262699</v>
      </c>
      <c r="E31" s="47">
        <f t="shared" si="2"/>
        <v>4.4852752685547017</v>
      </c>
      <c r="F31" s="47">
        <f>E31-7.056</f>
        <v>-2.5707247314452983</v>
      </c>
      <c r="G31" s="2">
        <f t="shared" si="1"/>
        <v>5.9410780071695024</v>
      </c>
    </row>
    <row r="32" spans="1:7">
      <c r="A32" s="2" t="s">
        <v>131</v>
      </c>
      <c r="B32" s="2" t="s">
        <v>28</v>
      </c>
      <c r="C32" s="47">
        <v>25.998458786010701</v>
      </c>
      <c r="D32" s="47">
        <v>21.617256164550799</v>
      </c>
      <c r="E32" s="47">
        <f t="shared" si="2"/>
        <v>4.3812026214599022</v>
      </c>
      <c r="F32" s="47">
        <f>E32-7.056</f>
        <v>-2.6747973785400978</v>
      </c>
      <c r="G32" s="2">
        <f t="shared" si="1"/>
        <v>6.385490208162671</v>
      </c>
    </row>
    <row r="33" spans="1:7">
      <c r="A33" s="2" t="s">
        <v>131</v>
      </c>
      <c r="B33" s="2" t="s">
        <v>133</v>
      </c>
      <c r="C33" s="47">
        <v>23.7838249206543</v>
      </c>
      <c r="D33" s="47">
        <v>21.612928390502901</v>
      </c>
      <c r="E33" s="47">
        <f t="shared" si="2"/>
        <v>2.1708965301513992</v>
      </c>
      <c r="F33" s="47">
        <f>E33-4.681</f>
        <v>-2.5101034698486009</v>
      </c>
      <c r="G33" s="2">
        <f t="shared" si="1"/>
        <v>5.6966093276120882</v>
      </c>
    </row>
    <row r="34" spans="1:7">
      <c r="A34" s="2" t="s">
        <v>131</v>
      </c>
      <c r="B34" s="2" t="s">
        <v>133</v>
      </c>
      <c r="C34" s="47">
        <v>23.579757690429702</v>
      </c>
      <c r="D34" s="47">
        <v>21.468282699585</v>
      </c>
      <c r="E34" s="47">
        <f t="shared" si="2"/>
        <v>2.1114749908447017</v>
      </c>
      <c r="F34" s="47">
        <f>E34-4.681</f>
        <v>-2.5695250091552984</v>
      </c>
      <c r="G34" s="2">
        <f t="shared" si="1"/>
        <v>5.936139554680544</v>
      </c>
    </row>
    <row r="35" spans="1:7">
      <c r="A35" s="2" t="s">
        <v>131</v>
      </c>
      <c r="B35" s="2" t="s">
        <v>133</v>
      </c>
      <c r="C35" s="47">
        <v>23.502376556396499</v>
      </c>
      <c r="D35" s="47">
        <v>21.468034744262699</v>
      </c>
      <c r="E35" s="47">
        <f t="shared" si="2"/>
        <v>2.0343418121337997</v>
      </c>
      <c r="F35" s="47">
        <f>E35-4.681</f>
        <v>-2.6466581878662003</v>
      </c>
      <c r="G35" s="2">
        <f t="shared" si="1"/>
        <v>6.2621505272713334</v>
      </c>
    </row>
    <row r="36" spans="1:7">
      <c r="A36" s="2" t="s">
        <v>131</v>
      </c>
      <c r="B36" s="2" t="s">
        <v>133</v>
      </c>
      <c r="C36" s="47">
        <v>23.6093635559082</v>
      </c>
      <c r="D36" s="47">
        <v>21.617256164550799</v>
      </c>
      <c r="E36" s="47">
        <f t="shared" si="2"/>
        <v>1.9921073913574006</v>
      </c>
      <c r="F36" s="47">
        <f>E36-4.681</f>
        <v>-2.6888926086425995</v>
      </c>
      <c r="G36" s="2">
        <f t="shared" si="1"/>
        <v>6.4481826441518511</v>
      </c>
    </row>
    <row r="37" spans="1:7">
      <c r="A37" s="2" t="s">
        <v>131</v>
      </c>
      <c r="B37" s="2" t="s">
        <v>30</v>
      </c>
      <c r="C37" s="47">
        <v>26.517929077148398</v>
      </c>
      <c r="D37" s="47">
        <v>21.612928390502901</v>
      </c>
      <c r="E37" s="47">
        <f t="shared" si="2"/>
        <v>4.9050006866454972</v>
      </c>
      <c r="F37" s="47">
        <f>E37-7.451</f>
        <v>-2.5459993133545025</v>
      </c>
      <c r="G37" s="2">
        <f t="shared" si="1"/>
        <v>5.8401252630308838</v>
      </c>
    </row>
    <row r="38" spans="1:7">
      <c r="A38" s="2" t="s">
        <v>131</v>
      </c>
      <c r="B38" s="2" t="s">
        <v>30</v>
      </c>
      <c r="C38" s="47">
        <v>26.671434402465799</v>
      </c>
      <c r="D38" s="47">
        <v>21.468034744262699</v>
      </c>
      <c r="E38" s="47">
        <f t="shared" si="2"/>
        <v>5.2033996582031001</v>
      </c>
      <c r="F38" s="47">
        <f>E38-7.451</f>
        <v>-2.2476003417968995</v>
      </c>
      <c r="G38" s="2">
        <f t="shared" si="1"/>
        <v>4.7489229261368182</v>
      </c>
    </row>
    <row r="39" spans="1:7">
      <c r="A39" s="2" t="s">
        <v>131</v>
      </c>
      <c r="B39" s="2" t="s">
        <v>30</v>
      </c>
      <c r="C39" s="47">
        <v>26.381858825683601</v>
      </c>
      <c r="D39" s="47">
        <v>21.617256164550799</v>
      </c>
      <c r="E39" s="47">
        <f t="shared" si="2"/>
        <v>4.7646026611328018</v>
      </c>
      <c r="F39" s="47">
        <f>E39-7.451</f>
        <v>-2.6863973388671978</v>
      </c>
      <c r="G39" s="2">
        <f t="shared" si="1"/>
        <v>6.4370395762721158</v>
      </c>
    </row>
    <row r="40" spans="1:7">
      <c r="A40" s="2" t="s">
        <v>131</v>
      </c>
      <c r="B40" s="2" t="s">
        <v>135</v>
      </c>
      <c r="C40" s="47">
        <v>25.2143745422363</v>
      </c>
      <c r="D40" s="47">
        <v>21.612928390502901</v>
      </c>
      <c r="E40" s="47">
        <f t="shared" si="2"/>
        <v>3.6014461517333984</v>
      </c>
      <c r="F40" s="47">
        <f>E40-6.884</f>
        <v>-3.2825538482666019</v>
      </c>
      <c r="G40" s="2">
        <f t="shared" si="1"/>
        <v>9.7307691748772065</v>
      </c>
    </row>
    <row r="41" spans="1:7">
      <c r="A41" s="2" t="s">
        <v>131</v>
      </c>
      <c r="B41" s="2" t="s">
        <v>135</v>
      </c>
      <c r="C41" s="47">
        <v>24.894985198974599</v>
      </c>
      <c r="D41" s="47">
        <v>21.468034744262699</v>
      </c>
      <c r="E41" s="47">
        <f t="shared" si="2"/>
        <v>3.4269504547118999</v>
      </c>
      <c r="F41" s="47">
        <f>E41-6.884</f>
        <v>-3.4570495452881005</v>
      </c>
      <c r="G41" s="2">
        <f t="shared" si="1"/>
        <v>10.981852584286008</v>
      </c>
    </row>
    <row r="42" spans="1:7">
      <c r="A42" s="2" t="s">
        <v>131</v>
      </c>
      <c r="B42" s="2" t="s">
        <v>135</v>
      </c>
      <c r="C42" s="47">
        <v>25.273475646972699</v>
      </c>
      <c r="D42" s="47">
        <v>21.617256164550799</v>
      </c>
      <c r="E42" s="47">
        <f t="shared" si="2"/>
        <v>3.6562194824218999</v>
      </c>
      <c r="F42" s="47">
        <f>E42-6.884</f>
        <v>-3.2277805175781005</v>
      </c>
      <c r="G42" s="2">
        <f t="shared" si="1"/>
        <v>9.3682561145987187</v>
      </c>
    </row>
    <row r="43" spans="1:7">
      <c r="A43" s="2"/>
      <c r="B43" s="2"/>
      <c r="C43" s="2"/>
      <c r="D43" s="2"/>
      <c r="E43" s="47"/>
      <c r="F43" s="2"/>
      <c r="G43" s="2"/>
    </row>
    <row r="44" spans="1:7">
      <c r="A44" s="2"/>
      <c r="B44" s="2"/>
      <c r="C44" s="2"/>
      <c r="D44" s="2"/>
      <c r="E44" s="47"/>
      <c r="F44" s="2"/>
      <c r="G44" s="2"/>
    </row>
    <row r="45" spans="1:7">
      <c r="A45" s="2"/>
      <c r="B45" s="2"/>
      <c r="C45" s="2"/>
      <c r="D45" s="2"/>
      <c r="E45" s="47"/>
      <c r="F45" s="2"/>
      <c r="G45" s="2"/>
    </row>
    <row r="46" spans="1:7">
      <c r="A46" s="2"/>
      <c r="B46" s="2"/>
      <c r="C46" s="2"/>
      <c r="D46" s="2"/>
      <c r="E46" s="47"/>
      <c r="F46" s="2"/>
      <c r="G46" s="2"/>
    </row>
    <row r="47" spans="1:7">
      <c r="A47" s="2" t="s">
        <v>136</v>
      </c>
      <c r="B47" s="2" t="s">
        <v>24</v>
      </c>
      <c r="C47" s="47">
        <v>25.072708129882798</v>
      </c>
      <c r="D47" s="47">
        <v>19.9845485687256</v>
      </c>
      <c r="E47" s="47">
        <f t="shared" ref="E47:E65" si="3">C47-D47</f>
        <v>5.0881595611571981</v>
      </c>
      <c r="F47" s="47">
        <f>E47-2.21</f>
        <v>2.8781595611571982</v>
      </c>
      <c r="G47" s="2">
        <f t="shared" ref="G47:G65" si="4">2^(-F47)</f>
        <v>0.13601526117525073</v>
      </c>
    </row>
    <row r="48" spans="1:7">
      <c r="A48" s="2" t="s">
        <v>136</v>
      </c>
      <c r="B48" s="2" t="s">
        <v>24</v>
      </c>
      <c r="C48" s="47">
        <v>28.290815353393601</v>
      </c>
      <c r="D48" s="47">
        <v>20.116661071777301</v>
      </c>
      <c r="E48" s="47">
        <f t="shared" si="3"/>
        <v>8.1741542816162998</v>
      </c>
      <c r="F48" s="47">
        <f>E48-2.21</f>
        <v>5.9641542816162998</v>
      </c>
      <c r="G48" s="2">
        <f t="shared" si="4"/>
        <v>1.6018087528258024E-2</v>
      </c>
    </row>
    <row r="49" spans="1:7">
      <c r="A49" s="2" t="s">
        <v>136</v>
      </c>
      <c r="B49" s="2" t="s">
        <v>24</v>
      </c>
      <c r="C49" s="47">
        <v>24.9742317199707</v>
      </c>
      <c r="D49" s="47">
        <v>20.2840061187744</v>
      </c>
      <c r="E49" s="47">
        <f t="shared" si="3"/>
        <v>4.6902256011962997</v>
      </c>
      <c r="F49" s="47">
        <f>E49-2.21</f>
        <v>2.4802256011962998</v>
      </c>
      <c r="G49" s="2">
        <f t="shared" si="4"/>
        <v>0.17921637887932293</v>
      </c>
    </row>
    <row r="50" spans="1:7">
      <c r="A50" s="2" t="s">
        <v>136</v>
      </c>
      <c r="B50" s="2" t="s">
        <v>24</v>
      </c>
      <c r="C50" s="47">
        <v>24.774274826049801</v>
      </c>
      <c r="D50" s="47">
        <v>20.368223190307599</v>
      </c>
      <c r="E50" s="47">
        <f t="shared" si="3"/>
        <v>4.4060516357422017</v>
      </c>
      <c r="F50" s="47">
        <f>E50-2.21</f>
        <v>2.1960516357422017</v>
      </c>
      <c r="G50" s="2">
        <f t="shared" si="4"/>
        <v>0.21823408679055051</v>
      </c>
    </row>
    <row r="51" spans="1:7">
      <c r="A51" s="2" t="s">
        <v>136</v>
      </c>
      <c r="B51" s="2" t="s">
        <v>28</v>
      </c>
      <c r="C51" s="47">
        <v>27.3331508636475</v>
      </c>
      <c r="D51" s="47">
        <v>19.9845485687256</v>
      </c>
      <c r="E51" s="47">
        <f t="shared" si="3"/>
        <v>7.3486022949218999</v>
      </c>
      <c r="F51" s="47">
        <f>E51-7.05565</f>
        <v>0.29295229492189989</v>
      </c>
      <c r="G51" s="2">
        <f t="shared" si="4"/>
        <v>0.81623003568973285</v>
      </c>
    </row>
    <row r="52" spans="1:7">
      <c r="A52" s="2" t="s">
        <v>136</v>
      </c>
      <c r="B52" s="2" t="s">
        <v>28</v>
      </c>
      <c r="C52" s="47">
        <v>29.416091918945298</v>
      </c>
      <c r="D52" s="47">
        <v>20.116661071777301</v>
      </c>
      <c r="E52" s="47">
        <f t="shared" si="3"/>
        <v>9.2994308471679972</v>
      </c>
      <c r="F52" s="47">
        <f>E52-7.05565</f>
        <v>2.2437808471679972</v>
      </c>
      <c r="G52" s="2">
        <f t="shared" si="4"/>
        <v>0.21113229150624108</v>
      </c>
    </row>
    <row r="53" spans="1:7">
      <c r="A53" s="2" t="s">
        <v>136</v>
      </c>
      <c r="B53" s="2" t="s">
        <v>28</v>
      </c>
      <c r="C53" s="47">
        <v>27.895460128784201</v>
      </c>
      <c r="D53" s="47">
        <v>20.2840061187744</v>
      </c>
      <c r="E53" s="47">
        <f t="shared" si="3"/>
        <v>7.6114540100098012</v>
      </c>
      <c r="F53" s="47">
        <f>E53-7.05565</f>
        <v>0.55580401000980117</v>
      </c>
      <c r="G53" s="2">
        <f t="shared" si="4"/>
        <v>0.68027783560807742</v>
      </c>
    </row>
    <row r="54" spans="1:7">
      <c r="A54" s="2" t="s">
        <v>136</v>
      </c>
      <c r="B54" s="2" t="s">
        <v>28</v>
      </c>
      <c r="C54" s="47">
        <v>26.703367233276399</v>
      </c>
      <c r="D54" s="47">
        <v>20.368223190307599</v>
      </c>
      <c r="E54" s="47">
        <f t="shared" si="3"/>
        <v>6.3351440429687997</v>
      </c>
      <c r="F54" s="47">
        <f>E54-7.05565</f>
        <v>-0.72050595703120024</v>
      </c>
      <c r="G54" s="2">
        <f t="shared" si="4"/>
        <v>1.6477598070122779</v>
      </c>
    </row>
    <row r="55" spans="1:7">
      <c r="A55" s="2" t="s">
        <v>136</v>
      </c>
      <c r="B55" s="2" t="s">
        <v>133</v>
      </c>
      <c r="C55" s="47">
        <v>27.454114913940401</v>
      </c>
      <c r="D55" s="47">
        <v>19.9845485687256</v>
      </c>
      <c r="E55" s="47">
        <f t="shared" si="3"/>
        <v>7.4695663452148011</v>
      </c>
      <c r="F55" s="47">
        <f>E55-4.681</f>
        <v>2.7885663452148011</v>
      </c>
      <c r="G55" s="2">
        <f t="shared" si="4"/>
        <v>0.14472977441569512</v>
      </c>
    </row>
    <row r="56" spans="1:7">
      <c r="A56" s="2" t="s">
        <v>136</v>
      </c>
      <c r="B56" s="2" t="s">
        <v>133</v>
      </c>
      <c r="C56" s="47">
        <v>26.235216140747099</v>
      </c>
      <c r="D56" s="47">
        <v>20.116661071777301</v>
      </c>
      <c r="E56" s="47">
        <f t="shared" si="3"/>
        <v>6.1185550689697976</v>
      </c>
      <c r="F56" s="47">
        <f>E56-4.681</f>
        <v>1.4375550689697976</v>
      </c>
      <c r="G56" s="2">
        <f t="shared" si="4"/>
        <v>0.369192443807633</v>
      </c>
    </row>
    <row r="57" spans="1:7">
      <c r="A57" s="2" t="s">
        <v>136</v>
      </c>
      <c r="B57" s="2" t="s">
        <v>133</v>
      </c>
      <c r="C57" s="47">
        <v>26.444297790527301</v>
      </c>
      <c r="D57" s="47">
        <v>20.2840061187744</v>
      </c>
      <c r="E57" s="47">
        <f t="shared" si="3"/>
        <v>6.1602916717529013</v>
      </c>
      <c r="F57" s="47">
        <f>E57-4.681</f>
        <v>1.4792916717529012</v>
      </c>
      <c r="G57" s="2">
        <f t="shared" si="4"/>
        <v>0.35866486452441138</v>
      </c>
    </row>
    <row r="58" spans="1:7">
      <c r="A58" s="2" t="s">
        <v>136</v>
      </c>
      <c r="B58" s="2" t="s">
        <v>133</v>
      </c>
      <c r="C58" s="47">
        <v>28.143295288085898</v>
      </c>
      <c r="D58" s="47">
        <v>20.368223190307599</v>
      </c>
      <c r="E58" s="47">
        <f t="shared" si="3"/>
        <v>7.775072097778299</v>
      </c>
      <c r="F58" s="47">
        <f>E58-4.681</f>
        <v>3.0940720977782989</v>
      </c>
      <c r="G58" s="2">
        <f t="shared" si="4"/>
        <v>0.11710932824770857</v>
      </c>
    </row>
    <row r="59" spans="1:7">
      <c r="A59" s="2" t="s">
        <v>136</v>
      </c>
      <c r="B59" s="2" t="s">
        <v>30</v>
      </c>
      <c r="C59" s="47">
        <v>26.015259323120102</v>
      </c>
      <c r="D59" s="47">
        <v>19.9845485687256</v>
      </c>
      <c r="E59" s="47">
        <f t="shared" si="3"/>
        <v>6.0307107543945015</v>
      </c>
      <c r="F59" s="47">
        <f>E59-7.451</f>
        <v>-1.4202892456054981</v>
      </c>
      <c r="G59" s="2">
        <f t="shared" si="4"/>
        <v>2.6763916449467224</v>
      </c>
    </row>
    <row r="60" spans="1:7">
      <c r="A60" s="2" t="s">
        <v>136</v>
      </c>
      <c r="B60" s="2" t="s">
        <v>30</v>
      </c>
      <c r="C60" s="47">
        <v>26.395704269409201</v>
      </c>
      <c r="D60" s="47">
        <v>20.116661071777301</v>
      </c>
      <c r="E60" s="47">
        <f t="shared" si="3"/>
        <v>6.2790431976318999</v>
      </c>
      <c r="F60" s="47">
        <f>E60-7.451</f>
        <v>-1.1719568023680997</v>
      </c>
      <c r="G60" s="2">
        <f t="shared" si="4"/>
        <v>2.2531709908249984</v>
      </c>
    </row>
    <row r="61" spans="1:7">
      <c r="A61" s="2" t="s">
        <v>136</v>
      </c>
      <c r="B61" s="2" t="s">
        <v>30</v>
      </c>
      <c r="C61" s="47">
        <v>26.0452060699463</v>
      </c>
      <c r="D61" s="47">
        <v>20.2840061187744</v>
      </c>
      <c r="E61" s="47">
        <f t="shared" si="3"/>
        <v>5.7611999511718999</v>
      </c>
      <c r="F61" s="47">
        <f>E61-7.451</f>
        <v>-1.6898000488280998</v>
      </c>
      <c r="G61" s="2">
        <f t="shared" si="4"/>
        <v>3.2261198799106663</v>
      </c>
    </row>
    <row r="62" spans="1:7">
      <c r="A62" s="2" t="s">
        <v>136</v>
      </c>
      <c r="B62" s="2" t="s">
        <v>135</v>
      </c>
      <c r="C62" s="47">
        <v>26.741317749023398</v>
      </c>
      <c r="D62" s="47">
        <v>19.9845485687256</v>
      </c>
      <c r="E62" s="47">
        <f t="shared" si="3"/>
        <v>6.7567691802977983</v>
      </c>
      <c r="F62" s="48">
        <f>E62-6.8837</f>
        <v>-0.12693081970220188</v>
      </c>
      <c r="G62" s="2">
        <f t="shared" si="4"/>
        <v>1.0919681822917404</v>
      </c>
    </row>
    <row r="63" spans="1:7">
      <c r="A63" s="2" t="s">
        <v>136</v>
      </c>
      <c r="B63" s="2" t="s">
        <v>135</v>
      </c>
      <c r="C63" s="47">
        <v>27.845890045166001</v>
      </c>
      <c r="D63" s="47">
        <v>20.116661071777301</v>
      </c>
      <c r="E63" s="47">
        <f t="shared" si="3"/>
        <v>7.7292289733887003</v>
      </c>
      <c r="F63" s="48">
        <f>E63-6.8837</f>
        <v>0.84552897338870014</v>
      </c>
      <c r="G63" s="2">
        <f t="shared" si="4"/>
        <v>0.55650672494268394</v>
      </c>
    </row>
    <row r="64" spans="1:7">
      <c r="A64" s="2" t="s">
        <v>136</v>
      </c>
      <c r="B64" s="2" t="s">
        <v>135</v>
      </c>
      <c r="C64" s="47">
        <v>27.634445190429702</v>
      </c>
      <c r="D64" s="47">
        <v>20.2840061187744</v>
      </c>
      <c r="E64" s="47">
        <f t="shared" si="3"/>
        <v>7.3504390716553019</v>
      </c>
      <c r="F64" s="48">
        <f>E64-6.8837</f>
        <v>0.46673907165530171</v>
      </c>
      <c r="G64" s="2">
        <f t="shared" si="4"/>
        <v>0.72359830235387079</v>
      </c>
    </row>
    <row r="65" spans="1:7">
      <c r="A65" s="2" t="s">
        <v>136</v>
      </c>
      <c r="B65" s="2" t="s">
        <v>135</v>
      </c>
      <c r="C65" s="47">
        <v>26.9625770568848</v>
      </c>
      <c r="D65" s="47">
        <v>20.368223190307599</v>
      </c>
      <c r="E65" s="47">
        <f t="shared" si="3"/>
        <v>6.594353866577201</v>
      </c>
      <c r="F65" s="48">
        <f>E65-6.8837</f>
        <v>-0.28934613342279913</v>
      </c>
      <c r="G65" s="2">
        <f t="shared" si="4"/>
        <v>1.2220862711598419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B7D0-C2A1-446A-80A5-CBA8054425EE}">
  <dimension ref="A1:AD105"/>
  <sheetViews>
    <sheetView workbookViewId="0"/>
  </sheetViews>
  <sheetFormatPr defaultColWidth="8.77734375" defaultRowHeight="14.4"/>
  <cols>
    <col min="1" max="1" width="11.88671875" bestFit="1" customWidth="1"/>
    <col min="2" max="2" width="6" bestFit="1" customWidth="1"/>
    <col min="3" max="3" width="7" bestFit="1" customWidth="1"/>
    <col min="4" max="4" width="4" bestFit="1" customWidth="1"/>
    <col min="5" max="5" width="4.44140625" bestFit="1" customWidth="1"/>
    <col min="6" max="6" width="9" bestFit="1" customWidth="1"/>
    <col min="7" max="7" width="14.6640625" bestFit="1" customWidth="1"/>
    <col min="8" max="8" width="19.77734375" bestFit="1" customWidth="1"/>
    <col min="9" max="9" width="10" bestFit="1" customWidth="1"/>
    <col min="12" max="13" width="7" bestFit="1" customWidth="1"/>
    <col min="14" max="14" width="4" bestFit="1" customWidth="1"/>
    <col min="15" max="15" width="4.44140625" bestFit="1" customWidth="1"/>
    <col min="16" max="16" width="9" bestFit="1" customWidth="1"/>
    <col min="17" max="17" width="14.6640625" bestFit="1" customWidth="1"/>
    <col min="18" max="18" width="19.77734375" bestFit="1" customWidth="1"/>
    <col min="19" max="19" width="11" bestFit="1" customWidth="1"/>
    <col min="22" max="22" width="12.88671875" bestFit="1" customWidth="1"/>
    <col min="23" max="24" width="7" bestFit="1" customWidth="1"/>
    <col min="25" max="25" width="4.5546875" bestFit="1" customWidth="1"/>
    <col min="26" max="26" width="4.88671875" bestFit="1" customWidth="1"/>
    <col min="27" max="27" width="10.21875" bestFit="1" customWidth="1"/>
    <col min="28" max="28" width="17.21875" bestFit="1" customWidth="1"/>
    <col min="29" max="29" width="22.77734375" bestFit="1" customWidth="1"/>
    <col min="30" max="30" width="11" bestFit="1" customWidth="1"/>
  </cols>
  <sheetData>
    <row r="1" spans="1:30" ht="15.6">
      <c r="A1" s="31" t="s">
        <v>91</v>
      </c>
      <c r="B1" s="3" t="s">
        <v>92</v>
      </c>
      <c r="C1" s="3" t="s">
        <v>93</v>
      </c>
      <c r="D1" s="3" t="s">
        <v>94</v>
      </c>
      <c r="E1" s="3" t="s">
        <v>95</v>
      </c>
      <c r="F1" s="3" t="s">
        <v>96</v>
      </c>
      <c r="G1" s="3" t="s">
        <v>97</v>
      </c>
      <c r="H1" s="3" t="s">
        <v>98</v>
      </c>
      <c r="I1" s="78" t="s">
        <v>84</v>
      </c>
      <c r="K1" s="32" t="s">
        <v>99</v>
      </c>
      <c r="L1" s="33" t="s">
        <v>92</v>
      </c>
      <c r="M1" s="3" t="s">
        <v>93</v>
      </c>
      <c r="N1" s="3" t="s">
        <v>94</v>
      </c>
      <c r="O1" s="3" t="s">
        <v>95</v>
      </c>
      <c r="P1" s="3" t="s">
        <v>96</v>
      </c>
      <c r="Q1" s="3" t="s">
        <v>97</v>
      </c>
      <c r="R1" s="3" t="s">
        <v>98</v>
      </c>
      <c r="S1" s="78" t="s">
        <v>84</v>
      </c>
      <c r="T1" s="13"/>
      <c r="U1" s="13"/>
      <c r="V1" s="34" t="s">
        <v>100</v>
      </c>
      <c r="W1" s="35" t="s">
        <v>92</v>
      </c>
      <c r="X1" s="35" t="s">
        <v>93</v>
      </c>
      <c r="Y1" s="35" t="s">
        <v>94</v>
      </c>
      <c r="Z1" s="35" t="s">
        <v>95</v>
      </c>
      <c r="AA1" s="35" t="s">
        <v>96</v>
      </c>
      <c r="AB1" s="35" t="s">
        <v>97</v>
      </c>
      <c r="AC1" s="35" t="s">
        <v>98</v>
      </c>
      <c r="AD1" s="78" t="s">
        <v>84</v>
      </c>
    </row>
    <row r="2" spans="1:30">
      <c r="A2" s="36">
        <v>1</v>
      </c>
      <c r="B2" s="2">
        <v>71856</v>
      </c>
      <c r="C2" s="2">
        <v>10.74</v>
      </c>
      <c r="D2" s="2">
        <v>0</v>
      </c>
      <c r="E2" s="2">
        <v>91</v>
      </c>
      <c r="F2" s="2">
        <v>1037.021</v>
      </c>
      <c r="G2" s="2">
        <v>771740</v>
      </c>
      <c r="H2" s="2">
        <v>771740</v>
      </c>
      <c r="I2" s="2">
        <f t="shared" ref="I2:I65" si="0">G2-(B2*0.25)</f>
        <v>753776</v>
      </c>
      <c r="K2" s="37">
        <v>1</v>
      </c>
      <c r="L2" s="38">
        <v>48506</v>
      </c>
      <c r="M2" s="2">
        <v>22.238</v>
      </c>
      <c r="N2" s="2">
        <v>0</v>
      </c>
      <c r="O2" s="2">
        <v>95</v>
      </c>
      <c r="P2" s="2">
        <v>847.91</v>
      </c>
      <c r="Q2" s="2">
        <v>1078694</v>
      </c>
      <c r="R2" s="2">
        <v>1078694</v>
      </c>
      <c r="S2" s="2">
        <f t="shared" ref="S2:S65" si="1">Q2-(L2*0.25)</f>
        <v>1066567.5</v>
      </c>
      <c r="T2" s="13"/>
      <c r="U2" s="13"/>
      <c r="V2" s="37">
        <v>1</v>
      </c>
      <c r="W2" s="2">
        <v>177951</v>
      </c>
      <c r="X2" s="2">
        <v>5.7939999999999996</v>
      </c>
      <c r="Y2" s="2">
        <v>0</v>
      </c>
      <c r="Z2" s="2">
        <v>57</v>
      </c>
      <c r="AA2" s="2">
        <v>1610.8050000000001</v>
      </c>
      <c r="AB2" s="2">
        <v>1031011</v>
      </c>
      <c r="AC2" s="2">
        <v>1031011</v>
      </c>
      <c r="AD2" s="2">
        <f t="shared" ref="AD2:AD65" si="2">AB2-(W2*0.25)</f>
        <v>986523.25</v>
      </c>
    </row>
    <row r="3" spans="1:30">
      <c r="A3" s="36">
        <v>2</v>
      </c>
      <c r="B3" s="2">
        <v>34406</v>
      </c>
      <c r="C3" s="2">
        <v>7.6310000000000002</v>
      </c>
      <c r="D3" s="2">
        <v>0</v>
      </c>
      <c r="E3" s="2">
        <v>44</v>
      </c>
      <c r="F3" s="2">
        <v>810.21199999999999</v>
      </c>
      <c r="G3" s="2">
        <v>262556</v>
      </c>
      <c r="H3" s="2">
        <v>262556</v>
      </c>
      <c r="I3" s="2">
        <f t="shared" si="0"/>
        <v>253954.5</v>
      </c>
      <c r="K3" s="37">
        <v>2</v>
      </c>
      <c r="L3" s="38">
        <v>48124</v>
      </c>
      <c r="M3" s="2">
        <v>19.297000000000001</v>
      </c>
      <c r="N3" s="2">
        <v>0</v>
      </c>
      <c r="O3" s="2">
        <v>93</v>
      </c>
      <c r="P3" s="2">
        <v>850.37900000000002</v>
      </c>
      <c r="Q3" s="2">
        <v>928630</v>
      </c>
      <c r="R3" s="2">
        <v>928630</v>
      </c>
      <c r="S3" s="2">
        <f t="shared" si="1"/>
        <v>916599</v>
      </c>
      <c r="T3" s="13"/>
      <c r="U3" s="13"/>
      <c r="V3" s="37">
        <v>2</v>
      </c>
      <c r="W3" s="2">
        <v>51568</v>
      </c>
      <c r="X3" s="2">
        <v>10.313000000000001</v>
      </c>
      <c r="Y3" s="2">
        <v>0</v>
      </c>
      <c r="Z3" s="2">
        <v>75</v>
      </c>
      <c r="AA3" s="2">
        <v>1251.077</v>
      </c>
      <c r="AB3" s="2">
        <v>531818</v>
      </c>
      <c r="AC3" s="2">
        <v>531818</v>
      </c>
      <c r="AD3" s="2">
        <f t="shared" si="2"/>
        <v>518926</v>
      </c>
    </row>
    <row r="4" spans="1:30">
      <c r="A4" s="36">
        <v>3</v>
      </c>
      <c r="B4" s="2">
        <v>37816</v>
      </c>
      <c r="C4" s="2">
        <v>8.57</v>
      </c>
      <c r="D4" s="2">
        <v>0</v>
      </c>
      <c r="E4" s="2">
        <v>51</v>
      </c>
      <c r="F4" s="2">
        <v>783.73900000000003</v>
      </c>
      <c r="G4" s="2">
        <v>324077</v>
      </c>
      <c r="H4" s="2">
        <v>324077</v>
      </c>
      <c r="I4" s="2">
        <f t="shared" si="0"/>
        <v>314623</v>
      </c>
      <c r="K4" s="37">
        <v>3</v>
      </c>
      <c r="L4" s="38">
        <v>31877</v>
      </c>
      <c r="M4" s="2">
        <v>20.006</v>
      </c>
      <c r="N4" s="2">
        <v>0</v>
      </c>
      <c r="O4" s="2">
        <v>91</v>
      </c>
      <c r="P4" s="2">
        <v>812.23599999999999</v>
      </c>
      <c r="Q4" s="2">
        <v>637740</v>
      </c>
      <c r="R4" s="2">
        <v>637740</v>
      </c>
      <c r="S4" s="2">
        <f t="shared" si="1"/>
        <v>629770.75</v>
      </c>
      <c r="T4" s="13"/>
      <c r="U4" s="13"/>
      <c r="V4" s="37">
        <v>3</v>
      </c>
      <c r="W4" s="2">
        <v>29430</v>
      </c>
      <c r="X4" s="2">
        <v>10.332000000000001</v>
      </c>
      <c r="Y4" s="2">
        <v>0</v>
      </c>
      <c r="Z4" s="2">
        <v>73</v>
      </c>
      <c r="AA4" s="2">
        <v>745.96699999999998</v>
      </c>
      <c r="AB4" s="2">
        <v>304077</v>
      </c>
      <c r="AC4" s="2">
        <v>304077</v>
      </c>
      <c r="AD4" s="2">
        <f t="shared" si="2"/>
        <v>296719.5</v>
      </c>
    </row>
    <row r="5" spans="1:30">
      <c r="A5" s="36">
        <v>4</v>
      </c>
      <c r="B5" s="2">
        <v>8410</v>
      </c>
      <c r="C5" s="2">
        <v>5.9409999999999998</v>
      </c>
      <c r="D5" s="2">
        <v>0</v>
      </c>
      <c r="E5" s="2">
        <v>29</v>
      </c>
      <c r="F5" s="2">
        <v>360.36399999999998</v>
      </c>
      <c r="G5" s="2">
        <v>49965</v>
      </c>
      <c r="H5" s="2">
        <v>49965</v>
      </c>
      <c r="I5" s="2">
        <f t="shared" si="0"/>
        <v>47862.5</v>
      </c>
      <c r="K5" s="37">
        <v>4</v>
      </c>
      <c r="L5" s="38">
        <v>28502</v>
      </c>
      <c r="M5" s="2">
        <v>28.056000000000001</v>
      </c>
      <c r="N5" s="2">
        <v>0</v>
      </c>
      <c r="O5" s="2">
        <v>96</v>
      </c>
      <c r="P5" s="2">
        <v>752.64300000000003</v>
      </c>
      <c r="Q5" s="2">
        <v>799653</v>
      </c>
      <c r="R5" s="2">
        <v>799653</v>
      </c>
      <c r="S5" s="2">
        <f t="shared" si="1"/>
        <v>792527.5</v>
      </c>
      <c r="T5" s="13"/>
      <c r="U5" s="13"/>
      <c r="V5" s="37">
        <v>4</v>
      </c>
      <c r="W5" s="2">
        <v>20385</v>
      </c>
      <c r="X5" s="2">
        <v>16.042000000000002</v>
      </c>
      <c r="Y5" s="2">
        <v>0</v>
      </c>
      <c r="Z5" s="2">
        <v>57</v>
      </c>
      <c r="AA5" s="2">
        <v>641.49599999999998</v>
      </c>
      <c r="AB5" s="2">
        <v>327015</v>
      </c>
      <c r="AC5" s="2">
        <v>327015</v>
      </c>
      <c r="AD5" s="2">
        <f t="shared" si="2"/>
        <v>321918.75</v>
      </c>
    </row>
    <row r="6" spans="1:30">
      <c r="A6" s="36">
        <v>5</v>
      </c>
      <c r="B6" s="2">
        <v>5395</v>
      </c>
      <c r="C6" s="2">
        <v>6.6070000000000002</v>
      </c>
      <c r="D6" s="2">
        <v>0</v>
      </c>
      <c r="E6" s="2">
        <v>31</v>
      </c>
      <c r="F6" s="2">
        <v>318.49799999999999</v>
      </c>
      <c r="G6" s="2">
        <v>35643</v>
      </c>
      <c r="H6" s="2">
        <v>35643</v>
      </c>
      <c r="I6" s="2">
        <f t="shared" si="0"/>
        <v>34294.25</v>
      </c>
      <c r="K6" s="37">
        <v>5</v>
      </c>
      <c r="L6" s="38">
        <v>38479</v>
      </c>
      <c r="M6" s="2">
        <v>28.338999999999999</v>
      </c>
      <c r="N6" s="2">
        <v>0</v>
      </c>
      <c r="O6" s="2">
        <v>79</v>
      </c>
      <c r="P6" s="2">
        <v>891.34500000000003</v>
      </c>
      <c r="Q6" s="2">
        <v>1090475</v>
      </c>
      <c r="R6" s="2">
        <v>1090475</v>
      </c>
      <c r="S6" s="2">
        <f t="shared" si="1"/>
        <v>1080855.25</v>
      </c>
      <c r="T6" s="13"/>
      <c r="U6" s="13"/>
      <c r="V6" s="37">
        <v>5</v>
      </c>
      <c r="W6" s="2">
        <v>53081</v>
      </c>
      <c r="X6" s="2">
        <v>10.367000000000001</v>
      </c>
      <c r="Y6" s="2">
        <v>0</v>
      </c>
      <c r="Z6" s="2">
        <v>75</v>
      </c>
      <c r="AA6" s="2">
        <v>1259.9480000000001</v>
      </c>
      <c r="AB6" s="2">
        <v>550288</v>
      </c>
      <c r="AC6" s="2">
        <v>550288</v>
      </c>
      <c r="AD6" s="2">
        <f t="shared" si="2"/>
        <v>537017.75</v>
      </c>
    </row>
    <row r="7" spans="1:30">
      <c r="A7" s="36">
        <v>6</v>
      </c>
      <c r="B7" s="2">
        <v>57055</v>
      </c>
      <c r="C7" s="2">
        <v>9.4429999999999996</v>
      </c>
      <c r="D7" s="2">
        <v>0</v>
      </c>
      <c r="E7" s="2">
        <v>67</v>
      </c>
      <c r="F7" s="2">
        <v>908.09799999999996</v>
      </c>
      <c r="G7" s="2">
        <v>538773</v>
      </c>
      <c r="H7" s="2">
        <v>538773</v>
      </c>
      <c r="I7" s="2">
        <f t="shared" si="0"/>
        <v>524509.25</v>
      </c>
      <c r="K7" s="37">
        <v>6</v>
      </c>
      <c r="L7" s="38">
        <v>67785</v>
      </c>
      <c r="M7" s="2">
        <v>20.222000000000001</v>
      </c>
      <c r="N7" s="2">
        <v>0</v>
      </c>
      <c r="O7" s="2">
        <v>94</v>
      </c>
      <c r="P7" s="2">
        <v>1193.423</v>
      </c>
      <c r="Q7" s="2">
        <v>1370775</v>
      </c>
      <c r="R7" s="2">
        <v>1370775</v>
      </c>
      <c r="S7" s="2">
        <f t="shared" si="1"/>
        <v>1353828.75</v>
      </c>
      <c r="T7" s="13"/>
      <c r="U7" s="13"/>
      <c r="V7" s="37">
        <v>6</v>
      </c>
      <c r="W7" s="2">
        <v>28162</v>
      </c>
      <c r="X7" s="2">
        <v>10.737</v>
      </c>
      <c r="Y7" s="2">
        <v>0</v>
      </c>
      <c r="Z7" s="2">
        <v>77</v>
      </c>
      <c r="AA7" s="2">
        <v>784.17399999999998</v>
      </c>
      <c r="AB7" s="2">
        <v>302374</v>
      </c>
      <c r="AC7" s="2">
        <v>302374</v>
      </c>
      <c r="AD7" s="2">
        <f t="shared" si="2"/>
        <v>295333.5</v>
      </c>
    </row>
    <row r="8" spans="1:30">
      <c r="A8" s="36">
        <v>7</v>
      </c>
      <c r="B8" s="2">
        <v>53980</v>
      </c>
      <c r="C8" s="2">
        <v>13.817</v>
      </c>
      <c r="D8" s="2">
        <v>0</v>
      </c>
      <c r="E8" s="2">
        <v>88</v>
      </c>
      <c r="F8" s="2">
        <v>910.41499999999996</v>
      </c>
      <c r="G8" s="2">
        <v>745837</v>
      </c>
      <c r="H8" s="2">
        <v>745837</v>
      </c>
      <c r="I8" s="2">
        <f t="shared" si="0"/>
        <v>732342</v>
      </c>
      <c r="K8" s="37">
        <v>7</v>
      </c>
      <c r="L8" s="38">
        <v>38140</v>
      </c>
      <c r="M8" s="2">
        <v>18.231999999999999</v>
      </c>
      <c r="N8" s="2">
        <v>0</v>
      </c>
      <c r="O8" s="2">
        <v>93</v>
      </c>
      <c r="P8" s="2">
        <v>811.01400000000001</v>
      </c>
      <c r="Q8" s="2">
        <v>695360</v>
      </c>
      <c r="R8" s="2">
        <v>695360</v>
      </c>
      <c r="S8" s="2">
        <f t="shared" si="1"/>
        <v>685825</v>
      </c>
      <c r="T8" s="13"/>
      <c r="U8" s="13"/>
      <c r="V8" s="37">
        <v>7</v>
      </c>
      <c r="W8" s="2">
        <v>43606</v>
      </c>
      <c r="X8" s="2">
        <v>8.532</v>
      </c>
      <c r="Y8" s="2">
        <v>0</v>
      </c>
      <c r="Z8" s="2">
        <v>80</v>
      </c>
      <c r="AA8" s="2">
        <v>838.28399999999999</v>
      </c>
      <c r="AB8" s="2">
        <v>372055</v>
      </c>
      <c r="AC8" s="2">
        <v>372055</v>
      </c>
      <c r="AD8" s="2">
        <f t="shared" si="2"/>
        <v>361153.5</v>
      </c>
    </row>
    <row r="9" spans="1:30">
      <c r="A9" s="36">
        <v>8</v>
      </c>
      <c r="B9" s="2">
        <v>40509</v>
      </c>
      <c r="C9" s="2">
        <v>10.919</v>
      </c>
      <c r="D9" s="2">
        <v>0</v>
      </c>
      <c r="E9" s="2">
        <v>66</v>
      </c>
      <c r="F9" s="2">
        <v>796.827</v>
      </c>
      <c r="G9" s="2">
        <v>442325</v>
      </c>
      <c r="H9" s="2">
        <v>442325</v>
      </c>
      <c r="I9" s="2">
        <f t="shared" si="0"/>
        <v>432197.75</v>
      </c>
      <c r="K9" s="37">
        <v>8</v>
      </c>
      <c r="L9" s="38">
        <v>18934</v>
      </c>
      <c r="M9" s="2">
        <v>27.207000000000001</v>
      </c>
      <c r="N9" s="2">
        <v>0</v>
      </c>
      <c r="O9" s="2">
        <v>96</v>
      </c>
      <c r="P9" s="2">
        <v>711.67200000000003</v>
      </c>
      <c r="Q9" s="2">
        <v>515145</v>
      </c>
      <c r="R9" s="2">
        <v>515145</v>
      </c>
      <c r="S9" s="2">
        <f t="shared" si="1"/>
        <v>510411.5</v>
      </c>
      <c r="T9" s="13"/>
      <c r="U9" s="13"/>
      <c r="V9" s="37">
        <v>8</v>
      </c>
      <c r="W9" s="2">
        <v>156888</v>
      </c>
      <c r="X9" s="2">
        <v>7.827</v>
      </c>
      <c r="Y9" s="2">
        <v>0</v>
      </c>
      <c r="Z9" s="2">
        <v>56</v>
      </c>
      <c r="AA9" s="2">
        <v>1632.1089999999999</v>
      </c>
      <c r="AB9" s="2">
        <v>1228016</v>
      </c>
      <c r="AC9" s="2">
        <v>1228016</v>
      </c>
      <c r="AD9" s="2">
        <f t="shared" si="2"/>
        <v>1188794</v>
      </c>
    </row>
    <row r="10" spans="1:30">
      <c r="A10" s="36">
        <v>9</v>
      </c>
      <c r="B10" s="2">
        <v>19330</v>
      </c>
      <c r="C10" s="2">
        <v>9.8279999999999994</v>
      </c>
      <c r="D10" s="2">
        <v>0</v>
      </c>
      <c r="E10" s="2">
        <v>68</v>
      </c>
      <c r="F10" s="2">
        <v>614.48599999999999</v>
      </c>
      <c r="G10" s="2">
        <v>189979</v>
      </c>
      <c r="H10" s="2">
        <v>189979</v>
      </c>
      <c r="I10" s="2">
        <f t="shared" si="0"/>
        <v>185146.5</v>
      </c>
      <c r="K10" s="37">
        <v>9</v>
      </c>
      <c r="L10" s="38">
        <v>40300</v>
      </c>
      <c r="M10" s="2">
        <v>14.319000000000001</v>
      </c>
      <c r="N10" s="2">
        <v>0</v>
      </c>
      <c r="O10" s="2">
        <v>95</v>
      </c>
      <c r="P10" s="2">
        <v>933.20799999999997</v>
      </c>
      <c r="Q10" s="2">
        <v>577063</v>
      </c>
      <c r="R10" s="2">
        <v>577063</v>
      </c>
      <c r="S10" s="2">
        <f t="shared" si="1"/>
        <v>566988</v>
      </c>
      <c r="T10" s="13"/>
      <c r="U10" s="13"/>
      <c r="V10" s="37">
        <v>9</v>
      </c>
      <c r="W10" s="2">
        <v>49374</v>
      </c>
      <c r="X10" s="2">
        <v>6.8029999999999999</v>
      </c>
      <c r="Y10" s="2">
        <v>0</v>
      </c>
      <c r="Z10" s="2">
        <v>83</v>
      </c>
      <c r="AA10" s="2">
        <v>947.56500000000005</v>
      </c>
      <c r="AB10" s="2">
        <v>335878</v>
      </c>
      <c r="AC10" s="2">
        <v>335878</v>
      </c>
      <c r="AD10" s="2">
        <f t="shared" si="2"/>
        <v>323534.5</v>
      </c>
    </row>
    <row r="11" spans="1:30">
      <c r="A11" s="36">
        <v>10</v>
      </c>
      <c r="B11" s="2">
        <v>14754</v>
      </c>
      <c r="C11" s="2">
        <v>10.363</v>
      </c>
      <c r="D11" s="2">
        <v>0</v>
      </c>
      <c r="E11" s="2">
        <v>69</v>
      </c>
      <c r="F11" s="2">
        <v>472.666</v>
      </c>
      <c r="G11" s="2">
        <v>152897</v>
      </c>
      <c r="H11" s="2">
        <v>152897</v>
      </c>
      <c r="I11" s="2">
        <f t="shared" si="0"/>
        <v>149208.5</v>
      </c>
      <c r="K11" s="37">
        <v>10</v>
      </c>
      <c r="L11" s="38">
        <v>27153</v>
      </c>
      <c r="M11" s="2">
        <v>30.518000000000001</v>
      </c>
      <c r="N11" s="2">
        <v>0</v>
      </c>
      <c r="O11" s="2">
        <v>96</v>
      </c>
      <c r="P11" s="2">
        <v>953.779</v>
      </c>
      <c r="Q11" s="2">
        <v>828656</v>
      </c>
      <c r="R11" s="2">
        <v>828656</v>
      </c>
      <c r="S11" s="2">
        <f t="shared" si="1"/>
        <v>821867.75</v>
      </c>
      <c r="T11" s="13"/>
      <c r="U11" s="13"/>
      <c r="V11" s="37">
        <v>10</v>
      </c>
      <c r="W11" s="2">
        <v>43658</v>
      </c>
      <c r="X11" s="2">
        <v>7.5839999999999996</v>
      </c>
      <c r="Y11" s="2">
        <v>0</v>
      </c>
      <c r="Z11" s="2">
        <v>71</v>
      </c>
      <c r="AA11" s="2">
        <v>864.49</v>
      </c>
      <c r="AB11" s="2">
        <v>331099</v>
      </c>
      <c r="AC11" s="2">
        <v>331099</v>
      </c>
      <c r="AD11" s="2">
        <f t="shared" si="2"/>
        <v>320184.5</v>
      </c>
    </row>
    <row r="12" spans="1:30">
      <c r="A12" s="36">
        <v>11</v>
      </c>
      <c r="B12" s="2">
        <v>39175</v>
      </c>
      <c r="C12" s="2">
        <v>12.127000000000001</v>
      </c>
      <c r="D12" s="2">
        <v>0</v>
      </c>
      <c r="E12" s="2">
        <v>79</v>
      </c>
      <c r="F12" s="2">
        <v>971.84400000000005</v>
      </c>
      <c r="G12" s="2">
        <v>475078</v>
      </c>
      <c r="H12" s="2">
        <v>475078</v>
      </c>
      <c r="I12" s="2">
        <f t="shared" si="0"/>
        <v>465284.25</v>
      </c>
      <c r="K12" s="37">
        <v>11</v>
      </c>
      <c r="L12" s="38">
        <v>31655</v>
      </c>
      <c r="M12" s="2">
        <v>25.628</v>
      </c>
      <c r="N12" s="2">
        <v>0</v>
      </c>
      <c r="O12" s="2">
        <v>96</v>
      </c>
      <c r="P12" s="2">
        <v>750.63400000000001</v>
      </c>
      <c r="Q12" s="2">
        <v>811255</v>
      </c>
      <c r="R12" s="2">
        <v>811255</v>
      </c>
      <c r="S12" s="2">
        <f t="shared" si="1"/>
        <v>803341.25</v>
      </c>
      <c r="T12" s="13"/>
      <c r="U12" s="13"/>
      <c r="V12" s="37">
        <v>11</v>
      </c>
      <c r="W12" s="2">
        <v>84745</v>
      </c>
      <c r="X12" s="2">
        <v>11.757999999999999</v>
      </c>
      <c r="Y12" s="2">
        <v>0</v>
      </c>
      <c r="Z12" s="2">
        <v>89</v>
      </c>
      <c r="AA12" s="2">
        <v>1200.7170000000001</v>
      </c>
      <c r="AB12" s="2">
        <v>996430</v>
      </c>
      <c r="AC12" s="2">
        <v>996430</v>
      </c>
      <c r="AD12" s="2">
        <f t="shared" si="2"/>
        <v>975243.75</v>
      </c>
    </row>
    <row r="13" spans="1:30">
      <c r="A13" s="36">
        <v>12</v>
      </c>
      <c r="B13" s="2">
        <v>10554</v>
      </c>
      <c r="C13" s="2">
        <v>9.7010000000000005</v>
      </c>
      <c r="D13" s="2">
        <v>0</v>
      </c>
      <c r="E13" s="2">
        <v>69</v>
      </c>
      <c r="F13" s="2">
        <v>402.86799999999999</v>
      </c>
      <c r="G13" s="2">
        <v>102386</v>
      </c>
      <c r="H13" s="2">
        <v>102386</v>
      </c>
      <c r="I13" s="2">
        <f t="shared" si="0"/>
        <v>99747.5</v>
      </c>
      <c r="K13" s="37">
        <v>12</v>
      </c>
      <c r="L13" s="38">
        <v>73880</v>
      </c>
      <c r="M13" s="2">
        <v>28.73</v>
      </c>
      <c r="N13" s="2">
        <v>0</v>
      </c>
      <c r="O13" s="2">
        <v>94</v>
      </c>
      <c r="P13" s="2">
        <v>1103.845</v>
      </c>
      <c r="Q13" s="2">
        <v>2122580</v>
      </c>
      <c r="R13" s="2">
        <v>2122580</v>
      </c>
      <c r="S13" s="2">
        <f t="shared" si="1"/>
        <v>2104110</v>
      </c>
      <c r="T13" s="13"/>
      <c r="U13" s="13"/>
      <c r="V13" s="37">
        <v>12</v>
      </c>
      <c r="W13" s="2">
        <v>69952</v>
      </c>
      <c r="X13" s="2">
        <v>14.307</v>
      </c>
      <c r="Y13" s="2">
        <v>0</v>
      </c>
      <c r="Z13" s="2">
        <v>90</v>
      </c>
      <c r="AA13" s="2">
        <v>1215.6300000000001</v>
      </c>
      <c r="AB13" s="2">
        <v>1000801</v>
      </c>
      <c r="AC13" s="2">
        <v>1000801</v>
      </c>
      <c r="AD13" s="2">
        <f t="shared" si="2"/>
        <v>983313</v>
      </c>
    </row>
    <row r="14" spans="1:30">
      <c r="A14" s="36">
        <v>13</v>
      </c>
      <c r="B14" s="2">
        <v>8811</v>
      </c>
      <c r="C14" s="2">
        <v>10.217000000000001</v>
      </c>
      <c r="D14" s="2">
        <v>0</v>
      </c>
      <c r="E14" s="2">
        <v>60</v>
      </c>
      <c r="F14" s="2">
        <v>373.42200000000003</v>
      </c>
      <c r="G14" s="2">
        <v>90024</v>
      </c>
      <c r="H14" s="2">
        <v>90024</v>
      </c>
      <c r="I14" s="2">
        <f t="shared" si="0"/>
        <v>87821.25</v>
      </c>
      <c r="K14" s="37">
        <v>13</v>
      </c>
      <c r="L14" s="38">
        <v>64372</v>
      </c>
      <c r="M14" s="2">
        <v>24.295999999999999</v>
      </c>
      <c r="N14" s="2">
        <v>0</v>
      </c>
      <c r="O14" s="2">
        <v>98</v>
      </c>
      <c r="P14" s="2">
        <v>1056.2860000000001</v>
      </c>
      <c r="Q14" s="2">
        <v>1563984</v>
      </c>
      <c r="R14" s="2">
        <v>1563984</v>
      </c>
      <c r="S14" s="2">
        <f t="shared" si="1"/>
        <v>1547891</v>
      </c>
      <c r="T14" s="13"/>
      <c r="U14" s="13"/>
      <c r="V14" s="37">
        <v>13</v>
      </c>
      <c r="W14" s="2">
        <v>57052</v>
      </c>
      <c r="X14" s="2">
        <v>11.532999999999999</v>
      </c>
      <c r="Y14" s="2">
        <v>0</v>
      </c>
      <c r="Z14" s="2">
        <v>88</v>
      </c>
      <c r="AA14" s="2">
        <v>1061.135</v>
      </c>
      <c r="AB14" s="2">
        <v>658005</v>
      </c>
      <c r="AC14" s="2">
        <v>658005</v>
      </c>
      <c r="AD14" s="2">
        <f t="shared" si="2"/>
        <v>643742</v>
      </c>
    </row>
    <row r="15" spans="1:30">
      <c r="A15" s="36">
        <v>14</v>
      </c>
      <c r="B15" s="2">
        <v>15746</v>
      </c>
      <c r="C15" s="2">
        <v>7.2279999999999998</v>
      </c>
      <c r="D15" s="2">
        <v>0</v>
      </c>
      <c r="E15" s="2">
        <v>28</v>
      </c>
      <c r="F15" s="2">
        <v>483.07</v>
      </c>
      <c r="G15" s="2">
        <v>113812</v>
      </c>
      <c r="H15" s="2">
        <v>113812</v>
      </c>
      <c r="I15" s="2">
        <f t="shared" si="0"/>
        <v>109875.5</v>
      </c>
      <c r="K15" s="37">
        <v>14</v>
      </c>
      <c r="L15" s="38">
        <v>22206</v>
      </c>
      <c r="M15" s="2">
        <v>19.248999999999999</v>
      </c>
      <c r="N15" s="2">
        <v>0</v>
      </c>
      <c r="O15" s="2">
        <v>95</v>
      </c>
      <c r="P15" s="2">
        <v>629.81100000000004</v>
      </c>
      <c r="Q15" s="2">
        <v>427447</v>
      </c>
      <c r="R15" s="2">
        <v>427447</v>
      </c>
      <c r="S15" s="2">
        <f t="shared" si="1"/>
        <v>421895.5</v>
      </c>
      <c r="T15" s="13"/>
      <c r="U15" s="13"/>
      <c r="V15" s="37">
        <v>14</v>
      </c>
      <c r="W15" s="2">
        <v>86328</v>
      </c>
      <c r="X15" s="2">
        <v>11.127000000000001</v>
      </c>
      <c r="Y15" s="2">
        <v>0</v>
      </c>
      <c r="Z15" s="2">
        <v>80</v>
      </c>
      <c r="AA15" s="2">
        <v>1331.3879999999999</v>
      </c>
      <c r="AB15" s="2">
        <v>960540</v>
      </c>
      <c r="AC15" s="2">
        <v>960540</v>
      </c>
      <c r="AD15" s="2">
        <f t="shared" si="2"/>
        <v>938958</v>
      </c>
    </row>
    <row r="16" spans="1:30">
      <c r="A16" s="36">
        <v>15</v>
      </c>
      <c r="B16" s="2">
        <v>24031</v>
      </c>
      <c r="C16" s="2">
        <v>9.6790000000000003</v>
      </c>
      <c r="D16" s="2">
        <v>0</v>
      </c>
      <c r="E16" s="2">
        <v>66</v>
      </c>
      <c r="F16" s="2">
        <v>641.25900000000001</v>
      </c>
      <c r="G16" s="2">
        <v>232596</v>
      </c>
      <c r="H16" s="2">
        <v>232596</v>
      </c>
      <c r="I16" s="2">
        <f t="shared" si="0"/>
        <v>226588.25</v>
      </c>
      <c r="K16" s="37">
        <v>15</v>
      </c>
      <c r="L16" s="38">
        <v>37580</v>
      </c>
      <c r="M16" s="2">
        <v>13.599</v>
      </c>
      <c r="N16" s="2">
        <v>0</v>
      </c>
      <c r="O16" s="2">
        <v>95</v>
      </c>
      <c r="P16" s="2">
        <v>766.29200000000003</v>
      </c>
      <c r="Q16" s="2">
        <v>511040</v>
      </c>
      <c r="R16" s="2">
        <v>511040</v>
      </c>
      <c r="S16" s="2">
        <f t="shared" si="1"/>
        <v>501645</v>
      </c>
      <c r="T16" s="13"/>
      <c r="U16" s="13"/>
      <c r="V16" s="37">
        <v>15</v>
      </c>
      <c r="W16" s="2">
        <v>95586</v>
      </c>
      <c r="X16" s="2">
        <v>11.09</v>
      </c>
      <c r="Y16" s="2">
        <v>0</v>
      </c>
      <c r="Z16" s="2">
        <v>90</v>
      </c>
      <c r="AA16" s="2">
        <v>1274.3920000000001</v>
      </c>
      <c r="AB16" s="2">
        <v>1060009</v>
      </c>
      <c r="AC16" s="2">
        <v>1060009</v>
      </c>
      <c r="AD16" s="2">
        <f t="shared" si="2"/>
        <v>1036112.5</v>
      </c>
    </row>
    <row r="17" spans="1:30">
      <c r="A17" s="36">
        <v>16</v>
      </c>
      <c r="B17" s="2">
        <v>20670</v>
      </c>
      <c r="C17" s="2">
        <v>8.6140000000000008</v>
      </c>
      <c r="D17" s="2">
        <v>0</v>
      </c>
      <c r="E17" s="2">
        <v>65</v>
      </c>
      <c r="F17" s="2">
        <v>635.43200000000002</v>
      </c>
      <c r="G17" s="2">
        <v>178054</v>
      </c>
      <c r="H17" s="2">
        <v>178054</v>
      </c>
      <c r="I17" s="2">
        <f t="shared" si="0"/>
        <v>172886.5</v>
      </c>
      <c r="K17" s="37">
        <v>16</v>
      </c>
      <c r="L17" s="38">
        <v>27678</v>
      </c>
      <c r="M17" s="2">
        <v>16.408999999999999</v>
      </c>
      <c r="N17" s="2">
        <v>0</v>
      </c>
      <c r="O17" s="2">
        <v>92</v>
      </c>
      <c r="P17" s="2">
        <v>820.90499999999997</v>
      </c>
      <c r="Q17" s="2">
        <v>454164</v>
      </c>
      <c r="R17" s="2">
        <v>454164</v>
      </c>
      <c r="S17" s="2">
        <f t="shared" si="1"/>
        <v>447244.5</v>
      </c>
      <c r="T17" s="13"/>
      <c r="U17" s="13"/>
      <c r="V17" s="37">
        <v>16</v>
      </c>
      <c r="W17" s="2">
        <v>40973</v>
      </c>
      <c r="X17" s="2">
        <v>9.8510000000000009</v>
      </c>
      <c r="Y17" s="2">
        <v>0</v>
      </c>
      <c r="Z17" s="2">
        <v>69</v>
      </c>
      <c r="AA17" s="2">
        <v>815.38</v>
      </c>
      <c r="AB17" s="2">
        <v>403615</v>
      </c>
      <c r="AC17" s="2">
        <v>403615</v>
      </c>
      <c r="AD17" s="2">
        <f t="shared" si="2"/>
        <v>393371.75</v>
      </c>
    </row>
    <row r="18" spans="1:30">
      <c r="A18" s="36">
        <v>17</v>
      </c>
      <c r="B18" s="2">
        <v>18080</v>
      </c>
      <c r="C18" s="2">
        <v>11.67</v>
      </c>
      <c r="D18" s="2">
        <v>0</v>
      </c>
      <c r="E18" s="2">
        <v>255</v>
      </c>
      <c r="F18" s="2">
        <v>696.07899999999995</v>
      </c>
      <c r="G18" s="2">
        <v>210987</v>
      </c>
      <c r="H18" s="2">
        <v>210987</v>
      </c>
      <c r="I18" s="2">
        <f t="shared" si="0"/>
        <v>206467</v>
      </c>
      <c r="K18" s="37">
        <v>17</v>
      </c>
      <c r="L18" s="38">
        <v>26108</v>
      </c>
      <c r="M18" s="2">
        <v>17.587</v>
      </c>
      <c r="N18" s="2">
        <v>0</v>
      </c>
      <c r="O18" s="2">
        <v>95</v>
      </c>
      <c r="P18" s="2">
        <v>694.33699999999999</v>
      </c>
      <c r="Q18" s="2">
        <v>459150</v>
      </c>
      <c r="R18" s="2">
        <v>459150</v>
      </c>
      <c r="S18" s="2">
        <f t="shared" si="1"/>
        <v>452623</v>
      </c>
      <c r="T18" s="13"/>
      <c r="U18" s="13"/>
      <c r="V18" s="37">
        <v>17</v>
      </c>
      <c r="W18" s="2">
        <v>47545</v>
      </c>
      <c r="X18" s="2">
        <v>10.225</v>
      </c>
      <c r="Y18" s="2">
        <v>0</v>
      </c>
      <c r="Z18" s="2">
        <v>77</v>
      </c>
      <c r="AA18" s="2">
        <v>1111.2840000000001</v>
      </c>
      <c r="AB18" s="2">
        <v>486161</v>
      </c>
      <c r="AC18" s="2">
        <v>486161</v>
      </c>
      <c r="AD18" s="2">
        <f t="shared" si="2"/>
        <v>474274.75</v>
      </c>
    </row>
    <row r="19" spans="1:30">
      <c r="A19" s="36">
        <v>18</v>
      </c>
      <c r="B19" s="2">
        <v>11113</v>
      </c>
      <c r="C19" s="2">
        <v>12.076000000000001</v>
      </c>
      <c r="D19" s="2">
        <v>0</v>
      </c>
      <c r="E19" s="2">
        <v>71</v>
      </c>
      <c r="F19" s="2">
        <v>410.61</v>
      </c>
      <c r="G19" s="2">
        <v>134201</v>
      </c>
      <c r="H19" s="2">
        <v>134201</v>
      </c>
      <c r="I19" s="2">
        <f t="shared" si="0"/>
        <v>131422.75</v>
      </c>
      <c r="K19" s="37">
        <v>18</v>
      </c>
      <c r="L19" s="38">
        <v>13855</v>
      </c>
      <c r="M19" s="2">
        <v>19.966999999999999</v>
      </c>
      <c r="N19" s="2">
        <v>0</v>
      </c>
      <c r="O19" s="2">
        <v>94</v>
      </c>
      <c r="P19" s="2">
        <v>519.25599999999997</v>
      </c>
      <c r="Q19" s="2">
        <v>276637</v>
      </c>
      <c r="R19" s="2">
        <v>276637</v>
      </c>
      <c r="S19" s="2">
        <f t="shared" si="1"/>
        <v>273173.25</v>
      </c>
      <c r="T19" s="13"/>
      <c r="U19" s="13"/>
      <c r="V19" s="37">
        <v>18</v>
      </c>
      <c r="W19" s="2">
        <v>53040</v>
      </c>
      <c r="X19" s="2">
        <v>12.204000000000001</v>
      </c>
      <c r="Y19" s="2">
        <v>0</v>
      </c>
      <c r="Z19" s="2">
        <v>255</v>
      </c>
      <c r="AA19" s="2">
        <v>945.20299999999997</v>
      </c>
      <c r="AB19" s="2">
        <v>647319</v>
      </c>
      <c r="AC19" s="2">
        <v>647319</v>
      </c>
      <c r="AD19" s="2">
        <f t="shared" si="2"/>
        <v>634059</v>
      </c>
    </row>
    <row r="20" spans="1:30">
      <c r="A20" s="36">
        <v>19</v>
      </c>
      <c r="B20" s="2">
        <v>11241</v>
      </c>
      <c r="C20" s="2">
        <v>14.989000000000001</v>
      </c>
      <c r="D20" s="2">
        <v>0</v>
      </c>
      <c r="E20" s="2">
        <v>71</v>
      </c>
      <c r="F20" s="2">
        <v>454.16</v>
      </c>
      <c r="G20" s="2">
        <v>168490</v>
      </c>
      <c r="H20" s="2">
        <v>168490</v>
      </c>
      <c r="I20" s="2">
        <f t="shared" si="0"/>
        <v>165679.75</v>
      </c>
      <c r="K20" s="37">
        <v>19</v>
      </c>
      <c r="L20" s="38">
        <v>9773</v>
      </c>
      <c r="M20" s="2">
        <v>24.927</v>
      </c>
      <c r="N20" s="2">
        <v>0</v>
      </c>
      <c r="O20" s="2">
        <v>95</v>
      </c>
      <c r="P20" s="2">
        <v>404.49200000000002</v>
      </c>
      <c r="Q20" s="2">
        <v>243612</v>
      </c>
      <c r="R20" s="2">
        <v>243612</v>
      </c>
      <c r="S20" s="2">
        <f t="shared" si="1"/>
        <v>241168.75</v>
      </c>
      <c r="T20" s="13"/>
      <c r="U20" s="13"/>
      <c r="V20" s="37">
        <v>19</v>
      </c>
      <c r="W20" s="2">
        <v>39309</v>
      </c>
      <c r="X20" s="2">
        <v>11.301</v>
      </c>
      <c r="Y20" s="2">
        <v>0</v>
      </c>
      <c r="Z20" s="2">
        <v>81</v>
      </c>
      <c r="AA20" s="2">
        <v>753.36300000000006</v>
      </c>
      <c r="AB20" s="2">
        <v>444231</v>
      </c>
      <c r="AC20" s="2">
        <v>444231</v>
      </c>
      <c r="AD20" s="2">
        <f t="shared" si="2"/>
        <v>434403.75</v>
      </c>
    </row>
    <row r="21" spans="1:30">
      <c r="A21" s="36">
        <v>20</v>
      </c>
      <c r="B21" s="2">
        <v>6992</v>
      </c>
      <c r="C21" s="2">
        <v>12.323</v>
      </c>
      <c r="D21" s="2">
        <v>0</v>
      </c>
      <c r="E21" s="2">
        <v>58</v>
      </c>
      <c r="F21" s="2">
        <v>404.44099999999997</v>
      </c>
      <c r="G21" s="2">
        <v>86164</v>
      </c>
      <c r="H21" s="2">
        <v>86164</v>
      </c>
      <c r="I21" s="2">
        <f t="shared" si="0"/>
        <v>84416</v>
      </c>
      <c r="K21" s="37">
        <v>20</v>
      </c>
      <c r="L21" s="38">
        <v>36631</v>
      </c>
      <c r="M21" s="2">
        <v>23.925999999999998</v>
      </c>
      <c r="N21" s="2">
        <v>0</v>
      </c>
      <c r="O21" s="2">
        <v>100</v>
      </c>
      <c r="P21" s="2">
        <v>849.38699999999994</v>
      </c>
      <c r="Q21" s="2">
        <v>876447</v>
      </c>
      <c r="R21" s="2">
        <v>876447</v>
      </c>
      <c r="S21" s="2">
        <f t="shared" si="1"/>
        <v>867289.25</v>
      </c>
      <c r="T21" s="13"/>
      <c r="U21" s="13"/>
      <c r="V21" s="37">
        <v>20</v>
      </c>
      <c r="W21" s="2">
        <v>40480</v>
      </c>
      <c r="X21" s="2">
        <v>11.433</v>
      </c>
      <c r="Y21" s="2">
        <v>0</v>
      </c>
      <c r="Z21" s="2">
        <v>90</v>
      </c>
      <c r="AA21" s="2">
        <v>791.697</v>
      </c>
      <c r="AB21" s="2">
        <v>462789</v>
      </c>
      <c r="AC21" s="2">
        <v>462789</v>
      </c>
      <c r="AD21" s="2">
        <f t="shared" si="2"/>
        <v>452669</v>
      </c>
    </row>
    <row r="22" spans="1:30">
      <c r="A22" s="36">
        <v>21</v>
      </c>
      <c r="B22" s="2">
        <v>17160</v>
      </c>
      <c r="C22" s="2">
        <v>11.923999999999999</v>
      </c>
      <c r="D22" s="2">
        <v>0</v>
      </c>
      <c r="E22" s="2">
        <v>78</v>
      </c>
      <c r="F22" s="2">
        <v>630.572</v>
      </c>
      <c r="G22" s="2">
        <v>204621</v>
      </c>
      <c r="H22" s="2">
        <v>204621</v>
      </c>
      <c r="I22" s="2">
        <f t="shared" si="0"/>
        <v>200331</v>
      </c>
      <c r="K22" s="37">
        <v>21</v>
      </c>
      <c r="L22" s="38">
        <v>54495</v>
      </c>
      <c r="M22" s="2">
        <v>12.804</v>
      </c>
      <c r="N22" s="2">
        <v>0</v>
      </c>
      <c r="O22" s="2">
        <v>97</v>
      </c>
      <c r="P22" s="2">
        <v>1036.9739999999999</v>
      </c>
      <c r="Q22" s="2">
        <v>697738</v>
      </c>
      <c r="R22" s="2">
        <v>697738</v>
      </c>
      <c r="S22" s="2">
        <f t="shared" si="1"/>
        <v>684114.25</v>
      </c>
      <c r="T22" s="13"/>
      <c r="U22" s="13"/>
      <c r="V22" s="37">
        <v>21</v>
      </c>
      <c r="W22" s="2">
        <v>39008</v>
      </c>
      <c r="X22" s="2">
        <v>12.298</v>
      </c>
      <c r="Y22" s="2">
        <v>0</v>
      </c>
      <c r="Z22" s="2">
        <v>59</v>
      </c>
      <c r="AA22" s="2">
        <v>780.39200000000005</v>
      </c>
      <c r="AB22" s="2">
        <v>479721</v>
      </c>
      <c r="AC22" s="2">
        <v>479721</v>
      </c>
      <c r="AD22" s="2">
        <f t="shared" si="2"/>
        <v>469969</v>
      </c>
    </row>
    <row r="23" spans="1:30">
      <c r="A23" s="36">
        <v>22</v>
      </c>
      <c r="B23" s="2">
        <v>9740</v>
      </c>
      <c r="C23" s="2">
        <v>16.539000000000001</v>
      </c>
      <c r="D23" s="2">
        <v>0</v>
      </c>
      <c r="E23" s="2">
        <v>72</v>
      </c>
      <c r="F23" s="2">
        <v>429.95800000000003</v>
      </c>
      <c r="G23" s="2">
        <v>161085</v>
      </c>
      <c r="H23" s="2">
        <v>161085</v>
      </c>
      <c r="I23" s="2">
        <f t="shared" si="0"/>
        <v>158650</v>
      </c>
      <c r="K23" s="37">
        <v>22</v>
      </c>
      <c r="L23" s="38">
        <v>36286</v>
      </c>
      <c r="M23" s="2">
        <v>33.865000000000002</v>
      </c>
      <c r="N23" s="2">
        <v>0</v>
      </c>
      <c r="O23" s="2">
        <v>93</v>
      </c>
      <c r="P23" s="2">
        <v>848.88099999999997</v>
      </c>
      <c r="Q23" s="2">
        <v>1228838</v>
      </c>
      <c r="R23" s="2">
        <v>1228838</v>
      </c>
      <c r="S23" s="2">
        <f t="shared" si="1"/>
        <v>1219766.5</v>
      </c>
      <c r="T23" s="13"/>
      <c r="U23" s="13"/>
      <c r="V23" s="37">
        <v>22</v>
      </c>
      <c r="W23" s="2">
        <v>37742</v>
      </c>
      <c r="X23" s="2">
        <v>8.3070000000000004</v>
      </c>
      <c r="Y23" s="2">
        <v>0</v>
      </c>
      <c r="Z23" s="2">
        <v>60</v>
      </c>
      <c r="AA23" s="2">
        <v>887.43399999999997</v>
      </c>
      <c r="AB23" s="2">
        <v>313534</v>
      </c>
      <c r="AC23" s="2">
        <v>313534</v>
      </c>
      <c r="AD23" s="2">
        <f t="shared" si="2"/>
        <v>304098.5</v>
      </c>
    </row>
    <row r="24" spans="1:30">
      <c r="A24" s="36">
        <v>23</v>
      </c>
      <c r="B24" s="2">
        <v>16149</v>
      </c>
      <c r="C24" s="2">
        <v>11.664</v>
      </c>
      <c r="D24" s="2">
        <v>0</v>
      </c>
      <c r="E24" s="2">
        <v>77</v>
      </c>
      <c r="F24" s="2">
        <v>557.01499999999999</v>
      </c>
      <c r="G24" s="2">
        <v>188369</v>
      </c>
      <c r="H24" s="2">
        <v>188369</v>
      </c>
      <c r="I24" s="2">
        <f t="shared" si="0"/>
        <v>184331.75</v>
      </c>
      <c r="K24" s="37">
        <v>23</v>
      </c>
      <c r="L24" s="38">
        <v>38694</v>
      </c>
      <c r="M24" s="2">
        <v>21.137</v>
      </c>
      <c r="N24" s="2">
        <v>0</v>
      </c>
      <c r="O24" s="2">
        <v>98</v>
      </c>
      <c r="P24" s="2">
        <v>1003.736</v>
      </c>
      <c r="Q24" s="2">
        <v>817865</v>
      </c>
      <c r="R24" s="2">
        <v>817865</v>
      </c>
      <c r="S24" s="2">
        <f t="shared" si="1"/>
        <v>808191.5</v>
      </c>
      <c r="T24" s="13"/>
      <c r="U24" s="13"/>
      <c r="V24" s="37">
        <v>23</v>
      </c>
      <c r="W24" s="2">
        <v>49654</v>
      </c>
      <c r="X24" s="2">
        <v>10.486000000000001</v>
      </c>
      <c r="Y24" s="2">
        <v>0</v>
      </c>
      <c r="Z24" s="2">
        <v>79</v>
      </c>
      <c r="AA24" s="2">
        <v>922.43600000000004</v>
      </c>
      <c r="AB24" s="2">
        <v>520678</v>
      </c>
      <c r="AC24" s="2">
        <v>520678</v>
      </c>
      <c r="AD24" s="2">
        <f t="shared" si="2"/>
        <v>508264.5</v>
      </c>
    </row>
    <row r="25" spans="1:30">
      <c r="A25" s="36">
        <v>24</v>
      </c>
      <c r="B25" s="2">
        <v>8445</v>
      </c>
      <c r="C25" s="2">
        <v>12.686999999999999</v>
      </c>
      <c r="D25" s="2">
        <v>0</v>
      </c>
      <c r="E25" s="2">
        <v>72</v>
      </c>
      <c r="F25" s="2">
        <v>364.29</v>
      </c>
      <c r="G25" s="2">
        <v>107145</v>
      </c>
      <c r="H25" s="2">
        <v>107145</v>
      </c>
      <c r="I25" s="2">
        <f t="shared" si="0"/>
        <v>105033.75</v>
      </c>
      <c r="K25" s="37">
        <v>24</v>
      </c>
      <c r="L25" s="38">
        <v>25299</v>
      </c>
      <c r="M25" s="2">
        <v>26.503</v>
      </c>
      <c r="N25" s="2">
        <v>0</v>
      </c>
      <c r="O25" s="2">
        <v>99</v>
      </c>
      <c r="P25" s="2">
        <v>656.74</v>
      </c>
      <c r="Q25" s="2">
        <v>670489</v>
      </c>
      <c r="R25" s="2">
        <v>670489</v>
      </c>
      <c r="S25" s="2">
        <f t="shared" si="1"/>
        <v>664164.25</v>
      </c>
      <c r="T25" s="13"/>
      <c r="U25" s="13"/>
      <c r="V25" s="37">
        <v>24</v>
      </c>
      <c r="W25" s="2">
        <v>118626</v>
      </c>
      <c r="X25" s="2">
        <v>15.044</v>
      </c>
      <c r="Y25" s="2">
        <v>0</v>
      </c>
      <c r="Z25" s="2">
        <v>90</v>
      </c>
      <c r="AA25" s="2">
        <v>1423.796</v>
      </c>
      <c r="AB25" s="2">
        <v>1784584</v>
      </c>
      <c r="AC25" s="2">
        <v>1784584</v>
      </c>
      <c r="AD25" s="2">
        <f t="shared" si="2"/>
        <v>1754927.5</v>
      </c>
    </row>
    <row r="26" spans="1:30">
      <c r="A26" s="36">
        <v>25</v>
      </c>
      <c r="B26" s="2">
        <v>16257</v>
      </c>
      <c r="C26" s="2">
        <v>11.47</v>
      </c>
      <c r="D26" s="2">
        <v>0</v>
      </c>
      <c r="E26" s="2">
        <v>73</v>
      </c>
      <c r="F26" s="2">
        <v>496.786</v>
      </c>
      <c r="G26" s="2">
        <v>186465</v>
      </c>
      <c r="H26" s="2">
        <v>186465</v>
      </c>
      <c r="I26" s="2">
        <f t="shared" si="0"/>
        <v>182400.75</v>
      </c>
      <c r="K26" s="37">
        <v>25</v>
      </c>
      <c r="L26" s="38">
        <v>37728</v>
      </c>
      <c r="M26" s="2">
        <v>21.271999999999998</v>
      </c>
      <c r="N26" s="2">
        <v>0</v>
      </c>
      <c r="O26" s="2">
        <v>97</v>
      </c>
      <c r="P26" s="2">
        <v>762.50400000000002</v>
      </c>
      <c r="Q26" s="2">
        <v>802556</v>
      </c>
      <c r="R26" s="2">
        <v>802556</v>
      </c>
      <c r="S26" s="2">
        <f t="shared" si="1"/>
        <v>793124</v>
      </c>
      <c r="T26" s="13"/>
      <c r="U26" s="13"/>
      <c r="V26" s="37">
        <v>25</v>
      </c>
      <c r="W26" s="2">
        <v>65538</v>
      </c>
      <c r="X26" s="2">
        <v>8.9209999999999994</v>
      </c>
      <c r="Y26" s="2">
        <v>0</v>
      </c>
      <c r="Z26" s="2">
        <v>79</v>
      </c>
      <c r="AA26" s="2">
        <v>1250.7429999999999</v>
      </c>
      <c r="AB26" s="2">
        <v>584642</v>
      </c>
      <c r="AC26" s="2">
        <v>584642</v>
      </c>
      <c r="AD26" s="2">
        <f t="shared" si="2"/>
        <v>568257.5</v>
      </c>
    </row>
    <row r="27" spans="1:30">
      <c r="A27" s="36">
        <v>26</v>
      </c>
      <c r="B27" s="2">
        <v>21142</v>
      </c>
      <c r="C27" s="2">
        <v>13.14</v>
      </c>
      <c r="D27" s="2">
        <v>0</v>
      </c>
      <c r="E27" s="2">
        <v>85</v>
      </c>
      <c r="F27" s="2">
        <v>595.54600000000005</v>
      </c>
      <c r="G27" s="2">
        <v>277813</v>
      </c>
      <c r="H27" s="2">
        <v>277813</v>
      </c>
      <c r="I27" s="2">
        <f t="shared" si="0"/>
        <v>272527.5</v>
      </c>
      <c r="K27" s="37">
        <v>26</v>
      </c>
      <c r="L27" s="38">
        <v>67735</v>
      </c>
      <c r="M27" s="2">
        <v>18.196999999999999</v>
      </c>
      <c r="N27" s="2">
        <v>0</v>
      </c>
      <c r="O27" s="2">
        <v>97</v>
      </c>
      <c r="P27" s="2">
        <v>1036.249</v>
      </c>
      <c r="Q27" s="2">
        <v>1232546</v>
      </c>
      <c r="R27" s="2">
        <v>1232546</v>
      </c>
      <c r="S27" s="2">
        <f t="shared" si="1"/>
        <v>1215612.25</v>
      </c>
      <c r="T27" s="13"/>
      <c r="U27" s="13"/>
      <c r="V27" s="37">
        <v>26</v>
      </c>
      <c r="W27" s="2">
        <v>39024</v>
      </c>
      <c r="X27" s="2">
        <v>5.8849999999999998</v>
      </c>
      <c r="Y27" s="2">
        <v>0</v>
      </c>
      <c r="Z27" s="2">
        <v>65</v>
      </c>
      <c r="AA27" s="2">
        <v>806.02300000000002</v>
      </c>
      <c r="AB27" s="2">
        <v>229663</v>
      </c>
      <c r="AC27" s="2">
        <v>229663</v>
      </c>
      <c r="AD27" s="2">
        <f t="shared" si="2"/>
        <v>219907</v>
      </c>
    </row>
    <row r="28" spans="1:30">
      <c r="A28" s="36">
        <v>27</v>
      </c>
      <c r="B28" s="2">
        <v>13821</v>
      </c>
      <c r="C28" s="2">
        <v>11.407</v>
      </c>
      <c r="D28" s="2">
        <v>0</v>
      </c>
      <c r="E28" s="2">
        <v>75</v>
      </c>
      <c r="F28" s="2">
        <v>451.36700000000002</v>
      </c>
      <c r="G28" s="2">
        <v>157652</v>
      </c>
      <c r="H28" s="2">
        <v>157652</v>
      </c>
      <c r="I28" s="2">
        <f t="shared" si="0"/>
        <v>154196.75</v>
      </c>
      <c r="K28" s="37">
        <v>27</v>
      </c>
      <c r="L28" s="38">
        <v>16663</v>
      </c>
      <c r="M28" s="2">
        <v>21.873000000000001</v>
      </c>
      <c r="N28" s="2">
        <v>0</v>
      </c>
      <c r="O28" s="2">
        <v>94</v>
      </c>
      <c r="P28" s="2">
        <v>735.44799999999998</v>
      </c>
      <c r="Q28" s="2">
        <v>364473</v>
      </c>
      <c r="R28" s="2">
        <v>364473</v>
      </c>
      <c r="S28" s="2">
        <f t="shared" si="1"/>
        <v>360307.25</v>
      </c>
      <c r="T28" s="13"/>
      <c r="U28" s="13"/>
      <c r="V28" s="37">
        <v>27</v>
      </c>
      <c r="W28" s="2">
        <v>71026</v>
      </c>
      <c r="X28" s="2">
        <v>10.715999999999999</v>
      </c>
      <c r="Y28" s="2">
        <v>1</v>
      </c>
      <c r="Z28" s="2">
        <v>73</v>
      </c>
      <c r="AA28" s="2">
        <v>1078.393</v>
      </c>
      <c r="AB28" s="2">
        <v>761084</v>
      </c>
      <c r="AC28" s="2">
        <v>761084</v>
      </c>
      <c r="AD28" s="2">
        <f t="shared" si="2"/>
        <v>743327.5</v>
      </c>
    </row>
    <row r="29" spans="1:30">
      <c r="A29" s="36">
        <v>28</v>
      </c>
      <c r="B29" s="2">
        <v>13315</v>
      </c>
      <c r="C29" s="2">
        <v>15.188000000000001</v>
      </c>
      <c r="D29" s="2">
        <v>0</v>
      </c>
      <c r="E29" s="2">
        <v>90</v>
      </c>
      <c r="F29" s="2">
        <v>433.21</v>
      </c>
      <c r="G29" s="2">
        <v>202225</v>
      </c>
      <c r="H29" s="2">
        <v>202225</v>
      </c>
      <c r="I29" s="2">
        <f t="shared" si="0"/>
        <v>198896.25</v>
      </c>
      <c r="K29" s="37">
        <v>28</v>
      </c>
      <c r="L29" s="38">
        <v>14320</v>
      </c>
      <c r="M29" s="2">
        <v>20.449000000000002</v>
      </c>
      <c r="N29" s="2">
        <v>0</v>
      </c>
      <c r="O29" s="2">
        <v>96</v>
      </c>
      <c r="P29" s="2">
        <v>465.69600000000003</v>
      </c>
      <c r="Q29" s="2">
        <v>292830</v>
      </c>
      <c r="R29" s="2">
        <v>292830</v>
      </c>
      <c r="S29" s="2">
        <f t="shared" si="1"/>
        <v>289250</v>
      </c>
      <c r="T29" s="13"/>
      <c r="U29" s="13"/>
      <c r="V29" s="37">
        <v>28</v>
      </c>
      <c r="W29" s="2">
        <v>65964</v>
      </c>
      <c r="X29" s="2">
        <v>11.397</v>
      </c>
      <c r="Y29" s="2">
        <v>0</v>
      </c>
      <c r="Z29" s="2">
        <v>88</v>
      </c>
      <c r="AA29" s="2">
        <v>1059.982</v>
      </c>
      <c r="AB29" s="2">
        <v>751796</v>
      </c>
      <c r="AC29" s="2">
        <v>751796</v>
      </c>
      <c r="AD29" s="2">
        <f t="shared" si="2"/>
        <v>735305</v>
      </c>
    </row>
    <row r="30" spans="1:30">
      <c r="A30" s="36">
        <v>29</v>
      </c>
      <c r="B30" s="2">
        <v>35588</v>
      </c>
      <c r="C30" s="2">
        <v>10.262</v>
      </c>
      <c r="D30" s="2">
        <v>0</v>
      </c>
      <c r="E30" s="2">
        <v>72</v>
      </c>
      <c r="F30" s="2">
        <v>800.59199999999998</v>
      </c>
      <c r="G30" s="2">
        <v>365200</v>
      </c>
      <c r="H30" s="2">
        <v>365200</v>
      </c>
      <c r="I30" s="2">
        <f t="shared" si="0"/>
        <v>356303</v>
      </c>
      <c r="K30" s="37">
        <v>29</v>
      </c>
      <c r="L30" s="38">
        <v>36040</v>
      </c>
      <c r="M30" s="2">
        <v>27.405999999999999</v>
      </c>
      <c r="N30" s="2">
        <v>0</v>
      </c>
      <c r="O30" s="2">
        <v>97</v>
      </c>
      <c r="P30" s="2">
        <v>1103.1880000000001</v>
      </c>
      <c r="Q30" s="2">
        <v>987715</v>
      </c>
      <c r="R30" s="2">
        <v>987715</v>
      </c>
      <c r="S30" s="2">
        <f t="shared" si="1"/>
        <v>978705</v>
      </c>
      <c r="T30" s="13"/>
      <c r="U30" s="13"/>
      <c r="V30" s="37">
        <v>29</v>
      </c>
      <c r="W30" s="2">
        <v>108420</v>
      </c>
      <c r="X30" s="2">
        <v>11.048</v>
      </c>
      <c r="Y30" s="2">
        <v>0</v>
      </c>
      <c r="Z30" s="2">
        <v>84</v>
      </c>
      <c r="AA30" s="2">
        <v>1291.6199999999999</v>
      </c>
      <c r="AB30" s="2">
        <v>1197827</v>
      </c>
      <c r="AC30" s="2">
        <v>1197827</v>
      </c>
      <c r="AD30" s="2">
        <f t="shared" si="2"/>
        <v>1170722</v>
      </c>
    </row>
    <row r="31" spans="1:30">
      <c r="A31" s="36">
        <v>30</v>
      </c>
      <c r="B31" s="2">
        <v>13806</v>
      </c>
      <c r="C31" s="2">
        <v>9.6890000000000001</v>
      </c>
      <c r="D31" s="2">
        <v>0</v>
      </c>
      <c r="E31" s="2">
        <v>71</v>
      </c>
      <c r="F31" s="2">
        <v>491.4</v>
      </c>
      <c r="G31" s="2">
        <v>133760</v>
      </c>
      <c r="H31" s="2">
        <v>133760</v>
      </c>
      <c r="I31" s="2">
        <f t="shared" si="0"/>
        <v>130308.5</v>
      </c>
      <c r="K31" s="37">
        <v>30</v>
      </c>
      <c r="L31" s="38">
        <v>21841</v>
      </c>
      <c r="M31" s="2">
        <v>19.616</v>
      </c>
      <c r="N31" s="2">
        <v>0</v>
      </c>
      <c r="O31" s="2">
        <v>92</v>
      </c>
      <c r="P31" s="2">
        <v>673.58900000000006</v>
      </c>
      <c r="Q31" s="2">
        <v>428424</v>
      </c>
      <c r="R31" s="2">
        <v>428424</v>
      </c>
      <c r="S31" s="2">
        <f t="shared" si="1"/>
        <v>422963.75</v>
      </c>
      <c r="T31" s="13"/>
      <c r="U31" s="13"/>
      <c r="V31" s="37">
        <v>30</v>
      </c>
      <c r="W31" s="2">
        <v>60319</v>
      </c>
      <c r="X31" s="2">
        <v>9.6080000000000005</v>
      </c>
      <c r="Y31" s="2">
        <v>0</v>
      </c>
      <c r="Z31" s="2">
        <v>60</v>
      </c>
      <c r="AA31" s="2">
        <v>1168.097</v>
      </c>
      <c r="AB31" s="2">
        <v>579544</v>
      </c>
      <c r="AC31" s="2">
        <v>579544</v>
      </c>
      <c r="AD31" s="2">
        <f t="shared" si="2"/>
        <v>564464.25</v>
      </c>
    </row>
    <row r="32" spans="1:30">
      <c r="A32" s="36">
        <v>31</v>
      </c>
      <c r="B32" s="2">
        <v>11043</v>
      </c>
      <c r="C32" s="2">
        <v>10</v>
      </c>
      <c r="D32" s="2">
        <v>0</v>
      </c>
      <c r="E32" s="2">
        <v>57</v>
      </c>
      <c r="F32" s="2">
        <v>438.58499999999998</v>
      </c>
      <c r="G32" s="2">
        <v>110428</v>
      </c>
      <c r="H32" s="2">
        <v>110428</v>
      </c>
      <c r="I32" s="2">
        <f t="shared" si="0"/>
        <v>107667.25</v>
      </c>
      <c r="K32" s="37">
        <v>31</v>
      </c>
      <c r="L32" s="38">
        <v>16415</v>
      </c>
      <c r="M32" s="2">
        <v>16.814</v>
      </c>
      <c r="N32" s="2">
        <v>0</v>
      </c>
      <c r="O32" s="2">
        <v>92</v>
      </c>
      <c r="P32" s="2">
        <v>576.947</v>
      </c>
      <c r="Q32" s="2">
        <v>276009</v>
      </c>
      <c r="R32" s="2">
        <v>276009</v>
      </c>
      <c r="S32" s="2">
        <f t="shared" si="1"/>
        <v>271905.25</v>
      </c>
      <c r="T32" s="13"/>
      <c r="U32" s="13"/>
      <c r="V32" s="37">
        <v>31</v>
      </c>
      <c r="W32" s="2">
        <v>77579</v>
      </c>
      <c r="X32" s="2">
        <v>8.1859999999999999</v>
      </c>
      <c r="Y32" s="2">
        <v>0</v>
      </c>
      <c r="Z32" s="2">
        <v>81</v>
      </c>
      <c r="AA32" s="2">
        <v>1193.3889999999999</v>
      </c>
      <c r="AB32" s="2">
        <v>635032</v>
      </c>
      <c r="AC32" s="2">
        <v>635032</v>
      </c>
      <c r="AD32" s="2">
        <f t="shared" si="2"/>
        <v>615637.25</v>
      </c>
    </row>
    <row r="33" spans="1:30">
      <c r="A33" s="36">
        <v>32</v>
      </c>
      <c r="B33" s="2">
        <v>17595</v>
      </c>
      <c r="C33" s="2">
        <v>15.023</v>
      </c>
      <c r="D33" s="2">
        <v>1</v>
      </c>
      <c r="E33" s="2">
        <v>87</v>
      </c>
      <c r="F33" s="2">
        <v>522.303</v>
      </c>
      <c r="G33" s="2">
        <v>264326</v>
      </c>
      <c r="H33" s="2">
        <v>264326</v>
      </c>
      <c r="I33" s="2">
        <f t="shared" si="0"/>
        <v>259927.25</v>
      </c>
      <c r="K33" s="37">
        <v>32</v>
      </c>
      <c r="L33" s="38">
        <v>35620</v>
      </c>
      <c r="M33" s="2">
        <v>27.722999999999999</v>
      </c>
      <c r="N33" s="2">
        <v>0</v>
      </c>
      <c r="O33" s="2">
        <v>97</v>
      </c>
      <c r="P33" s="2">
        <v>1000.752</v>
      </c>
      <c r="Q33" s="2">
        <v>987476</v>
      </c>
      <c r="R33" s="2">
        <v>987476</v>
      </c>
      <c r="S33" s="2">
        <f t="shared" si="1"/>
        <v>978571</v>
      </c>
      <c r="T33" s="13"/>
      <c r="U33" s="13"/>
      <c r="V33" s="37">
        <v>32</v>
      </c>
      <c r="W33" s="2">
        <v>28779</v>
      </c>
      <c r="X33" s="2">
        <v>10.319000000000001</v>
      </c>
      <c r="Y33" s="2">
        <v>0</v>
      </c>
      <c r="Z33" s="2">
        <v>74</v>
      </c>
      <c r="AA33" s="2">
        <v>698.68700000000001</v>
      </c>
      <c r="AB33" s="2">
        <v>296968</v>
      </c>
      <c r="AC33" s="2">
        <v>296968</v>
      </c>
      <c r="AD33" s="2">
        <f t="shared" si="2"/>
        <v>289773.25</v>
      </c>
    </row>
    <row r="34" spans="1:30">
      <c r="A34" s="36">
        <v>33</v>
      </c>
      <c r="B34" s="2">
        <v>13630</v>
      </c>
      <c r="C34" s="2">
        <v>14.938000000000001</v>
      </c>
      <c r="D34" s="2">
        <v>0</v>
      </c>
      <c r="E34" s="2">
        <v>90</v>
      </c>
      <c r="F34" s="2">
        <v>466.38499999999999</v>
      </c>
      <c r="G34" s="2">
        <v>203603</v>
      </c>
      <c r="H34" s="2">
        <v>203603</v>
      </c>
      <c r="I34" s="2">
        <f t="shared" si="0"/>
        <v>200195.5</v>
      </c>
      <c r="K34" s="37">
        <v>33</v>
      </c>
      <c r="L34" s="38">
        <v>37382</v>
      </c>
      <c r="M34" s="2">
        <v>24.312999999999999</v>
      </c>
      <c r="N34" s="2">
        <v>0</v>
      </c>
      <c r="O34" s="2">
        <v>96</v>
      </c>
      <c r="P34" s="2">
        <v>927.30399999999997</v>
      </c>
      <c r="Q34" s="2">
        <v>908884</v>
      </c>
      <c r="R34" s="2">
        <v>908884</v>
      </c>
      <c r="S34" s="2">
        <f t="shared" si="1"/>
        <v>899538.5</v>
      </c>
      <c r="T34" s="13"/>
      <c r="U34" s="13"/>
      <c r="V34" s="37">
        <v>33</v>
      </c>
      <c r="W34" s="2">
        <v>45988</v>
      </c>
      <c r="X34" s="2">
        <v>11.685</v>
      </c>
      <c r="Y34" s="2">
        <v>0</v>
      </c>
      <c r="Z34" s="2">
        <v>86</v>
      </c>
      <c r="AA34" s="2">
        <v>948.59900000000005</v>
      </c>
      <c r="AB34" s="2">
        <v>537351</v>
      </c>
      <c r="AC34" s="2">
        <v>537351</v>
      </c>
      <c r="AD34" s="2">
        <f t="shared" si="2"/>
        <v>525854</v>
      </c>
    </row>
    <row r="35" spans="1:30">
      <c r="A35" s="36">
        <v>34</v>
      </c>
      <c r="B35" s="2">
        <v>12231</v>
      </c>
      <c r="C35" s="2">
        <v>10.558</v>
      </c>
      <c r="D35" s="2">
        <v>0</v>
      </c>
      <c r="E35" s="2">
        <v>70</v>
      </c>
      <c r="F35" s="2">
        <v>491.22399999999999</v>
      </c>
      <c r="G35" s="2">
        <v>129141</v>
      </c>
      <c r="H35" s="2">
        <v>129141</v>
      </c>
      <c r="I35" s="2">
        <f t="shared" si="0"/>
        <v>126083.25</v>
      </c>
      <c r="K35" s="37">
        <v>34</v>
      </c>
      <c r="L35" s="38">
        <v>14694</v>
      </c>
      <c r="M35" s="2">
        <v>21.382999999999999</v>
      </c>
      <c r="N35" s="2">
        <v>0</v>
      </c>
      <c r="O35" s="2">
        <v>92</v>
      </c>
      <c r="P35" s="2">
        <v>570.81200000000001</v>
      </c>
      <c r="Q35" s="2">
        <v>314201</v>
      </c>
      <c r="R35" s="2">
        <v>314201</v>
      </c>
      <c r="S35" s="2">
        <f t="shared" si="1"/>
        <v>310527.5</v>
      </c>
      <c r="T35" s="13"/>
      <c r="U35" s="13"/>
      <c r="V35" s="37">
        <v>34</v>
      </c>
      <c r="W35" s="2">
        <v>30809</v>
      </c>
      <c r="X35" s="2">
        <v>12.949</v>
      </c>
      <c r="Y35" s="2">
        <v>0</v>
      </c>
      <c r="Z35" s="2">
        <v>78</v>
      </c>
      <c r="AA35" s="2">
        <v>731.15099999999995</v>
      </c>
      <c r="AB35" s="2">
        <v>398942</v>
      </c>
      <c r="AC35" s="2">
        <v>398942</v>
      </c>
      <c r="AD35" s="2">
        <f t="shared" si="2"/>
        <v>391239.75</v>
      </c>
    </row>
    <row r="36" spans="1:30">
      <c r="A36" s="36">
        <v>35</v>
      </c>
      <c r="B36" s="2">
        <v>19243</v>
      </c>
      <c r="C36" s="2">
        <v>10.862</v>
      </c>
      <c r="D36" s="2">
        <v>0</v>
      </c>
      <c r="E36" s="2">
        <v>83</v>
      </c>
      <c r="F36" s="2">
        <v>547.55100000000004</v>
      </c>
      <c r="G36" s="2">
        <v>209011</v>
      </c>
      <c r="H36" s="2">
        <v>209011</v>
      </c>
      <c r="I36" s="2">
        <f t="shared" si="0"/>
        <v>204200.25</v>
      </c>
      <c r="K36" s="37">
        <v>35</v>
      </c>
      <c r="L36" s="38">
        <v>22593</v>
      </c>
      <c r="M36" s="2">
        <v>31.117999999999999</v>
      </c>
      <c r="N36" s="2">
        <v>0</v>
      </c>
      <c r="O36" s="2">
        <v>95</v>
      </c>
      <c r="P36" s="2">
        <v>591.19299999999998</v>
      </c>
      <c r="Q36" s="2">
        <v>703050</v>
      </c>
      <c r="R36" s="2">
        <v>703050</v>
      </c>
      <c r="S36" s="2">
        <f t="shared" si="1"/>
        <v>697401.75</v>
      </c>
      <c r="T36" s="13"/>
      <c r="U36" s="13"/>
      <c r="V36" s="37">
        <v>35</v>
      </c>
      <c r="W36" s="2">
        <v>23941</v>
      </c>
      <c r="X36" s="2">
        <v>14.669</v>
      </c>
      <c r="Y36" s="2">
        <v>0</v>
      </c>
      <c r="Z36" s="2">
        <v>83</v>
      </c>
      <c r="AA36" s="2">
        <v>652.11599999999999</v>
      </c>
      <c r="AB36" s="2">
        <v>351199</v>
      </c>
      <c r="AC36" s="2">
        <v>351199</v>
      </c>
      <c r="AD36" s="2">
        <f t="shared" si="2"/>
        <v>345213.75</v>
      </c>
    </row>
    <row r="37" spans="1:30">
      <c r="A37" s="36">
        <v>36</v>
      </c>
      <c r="B37" s="2">
        <v>20601</v>
      </c>
      <c r="C37" s="2">
        <v>10.65</v>
      </c>
      <c r="D37" s="2">
        <v>0</v>
      </c>
      <c r="E37" s="2">
        <v>47</v>
      </c>
      <c r="F37" s="2">
        <v>563.90099999999995</v>
      </c>
      <c r="G37" s="2">
        <v>219396</v>
      </c>
      <c r="H37" s="2">
        <v>219396</v>
      </c>
      <c r="I37" s="2">
        <f t="shared" si="0"/>
        <v>214245.75</v>
      </c>
      <c r="K37" s="37">
        <v>36</v>
      </c>
      <c r="L37" s="38">
        <v>15296</v>
      </c>
      <c r="M37" s="2">
        <v>21.039000000000001</v>
      </c>
      <c r="N37" s="2">
        <v>0</v>
      </c>
      <c r="O37" s="2">
        <v>92</v>
      </c>
      <c r="P37" s="2">
        <v>533.20600000000002</v>
      </c>
      <c r="Q37" s="2">
        <v>321812</v>
      </c>
      <c r="R37" s="2">
        <v>321812</v>
      </c>
      <c r="S37" s="2">
        <f t="shared" si="1"/>
        <v>317988</v>
      </c>
      <c r="T37" s="13"/>
      <c r="U37" s="13"/>
      <c r="V37" s="37">
        <v>36</v>
      </c>
      <c r="W37" s="2">
        <v>76259</v>
      </c>
      <c r="X37" s="2">
        <v>10.047000000000001</v>
      </c>
      <c r="Y37" s="2">
        <v>0</v>
      </c>
      <c r="Z37" s="2">
        <v>71</v>
      </c>
      <c r="AA37" s="2">
        <v>1308.5730000000001</v>
      </c>
      <c r="AB37" s="2">
        <v>766170</v>
      </c>
      <c r="AC37" s="2">
        <v>766170</v>
      </c>
      <c r="AD37" s="2">
        <f t="shared" si="2"/>
        <v>747105.25</v>
      </c>
    </row>
    <row r="38" spans="1:30">
      <c r="A38" s="36">
        <v>37</v>
      </c>
      <c r="B38" s="2">
        <v>21789</v>
      </c>
      <c r="C38" s="2">
        <v>8.0990000000000002</v>
      </c>
      <c r="D38" s="2">
        <v>0</v>
      </c>
      <c r="E38" s="2">
        <v>48</v>
      </c>
      <c r="F38" s="2">
        <v>578.24400000000003</v>
      </c>
      <c r="G38" s="2">
        <v>176480</v>
      </c>
      <c r="H38" s="2">
        <v>176480</v>
      </c>
      <c r="I38" s="2">
        <f t="shared" si="0"/>
        <v>171032.75</v>
      </c>
      <c r="K38" s="37">
        <v>37</v>
      </c>
      <c r="L38" s="38">
        <v>46650</v>
      </c>
      <c r="M38" s="2">
        <v>26.609000000000002</v>
      </c>
      <c r="N38" s="2">
        <v>0</v>
      </c>
      <c r="O38" s="2">
        <v>97</v>
      </c>
      <c r="P38" s="2">
        <v>853.92</v>
      </c>
      <c r="Q38" s="2">
        <v>1241330</v>
      </c>
      <c r="R38" s="2">
        <v>1241330</v>
      </c>
      <c r="S38" s="2">
        <f t="shared" si="1"/>
        <v>1229667.5</v>
      </c>
      <c r="T38" s="13"/>
      <c r="U38" s="13"/>
      <c r="V38" s="37">
        <v>37</v>
      </c>
      <c r="W38" s="2">
        <v>74591</v>
      </c>
      <c r="X38" s="2">
        <v>8.7460000000000004</v>
      </c>
      <c r="Y38" s="2">
        <v>0</v>
      </c>
      <c r="Z38" s="2">
        <v>81</v>
      </c>
      <c r="AA38" s="2">
        <v>1094.1600000000001</v>
      </c>
      <c r="AB38" s="2">
        <v>652370</v>
      </c>
      <c r="AC38" s="2">
        <v>652370</v>
      </c>
      <c r="AD38" s="2">
        <f t="shared" si="2"/>
        <v>633722.25</v>
      </c>
    </row>
    <row r="39" spans="1:30">
      <c r="A39" s="36">
        <v>38</v>
      </c>
      <c r="B39" s="2">
        <v>22693</v>
      </c>
      <c r="C39" s="2">
        <v>8.6679999999999993</v>
      </c>
      <c r="D39" s="2">
        <v>0</v>
      </c>
      <c r="E39" s="2">
        <v>53</v>
      </c>
      <c r="F39" s="2">
        <v>638.96799999999996</v>
      </c>
      <c r="G39" s="2">
        <v>196696</v>
      </c>
      <c r="H39" s="2">
        <v>196696</v>
      </c>
      <c r="I39" s="2">
        <f t="shared" si="0"/>
        <v>191022.75</v>
      </c>
      <c r="K39" s="37">
        <v>38</v>
      </c>
      <c r="L39" s="38">
        <v>95630</v>
      </c>
      <c r="M39" s="2">
        <v>32.738999999999997</v>
      </c>
      <c r="N39" s="2">
        <v>0</v>
      </c>
      <c r="O39" s="2">
        <v>101</v>
      </c>
      <c r="P39" s="2">
        <v>1182.82</v>
      </c>
      <c r="Q39" s="2">
        <v>3130789</v>
      </c>
      <c r="R39" s="2">
        <v>3130789</v>
      </c>
      <c r="S39" s="2">
        <f t="shared" si="1"/>
        <v>3106881.5</v>
      </c>
      <c r="T39" s="13"/>
      <c r="U39" s="13"/>
      <c r="V39" s="37">
        <v>38</v>
      </c>
      <c r="W39" s="2">
        <v>37488</v>
      </c>
      <c r="X39" s="2">
        <v>9.2210000000000001</v>
      </c>
      <c r="Y39" s="2">
        <v>0</v>
      </c>
      <c r="Z39" s="2">
        <v>86</v>
      </c>
      <c r="AA39" s="2">
        <v>844.14800000000002</v>
      </c>
      <c r="AB39" s="2">
        <v>345661</v>
      </c>
      <c r="AC39" s="2">
        <v>345661</v>
      </c>
      <c r="AD39" s="2">
        <f t="shared" si="2"/>
        <v>336289</v>
      </c>
    </row>
    <row r="40" spans="1:30">
      <c r="A40" s="36">
        <v>39</v>
      </c>
      <c r="B40" s="2">
        <v>40554</v>
      </c>
      <c r="C40" s="2">
        <v>9.4060000000000006</v>
      </c>
      <c r="D40" s="2">
        <v>0</v>
      </c>
      <c r="E40" s="2">
        <v>95</v>
      </c>
      <c r="F40" s="2">
        <v>785.28200000000004</v>
      </c>
      <c r="G40" s="2">
        <v>381432</v>
      </c>
      <c r="H40" s="2">
        <v>381432</v>
      </c>
      <c r="I40" s="2">
        <f t="shared" si="0"/>
        <v>371293.5</v>
      </c>
      <c r="K40" s="37">
        <v>39</v>
      </c>
      <c r="L40" s="38">
        <v>37780</v>
      </c>
      <c r="M40" s="2">
        <v>20.5</v>
      </c>
      <c r="N40" s="2">
        <v>0</v>
      </c>
      <c r="O40" s="2">
        <v>93</v>
      </c>
      <c r="P40" s="2">
        <v>829.21900000000005</v>
      </c>
      <c r="Q40" s="2">
        <v>774487</v>
      </c>
      <c r="R40" s="2">
        <v>774487</v>
      </c>
      <c r="S40" s="2">
        <f t="shared" si="1"/>
        <v>765042</v>
      </c>
      <c r="T40" s="13"/>
      <c r="U40" s="13"/>
      <c r="V40" s="37">
        <v>39</v>
      </c>
      <c r="W40" s="2">
        <v>30481</v>
      </c>
      <c r="X40" s="2">
        <v>9.9469999999999992</v>
      </c>
      <c r="Y40" s="2">
        <v>0</v>
      </c>
      <c r="Z40" s="2">
        <v>79</v>
      </c>
      <c r="AA40" s="2">
        <v>692.96299999999997</v>
      </c>
      <c r="AB40" s="2">
        <v>303205</v>
      </c>
      <c r="AC40" s="2">
        <v>303205</v>
      </c>
      <c r="AD40" s="2">
        <f t="shared" si="2"/>
        <v>295584.75</v>
      </c>
    </row>
    <row r="41" spans="1:30">
      <c r="A41" s="36">
        <v>40</v>
      </c>
      <c r="B41" s="2">
        <v>26363</v>
      </c>
      <c r="C41" s="2">
        <v>8.5370000000000008</v>
      </c>
      <c r="D41" s="2">
        <v>0</v>
      </c>
      <c r="E41" s="2">
        <v>73</v>
      </c>
      <c r="F41" s="2">
        <v>673.221</v>
      </c>
      <c r="G41" s="2">
        <v>225052</v>
      </c>
      <c r="H41" s="2">
        <v>225052</v>
      </c>
      <c r="I41" s="2">
        <f t="shared" si="0"/>
        <v>218461.25</v>
      </c>
      <c r="K41" s="37">
        <v>40</v>
      </c>
      <c r="L41" s="38">
        <v>23323</v>
      </c>
      <c r="M41" s="2">
        <v>23.916</v>
      </c>
      <c r="N41" s="2">
        <v>0</v>
      </c>
      <c r="O41" s="2">
        <v>93</v>
      </c>
      <c r="P41" s="2">
        <v>698.24800000000005</v>
      </c>
      <c r="Q41" s="2">
        <v>557791</v>
      </c>
      <c r="R41" s="2">
        <v>557791</v>
      </c>
      <c r="S41" s="2">
        <f t="shared" si="1"/>
        <v>551960.25</v>
      </c>
      <c r="T41" s="13"/>
      <c r="U41" s="13"/>
      <c r="V41" s="37">
        <v>40</v>
      </c>
      <c r="W41" s="2">
        <v>75478</v>
      </c>
      <c r="X41" s="2">
        <v>8.2680000000000007</v>
      </c>
      <c r="Y41" s="2">
        <v>0</v>
      </c>
      <c r="Z41" s="2">
        <v>81</v>
      </c>
      <c r="AA41" s="2">
        <v>1139.2719999999999</v>
      </c>
      <c r="AB41" s="2">
        <v>624076</v>
      </c>
      <c r="AC41" s="2">
        <v>624076</v>
      </c>
      <c r="AD41" s="2">
        <f t="shared" si="2"/>
        <v>605206.5</v>
      </c>
    </row>
    <row r="42" spans="1:30">
      <c r="A42" s="36">
        <v>41</v>
      </c>
      <c r="B42" s="2">
        <v>29457</v>
      </c>
      <c r="C42" s="2">
        <v>8.6920000000000002</v>
      </c>
      <c r="D42" s="2">
        <v>0</v>
      </c>
      <c r="E42" s="2">
        <v>67</v>
      </c>
      <c r="F42" s="2">
        <v>717.96299999999997</v>
      </c>
      <c r="G42" s="2">
        <v>256030</v>
      </c>
      <c r="H42" s="2">
        <v>256030</v>
      </c>
      <c r="I42" s="2">
        <f t="shared" si="0"/>
        <v>248665.75</v>
      </c>
      <c r="K42" s="37">
        <v>41</v>
      </c>
      <c r="L42" s="38">
        <v>71177</v>
      </c>
      <c r="M42" s="2">
        <v>31.648</v>
      </c>
      <c r="N42" s="2">
        <v>0</v>
      </c>
      <c r="O42" s="2">
        <v>255</v>
      </c>
      <c r="P42" s="2">
        <v>1117.915</v>
      </c>
      <c r="Q42" s="2">
        <v>2252597</v>
      </c>
      <c r="R42" s="2">
        <v>2252597</v>
      </c>
      <c r="S42" s="2">
        <f t="shared" si="1"/>
        <v>2234802.75</v>
      </c>
      <c r="T42" s="13"/>
      <c r="U42" s="13"/>
      <c r="V42" s="37">
        <v>41</v>
      </c>
      <c r="W42" s="2">
        <v>91361</v>
      </c>
      <c r="X42" s="2">
        <v>12.46</v>
      </c>
      <c r="Y42" s="2">
        <v>0</v>
      </c>
      <c r="Z42" s="2">
        <v>84</v>
      </c>
      <c r="AA42" s="2">
        <v>1199.7429999999999</v>
      </c>
      <c r="AB42" s="2">
        <v>1138362</v>
      </c>
      <c r="AC42" s="2">
        <v>1138362</v>
      </c>
      <c r="AD42" s="2">
        <f t="shared" si="2"/>
        <v>1115521.75</v>
      </c>
    </row>
    <row r="43" spans="1:30">
      <c r="A43" s="36">
        <v>42</v>
      </c>
      <c r="B43" s="2">
        <v>23490</v>
      </c>
      <c r="C43" s="2">
        <v>7.5030000000000001</v>
      </c>
      <c r="D43" s="2">
        <v>0</v>
      </c>
      <c r="E43" s="2">
        <v>45</v>
      </c>
      <c r="F43" s="2">
        <v>627.89700000000005</v>
      </c>
      <c r="G43" s="2">
        <v>176256</v>
      </c>
      <c r="H43" s="2">
        <v>176256</v>
      </c>
      <c r="I43" s="2">
        <f t="shared" si="0"/>
        <v>170383.5</v>
      </c>
      <c r="K43" s="37">
        <v>42</v>
      </c>
      <c r="L43" s="38">
        <v>24912</v>
      </c>
      <c r="M43" s="2">
        <v>12.525</v>
      </c>
      <c r="N43" s="2">
        <v>0</v>
      </c>
      <c r="O43" s="2">
        <v>91</v>
      </c>
      <c r="P43" s="2">
        <v>679.72400000000005</v>
      </c>
      <c r="Q43" s="2">
        <v>312030</v>
      </c>
      <c r="R43" s="2">
        <v>312030</v>
      </c>
      <c r="S43" s="2">
        <f t="shared" si="1"/>
        <v>305802</v>
      </c>
      <c r="T43" s="13"/>
      <c r="U43" s="13"/>
      <c r="V43" s="37">
        <v>42</v>
      </c>
      <c r="W43" s="2">
        <v>18755</v>
      </c>
      <c r="X43" s="2">
        <v>11.833</v>
      </c>
      <c r="Y43" s="2">
        <v>0</v>
      </c>
      <c r="Z43" s="2">
        <v>78</v>
      </c>
      <c r="AA43" s="2">
        <v>581.74</v>
      </c>
      <c r="AB43" s="2">
        <v>221935</v>
      </c>
      <c r="AC43" s="2">
        <v>221935</v>
      </c>
      <c r="AD43" s="2">
        <f t="shared" si="2"/>
        <v>217246.25</v>
      </c>
    </row>
    <row r="44" spans="1:30">
      <c r="A44" s="36">
        <v>43</v>
      </c>
      <c r="B44" s="2">
        <v>11036</v>
      </c>
      <c r="C44" s="2">
        <v>8.7460000000000004</v>
      </c>
      <c r="D44" s="2">
        <v>0</v>
      </c>
      <c r="E44" s="2">
        <v>49</v>
      </c>
      <c r="F44" s="2">
        <v>449.51400000000001</v>
      </c>
      <c r="G44" s="2">
        <v>96526</v>
      </c>
      <c r="H44" s="2">
        <v>96526</v>
      </c>
      <c r="I44" s="2">
        <f t="shared" si="0"/>
        <v>93767</v>
      </c>
      <c r="K44" s="37">
        <v>43</v>
      </c>
      <c r="L44" s="38">
        <v>38496</v>
      </c>
      <c r="M44" s="2">
        <v>24.11</v>
      </c>
      <c r="N44" s="2">
        <v>0</v>
      </c>
      <c r="O44" s="2">
        <v>95</v>
      </c>
      <c r="P44" s="2">
        <v>811.822</v>
      </c>
      <c r="Q44" s="2">
        <v>928129</v>
      </c>
      <c r="R44" s="2">
        <v>928129</v>
      </c>
      <c r="S44" s="2">
        <f t="shared" si="1"/>
        <v>918505</v>
      </c>
      <c r="T44" s="13"/>
      <c r="U44" s="13"/>
      <c r="V44" s="37">
        <v>43</v>
      </c>
      <c r="W44" s="2">
        <v>11006</v>
      </c>
      <c r="X44" s="2">
        <v>16.417000000000002</v>
      </c>
      <c r="Y44" s="2">
        <v>0</v>
      </c>
      <c r="Z44" s="2">
        <v>92</v>
      </c>
      <c r="AA44" s="2">
        <v>451.947</v>
      </c>
      <c r="AB44" s="2">
        <v>180690</v>
      </c>
      <c r="AC44" s="2">
        <v>180690</v>
      </c>
      <c r="AD44" s="2">
        <f t="shared" si="2"/>
        <v>177938.5</v>
      </c>
    </row>
    <row r="45" spans="1:30">
      <c r="A45" s="36">
        <v>44</v>
      </c>
      <c r="B45" s="2">
        <v>12046</v>
      </c>
      <c r="C45" s="2">
        <v>10.936999999999999</v>
      </c>
      <c r="D45" s="2">
        <v>0</v>
      </c>
      <c r="E45" s="2">
        <v>66</v>
      </c>
      <c r="F45" s="2">
        <v>436.01499999999999</v>
      </c>
      <c r="G45" s="2">
        <v>131752</v>
      </c>
      <c r="H45" s="2">
        <v>131752</v>
      </c>
      <c r="I45" s="2">
        <f t="shared" si="0"/>
        <v>128740.5</v>
      </c>
      <c r="K45" s="37">
        <v>44</v>
      </c>
      <c r="L45" s="38">
        <v>9313</v>
      </c>
      <c r="M45" s="2">
        <v>24.866</v>
      </c>
      <c r="N45" s="2">
        <v>0</v>
      </c>
      <c r="O45" s="2">
        <v>91</v>
      </c>
      <c r="P45" s="2">
        <v>405.803</v>
      </c>
      <c r="Q45" s="2">
        <v>231575</v>
      </c>
      <c r="R45" s="2">
        <v>231575</v>
      </c>
      <c r="S45" s="2">
        <f t="shared" si="1"/>
        <v>229246.75</v>
      </c>
      <c r="T45" s="13"/>
      <c r="U45" s="13"/>
      <c r="V45" s="37">
        <v>44</v>
      </c>
      <c r="W45" s="2">
        <v>24803</v>
      </c>
      <c r="X45" s="2">
        <v>10.718999999999999</v>
      </c>
      <c r="Y45" s="2">
        <v>0</v>
      </c>
      <c r="Z45" s="2">
        <v>75</v>
      </c>
      <c r="AA45" s="2">
        <v>682.08100000000002</v>
      </c>
      <c r="AB45" s="2">
        <v>265851</v>
      </c>
      <c r="AC45" s="2">
        <v>265851</v>
      </c>
      <c r="AD45" s="2">
        <f t="shared" si="2"/>
        <v>259650.25</v>
      </c>
    </row>
    <row r="46" spans="1:30">
      <c r="A46" s="36">
        <v>45</v>
      </c>
      <c r="B46" s="2">
        <v>14064</v>
      </c>
      <c r="C46" s="2">
        <v>9.65</v>
      </c>
      <c r="D46" s="2">
        <v>0</v>
      </c>
      <c r="E46" s="2">
        <v>64</v>
      </c>
      <c r="F46" s="2">
        <v>541.67499999999995</v>
      </c>
      <c r="G46" s="2">
        <v>135723</v>
      </c>
      <c r="H46" s="2">
        <v>135723</v>
      </c>
      <c r="I46" s="2">
        <f t="shared" si="0"/>
        <v>132207</v>
      </c>
      <c r="K46" s="37">
        <v>45</v>
      </c>
      <c r="L46" s="38">
        <v>54505</v>
      </c>
      <c r="M46" s="2">
        <v>13.27</v>
      </c>
      <c r="N46" s="2">
        <v>0</v>
      </c>
      <c r="O46" s="2">
        <v>93</v>
      </c>
      <c r="P46" s="2">
        <v>927.23400000000004</v>
      </c>
      <c r="Q46" s="2">
        <v>723279</v>
      </c>
      <c r="R46" s="2">
        <v>723279</v>
      </c>
      <c r="S46" s="2">
        <f t="shared" si="1"/>
        <v>709652.75</v>
      </c>
      <c r="T46" s="13"/>
      <c r="U46" s="13"/>
      <c r="V46" s="37">
        <v>45</v>
      </c>
      <c r="W46" s="2">
        <v>72545</v>
      </c>
      <c r="X46" s="2">
        <v>11.834</v>
      </c>
      <c r="Y46" s="2">
        <v>0</v>
      </c>
      <c r="Z46" s="2">
        <v>87</v>
      </c>
      <c r="AA46" s="2">
        <v>1067.412</v>
      </c>
      <c r="AB46" s="2">
        <v>858499</v>
      </c>
      <c r="AC46" s="2">
        <v>858499</v>
      </c>
      <c r="AD46" s="2">
        <f t="shared" si="2"/>
        <v>840362.75</v>
      </c>
    </row>
    <row r="47" spans="1:30">
      <c r="A47" s="36">
        <v>46</v>
      </c>
      <c r="B47" s="2">
        <v>26587</v>
      </c>
      <c r="C47" s="2">
        <v>10.930999999999999</v>
      </c>
      <c r="D47" s="2">
        <v>0</v>
      </c>
      <c r="E47" s="2">
        <v>78</v>
      </c>
      <c r="F47" s="2">
        <v>759.06500000000005</v>
      </c>
      <c r="G47" s="2">
        <v>290621</v>
      </c>
      <c r="H47" s="2">
        <v>290621</v>
      </c>
      <c r="I47" s="2">
        <f t="shared" si="0"/>
        <v>283974.25</v>
      </c>
      <c r="K47" s="37">
        <v>46</v>
      </c>
      <c r="L47" s="38">
        <v>19060</v>
      </c>
      <c r="M47" s="2">
        <v>35.107999999999997</v>
      </c>
      <c r="N47" s="2">
        <v>0</v>
      </c>
      <c r="O47" s="2">
        <v>95</v>
      </c>
      <c r="P47" s="2">
        <v>552.31299999999999</v>
      </c>
      <c r="Q47" s="2">
        <v>669149</v>
      </c>
      <c r="R47" s="2">
        <v>669149</v>
      </c>
      <c r="S47" s="2">
        <f t="shared" si="1"/>
        <v>664384</v>
      </c>
      <c r="T47" s="13"/>
      <c r="U47" s="13"/>
      <c r="V47" s="37">
        <v>46</v>
      </c>
      <c r="W47" s="2">
        <v>131289</v>
      </c>
      <c r="X47" s="2">
        <v>13.195</v>
      </c>
      <c r="Y47" s="2">
        <v>0</v>
      </c>
      <c r="Z47" s="2">
        <v>93</v>
      </c>
      <c r="AA47" s="2">
        <v>1607.125</v>
      </c>
      <c r="AB47" s="2">
        <v>1732365</v>
      </c>
      <c r="AC47" s="2">
        <v>1732365</v>
      </c>
      <c r="AD47" s="2">
        <f t="shared" si="2"/>
        <v>1699542.75</v>
      </c>
    </row>
    <row r="48" spans="1:30">
      <c r="A48" s="36">
        <v>47</v>
      </c>
      <c r="B48" s="2">
        <v>33246</v>
      </c>
      <c r="C48" s="2">
        <v>8.3659999999999997</v>
      </c>
      <c r="D48" s="2">
        <v>0</v>
      </c>
      <c r="E48" s="2">
        <v>74</v>
      </c>
      <c r="F48" s="2">
        <v>696.125</v>
      </c>
      <c r="G48" s="2">
        <v>278136</v>
      </c>
      <c r="H48" s="2">
        <v>278136</v>
      </c>
      <c r="I48" s="2">
        <f t="shared" si="0"/>
        <v>269824.5</v>
      </c>
      <c r="K48" s="37">
        <v>47</v>
      </c>
      <c r="L48" s="38">
        <v>39106</v>
      </c>
      <c r="M48" s="2">
        <v>34.725000000000001</v>
      </c>
      <c r="N48" s="2">
        <v>0</v>
      </c>
      <c r="O48" s="2">
        <v>94</v>
      </c>
      <c r="P48" s="2">
        <v>906.78800000000001</v>
      </c>
      <c r="Q48" s="2">
        <v>1357945</v>
      </c>
      <c r="R48" s="2">
        <v>1357945</v>
      </c>
      <c r="S48" s="2">
        <f t="shared" si="1"/>
        <v>1348168.5</v>
      </c>
      <c r="T48" s="13"/>
      <c r="U48" s="13"/>
      <c r="V48" s="37">
        <v>47</v>
      </c>
      <c r="W48" s="2">
        <v>41045</v>
      </c>
      <c r="X48" s="2">
        <v>17.966000000000001</v>
      </c>
      <c r="Y48" s="2">
        <v>0</v>
      </c>
      <c r="Z48" s="2">
        <v>93</v>
      </c>
      <c r="AA48" s="2">
        <v>786.10699999999997</v>
      </c>
      <c r="AB48" s="2">
        <v>737414</v>
      </c>
      <c r="AC48" s="2">
        <v>737414</v>
      </c>
      <c r="AD48" s="2">
        <f t="shared" si="2"/>
        <v>727152.75</v>
      </c>
    </row>
    <row r="49" spans="1:30">
      <c r="A49" s="36">
        <v>48</v>
      </c>
      <c r="B49" s="2">
        <v>37169</v>
      </c>
      <c r="C49" s="2">
        <v>10.417</v>
      </c>
      <c r="D49" s="2">
        <v>0</v>
      </c>
      <c r="E49" s="2">
        <v>77</v>
      </c>
      <c r="F49" s="2">
        <v>835.66200000000003</v>
      </c>
      <c r="G49" s="2">
        <v>387176</v>
      </c>
      <c r="H49" s="2">
        <v>387176</v>
      </c>
      <c r="I49" s="2">
        <f t="shared" si="0"/>
        <v>377883.75</v>
      </c>
      <c r="K49" s="37">
        <v>48</v>
      </c>
      <c r="L49" s="38">
        <v>30363</v>
      </c>
      <c r="M49" s="2">
        <v>29.146000000000001</v>
      </c>
      <c r="N49" s="2">
        <v>0</v>
      </c>
      <c r="O49" s="2">
        <v>97</v>
      </c>
      <c r="P49" s="2">
        <v>719.995</v>
      </c>
      <c r="Q49" s="2">
        <v>884960</v>
      </c>
      <c r="R49" s="2">
        <v>884960</v>
      </c>
      <c r="S49" s="2">
        <f t="shared" si="1"/>
        <v>877369.25</v>
      </c>
      <c r="T49" s="13"/>
      <c r="U49" s="13"/>
      <c r="V49" s="37">
        <v>48</v>
      </c>
      <c r="W49" s="2">
        <v>23034</v>
      </c>
      <c r="X49" s="2">
        <v>17.667999999999999</v>
      </c>
      <c r="Y49" s="2">
        <v>0</v>
      </c>
      <c r="Z49" s="2">
        <v>95</v>
      </c>
      <c r="AA49" s="2">
        <v>698.45</v>
      </c>
      <c r="AB49" s="2">
        <v>406970</v>
      </c>
      <c r="AC49" s="2">
        <v>406970</v>
      </c>
      <c r="AD49" s="2">
        <f t="shared" si="2"/>
        <v>401211.5</v>
      </c>
    </row>
    <row r="50" spans="1:30">
      <c r="A50" s="36">
        <v>49</v>
      </c>
      <c r="B50" s="2">
        <v>44240</v>
      </c>
      <c r="C50" s="2">
        <v>10.148</v>
      </c>
      <c r="D50" s="2">
        <v>0</v>
      </c>
      <c r="E50" s="2">
        <v>87</v>
      </c>
      <c r="F50" s="2">
        <v>865.10500000000002</v>
      </c>
      <c r="G50" s="2">
        <v>448967</v>
      </c>
      <c r="H50" s="2">
        <v>448967</v>
      </c>
      <c r="I50" s="2">
        <f t="shared" si="0"/>
        <v>437907</v>
      </c>
      <c r="K50" s="37">
        <v>49</v>
      </c>
      <c r="L50" s="38">
        <v>35271</v>
      </c>
      <c r="M50" s="2">
        <v>25.9</v>
      </c>
      <c r="N50" s="2">
        <v>0</v>
      </c>
      <c r="O50" s="2">
        <v>94</v>
      </c>
      <c r="P50" s="2">
        <v>818.81799999999998</v>
      </c>
      <c r="Q50" s="2">
        <v>913526</v>
      </c>
      <c r="R50" s="2">
        <v>913526</v>
      </c>
      <c r="S50" s="2">
        <f t="shared" si="1"/>
        <v>904708.25</v>
      </c>
      <c r="T50" s="13"/>
      <c r="U50" s="13"/>
      <c r="V50" s="37">
        <v>49</v>
      </c>
      <c r="W50" s="2">
        <v>14422</v>
      </c>
      <c r="X50" s="2">
        <v>15.611000000000001</v>
      </c>
      <c r="Y50" s="2">
        <v>0</v>
      </c>
      <c r="Z50" s="2">
        <v>82</v>
      </c>
      <c r="AA50" s="2">
        <v>578.79600000000005</v>
      </c>
      <c r="AB50" s="2">
        <v>225140</v>
      </c>
      <c r="AC50" s="2">
        <v>225140</v>
      </c>
      <c r="AD50" s="2">
        <f t="shared" si="2"/>
        <v>221534.5</v>
      </c>
    </row>
    <row r="51" spans="1:30">
      <c r="A51" s="36">
        <v>50</v>
      </c>
      <c r="B51" s="2">
        <v>21275</v>
      </c>
      <c r="C51" s="2">
        <v>13.218999999999999</v>
      </c>
      <c r="D51" s="2">
        <v>0</v>
      </c>
      <c r="E51" s="2">
        <v>71</v>
      </c>
      <c r="F51" s="2">
        <v>571.80499999999995</v>
      </c>
      <c r="G51" s="2">
        <v>281227</v>
      </c>
      <c r="H51" s="2">
        <v>281227</v>
      </c>
      <c r="I51" s="2">
        <f t="shared" si="0"/>
        <v>275908.25</v>
      </c>
      <c r="K51" s="37">
        <v>50</v>
      </c>
      <c r="L51" s="38">
        <v>34474</v>
      </c>
      <c r="M51" s="2">
        <v>23.143000000000001</v>
      </c>
      <c r="N51" s="2">
        <v>0</v>
      </c>
      <c r="O51" s="2">
        <v>96</v>
      </c>
      <c r="P51" s="2">
        <v>731.48099999999999</v>
      </c>
      <c r="Q51" s="2">
        <v>797847</v>
      </c>
      <c r="R51" s="2">
        <v>797847</v>
      </c>
      <c r="S51" s="2">
        <f t="shared" si="1"/>
        <v>789228.5</v>
      </c>
      <c r="T51" s="13"/>
      <c r="U51" s="13"/>
      <c r="V51" s="37">
        <v>50</v>
      </c>
      <c r="W51" s="2">
        <v>27335</v>
      </c>
      <c r="X51" s="2">
        <v>10.337999999999999</v>
      </c>
      <c r="Y51" s="2">
        <v>0</v>
      </c>
      <c r="Z51" s="2">
        <v>79</v>
      </c>
      <c r="AA51" s="2">
        <v>709.11099999999999</v>
      </c>
      <c r="AB51" s="2">
        <v>282591</v>
      </c>
      <c r="AC51" s="2">
        <v>282591</v>
      </c>
      <c r="AD51" s="2">
        <f t="shared" si="2"/>
        <v>275757.25</v>
      </c>
    </row>
    <row r="52" spans="1:30">
      <c r="A52" s="36">
        <v>51</v>
      </c>
      <c r="B52" s="2">
        <v>15016</v>
      </c>
      <c r="C52" s="2">
        <v>13.041</v>
      </c>
      <c r="D52" s="2">
        <v>0</v>
      </c>
      <c r="E52" s="2">
        <v>62</v>
      </c>
      <c r="F52" s="2">
        <v>584.57899999999995</v>
      </c>
      <c r="G52" s="2">
        <v>195820</v>
      </c>
      <c r="H52" s="2">
        <v>195820</v>
      </c>
      <c r="I52" s="2">
        <f t="shared" si="0"/>
        <v>192066</v>
      </c>
      <c r="K52" s="37">
        <v>51</v>
      </c>
      <c r="L52" s="38">
        <v>18247</v>
      </c>
      <c r="M52" s="2">
        <v>22.471</v>
      </c>
      <c r="N52" s="2">
        <v>0</v>
      </c>
      <c r="O52" s="2">
        <v>96</v>
      </c>
      <c r="P52" s="2">
        <v>529.48900000000003</v>
      </c>
      <c r="Q52" s="2">
        <v>410025</v>
      </c>
      <c r="R52" s="2">
        <v>410025</v>
      </c>
      <c r="S52" s="2">
        <f t="shared" si="1"/>
        <v>405463.25</v>
      </c>
      <c r="T52" s="13"/>
      <c r="U52" s="13"/>
      <c r="V52" s="37">
        <v>51</v>
      </c>
      <c r="W52" s="2">
        <v>27565</v>
      </c>
      <c r="X52" s="2">
        <v>6.8630000000000004</v>
      </c>
      <c r="Y52" s="2">
        <v>0</v>
      </c>
      <c r="Z52" s="2">
        <v>47</v>
      </c>
      <c r="AA52" s="2">
        <v>663.85799999999995</v>
      </c>
      <c r="AB52" s="2">
        <v>189182</v>
      </c>
      <c r="AC52" s="2">
        <v>189182</v>
      </c>
      <c r="AD52" s="2">
        <f t="shared" si="2"/>
        <v>182290.75</v>
      </c>
    </row>
    <row r="53" spans="1:30">
      <c r="A53" s="36">
        <v>52</v>
      </c>
      <c r="B53" s="2">
        <v>15751</v>
      </c>
      <c r="C53" s="2">
        <v>10.412000000000001</v>
      </c>
      <c r="D53" s="2">
        <v>0</v>
      </c>
      <c r="E53" s="2">
        <v>66</v>
      </c>
      <c r="F53" s="2">
        <v>520.88800000000003</v>
      </c>
      <c r="G53" s="2">
        <v>163994</v>
      </c>
      <c r="H53" s="2">
        <v>163994</v>
      </c>
      <c r="I53" s="2">
        <f t="shared" si="0"/>
        <v>160056.25</v>
      </c>
      <c r="K53" s="37">
        <v>52</v>
      </c>
      <c r="L53" s="38">
        <v>17333</v>
      </c>
      <c r="M53" s="2">
        <v>13.827999999999999</v>
      </c>
      <c r="N53" s="2">
        <v>0</v>
      </c>
      <c r="O53" s="2">
        <v>94</v>
      </c>
      <c r="P53" s="2">
        <v>499.21100000000001</v>
      </c>
      <c r="Q53" s="2">
        <v>239676</v>
      </c>
      <c r="R53" s="2">
        <v>239676</v>
      </c>
      <c r="S53" s="2">
        <f t="shared" si="1"/>
        <v>235342.75</v>
      </c>
      <c r="T53" s="13"/>
      <c r="U53" s="13"/>
      <c r="V53" s="37">
        <v>52</v>
      </c>
      <c r="W53" s="2">
        <v>66799</v>
      </c>
      <c r="X53" s="2">
        <v>13.865</v>
      </c>
      <c r="Y53" s="2">
        <v>0</v>
      </c>
      <c r="Z53" s="2">
        <v>91</v>
      </c>
      <c r="AA53" s="2">
        <v>1116.2950000000001</v>
      </c>
      <c r="AB53" s="2">
        <v>926173</v>
      </c>
      <c r="AC53" s="2">
        <v>926173</v>
      </c>
      <c r="AD53" s="2">
        <f t="shared" si="2"/>
        <v>909473.25</v>
      </c>
    </row>
    <row r="54" spans="1:30">
      <c r="A54" s="36">
        <v>53</v>
      </c>
      <c r="B54" s="2">
        <v>30190</v>
      </c>
      <c r="C54" s="2">
        <v>9.99</v>
      </c>
      <c r="D54" s="2">
        <v>0</v>
      </c>
      <c r="E54" s="2">
        <v>88</v>
      </c>
      <c r="F54" s="2">
        <v>763.827</v>
      </c>
      <c r="G54" s="2">
        <v>301590</v>
      </c>
      <c r="H54" s="2">
        <v>301590</v>
      </c>
      <c r="I54" s="2">
        <f t="shared" si="0"/>
        <v>294042.5</v>
      </c>
      <c r="K54" s="37">
        <v>53</v>
      </c>
      <c r="L54" s="38">
        <v>43502</v>
      </c>
      <c r="M54" s="2">
        <v>24.443999999999999</v>
      </c>
      <c r="N54" s="2">
        <v>0</v>
      </c>
      <c r="O54" s="2">
        <v>94</v>
      </c>
      <c r="P54" s="2">
        <v>892.51400000000001</v>
      </c>
      <c r="Q54" s="2">
        <v>1063379</v>
      </c>
      <c r="R54" s="2">
        <v>1063379</v>
      </c>
      <c r="S54" s="2">
        <f t="shared" si="1"/>
        <v>1052503.5</v>
      </c>
      <c r="T54" s="13"/>
      <c r="U54" s="13"/>
      <c r="V54" s="37">
        <v>53</v>
      </c>
      <c r="W54" s="2">
        <v>45922</v>
      </c>
      <c r="X54" s="2">
        <v>19.402000000000001</v>
      </c>
      <c r="Y54" s="2">
        <v>0</v>
      </c>
      <c r="Z54" s="2">
        <v>89</v>
      </c>
      <c r="AA54" s="2">
        <v>890.67399999999998</v>
      </c>
      <c r="AB54" s="2">
        <v>890968</v>
      </c>
      <c r="AC54" s="2">
        <v>890968</v>
      </c>
      <c r="AD54" s="2">
        <f t="shared" si="2"/>
        <v>879487.5</v>
      </c>
    </row>
    <row r="55" spans="1:30">
      <c r="A55" s="36">
        <v>54</v>
      </c>
      <c r="B55" s="2">
        <v>12684</v>
      </c>
      <c r="C55" s="2">
        <v>8.9269999999999996</v>
      </c>
      <c r="D55" s="2">
        <v>0</v>
      </c>
      <c r="E55" s="2">
        <v>59</v>
      </c>
      <c r="F55" s="2">
        <v>540.83100000000002</v>
      </c>
      <c r="G55" s="2">
        <v>113232</v>
      </c>
      <c r="H55" s="2">
        <v>113232</v>
      </c>
      <c r="I55" s="2">
        <f t="shared" si="0"/>
        <v>110061</v>
      </c>
      <c r="K55" s="37">
        <v>54</v>
      </c>
      <c r="L55" s="38">
        <v>27205</v>
      </c>
      <c r="M55" s="2">
        <v>29.917999999999999</v>
      </c>
      <c r="N55" s="2">
        <v>0</v>
      </c>
      <c r="O55" s="2">
        <v>92</v>
      </c>
      <c r="P55" s="2">
        <v>681.16800000000001</v>
      </c>
      <c r="Q55" s="2">
        <v>813927</v>
      </c>
      <c r="R55" s="2">
        <v>813927</v>
      </c>
      <c r="S55" s="2">
        <f t="shared" si="1"/>
        <v>807125.75</v>
      </c>
      <c r="T55" s="13"/>
      <c r="U55" s="13"/>
      <c r="V55" s="37">
        <v>54</v>
      </c>
      <c r="W55" s="2">
        <v>29815</v>
      </c>
      <c r="X55" s="2">
        <v>14.398999999999999</v>
      </c>
      <c r="Y55" s="2">
        <v>0</v>
      </c>
      <c r="Z55" s="2">
        <v>89</v>
      </c>
      <c r="AA55" s="2">
        <v>816.75699999999995</v>
      </c>
      <c r="AB55" s="2">
        <v>429305</v>
      </c>
      <c r="AC55" s="2">
        <v>429305</v>
      </c>
      <c r="AD55" s="2">
        <f t="shared" si="2"/>
        <v>421851.25</v>
      </c>
    </row>
    <row r="56" spans="1:30">
      <c r="A56" s="36">
        <v>55</v>
      </c>
      <c r="B56" s="2">
        <v>17095</v>
      </c>
      <c r="C56" s="2">
        <v>8.7490000000000006</v>
      </c>
      <c r="D56" s="2">
        <v>0</v>
      </c>
      <c r="E56" s="2">
        <v>74</v>
      </c>
      <c r="F56" s="2">
        <v>593.053</v>
      </c>
      <c r="G56" s="2">
        <v>149561</v>
      </c>
      <c r="H56" s="2">
        <v>149561</v>
      </c>
      <c r="I56" s="2">
        <f t="shared" si="0"/>
        <v>145287.25</v>
      </c>
      <c r="K56" s="37">
        <v>55</v>
      </c>
      <c r="L56" s="38">
        <v>11329</v>
      </c>
      <c r="M56" s="2">
        <v>25.763000000000002</v>
      </c>
      <c r="N56" s="2">
        <v>0</v>
      </c>
      <c r="O56" s="2">
        <v>90</v>
      </c>
      <c r="P56" s="2">
        <v>425.17099999999999</v>
      </c>
      <c r="Q56" s="2">
        <v>291870</v>
      </c>
      <c r="R56" s="2">
        <v>291870</v>
      </c>
      <c r="S56" s="2">
        <f t="shared" si="1"/>
        <v>289037.75</v>
      </c>
      <c r="T56" s="13"/>
      <c r="U56" s="13"/>
      <c r="V56" s="37">
        <v>55</v>
      </c>
      <c r="W56" s="2">
        <v>56032</v>
      </c>
      <c r="X56" s="2">
        <v>11.058</v>
      </c>
      <c r="Y56" s="2">
        <v>0</v>
      </c>
      <c r="Z56" s="2">
        <v>72</v>
      </c>
      <c r="AA56" s="2">
        <v>1111.684</v>
      </c>
      <c r="AB56" s="2">
        <v>619596</v>
      </c>
      <c r="AC56" s="2">
        <v>619596</v>
      </c>
      <c r="AD56" s="2">
        <f t="shared" si="2"/>
        <v>605588</v>
      </c>
    </row>
    <row r="57" spans="1:30">
      <c r="A57" s="36">
        <v>56</v>
      </c>
      <c r="B57" s="2">
        <v>41983</v>
      </c>
      <c r="C57" s="2">
        <v>7.9340000000000002</v>
      </c>
      <c r="D57" s="2">
        <v>0</v>
      </c>
      <c r="E57" s="2">
        <v>78</v>
      </c>
      <c r="F57" s="2">
        <v>791.88800000000003</v>
      </c>
      <c r="G57" s="2">
        <v>333114</v>
      </c>
      <c r="H57" s="2">
        <v>333114</v>
      </c>
      <c r="I57" s="2">
        <f t="shared" si="0"/>
        <v>322618.25</v>
      </c>
      <c r="K57" s="37">
        <v>56</v>
      </c>
      <c r="L57" s="38">
        <v>16037</v>
      </c>
      <c r="M57" s="2">
        <v>45.582999999999998</v>
      </c>
      <c r="N57" s="2">
        <v>0</v>
      </c>
      <c r="O57" s="2">
        <v>99</v>
      </c>
      <c r="P57" s="2">
        <v>672.14400000000001</v>
      </c>
      <c r="Q57" s="2">
        <v>731013</v>
      </c>
      <c r="R57" s="2">
        <v>731013</v>
      </c>
      <c r="S57" s="2">
        <f t="shared" si="1"/>
        <v>727003.75</v>
      </c>
      <c r="T57" s="13"/>
      <c r="U57" s="13"/>
      <c r="V57" s="37">
        <v>56</v>
      </c>
      <c r="W57" s="2">
        <v>22264</v>
      </c>
      <c r="X57" s="2">
        <v>9.9009999999999998</v>
      </c>
      <c r="Y57" s="2">
        <v>0</v>
      </c>
      <c r="Z57" s="2">
        <v>90</v>
      </c>
      <c r="AA57" s="2">
        <v>1073.501</v>
      </c>
      <c r="AB57" s="2">
        <v>220429</v>
      </c>
      <c r="AC57" s="2">
        <v>220429</v>
      </c>
      <c r="AD57" s="2">
        <f t="shared" si="2"/>
        <v>214863</v>
      </c>
    </row>
    <row r="58" spans="1:30">
      <c r="A58" s="36">
        <v>57</v>
      </c>
      <c r="B58" s="2">
        <v>15411</v>
      </c>
      <c r="C58" s="2">
        <v>6.234</v>
      </c>
      <c r="D58" s="2">
        <v>0</v>
      </c>
      <c r="E58" s="2">
        <v>48</v>
      </c>
      <c r="F58" s="2">
        <v>501.24700000000001</v>
      </c>
      <c r="G58" s="2">
        <v>96065</v>
      </c>
      <c r="H58" s="2">
        <v>96065</v>
      </c>
      <c r="I58" s="2">
        <f t="shared" si="0"/>
        <v>92212.25</v>
      </c>
      <c r="K58" s="37">
        <v>57</v>
      </c>
      <c r="L58" s="38">
        <v>40487</v>
      </c>
      <c r="M58" s="2">
        <v>37.795999999999999</v>
      </c>
      <c r="N58" s="2">
        <v>0</v>
      </c>
      <c r="O58" s="2">
        <v>95</v>
      </c>
      <c r="P58" s="2">
        <v>1113.0940000000001</v>
      </c>
      <c r="Q58" s="2">
        <v>1530257</v>
      </c>
      <c r="R58" s="2">
        <v>1530257</v>
      </c>
      <c r="S58" s="2">
        <f t="shared" si="1"/>
        <v>1520135.25</v>
      </c>
      <c r="T58" s="13"/>
      <c r="U58" s="13"/>
      <c r="V58" s="37">
        <v>57</v>
      </c>
      <c r="W58" s="2">
        <v>27744</v>
      </c>
      <c r="X58" s="2">
        <v>9.0960000000000001</v>
      </c>
      <c r="Y58" s="2">
        <v>0</v>
      </c>
      <c r="Z58" s="2">
        <v>85</v>
      </c>
      <c r="AA58" s="2">
        <v>898.34900000000005</v>
      </c>
      <c r="AB58" s="2">
        <v>252365</v>
      </c>
      <c r="AC58" s="2">
        <v>252365</v>
      </c>
      <c r="AD58" s="2">
        <f t="shared" si="2"/>
        <v>245429</v>
      </c>
    </row>
    <row r="59" spans="1:30">
      <c r="A59" s="36">
        <v>58</v>
      </c>
      <c r="B59" s="2">
        <v>15129</v>
      </c>
      <c r="C59" s="2">
        <v>10.782</v>
      </c>
      <c r="D59" s="2">
        <v>0</v>
      </c>
      <c r="E59" s="2">
        <v>66</v>
      </c>
      <c r="F59" s="2">
        <v>506.59</v>
      </c>
      <c r="G59" s="2">
        <v>163122</v>
      </c>
      <c r="H59" s="2">
        <v>163122</v>
      </c>
      <c r="I59" s="2">
        <f t="shared" si="0"/>
        <v>159339.75</v>
      </c>
      <c r="K59" s="37">
        <v>58</v>
      </c>
      <c r="L59" s="38">
        <v>11409</v>
      </c>
      <c r="M59" s="2">
        <v>36.582999999999998</v>
      </c>
      <c r="N59" s="2">
        <v>0</v>
      </c>
      <c r="O59" s="2">
        <v>93</v>
      </c>
      <c r="P59" s="2">
        <v>492.125</v>
      </c>
      <c r="Q59" s="2">
        <v>417374</v>
      </c>
      <c r="R59" s="2">
        <v>417374</v>
      </c>
      <c r="S59" s="2">
        <f t="shared" si="1"/>
        <v>414521.75</v>
      </c>
      <c r="T59" s="13"/>
      <c r="U59" s="13"/>
      <c r="V59" s="37">
        <v>58</v>
      </c>
      <c r="W59" s="2">
        <v>30189</v>
      </c>
      <c r="X59" s="2">
        <v>14.557</v>
      </c>
      <c r="Y59" s="2">
        <v>0</v>
      </c>
      <c r="Z59" s="2">
        <v>94</v>
      </c>
      <c r="AA59" s="2">
        <v>722.50699999999995</v>
      </c>
      <c r="AB59" s="2">
        <v>439472</v>
      </c>
      <c r="AC59" s="2">
        <v>439472</v>
      </c>
      <c r="AD59" s="2">
        <f t="shared" si="2"/>
        <v>431924.75</v>
      </c>
    </row>
    <row r="60" spans="1:30">
      <c r="A60" s="36">
        <v>59</v>
      </c>
      <c r="B60" s="2">
        <v>22327</v>
      </c>
      <c r="C60" s="2">
        <v>11.72</v>
      </c>
      <c r="D60" s="2">
        <v>0</v>
      </c>
      <c r="E60" s="2">
        <v>91</v>
      </c>
      <c r="F60" s="2">
        <v>585.51199999999994</v>
      </c>
      <c r="G60" s="2">
        <v>261677</v>
      </c>
      <c r="H60" s="2">
        <v>261677</v>
      </c>
      <c r="I60" s="2">
        <f t="shared" si="0"/>
        <v>256095.25</v>
      </c>
      <c r="K60" s="37">
        <v>59</v>
      </c>
      <c r="L60" s="38">
        <v>22292</v>
      </c>
      <c r="M60" s="2">
        <v>36.158999999999999</v>
      </c>
      <c r="N60" s="2">
        <v>0</v>
      </c>
      <c r="O60" s="2">
        <v>94</v>
      </c>
      <c r="P60" s="2">
        <v>666.80399999999997</v>
      </c>
      <c r="Q60" s="2">
        <v>806063</v>
      </c>
      <c r="R60" s="2">
        <v>806063</v>
      </c>
      <c r="S60" s="2">
        <f t="shared" si="1"/>
        <v>800490</v>
      </c>
      <c r="T60" s="13"/>
      <c r="U60" s="13"/>
      <c r="V60" s="37">
        <v>59</v>
      </c>
      <c r="W60" s="2">
        <v>19629</v>
      </c>
      <c r="X60" s="2">
        <v>8.2880000000000003</v>
      </c>
      <c r="Y60" s="2">
        <v>0</v>
      </c>
      <c r="Z60" s="2">
        <v>56</v>
      </c>
      <c r="AA60" s="2">
        <v>729.69600000000003</v>
      </c>
      <c r="AB60" s="2">
        <v>162676</v>
      </c>
      <c r="AC60" s="2">
        <v>162676</v>
      </c>
      <c r="AD60" s="2">
        <f t="shared" si="2"/>
        <v>157768.75</v>
      </c>
    </row>
    <row r="61" spans="1:30">
      <c r="A61" s="36">
        <v>60</v>
      </c>
      <c r="B61" s="2">
        <v>20538</v>
      </c>
      <c r="C61" s="2">
        <v>9.4619999999999997</v>
      </c>
      <c r="D61" s="2">
        <v>0</v>
      </c>
      <c r="E61" s="2">
        <v>82</v>
      </c>
      <c r="F61" s="2">
        <v>573.20699999999999</v>
      </c>
      <c r="G61" s="2">
        <v>194321</v>
      </c>
      <c r="H61" s="2">
        <v>194321</v>
      </c>
      <c r="I61" s="2">
        <f t="shared" si="0"/>
        <v>189186.5</v>
      </c>
      <c r="K61" s="37">
        <v>60</v>
      </c>
      <c r="L61" s="38">
        <v>32486</v>
      </c>
      <c r="M61" s="2">
        <v>40.837000000000003</v>
      </c>
      <c r="N61" s="2">
        <v>0</v>
      </c>
      <c r="O61" s="2">
        <v>95</v>
      </c>
      <c r="P61" s="2">
        <v>792.71600000000001</v>
      </c>
      <c r="Q61" s="2">
        <v>1326645</v>
      </c>
      <c r="R61" s="2">
        <v>1326645</v>
      </c>
      <c r="S61" s="2">
        <f t="shared" si="1"/>
        <v>1318523.5</v>
      </c>
      <c r="T61" s="13"/>
      <c r="U61" s="13"/>
      <c r="V61" s="37">
        <v>60</v>
      </c>
      <c r="W61" s="2">
        <v>47757</v>
      </c>
      <c r="X61" s="2">
        <v>14.095000000000001</v>
      </c>
      <c r="Y61" s="2">
        <v>0</v>
      </c>
      <c r="Z61" s="2">
        <v>89</v>
      </c>
      <c r="AA61" s="2">
        <v>821.94600000000003</v>
      </c>
      <c r="AB61" s="2">
        <v>673151</v>
      </c>
      <c r="AC61" s="2">
        <v>673151</v>
      </c>
      <c r="AD61" s="2">
        <f t="shared" si="2"/>
        <v>661211.75</v>
      </c>
    </row>
    <row r="62" spans="1:30">
      <c r="A62" s="36">
        <v>61</v>
      </c>
      <c r="B62" s="2">
        <v>22869</v>
      </c>
      <c r="C62" s="2">
        <v>9.3610000000000007</v>
      </c>
      <c r="D62" s="2">
        <v>0</v>
      </c>
      <c r="E62" s="2">
        <v>89</v>
      </c>
      <c r="F62" s="2">
        <v>679.09</v>
      </c>
      <c r="G62" s="2">
        <v>214072</v>
      </c>
      <c r="H62" s="2">
        <v>214072</v>
      </c>
      <c r="I62" s="2">
        <f t="shared" si="0"/>
        <v>208354.75</v>
      </c>
      <c r="K62" s="37">
        <v>61</v>
      </c>
      <c r="L62" s="38">
        <v>23351</v>
      </c>
      <c r="M62" s="2">
        <v>27.347000000000001</v>
      </c>
      <c r="N62" s="2">
        <v>0</v>
      </c>
      <c r="O62" s="2">
        <v>96</v>
      </c>
      <c r="P62" s="2">
        <v>587.5</v>
      </c>
      <c r="Q62" s="2">
        <v>638569</v>
      </c>
      <c r="R62" s="2">
        <v>638569</v>
      </c>
      <c r="S62" s="2">
        <f t="shared" si="1"/>
        <v>632731.25</v>
      </c>
      <c r="T62" s="13"/>
      <c r="U62" s="13"/>
      <c r="V62" s="37">
        <v>61</v>
      </c>
      <c r="W62" s="2">
        <v>39335</v>
      </c>
      <c r="X62" s="2">
        <v>8.5890000000000004</v>
      </c>
      <c r="Y62" s="2">
        <v>0</v>
      </c>
      <c r="Z62" s="2">
        <v>90</v>
      </c>
      <c r="AA62" s="2">
        <v>1200.9680000000001</v>
      </c>
      <c r="AB62" s="2">
        <v>337867</v>
      </c>
      <c r="AC62" s="2">
        <v>337867</v>
      </c>
      <c r="AD62" s="2">
        <f t="shared" si="2"/>
        <v>328033.25</v>
      </c>
    </row>
    <row r="63" spans="1:30">
      <c r="A63" s="36">
        <v>62</v>
      </c>
      <c r="B63" s="2">
        <v>23332</v>
      </c>
      <c r="C63" s="2">
        <v>12.694000000000001</v>
      </c>
      <c r="D63" s="2">
        <v>0</v>
      </c>
      <c r="E63" s="2">
        <v>77</v>
      </c>
      <c r="F63" s="2">
        <v>629.39200000000005</v>
      </c>
      <c r="G63" s="2">
        <v>296170</v>
      </c>
      <c r="H63" s="2">
        <v>296170</v>
      </c>
      <c r="I63" s="2">
        <f t="shared" si="0"/>
        <v>290337</v>
      </c>
      <c r="K63" s="37">
        <v>62</v>
      </c>
      <c r="L63" s="38">
        <v>23534</v>
      </c>
      <c r="M63" s="2">
        <v>23.399000000000001</v>
      </c>
      <c r="N63" s="2">
        <v>0</v>
      </c>
      <c r="O63" s="2">
        <v>93</v>
      </c>
      <c r="P63" s="2">
        <v>730.96400000000006</v>
      </c>
      <c r="Q63" s="2">
        <v>550672</v>
      </c>
      <c r="R63" s="2">
        <v>550672</v>
      </c>
      <c r="S63" s="2">
        <f t="shared" si="1"/>
        <v>544788.5</v>
      </c>
      <c r="T63" s="13"/>
      <c r="U63" s="13"/>
      <c r="V63" s="37">
        <v>62</v>
      </c>
      <c r="W63" s="2">
        <v>24782</v>
      </c>
      <c r="X63" s="2">
        <v>10.576000000000001</v>
      </c>
      <c r="Y63" s="2">
        <v>0</v>
      </c>
      <c r="Z63" s="2">
        <v>83</v>
      </c>
      <c r="AA63" s="2">
        <v>731.67700000000002</v>
      </c>
      <c r="AB63" s="2">
        <v>262085</v>
      </c>
      <c r="AC63" s="2">
        <v>262085</v>
      </c>
      <c r="AD63" s="2">
        <f t="shared" si="2"/>
        <v>255889.5</v>
      </c>
    </row>
    <row r="64" spans="1:30">
      <c r="A64" s="36">
        <v>63</v>
      </c>
      <c r="B64" s="2">
        <v>11703</v>
      </c>
      <c r="C64" s="2">
        <v>11.454000000000001</v>
      </c>
      <c r="D64" s="2">
        <v>0</v>
      </c>
      <c r="E64" s="2">
        <v>73</v>
      </c>
      <c r="F64" s="2">
        <v>494.94600000000003</v>
      </c>
      <c r="G64" s="2">
        <v>134045</v>
      </c>
      <c r="H64" s="2">
        <v>134045</v>
      </c>
      <c r="I64" s="2">
        <f t="shared" si="0"/>
        <v>131119.25</v>
      </c>
      <c r="K64" s="37">
        <v>63</v>
      </c>
      <c r="L64" s="38">
        <v>58352</v>
      </c>
      <c r="M64" s="2">
        <v>24.079000000000001</v>
      </c>
      <c r="N64" s="2">
        <v>0</v>
      </c>
      <c r="O64" s="2">
        <v>255</v>
      </c>
      <c r="P64" s="2">
        <v>993.19799999999998</v>
      </c>
      <c r="Q64" s="2">
        <v>1405084</v>
      </c>
      <c r="R64" s="2">
        <v>1405084</v>
      </c>
      <c r="S64" s="2">
        <f t="shared" si="1"/>
        <v>1390496</v>
      </c>
      <c r="T64" s="13"/>
      <c r="U64" s="13"/>
      <c r="V64" s="37">
        <v>63</v>
      </c>
      <c r="W64" s="2">
        <v>29070</v>
      </c>
      <c r="X64" s="2">
        <v>9.4060000000000006</v>
      </c>
      <c r="Y64" s="2">
        <v>0</v>
      </c>
      <c r="Z64" s="2">
        <v>88</v>
      </c>
      <c r="AA64" s="2">
        <v>885.81100000000004</v>
      </c>
      <c r="AB64" s="2">
        <v>273433</v>
      </c>
      <c r="AC64" s="2">
        <v>273433</v>
      </c>
      <c r="AD64" s="2">
        <f t="shared" si="2"/>
        <v>266165.5</v>
      </c>
    </row>
    <row r="65" spans="1:30">
      <c r="A65" s="36">
        <v>64</v>
      </c>
      <c r="B65" s="2">
        <v>35050</v>
      </c>
      <c r="C65" s="2">
        <v>10.9</v>
      </c>
      <c r="D65" s="2">
        <v>0</v>
      </c>
      <c r="E65" s="2">
        <v>75</v>
      </c>
      <c r="F65" s="2">
        <v>769.38800000000003</v>
      </c>
      <c r="G65" s="2">
        <v>382030</v>
      </c>
      <c r="H65" s="2">
        <v>382030</v>
      </c>
      <c r="I65" s="2">
        <f t="shared" si="0"/>
        <v>373267.5</v>
      </c>
      <c r="K65" s="37">
        <v>64</v>
      </c>
      <c r="L65" s="38">
        <v>41947</v>
      </c>
      <c r="M65" s="2">
        <v>26.061</v>
      </c>
      <c r="N65" s="2">
        <v>0</v>
      </c>
      <c r="O65" s="2">
        <v>94</v>
      </c>
      <c r="P65" s="2">
        <v>977.32100000000003</v>
      </c>
      <c r="Q65" s="2">
        <v>1093192</v>
      </c>
      <c r="R65" s="2">
        <v>1093192</v>
      </c>
      <c r="S65" s="2">
        <f t="shared" si="1"/>
        <v>1082705.25</v>
      </c>
      <c r="T65" s="13"/>
      <c r="U65" s="13"/>
      <c r="V65" s="37">
        <v>64</v>
      </c>
      <c r="W65" s="2">
        <v>37407</v>
      </c>
      <c r="X65" s="2">
        <v>8.9290000000000003</v>
      </c>
      <c r="Y65" s="2">
        <v>0</v>
      </c>
      <c r="Z65" s="2">
        <v>90</v>
      </c>
      <c r="AA65" s="2">
        <v>1020.063</v>
      </c>
      <c r="AB65" s="2">
        <v>334002</v>
      </c>
      <c r="AC65" s="2">
        <v>334002</v>
      </c>
      <c r="AD65" s="2">
        <f t="shared" si="2"/>
        <v>324650.25</v>
      </c>
    </row>
    <row r="66" spans="1:30">
      <c r="A66" s="36">
        <v>65</v>
      </c>
      <c r="B66" s="2">
        <v>41605</v>
      </c>
      <c r="C66" s="2">
        <v>8.0079999999999991</v>
      </c>
      <c r="D66" s="2">
        <v>0</v>
      </c>
      <c r="E66" s="2">
        <v>78</v>
      </c>
      <c r="F66" s="2">
        <v>803.71400000000006</v>
      </c>
      <c r="G66" s="2">
        <v>333161</v>
      </c>
      <c r="H66" s="2">
        <v>333161</v>
      </c>
      <c r="I66" s="2">
        <f t="shared" ref="I66:I81" si="3">G66-(B66*0.25)</f>
        <v>322759.75</v>
      </c>
      <c r="K66" s="37">
        <v>65</v>
      </c>
      <c r="L66" s="38">
        <v>34590</v>
      </c>
      <c r="M66" s="2">
        <v>24.872</v>
      </c>
      <c r="N66" s="2">
        <v>0</v>
      </c>
      <c r="O66" s="2">
        <v>98</v>
      </c>
      <c r="P66" s="2">
        <v>995.94100000000003</v>
      </c>
      <c r="Q66" s="2">
        <v>860333</v>
      </c>
      <c r="R66" s="2">
        <v>860333</v>
      </c>
      <c r="S66" s="2">
        <f t="shared" ref="S66:S105" si="4">Q66-(L66*0.25)</f>
        <v>851685.5</v>
      </c>
      <c r="T66" s="13"/>
      <c r="U66" s="13"/>
      <c r="V66" s="37">
        <v>65</v>
      </c>
      <c r="W66" s="2">
        <v>14106</v>
      </c>
      <c r="X66" s="2">
        <v>14.643000000000001</v>
      </c>
      <c r="Y66" s="2">
        <v>0</v>
      </c>
      <c r="Z66" s="2">
        <v>86</v>
      </c>
      <c r="AA66" s="2">
        <v>600.99900000000002</v>
      </c>
      <c r="AB66" s="2">
        <v>206554</v>
      </c>
      <c r="AC66" s="2">
        <v>206554</v>
      </c>
      <c r="AD66" s="2">
        <f t="shared" ref="AD66:AD98" si="5">AB66-(W66*0.25)</f>
        <v>203027.5</v>
      </c>
    </row>
    <row r="67" spans="1:30">
      <c r="A67" s="36">
        <v>66</v>
      </c>
      <c r="B67" s="2">
        <v>25206</v>
      </c>
      <c r="C67" s="2">
        <v>15.827</v>
      </c>
      <c r="D67" s="2">
        <v>0</v>
      </c>
      <c r="E67" s="2">
        <v>88</v>
      </c>
      <c r="F67" s="2">
        <v>751.31299999999999</v>
      </c>
      <c r="G67" s="2">
        <v>398945</v>
      </c>
      <c r="H67" s="2">
        <v>398945</v>
      </c>
      <c r="I67" s="2">
        <f t="shared" si="3"/>
        <v>392643.5</v>
      </c>
      <c r="K67" s="37">
        <v>66</v>
      </c>
      <c r="L67" s="38">
        <v>19594</v>
      </c>
      <c r="M67" s="2">
        <v>18.832999999999998</v>
      </c>
      <c r="N67" s="2">
        <v>0</v>
      </c>
      <c r="O67" s="2">
        <v>93</v>
      </c>
      <c r="P67" s="2">
        <v>580.721</v>
      </c>
      <c r="Q67" s="2">
        <v>369015</v>
      </c>
      <c r="R67" s="2">
        <v>369015</v>
      </c>
      <c r="S67" s="2">
        <f t="shared" si="4"/>
        <v>364116.5</v>
      </c>
      <c r="T67" s="13"/>
      <c r="U67" s="13"/>
      <c r="V67" s="37">
        <v>66</v>
      </c>
      <c r="W67" s="2">
        <v>40566</v>
      </c>
      <c r="X67" s="2">
        <v>8.9320000000000004</v>
      </c>
      <c r="Y67" s="2">
        <v>0</v>
      </c>
      <c r="Z67" s="2">
        <v>77</v>
      </c>
      <c r="AA67" s="2">
        <v>950.33900000000006</v>
      </c>
      <c r="AB67" s="2">
        <v>362324</v>
      </c>
      <c r="AC67" s="2">
        <v>362324</v>
      </c>
      <c r="AD67" s="2">
        <f t="shared" si="5"/>
        <v>352182.5</v>
      </c>
    </row>
    <row r="68" spans="1:30">
      <c r="A68" s="36">
        <v>67</v>
      </c>
      <c r="B68" s="2">
        <v>20676</v>
      </c>
      <c r="C68" s="2">
        <v>7.476</v>
      </c>
      <c r="D68" s="2">
        <v>0</v>
      </c>
      <c r="E68" s="2">
        <v>51</v>
      </c>
      <c r="F68" s="2">
        <v>654.73400000000004</v>
      </c>
      <c r="G68" s="2">
        <v>154576</v>
      </c>
      <c r="H68" s="2">
        <v>154576</v>
      </c>
      <c r="I68" s="2">
        <f t="shared" si="3"/>
        <v>149407</v>
      </c>
      <c r="K68" s="37">
        <v>67</v>
      </c>
      <c r="L68" s="38">
        <v>22365</v>
      </c>
      <c r="M68" s="2">
        <v>23.547999999999998</v>
      </c>
      <c r="N68" s="2">
        <v>0</v>
      </c>
      <c r="O68" s="2">
        <v>95</v>
      </c>
      <c r="P68" s="2">
        <v>722.00900000000001</v>
      </c>
      <c r="Q68" s="2">
        <v>526658</v>
      </c>
      <c r="R68" s="2">
        <v>526658</v>
      </c>
      <c r="S68" s="2">
        <f t="shared" si="4"/>
        <v>521066.75</v>
      </c>
      <c r="T68" s="13"/>
      <c r="U68" s="13"/>
      <c r="V68" s="37">
        <v>67</v>
      </c>
      <c r="W68" s="2">
        <v>42527</v>
      </c>
      <c r="X68" s="2">
        <v>10.37</v>
      </c>
      <c r="Y68" s="2">
        <v>0</v>
      </c>
      <c r="Z68" s="2">
        <v>90</v>
      </c>
      <c r="AA68" s="2">
        <v>875.24199999999996</v>
      </c>
      <c r="AB68" s="2">
        <v>441025</v>
      </c>
      <c r="AC68" s="2">
        <v>441025</v>
      </c>
      <c r="AD68" s="2">
        <f t="shared" si="5"/>
        <v>430393.25</v>
      </c>
    </row>
    <row r="69" spans="1:30">
      <c r="A69" s="36">
        <v>68</v>
      </c>
      <c r="B69" s="2">
        <v>21410</v>
      </c>
      <c r="C69" s="2">
        <v>13.082000000000001</v>
      </c>
      <c r="D69" s="2">
        <v>0</v>
      </c>
      <c r="E69" s="2">
        <v>91</v>
      </c>
      <c r="F69" s="2">
        <v>634.851</v>
      </c>
      <c r="G69" s="2">
        <v>280081</v>
      </c>
      <c r="H69" s="2">
        <v>280081</v>
      </c>
      <c r="I69" s="2">
        <f t="shared" si="3"/>
        <v>274728.5</v>
      </c>
      <c r="K69" s="37">
        <v>68</v>
      </c>
      <c r="L69" s="38">
        <v>44534</v>
      </c>
      <c r="M69" s="2">
        <v>21.879000000000001</v>
      </c>
      <c r="N69" s="2">
        <v>0</v>
      </c>
      <c r="O69" s="2">
        <v>95</v>
      </c>
      <c r="P69" s="2">
        <v>983.70600000000002</v>
      </c>
      <c r="Q69" s="2">
        <v>974339</v>
      </c>
      <c r="R69" s="2">
        <v>974339</v>
      </c>
      <c r="S69" s="2">
        <f t="shared" si="4"/>
        <v>963205.5</v>
      </c>
      <c r="T69" s="13"/>
      <c r="U69" s="13"/>
      <c r="V69" s="37">
        <v>68</v>
      </c>
      <c r="W69" s="2">
        <v>18175</v>
      </c>
      <c r="X69" s="2">
        <v>13.268000000000001</v>
      </c>
      <c r="Y69" s="2">
        <v>0</v>
      </c>
      <c r="Z69" s="2">
        <v>89</v>
      </c>
      <c r="AA69" s="2">
        <v>555.36400000000003</v>
      </c>
      <c r="AB69" s="2">
        <v>241138</v>
      </c>
      <c r="AC69" s="2">
        <v>241138</v>
      </c>
      <c r="AD69" s="2">
        <f t="shared" si="5"/>
        <v>236594.25</v>
      </c>
    </row>
    <row r="70" spans="1:30">
      <c r="A70" s="36">
        <v>69</v>
      </c>
      <c r="B70" s="2">
        <v>12328</v>
      </c>
      <c r="C70" s="2">
        <v>9.4260000000000002</v>
      </c>
      <c r="D70" s="2">
        <v>0</v>
      </c>
      <c r="E70" s="2">
        <v>49</v>
      </c>
      <c r="F70" s="2">
        <v>522.06100000000004</v>
      </c>
      <c r="G70" s="2">
        <v>116198</v>
      </c>
      <c r="H70" s="2">
        <v>116198</v>
      </c>
      <c r="I70" s="2">
        <f t="shared" si="3"/>
        <v>113116</v>
      </c>
      <c r="K70" s="37">
        <v>69</v>
      </c>
      <c r="L70" s="38">
        <v>28674</v>
      </c>
      <c r="M70" s="2">
        <v>26.620999999999999</v>
      </c>
      <c r="N70" s="2">
        <v>0</v>
      </c>
      <c r="O70" s="2">
        <v>93</v>
      </c>
      <c r="P70" s="2">
        <v>642.41899999999998</v>
      </c>
      <c r="Q70" s="2">
        <v>763340</v>
      </c>
      <c r="R70" s="2">
        <v>763340</v>
      </c>
      <c r="S70" s="2">
        <f t="shared" si="4"/>
        <v>756171.5</v>
      </c>
      <c r="T70" s="13"/>
      <c r="U70" s="13"/>
      <c r="V70" s="37">
        <v>69</v>
      </c>
      <c r="W70" s="2">
        <v>13658</v>
      </c>
      <c r="X70" s="2">
        <v>12.836</v>
      </c>
      <c r="Y70" s="2">
        <v>0</v>
      </c>
      <c r="Z70" s="2">
        <v>86</v>
      </c>
      <c r="AA70" s="2">
        <v>535.85</v>
      </c>
      <c r="AB70" s="2">
        <v>175320</v>
      </c>
      <c r="AC70" s="2">
        <v>175320</v>
      </c>
      <c r="AD70" s="2">
        <f t="shared" si="5"/>
        <v>171905.5</v>
      </c>
    </row>
    <row r="71" spans="1:30">
      <c r="A71" s="36">
        <v>70</v>
      </c>
      <c r="B71" s="2">
        <v>13226</v>
      </c>
      <c r="C71" s="2">
        <v>9.0570000000000004</v>
      </c>
      <c r="D71" s="2">
        <v>0</v>
      </c>
      <c r="E71" s="2">
        <v>47</v>
      </c>
      <c r="F71" s="2">
        <v>470.12099999999998</v>
      </c>
      <c r="G71" s="2">
        <v>119787</v>
      </c>
      <c r="H71" s="2">
        <v>119787</v>
      </c>
      <c r="I71" s="2">
        <f t="shared" si="3"/>
        <v>116480.5</v>
      </c>
      <c r="K71" s="37">
        <v>70</v>
      </c>
      <c r="L71" s="38">
        <v>30593</v>
      </c>
      <c r="M71" s="2">
        <v>25.449000000000002</v>
      </c>
      <c r="N71" s="2">
        <v>0</v>
      </c>
      <c r="O71" s="2">
        <v>94</v>
      </c>
      <c r="P71" s="2">
        <v>1041.81</v>
      </c>
      <c r="Q71" s="2">
        <v>778565</v>
      </c>
      <c r="R71" s="2">
        <v>778565</v>
      </c>
      <c r="S71" s="2">
        <f t="shared" si="4"/>
        <v>770916.75</v>
      </c>
      <c r="T71" s="13"/>
      <c r="U71" s="13"/>
      <c r="V71" s="37">
        <v>70</v>
      </c>
      <c r="W71" s="2">
        <v>23938</v>
      </c>
      <c r="X71" s="2">
        <v>9.2910000000000004</v>
      </c>
      <c r="Y71" s="2">
        <v>0</v>
      </c>
      <c r="Z71" s="2">
        <v>90</v>
      </c>
      <c r="AA71" s="2">
        <v>1188.9549999999999</v>
      </c>
      <c r="AB71" s="2">
        <v>222417</v>
      </c>
      <c r="AC71" s="2">
        <v>222417</v>
      </c>
      <c r="AD71" s="2">
        <f t="shared" si="5"/>
        <v>216432.5</v>
      </c>
    </row>
    <row r="72" spans="1:30">
      <c r="A72" s="36">
        <v>71</v>
      </c>
      <c r="B72" s="2">
        <v>9761</v>
      </c>
      <c r="C72" s="2">
        <v>11.106999999999999</v>
      </c>
      <c r="D72" s="2">
        <v>0</v>
      </c>
      <c r="E72" s="2">
        <v>60</v>
      </c>
      <c r="F72" s="2">
        <v>390.32100000000003</v>
      </c>
      <c r="G72" s="2">
        <v>108418</v>
      </c>
      <c r="H72" s="2">
        <v>108418</v>
      </c>
      <c r="I72" s="2">
        <f t="shared" si="3"/>
        <v>105977.75</v>
      </c>
      <c r="K72" s="37">
        <v>71</v>
      </c>
      <c r="L72" s="38">
        <v>39914</v>
      </c>
      <c r="M72" s="2">
        <v>28.959</v>
      </c>
      <c r="N72" s="2">
        <v>0</v>
      </c>
      <c r="O72" s="2">
        <v>94</v>
      </c>
      <c r="P72" s="2">
        <v>806.98900000000003</v>
      </c>
      <c r="Q72" s="2">
        <v>1155863</v>
      </c>
      <c r="R72" s="2">
        <v>1155863</v>
      </c>
      <c r="S72" s="2">
        <f t="shared" si="4"/>
        <v>1145884.5</v>
      </c>
      <c r="T72" s="13"/>
      <c r="U72" s="13"/>
      <c r="V72" s="37">
        <v>71</v>
      </c>
      <c r="W72" s="2">
        <v>157060</v>
      </c>
      <c r="X72" s="2">
        <v>7.867</v>
      </c>
      <c r="Y72" s="2">
        <v>0</v>
      </c>
      <c r="Z72" s="2">
        <v>90</v>
      </c>
      <c r="AA72" s="2">
        <v>1648.598</v>
      </c>
      <c r="AB72" s="2">
        <v>1235556</v>
      </c>
      <c r="AC72" s="2">
        <v>1235556</v>
      </c>
      <c r="AD72" s="2">
        <f t="shared" si="5"/>
        <v>1196291</v>
      </c>
    </row>
    <row r="73" spans="1:30">
      <c r="A73" s="36">
        <v>72</v>
      </c>
      <c r="B73" s="2">
        <v>17095</v>
      </c>
      <c r="C73" s="2">
        <v>9.5060000000000002</v>
      </c>
      <c r="D73" s="2">
        <v>0</v>
      </c>
      <c r="E73" s="2">
        <v>60</v>
      </c>
      <c r="F73" s="2">
        <v>528.18899999999996</v>
      </c>
      <c r="G73" s="2">
        <v>162504</v>
      </c>
      <c r="H73" s="2">
        <v>162504</v>
      </c>
      <c r="I73" s="2">
        <f t="shared" si="3"/>
        <v>158230.25</v>
      </c>
      <c r="K73" s="37">
        <v>72</v>
      </c>
      <c r="L73" s="38">
        <v>32841</v>
      </c>
      <c r="M73" s="2">
        <v>19.343</v>
      </c>
      <c r="N73" s="2">
        <v>0</v>
      </c>
      <c r="O73" s="2">
        <v>96</v>
      </c>
      <c r="P73" s="2">
        <v>737.74800000000005</v>
      </c>
      <c r="Q73" s="2">
        <v>635240</v>
      </c>
      <c r="R73" s="2">
        <v>635240</v>
      </c>
      <c r="S73" s="2">
        <f t="shared" si="4"/>
        <v>627029.75</v>
      </c>
      <c r="T73" s="13"/>
      <c r="U73" s="13"/>
      <c r="V73" s="37">
        <v>72</v>
      </c>
      <c r="W73" s="2">
        <v>18514</v>
      </c>
      <c r="X73" s="2">
        <v>6.056</v>
      </c>
      <c r="Y73" s="2">
        <v>0</v>
      </c>
      <c r="Z73" s="2">
        <v>49</v>
      </c>
      <c r="AA73" s="2">
        <v>587.95399999999995</v>
      </c>
      <c r="AB73" s="2">
        <v>112113</v>
      </c>
      <c r="AC73" s="2">
        <v>112113</v>
      </c>
      <c r="AD73" s="2">
        <f t="shared" si="5"/>
        <v>107484.5</v>
      </c>
    </row>
    <row r="74" spans="1:30">
      <c r="A74" s="36">
        <v>73</v>
      </c>
      <c r="B74" s="2">
        <v>30071</v>
      </c>
      <c r="C74" s="2">
        <v>13.113</v>
      </c>
      <c r="D74" s="2">
        <v>0</v>
      </c>
      <c r="E74" s="2">
        <v>75</v>
      </c>
      <c r="F74" s="2">
        <v>772.9</v>
      </c>
      <c r="G74" s="2">
        <v>394311</v>
      </c>
      <c r="H74" s="2">
        <v>394311</v>
      </c>
      <c r="I74" s="2">
        <f t="shared" si="3"/>
        <v>386793.25</v>
      </c>
      <c r="K74" s="37">
        <v>73</v>
      </c>
      <c r="L74" s="38">
        <v>12765</v>
      </c>
      <c r="M74" s="2">
        <v>26.745000000000001</v>
      </c>
      <c r="N74" s="2">
        <v>0</v>
      </c>
      <c r="O74" s="2">
        <v>96</v>
      </c>
      <c r="P74" s="2">
        <v>552.15</v>
      </c>
      <c r="Q74" s="2">
        <v>341396</v>
      </c>
      <c r="R74" s="2">
        <v>341396</v>
      </c>
      <c r="S74" s="2">
        <f t="shared" si="4"/>
        <v>338204.75</v>
      </c>
      <c r="T74" s="13"/>
      <c r="U74" s="13"/>
      <c r="V74" s="37">
        <v>73</v>
      </c>
      <c r="W74" s="2">
        <v>22547</v>
      </c>
      <c r="X74" s="2">
        <v>14.864000000000001</v>
      </c>
      <c r="Y74" s="2">
        <v>0</v>
      </c>
      <c r="Z74" s="2">
        <v>62</v>
      </c>
      <c r="AA74" s="2">
        <v>716.779</v>
      </c>
      <c r="AB74" s="2">
        <v>335128</v>
      </c>
      <c r="AC74" s="2">
        <v>335128</v>
      </c>
      <c r="AD74" s="2">
        <f t="shared" si="5"/>
        <v>329491.25</v>
      </c>
    </row>
    <row r="75" spans="1:30">
      <c r="A75" s="36">
        <v>74</v>
      </c>
      <c r="B75" s="2">
        <v>16916</v>
      </c>
      <c r="C75" s="2">
        <v>11.29</v>
      </c>
      <c r="D75" s="2">
        <v>0</v>
      </c>
      <c r="E75" s="2">
        <v>68</v>
      </c>
      <c r="F75" s="2">
        <v>563.62599999999998</v>
      </c>
      <c r="G75" s="2">
        <v>190979</v>
      </c>
      <c r="H75" s="2">
        <v>190979</v>
      </c>
      <c r="I75" s="2">
        <f t="shared" si="3"/>
        <v>186750</v>
      </c>
      <c r="K75" s="37">
        <v>74</v>
      </c>
      <c r="L75" s="38">
        <v>27041</v>
      </c>
      <c r="M75" s="2">
        <v>22.068999999999999</v>
      </c>
      <c r="N75" s="2">
        <v>0</v>
      </c>
      <c r="O75" s="2">
        <v>97</v>
      </c>
      <c r="P75" s="2">
        <v>702.64800000000002</v>
      </c>
      <c r="Q75" s="2">
        <v>596762</v>
      </c>
      <c r="R75" s="2">
        <v>596762</v>
      </c>
      <c r="S75" s="2">
        <f t="shared" si="4"/>
        <v>590001.75</v>
      </c>
      <c r="T75" s="13"/>
      <c r="U75" s="13"/>
      <c r="V75" s="37">
        <v>74</v>
      </c>
      <c r="W75" s="2">
        <v>12295</v>
      </c>
      <c r="X75" s="2">
        <v>13.385999999999999</v>
      </c>
      <c r="Y75" s="2">
        <v>0</v>
      </c>
      <c r="Z75" s="2">
        <v>54</v>
      </c>
      <c r="AA75" s="2">
        <v>445.14400000000001</v>
      </c>
      <c r="AB75" s="2">
        <v>164575</v>
      </c>
      <c r="AC75" s="2">
        <v>164575</v>
      </c>
      <c r="AD75" s="2">
        <f t="shared" si="5"/>
        <v>161501.25</v>
      </c>
    </row>
    <row r="76" spans="1:30">
      <c r="A76" s="36">
        <v>75</v>
      </c>
      <c r="B76" s="2">
        <v>14290</v>
      </c>
      <c r="C76" s="2">
        <v>15.815</v>
      </c>
      <c r="D76" s="2">
        <v>0</v>
      </c>
      <c r="E76" s="2">
        <v>78</v>
      </c>
      <c r="F76" s="2">
        <v>471.37799999999999</v>
      </c>
      <c r="G76" s="2">
        <v>225991</v>
      </c>
      <c r="H76" s="2">
        <v>225991</v>
      </c>
      <c r="I76" s="2">
        <f t="shared" si="3"/>
        <v>222418.5</v>
      </c>
      <c r="K76" s="37">
        <v>75</v>
      </c>
      <c r="L76" s="38">
        <v>36799</v>
      </c>
      <c r="M76" s="2">
        <v>24.091999999999999</v>
      </c>
      <c r="N76" s="2">
        <v>0</v>
      </c>
      <c r="O76" s="2">
        <v>95</v>
      </c>
      <c r="P76" s="2">
        <v>947.048</v>
      </c>
      <c r="Q76" s="2">
        <v>886551</v>
      </c>
      <c r="R76" s="2">
        <v>886551</v>
      </c>
      <c r="S76" s="2">
        <f t="shared" si="4"/>
        <v>877351.25</v>
      </c>
      <c r="T76" s="13"/>
      <c r="U76" s="13"/>
      <c r="V76" s="37">
        <v>75</v>
      </c>
      <c r="W76" s="2">
        <v>63981</v>
      </c>
      <c r="X76" s="2">
        <v>11.651999999999999</v>
      </c>
      <c r="Y76" s="2">
        <v>0</v>
      </c>
      <c r="Z76" s="2">
        <v>80</v>
      </c>
      <c r="AA76" s="2">
        <v>971.88</v>
      </c>
      <c r="AB76" s="2">
        <v>745502</v>
      </c>
      <c r="AC76" s="2">
        <v>745502</v>
      </c>
      <c r="AD76" s="2">
        <f t="shared" si="5"/>
        <v>729506.75</v>
      </c>
    </row>
    <row r="77" spans="1:30">
      <c r="A77" s="36">
        <v>76</v>
      </c>
      <c r="B77" s="2">
        <v>28015</v>
      </c>
      <c r="C77" s="2">
        <v>12.88</v>
      </c>
      <c r="D77" s="2">
        <v>0</v>
      </c>
      <c r="E77" s="2">
        <v>73</v>
      </c>
      <c r="F77" s="2">
        <v>683.68700000000001</v>
      </c>
      <c r="G77" s="2">
        <v>360843</v>
      </c>
      <c r="H77" s="2">
        <v>360843</v>
      </c>
      <c r="I77" s="2">
        <f t="shared" si="3"/>
        <v>353839.25</v>
      </c>
      <c r="K77" s="37">
        <v>76</v>
      </c>
      <c r="L77" s="38">
        <v>11158</v>
      </c>
      <c r="M77" s="2">
        <v>39.06</v>
      </c>
      <c r="N77" s="2">
        <v>0</v>
      </c>
      <c r="O77" s="2">
        <v>97</v>
      </c>
      <c r="P77" s="2">
        <v>443.11500000000001</v>
      </c>
      <c r="Q77" s="2">
        <v>435827</v>
      </c>
      <c r="R77" s="2">
        <v>435827</v>
      </c>
      <c r="S77" s="2">
        <f t="shared" si="4"/>
        <v>433037.5</v>
      </c>
      <c r="T77" s="13"/>
      <c r="U77" s="13"/>
      <c r="V77" s="37">
        <v>76</v>
      </c>
      <c r="W77" s="2">
        <v>16356</v>
      </c>
      <c r="X77" s="2">
        <v>18.788</v>
      </c>
      <c r="Y77" s="2">
        <v>0</v>
      </c>
      <c r="Z77" s="2">
        <v>75</v>
      </c>
      <c r="AA77" s="2">
        <v>555.00300000000004</v>
      </c>
      <c r="AB77" s="2">
        <v>307303</v>
      </c>
      <c r="AC77" s="2">
        <v>307303</v>
      </c>
      <c r="AD77" s="2">
        <f t="shared" si="5"/>
        <v>303214</v>
      </c>
    </row>
    <row r="78" spans="1:30">
      <c r="A78" s="36">
        <v>77</v>
      </c>
      <c r="B78" s="2">
        <v>15496</v>
      </c>
      <c r="C78" s="2">
        <v>10.865</v>
      </c>
      <c r="D78" s="2">
        <v>0</v>
      </c>
      <c r="E78" s="2">
        <v>61</v>
      </c>
      <c r="F78" s="2">
        <v>554.39700000000005</v>
      </c>
      <c r="G78" s="2">
        <v>168362</v>
      </c>
      <c r="H78" s="2">
        <v>168362</v>
      </c>
      <c r="I78" s="2">
        <f t="shared" si="3"/>
        <v>164488</v>
      </c>
      <c r="K78" s="37">
        <v>77</v>
      </c>
      <c r="L78" s="38">
        <v>6866</v>
      </c>
      <c r="M78" s="2">
        <v>31.565999999999999</v>
      </c>
      <c r="N78" s="2">
        <v>0</v>
      </c>
      <c r="O78" s="2">
        <v>92</v>
      </c>
      <c r="P78" s="2">
        <v>332.76299999999998</v>
      </c>
      <c r="Q78" s="2">
        <v>216734</v>
      </c>
      <c r="R78" s="2">
        <v>216734</v>
      </c>
      <c r="S78" s="2">
        <f t="shared" si="4"/>
        <v>215017.5</v>
      </c>
      <c r="T78" s="13"/>
      <c r="U78" s="13"/>
      <c r="V78" s="37">
        <v>77</v>
      </c>
      <c r="W78" s="2">
        <v>25820</v>
      </c>
      <c r="X78" s="2">
        <v>10.739000000000001</v>
      </c>
      <c r="Y78" s="2">
        <v>0</v>
      </c>
      <c r="Z78" s="2">
        <v>72</v>
      </c>
      <c r="AA78" s="2">
        <v>686.42200000000003</v>
      </c>
      <c r="AB78" s="2">
        <v>277281</v>
      </c>
      <c r="AC78" s="2">
        <v>277281</v>
      </c>
      <c r="AD78" s="2">
        <f t="shared" si="5"/>
        <v>270826</v>
      </c>
    </row>
    <row r="79" spans="1:30">
      <c r="A79" s="36">
        <v>78</v>
      </c>
      <c r="B79" s="2">
        <v>13846</v>
      </c>
      <c r="C79" s="2">
        <v>10.551</v>
      </c>
      <c r="D79" s="2">
        <v>0</v>
      </c>
      <c r="E79" s="2">
        <v>61</v>
      </c>
      <c r="F79" s="2">
        <v>528.76700000000005</v>
      </c>
      <c r="G79" s="2">
        <v>146087</v>
      </c>
      <c r="H79" s="2">
        <v>146087</v>
      </c>
      <c r="I79" s="2">
        <f t="shared" si="3"/>
        <v>142625.5</v>
      </c>
      <c r="K79" s="37">
        <v>78</v>
      </c>
      <c r="L79" s="38">
        <v>4574</v>
      </c>
      <c r="M79" s="2">
        <v>34.344999999999999</v>
      </c>
      <c r="N79" s="2">
        <v>1</v>
      </c>
      <c r="O79" s="2">
        <v>94</v>
      </c>
      <c r="P79" s="2">
        <v>264.01900000000001</v>
      </c>
      <c r="Q79" s="2">
        <v>157096</v>
      </c>
      <c r="R79" s="2">
        <v>157096</v>
      </c>
      <c r="S79" s="2">
        <f t="shared" si="4"/>
        <v>155952.5</v>
      </c>
      <c r="T79" s="13"/>
      <c r="U79" s="13"/>
      <c r="V79" s="37">
        <v>78</v>
      </c>
      <c r="W79" s="2">
        <v>52036</v>
      </c>
      <c r="X79" s="2">
        <v>8.6969999999999992</v>
      </c>
      <c r="Y79" s="2">
        <v>0</v>
      </c>
      <c r="Z79" s="2">
        <v>75</v>
      </c>
      <c r="AA79" s="2">
        <v>1137.7339999999999</v>
      </c>
      <c r="AB79" s="2">
        <v>452539</v>
      </c>
      <c r="AC79" s="2">
        <v>452539</v>
      </c>
      <c r="AD79" s="2">
        <f t="shared" si="5"/>
        <v>439530</v>
      </c>
    </row>
    <row r="80" spans="1:30">
      <c r="A80" s="36">
        <v>79</v>
      </c>
      <c r="B80" s="2">
        <v>20739</v>
      </c>
      <c r="C80" s="2">
        <v>9.0660000000000007</v>
      </c>
      <c r="D80" s="2">
        <v>0</v>
      </c>
      <c r="E80" s="2">
        <v>70</v>
      </c>
      <c r="F80" s="2">
        <v>605.39800000000002</v>
      </c>
      <c r="G80" s="2">
        <v>188022</v>
      </c>
      <c r="H80" s="2">
        <v>188022</v>
      </c>
      <c r="I80" s="2">
        <f t="shared" si="3"/>
        <v>182837.25</v>
      </c>
      <c r="K80" s="37">
        <v>79</v>
      </c>
      <c r="L80" s="38">
        <v>14652</v>
      </c>
      <c r="M80" s="2">
        <v>23.946000000000002</v>
      </c>
      <c r="N80" s="2">
        <v>0</v>
      </c>
      <c r="O80" s="2">
        <v>93</v>
      </c>
      <c r="P80" s="2">
        <v>536.928</v>
      </c>
      <c r="Q80" s="2">
        <v>350850</v>
      </c>
      <c r="R80" s="2">
        <v>350850</v>
      </c>
      <c r="S80" s="2">
        <f t="shared" si="4"/>
        <v>347187</v>
      </c>
      <c r="T80" s="13"/>
      <c r="U80" s="13"/>
      <c r="V80" s="37">
        <v>79</v>
      </c>
      <c r="W80" s="2">
        <v>14798</v>
      </c>
      <c r="X80" s="2">
        <v>12.019</v>
      </c>
      <c r="Y80" s="2">
        <v>0</v>
      </c>
      <c r="Z80" s="2">
        <v>73</v>
      </c>
      <c r="AA80" s="2">
        <v>557.50800000000004</v>
      </c>
      <c r="AB80" s="2">
        <v>177861</v>
      </c>
      <c r="AC80" s="2">
        <v>177861</v>
      </c>
      <c r="AD80" s="2">
        <f t="shared" si="5"/>
        <v>174161.5</v>
      </c>
    </row>
    <row r="81" spans="1:30">
      <c r="A81" s="36">
        <v>80</v>
      </c>
      <c r="B81" s="2">
        <v>12600</v>
      </c>
      <c r="C81" s="2">
        <v>11.946999999999999</v>
      </c>
      <c r="D81" s="2">
        <v>0</v>
      </c>
      <c r="E81" s="2">
        <v>60</v>
      </c>
      <c r="F81" s="2">
        <v>464.85199999999998</v>
      </c>
      <c r="G81" s="2">
        <v>150530</v>
      </c>
      <c r="H81" s="2">
        <v>150530</v>
      </c>
      <c r="I81" s="2">
        <f t="shared" si="3"/>
        <v>147380</v>
      </c>
      <c r="K81" s="37">
        <v>80</v>
      </c>
      <c r="L81" s="38">
        <v>121168</v>
      </c>
      <c r="M81" s="2">
        <v>15.468999999999999</v>
      </c>
      <c r="N81" s="2">
        <v>0</v>
      </c>
      <c r="O81" s="2">
        <v>93</v>
      </c>
      <c r="P81" s="2">
        <v>1499.6010000000001</v>
      </c>
      <c r="Q81" s="2">
        <v>1874321</v>
      </c>
      <c r="R81" s="2">
        <v>1874321</v>
      </c>
      <c r="S81" s="2">
        <f t="shared" si="4"/>
        <v>1844029</v>
      </c>
      <c r="T81" s="13"/>
      <c r="U81" s="13"/>
      <c r="V81" s="37">
        <v>80</v>
      </c>
      <c r="W81" s="2">
        <v>35200</v>
      </c>
      <c r="X81" s="2">
        <v>10.971</v>
      </c>
      <c r="Y81" s="2">
        <v>0</v>
      </c>
      <c r="Z81" s="2">
        <v>88</v>
      </c>
      <c r="AA81" s="2">
        <v>811.00699999999995</v>
      </c>
      <c r="AB81" s="2">
        <v>386184</v>
      </c>
      <c r="AC81" s="2">
        <v>386184</v>
      </c>
      <c r="AD81" s="2">
        <f t="shared" si="5"/>
        <v>377384</v>
      </c>
    </row>
    <row r="82" spans="1:30">
      <c r="A82" s="2"/>
      <c r="B82" s="2"/>
      <c r="C82" s="2"/>
      <c r="D82" s="2"/>
      <c r="E82" s="2"/>
      <c r="F82" s="2"/>
      <c r="G82" s="2"/>
      <c r="H82" s="2"/>
      <c r="I82" s="13"/>
      <c r="K82" s="37">
        <v>81</v>
      </c>
      <c r="L82" s="38">
        <v>70927</v>
      </c>
      <c r="M82" s="2">
        <v>22.974</v>
      </c>
      <c r="N82" s="2">
        <v>0</v>
      </c>
      <c r="O82" s="2">
        <v>96</v>
      </c>
      <c r="P82" s="2">
        <v>1557.153</v>
      </c>
      <c r="Q82" s="2">
        <v>1629447</v>
      </c>
      <c r="R82" s="2">
        <v>1629447</v>
      </c>
      <c r="S82" s="2">
        <f t="shared" si="4"/>
        <v>1611715.25</v>
      </c>
      <c r="T82" s="13"/>
      <c r="U82" s="13"/>
      <c r="V82" s="37">
        <v>81</v>
      </c>
      <c r="W82" s="2">
        <v>30056</v>
      </c>
      <c r="X82" s="2">
        <v>12.122</v>
      </c>
      <c r="Y82" s="2">
        <v>0</v>
      </c>
      <c r="Z82" s="2">
        <v>63</v>
      </c>
      <c r="AA82" s="2">
        <v>701.96100000000001</v>
      </c>
      <c r="AB82" s="2">
        <v>364335</v>
      </c>
      <c r="AC82" s="2">
        <v>364335</v>
      </c>
      <c r="AD82" s="2">
        <f t="shared" si="5"/>
        <v>356821</v>
      </c>
    </row>
    <row r="83" spans="1:30">
      <c r="A83" s="2" t="s">
        <v>101</v>
      </c>
      <c r="B83" s="2">
        <v>702</v>
      </c>
      <c r="C83" s="2">
        <v>1.3080000000000001</v>
      </c>
      <c r="D83" s="2">
        <v>0</v>
      </c>
      <c r="E83" s="2">
        <v>0</v>
      </c>
      <c r="F83" s="2">
        <v>106.087</v>
      </c>
      <c r="G83" s="2">
        <v>0</v>
      </c>
      <c r="H83" s="2">
        <v>0</v>
      </c>
      <c r="I83" s="13"/>
      <c r="K83" s="37">
        <v>82</v>
      </c>
      <c r="L83" s="38">
        <v>68216</v>
      </c>
      <c r="M83" s="2">
        <v>15.231</v>
      </c>
      <c r="N83" s="2">
        <v>0</v>
      </c>
      <c r="O83" s="2">
        <v>89</v>
      </c>
      <c r="P83" s="2">
        <v>1183.704</v>
      </c>
      <c r="Q83" s="2">
        <v>1038981</v>
      </c>
      <c r="R83" s="2">
        <v>1038981</v>
      </c>
      <c r="S83" s="2">
        <f t="shared" si="4"/>
        <v>1021927</v>
      </c>
      <c r="T83" s="13"/>
      <c r="U83" s="13"/>
      <c r="V83" s="37">
        <v>82</v>
      </c>
      <c r="W83" s="2">
        <v>22723</v>
      </c>
      <c r="X83" s="2">
        <v>9.1630000000000003</v>
      </c>
      <c r="Y83" s="2">
        <v>0</v>
      </c>
      <c r="Z83" s="2">
        <v>54</v>
      </c>
      <c r="AA83" s="2">
        <v>602.85299999999995</v>
      </c>
      <c r="AB83" s="2">
        <v>208210</v>
      </c>
      <c r="AC83" s="2">
        <v>208210</v>
      </c>
      <c r="AD83" s="2">
        <f t="shared" si="5"/>
        <v>202529.25</v>
      </c>
    </row>
    <row r="84" spans="1:30">
      <c r="A84" s="2" t="s">
        <v>102</v>
      </c>
      <c r="B84" s="2">
        <v>656</v>
      </c>
      <c r="C84" s="2">
        <v>1.0549999999999999</v>
      </c>
      <c r="D84" s="2">
        <v>0</v>
      </c>
      <c r="E84" s="2">
        <v>0</v>
      </c>
      <c r="F84" s="2">
        <v>97.221999999999994</v>
      </c>
      <c r="G84" s="2">
        <v>0</v>
      </c>
      <c r="H84" s="2">
        <v>0</v>
      </c>
      <c r="I84" s="13"/>
      <c r="K84" s="37">
        <v>83</v>
      </c>
      <c r="L84" s="38">
        <v>62886</v>
      </c>
      <c r="M84" s="2">
        <v>25.446000000000002</v>
      </c>
      <c r="N84" s="2">
        <v>0</v>
      </c>
      <c r="O84" s="2">
        <v>95</v>
      </c>
      <c r="P84" s="2">
        <v>1006.122</v>
      </c>
      <c r="Q84" s="2">
        <v>1600226</v>
      </c>
      <c r="R84" s="2">
        <v>1600226</v>
      </c>
      <c r="S84" s="2">
        <f t="shared" si="4"/>
        <v>1584504.5</v>
      </c>
      <c r="T84" s="13"/>
      <c r="U84" s="13"/>
      <c r="V84" s="37">
        <v>83</v>
      </c>
      <c r="W84" s="2">
        <v>18391</v>
      </c>
      <c r="X84" s="2">
        <v>8.9770000000000003</v>
      </c>
      <c r="Y84" s="2">
        <v>0</v>
      </c>
      <c r="Z84" s="2">
        <v>62</v>
      </c>
      <c r="AA84" s="2">
        <v>531.81700000000001</v>
      </c>
      <c r="AB84" s="2">
        <v>165089</v>
      </c>
      <c r="AC84" s="2">
        <v>165089</v>
      </c>
      <c r="AD84" s="2">
        <f t="shared" si="5"/>
        <v>160491.25</v>
      </c>
    </row>
    <row r="85" spans="1:30">
      <c r="A85" s="2" t="s">
        <v>103</v>
      </c>
      <c r="B85" s="2">
        <v>844</v>
      </c>
      <c r="C85" s="2">
        <v>0.748</v>
      </c>
      <c r="D85" s="2">
        <v>0</v>
      </c>
      <c r="E85" s="2">
        <v>1</v>
      </c>
      <c r="F85" s="2">
        <v>126.126</v>
      </c>
      <c r="G85" s="2">
        <v>1</v>
      </c>
      <c r="H85" s="2">
        <v>1</v>
      </c>
      <c r="I85" s="13"/>
      <c r="K85" s="37">
        <v>84</v>
      </c>
      <c r="L85" s="38">
        <v>9464</v>
      </c>
      <c r="M85" s="2">
        <v>32.100999999999999</v>
      </c>
      <c r="N85" s="2">
        <v>0</v>
      </c>
      <c r="O85" s="2">
        <v>97</v>
      </c>
      <c r="P85" s="2">
        <v>364.88</v>
      </c>
      <c r="Q85" s="2">
        <v>303806</v>
      </c>
      <c r="R85" s="2">
        <v>303806</v>
      </c>
      <c r="S85" s="2">
        <f t="shared" si="4"/>
        <v>301440</v>
      </c>
      <c r="T85" s="13"/>
      <c r="U85" s="13"/>
      <c r="V85" s="37">
        <v>84</v>
      </c>
      <c r="W85" s="2">
        <v>85271</v>
      </c>
      <c r="X85" s="2">
        <v>12.608000000000001</v>
      </c>
      <c r="Y85" s="2">
        <v>0</v>
      </c>
      <c r="Z85" s="2">
        <v>88</v>
      </c>
      <c r="AA85" s="2">
        <v>1247.8389999999999</v>
      </c>
      <c r="AB85" s="2">
        <v>1075083</v>
      </c>
      <c r="AC85" s="2">
        <v>1075083</v>
      </c>
      <c r="AD85" s="2">
        <f t="shared" si="5"/>
        <v>1053765.25</v>
      </c>
    </row>
    <row r="86" spans="1:30">
      <c r="A86" s="2" t="s">
        <v>104</v>
      </c>
      <c r="B86" s="2">
        <v>595</v>
      </c>
      <c r="C86" s="2">
        <v>0.42399999999999999</v>
      </c>
      <c r="D86" s="2">
        <v>0</v>
      </c>
      <c r="E86" s="2">
        <v>0</v>
      </c>
      <c r="F86" s="2">
        <v>90.822999999999993</v>
      </c>
      <c r="G86" s="2">
        <v>0</v>
      </c>
      <c r="H86" s="2">
        <v>0</v>
      </c>
      <c r="I86" s="13"/>
      <c r="K86" s="37">
        <v>85</v>
      </c>
      <c r="L86" s="38">
        <v>17925</v>
      </c>
      <c r="M86" s="2">
        <v>14.715999999999999</v>
      </c>
      <c r="N86" s="2">
        <v>0</v>
      </c>
      <c r="O86" s="2">
        <v>93</v>
      </c>
      <c r="P86" s="2">
        <v>567.26199999999994</v>
      </c>
      <c r="Q86" s="2">
        <v>263785</v>
      </c>
      <c r="R86" s="2">
        <v>263785</v>
      </c>
      <c r="S86" s="2">
        <f t="shared" si="4"/>
        <v>259303.75</v>
      </c>
      <c r="T86" s="13"/>
      <c r="U86" s="13"/>
      <c r="V86" s="37">
        <v>85</v>
      </c>
      <c r="W86" s="2">
        <v>73445</v>
      </c>
      <c r="X86" s="2">
        <v>10.204000000000001</v>
      </c>
      <c r="Y86" s="2">
        <v>0</v>
      </c>
      <c r="Z86" s="2">
        <v>95</v>
      </c>
      <c r="AA86" s="2">
        <v>1067.364</v>
      </c>
      <c r="AB86" s="2">
        <v>749465</v>
      </c>
      <c r="AC86" s="2">
        <v>749465</v>
      </c>
      <c r="AD86" s="2">
        <f t="shared" si="5"/>
        <v>731103.75</v>
      </c>
    </row>
    <row r="87" spans="1:30">
      <c r="K87" s="37">
        <v>86</v>
      </c>
      <c r="L87" s="38">
        <v>25222</v>
      </c>
      <c r="M87" s="2">
        <v>14.752000000000001</v>
      </c>
      <c r="N87" s="2">
        <v>0</v>
      </c>
      <c r="O87" s="2">
        <v>93</v>
      </c>
      <c r="P87" s="2">
        <v>614.66399999999999</v>
      </c>
      <c r="Q87" s="2">
        <v>372081</v>
      </c>
      <c r="R87" s="2">
        <v>372081</v>
      </c>
      <c r="S87" s="2">
        <f t="shared" si="4"/>
        <v>365775.5</v>
      </c>
      <c r="T87" s="13"/>
      <c r="U87" s="13"/>
      <c r="V87" s="37">
        <v>86</v>
      </c>
      <c r="W87" s="2">
        <v>55766</v>
      </c>
      <c r="X87" s="2">
        <v>10.034000000000001</v>
      </c>
      <c r="Y87" s="2">
        <v>0</v>
      </c>
      <c r="Z87" s="2">
        <v>90</v>
      </c>
      <c r="AA87" s="2">
        <v>1133.31</v>
      </c>
      <c r="AB87" s="2">
        <v>559565</v>
      </c>
      <c r="AC87" s="2">
        <v>559565</v>
      </c>
      <c r="AD87" s="2">
        <f t="shared" si="5"/>
        <v>545623.5</v>
      </c>
    </row>
    <row r="88" spans="1:30">
      <c r="K88" s="37">
        <v>87</v>
      </c>
      <c r="L88" s="38">
        <v>48659</v>
      </c>
      <c r="M88" s="2">
        <v>17.97</v>
      </c>
      <c r="N88" s="2">
        <v>0</v>
      </c>
      <c r="O88" s="2">
        <v>95</v>
      </c>
      <c r="P88" s="2">
        <v>1005.198</v>
      </c>
      <c r="Q88" s="2">
        <v>874399</v>
      </c>
      <c r="R88" s="2">
        <v>874399</v>
      </c>
      <c r="S88" s="2">
        <f t="shared" si="4"/>
        <v>862234.25</v>
      </c>
      <c r="T88" s="13"/>
      <c r="U88" s="13"/>
      <c r="V88" s="37">
        <v>87</v>
      </c>
      <c r="W88" s="2">
        <v>22286</v>
      </c>
      <c r="X88" s="2">
        <v>11.787000000000001</v>
      </c>
      <c r="Y88" s="2">
        <v>0</v>
      </c>
      <c r="Z88" s="2">
        <v>81</v>
      </c>
      <c r="AA88" s="2">
        <v>579.95699999999999</v>
      </c>
      <c r="AB88" s="2">
        <v>262676</v>
      </c>
      <c r="AC88" s="2">
        <v>262676</v>
      </c>
      <c r="AD88" s="2">
        <f t="shared" si="5"/>
        <v>257104.5</v>
      </c>
    </row>
    <row r="89" spans="1:30">
      <c r="K89" s="37">
        <v>88</v>
      </c>
      <c r="L89" s="38">
        <v>45498</v>
      </c>
      <c r="M89" s="2">
        <v>19.158000000000001</v>
      </c>
      <c r="N89" s="2">
        <v>0</v>
      </c>
      <c r="O89" s="2">
        <v>93</v>
      </c>
      <c r="P89" s="2">
        <v>873.34500000000003</v>
      </c>
      <c r="Q89" s="2">
        <v>871633</v>
      </c>
      <c r="R89" s="2">
        <v>871633</v>
      </c>
      <c r="S89" s="2">
        <f t="shared" si="4"/>
        <v>860258.5</v>
      </c>
      <c r="T89" s="13"/>
      <c r="U89" s="13"/>
      <c r="V89" s="37">
        <v>88</v>
      </c>
      <c r="W89" s="2">
        <v>39241</v>
      </c>
      <c r="X89" s="2">
        <v>10.95</v>
      </c>
      <c r="Y89" s="2">
        <v>0</v>
      </c>
      <c r="Z89" s="2">
        <v>77</v>
      </c>
      <c r="AA89" s="2">
        <v>824.19799999999998</v>
      </c>
      <c r="AB89" s="2">
        <v>429694</v>
      </c>
      <c r="AC89" s="2">
        <v>429694</v>
      </c>
      <c r="AD89" s="2">
        <f t="shared" si="5"/>
        <v>419883.75</v>
      </c>
    </row>
    <row r="90" spans="1:30">
      <c r="K90" s="37">
        <v>89</v>
      </c>
      <c r="L90" s="38">
        <v>15778</v>
      </c>
      <c r="M90" s="2">
        <v>20.77</v>
      </c>
      <c r="N90" s="2">
        <v>0</v>
      </c>
      <c r="O90" s="2">
        <v>95</v>
      </c>
      <c r="P90" s="2">
        <v>572.822</v>
      </c>
      <c r="Q90" s="2">
        <v>327702</v>
      </c>
      <c r="R90" s="2">
        <v>327702</v>
      </c>
      <c r="S90" s="2">
        <f t="shared" si="4"/>
        <v>323757.5</v>
      </c>
      <c r="T90" s="13"/>
      <c r="U90" s="13"/>
      <c r="V90" s="37">
        <v>89</v>
      </c>
      <c r="W90" s="2">
        <v>12258</v>
      </c>
      <c r="X90" s="2">
        <v>11.178000000000001</v>
      </c>
      <c r="Y90" s="2">
        <v>0</v>
      </c>
      <c r="Z90" s="2">
        <v>85</v>
      </c>
      <c r="AA90" s="2">
        <v>592.49699999999996</v>
      </c>
      <c r="AB90" s="2">
        <v>137018</v>
      </c>
      <c r="AC90" s="2">
        <v>137018</v>
      </c>
      <c r="AD90" s="2">
        <f t="shared" si="5"/>
        <v>133953.5</v>
      </c>
    </row>
    <row r="91" spans="1:30">
      <c r="K91" s="37">
        <v>90</v>
      </c>
      <c r="L91" s="38">
        <v>48981</v>
      </c>
      <c r="M91" s="2">
        <v>20.416</v>
      </c>
      <c r="N91" s="2">
        <v>0</v>
      </c>
      <c r="O91" s="2">
        <v>93</v>
      </c>
      <c r="P91" s="2">
        <v>1046.0260000000001</v>
      </c>
      <c r="Q91" s="2">
        <v>999998</v>
      </c>
      <c r="R91" s="2">
        <v>999998</v>
      </c>
      <c r="S91" s="2">
        <f t="shared" si="4"/>
        <v>987752.75</v>
      </c>
      <c r="T91" s="13"/>
      <c r="U91" s="13"/>
      <c r="V91" s="37">
        <v>90</v>
      </c>
      <c r="W91" s="2">
        <v>14248</v>
      </c>
      <c r="X91" s="2">
        <v>9.9440000000000008</v>
      </c>
      <c r="Y91" s="2">
        <v>0</v>
      </c>
      <c r="Z91" s="2">
        <v>83</v>
      </c>
      <c r="AA91" s="2">
        <v>542.93100000000004</v>
      </c>
      <c r="AB91" s="2">
        <v>141682</v>
      </c>
      <c r="AC91" s="2">
        <v>141682</v>
      </c>
      <c r="AD91" s="2">
        <f t="shared" si="5"/>
        <v>138120</v>
      </c>
    </row>
    <row r="92" spans="1:30">
      <c r="K92" s="37">
        <v>91</v>
      </c>
      <c r="L92" s="38">
        <v>39331</v>
      </c>
      <c r="M92" s="2">
        <v>19.960999999999999</v>
      </c>
      <c r="N92" s="2">
        <v>0</v>
      </c>
      <c r="O92" s="2">
        <v>95</v>
      </c>
      <c r="P92" s="2">
        <v>943.77099999999996</v>
      </c>
      <c r="Q92" s="2">
        <v>785071</v>
      </c>
      <c r="R92" s="2">
        <v>785071</v>
      </c>
      <c r="S92" s="2">
        <f t="shared" si="4"/>
        <v>775238.25</v>
      </c>
      <c r="T92" s="13"/>
      <c r="U92" s="13"/>
      <c r="V92" s="37">
        <v>91</v>
      </c>
      <c r="W92" s="2">
        <v>45950</v>
      </c>
      <c r="X92" s="2">
        <v>13.406000000000001</v>
      </c>
      <c r="Y92" s="2">
        <v>0</v>
      </c>
      <c r="Z92" s="2">
        <v>93</v>
      </c>
      <c r="AA92" s="2">
        <v>942.85799999999995</v>
      </c>
      <c r="AB92" s="2">
        <v>615985</v>
      </c>
      <c r="AC92" s="2">
        <v>615985</v>
      </c>
      <c r="AD92" s="2">
        <f t="shared" si="5"/>
        <v>604497.5</v>
      </c>
    </row>
    <row r="93" spans="1:30">
      <c r="K93" s="37">
        <v>92</v>
      </c>
      <c r="L93" s="38">
        <v>27440</v>
      </c>
      <c r="M93" s="2">
        <v>21.474</v>
      </c>
      <c r="N93" s="2">
        <v>0</v>
      </c>
      <c r="O93" s="2">
        <v>95</v>
      </c>
      <c r="P93" s="2">
        <v>734.923</v>
      </c>
      <c r="Q93" s="2">
        <v>589241</v>
      </c>
      <c r="R93" s="2">
        <v>589241</v>
      </c>
      <c r="S93" s="2">
        <f t="shared" si="4"/>
        <v>582381</v>
      </c>
      <c r="T93" s="13"/>
      <c r="U93" s="13"/>
      <c r="V93" s="37">
        <v>92</v>
      </c>
      <c r="W93" s="2">
        <v>31006</v>
      </c>
      <c r="X93" s="2">
        <v>13.744</v>
      </c>
      <c r="Y93" s="2">
        <v>0</v>
      </c>
      <c r="Z93" s="2">
        <v>78</v>
      </c>
      <c r="AA93" s="2">
        <v>779.62199999999996</v>
      </c>
      <c r="AB93" s="2">
        <v>426134</v>
      </c>
      <c r="AC93" s="2">
        <v>426134</v>
      </c>
      <c r="AD93" s="2">
        <f t="shared" si="5"/>
        <v>418382.5</v>
      </c>
    </row>
    <row r="94" spans="1:30">
      <c r="K94" s="37">
        <v>93</v>
      </c>
      <c r="L94" s="38">
        <v>25787</v>
      </c>
      <c r="M94" s="2">
        <v>24.224</v>
      </c>
      <c r="N94" s="2">
        <v>0</v>
      </c>
      <c r="O94" s="2">
        <v>93</v>
      </c>
      <c r="P94" s="2">
        <v>752.99599999999998</v>
      </c>
      <c r="Q94" s="2">
        <v>624658</v>
      </c>
      <c r="R94" s="2">
        <v>624658</v>
      </c>
      <c r="S94" s="2">
        <f t="shared" si="4"/>
        <v>618211.25</v>
      </c>
      <c r="T94" s="13"/>
      <c r="U94" s="13"/>
      <c r="V94" s="37">
        <v>93</v>
      </c>
      <c r="W94" s="2">
        <v>16011</v>
      </c>
      <c r="X94" s="2">
        <v>13.462</v>
      </c>
      <c r="Y94" s="2">
        <v>0</v>
      </c>
      <c r="Z94" s="2">
        <v>88</v>
      </c>
      <c r="AA94" s="2">
        <v>522.99599999999998</v>
      </c>
      <c r="AB94" s="2">
        <v>215544</v>
      </c>
      <c r="AC94" s="2">
        <v>215544</v>
      </c>
      <c r="AD94" s="2">
        <f t="shared" si="5"/>
        <v>211541.25</v>
      </c>
    </row>
    <row r="95" spans="1:30">
      <c r="K95" s="37">
        <v>94</v>
      </c>
      <c r="L95" s="38">
        <v>30257</v>
      </c>
      <c r="M95" s="2">
        <v>19.099</v>
      </c>
      <c r="N95" s="2">
        <v>0</v>
      </c>
      <c r="O95" s="2">
        <v>93</v>
      </c>
      <c r="P95" s="2">
        <v>965.024</v>
      </c>
      <c r="Q95" s="2">
        <v>577868</v>
      </c>
      <c r="R95" s="2">
        <v>577868</v>
      </c>
      <c r="S95" s="2">
        <f t="shared" si="4"/>
        <v>570303.75</v>
      </c>
      <c r="T95" s="13"/>
      <c r="U95" s="13"/>
      <c r="V95" s="37">
        <v>94</v>
      </c>
      <c r="W95" s="2">
        <v>36484</v>
      </c>
      <c r="X95" s="2">
        <v>7.5519999999999996</v>
      </c>
      <c r="Y95" s="2">
        <v>0</v>
      </c>
      <c r="Z95" s="2">
        <v>85</v>
      </c>
      <c r="AA95" s="2">
        <v>882.93799999999999</v>
      </c>
      <c r="AB95" s="2">
        <v>275529</v>
      </c>
      <c r="AC95" s="2">
        <v>275529</v>
      </c>
      <c r="AD95" s="2">
        <f t="shared" si="5"/>
        <v>266408</v>
      </c>
    </row>
    <row r="96" spans="1:30">
      <c r="K96" s="37">
        <v>95</v>
      </c>
      <c r="L96" s="38">
        <v>14425</v>
      </c>
      <c r="M96" s="2">
        <v>26.286999999999999</v>
      </c>
      <c r="N96" s="2">
        <v>0</v>
      </c>
      <c r="O96" s="2">
        <v>95</v>
      </c>
      <c r="P96" s="2">
        <v>526.80499999999995</v>
      </c>
      <c r="Q96" s="2">
        <v>379183</v>
      </c>
      <c r="R96" s="2">
        <v>379183</v>
      </c>
      <c r="S96" s="2">
        <f t="shared" si="4"/>
        <v>375576.75</v>
      </c>
      <c r="T96" s="13"/>
      <c r="U96" s="13"/>
      <c r="V96" s="37">
        <v>95</v>
      </c>
      <c r="W96" s="2">
        <v>70077</v>
      </c>
      <c r="X96" s="2">
        <v>8.0630000000000006</v>
      </c>
      <c r="Y96" s="2">
        <v>0</v>
      </c>
      <c r="Z96" s="2">
        <v>88</v>
      </c>
      <c r="AA96" s="2">
        <v>1075.22</v>
      </c>
      <c r="AB96" s="2">
        <v>565060</v>
      </c>
      <c r="AC96" s="2">
        <v>565060</v>
      </c>
      <c r="AD96" s="2">
        <f t="shared" si="5"/>
        <v>547540.75</v>
      </c>
    </row>
    <row r="97" spans="11:30">
      <c r="K97" s="37">
        <v>96</v>
      </c>
      <c r="L97" s="38">
        <v>120980</v>
      </c>
      <c r="M97" s="2">
        <v>17.14</v>
      </c>
      <c r="N97" s="2">
        <v>0</v>
      </c>
      <c r="O97" s="2">
        <v>93</v>
      </c>
      <c r="P97" s="2">
        <v>1490.9390000000001</v>
      </c>
      <c r="Q97" s="2">
        <v>2073622</v>
      </c>
      <c r="R97" s="2">
        <v>2073622</v>
      </c>
      <c r="S97" s="2">
        <f t="shared" si="4"/>
        <v>2043377</v>
      </c>
      <c r="T97" s="13"/>
      <c r="U97" s="13"/>
      <c r="V97" s="37">
        <v>96</v>
      </c>
      <c r="W97" s="2">
        <v>18269</v>
      </c>
      <c r="X97" s="2">
        <v>11.723000000000001</v>
      </c>
      <c r="Y97" s="2">
        <v>0</v>
      </c>
      <c r="Z97" s="2">
        <v>86</v>
      </c>
      <c r="AA97" s="2">
        <v>577.38400000000001</v>
      </c>
      <c r="AB97" s="2">
        <v>214172</v>
      </c>
      <c r="AC97" s="2">
        <v>214172</v>
      </c>
      <c r="AD97" s="2">
        <f t="shared" si="5"/>
        <v>209604.75</v>
      </c>
    </row>
    <row r="98" spans="11:30">
      <c r="K98" s="37">
        <v>97</v>
      </c>
      <c r="L98" s="38">
        <v>52455</v>
      </c>
      <c r="M98" s="2">
        <v>30.504999999999999</v>
      </c>
      <c r="N98" s="2">
        <v>0</v>
      </c>
      <c r="O98" s="2">
        <v>97</v>
      </c>
      <c r="P98" s="2">
        <v>1024.7670000000001</v>
      </c>
      <c r="Q98" s="2">
        <v>1600128</v>
      </c>
      <c r="R98" s="2">
        <v>1600128</v>
      </c>
      <c r="S98" s="2">
        <f t="shared" si="4"/>
        <v>1587014.25</v>
      </c>
      <c r="T98" s="13"/>
      <c r="U98" s="13"/>
      <c r="V98" s="37">
        <v>97</v>
      </c>
      <c r="W98" s="2">
        <v>17831</v>
      </c>
      <c r="X98" s="2">
        <v>8.2210000000000001</v>
      </c>
      <c r="Y98" s="2">
        <v>0</v>
      </c>
      <c r="Z98" s="2">
        <v>74</v>
      </c>
      <c r="AA98" s="2">
        <v>721.41499999999996</v>
      </c>
      <c r="AB98" s="2">
        <v>146581</v>
      </c>
      <c r="AC98" s="2">
        <v>146581</v>
      </c>
      <c r="AD98" s="2">
        <f t="shared" si="5"/>
        <v>142123.25</v>
      </c>
    </row>
    <row r="99" spans="11:30">
      <c r="K99" s="37">
        <v>98</v>
      </c>
      <c r="L99" s="38">
        <v>18105</v>
      </c>
      <c r="M99" s="2">
        <v>28.599</v>
      </c>
      <c r="N99" s="2">
        <v>0</v>
      </c>
      <c r="O99" s="2">
        <v>94</v>
      </c>
      <c r="P99" s="2">
        <v>543.28599999999994</v>
      </c>
      <c r="Q99" s="2">
        <v>517787</v>
      </c>
      <c r="R99" s="2">
        <v>517787</v>
      </c>
      <c r="S99" s="2">
        <f t="shared" si="4"/>
        <v>513260.75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spans="11:30">
      <c r="K100" s="37">
        <v>99</v>
      </c>
      <c r="L100" s="38">
        <v>25577</v>
      </c>
      <c r="M100" s="2">
        <v>20.427</v>
      </c>
      <c r="N100" s="2">
        <v>0</v>
      </c>
      <c r="O100" s="2">
        <v>93</v>
      </c>
      <c r="P100" s="2">
        <v>726.596</v>
      </c>
      <c r="Q100" s="2">
        <v>522466</v>
      </c>
      <c r="R100" s="2">
        <v>522466</v>
      </c>
      <c r="S100" s="2">
        <f t="shared" si="4"/>
        <v>516071.75</v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spans="11:30">
      <c r="K101" s="37">
        <v>100</v>
      </c>
      <c r="L101" s="38">
        <v>72310</v>
      </c>
      <c r="M101" s="2">
        <v>23.881</v>
      </c>
      <c r="N101" s="2">
        <v>0</v>
      </c>
      <c r="O101" s="2">
        <v>99</v>
      </c>
      <c r="P101" s="2">
        <v>1083.806</v>
      </c>
      <c r="Q101" s="2">
        <v>1726856</v>
      </c>
      <c r="R101" s="2">
        <v>1726856</v>
      </c>
      <c r="S101" s="2">
        <f t="shared" si="4"/>
        <v>1708778.5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spans="11:30">
      <c r="K102" s="37">
        <v>101</v>
      </c>
      <c r="L102" s="38">
        <v>19359</v>
      </c>
      <c r="M102" s="2">
        <v>26.992000000000001</v>
      </c>
      <c r="N102" s="2">
        <v>0</v>
      </c>
      <c r="O102" s="2">
        <v>94</v>
      </c>
      <c r="P102" s="2">
        <v>550.29200000000003</v>
      </c>
      <c r="Q102" s="2">
        <v>522541</v>
      </c>
      <c r="R102" s="2">
        <v>522541</v>
      </c>
      <c r="S102" s="2">
        <f t="shared" si="4"/>
        <v>517701.25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spans="11:30">
      <c r="K103" s="37">
        <v>102</v>
      </c>
      <c r="L103" s="38">
        <v>220522</v>
      </c>
      <c r="M103" s="2">
        <v>26.850999999999999</v>
      </c>
      <c r="N103" s="2">
        <v>0</v>
      </c>
      <c r="O103" s="2">
        <v>97</v>
      </c>
      <c r="P103" s="2">
        <v>1958.0350000000001</v>
      </c>
      <c r="Q103" s="2">
        <v>5921209</v>
      </c>
      <c r="R103" s="2">
        <v>5921209</v>
      </c>
      <c r="S103" s="2">
        <f t="shared" si="4"/>
        <v>5866078.5</v>
      </c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spans="11:30">
      <c r="K104" s="37">
        <v>103</v>
      </c>
      <c r="L104" s="38">
        <v>52623</v>
      </c>
      <c r="M104" s="2">
        <v>25.984000000000002</v>
      </c>
      <c r="N104" s="2">
        <v>0</v>
      </c>
      <c r="O104" s="2">
        <v>95</v>
      </c>
      <c r="P104" s="2">
        <v>964.84400000000005</v>
      </c>
      <c r="Q104" s="2">
        <v>1367351</v>
      </c>
      <c r="R104" s="2">
        <v>1367351</v>
      </c>
      <c r="S104" s="2">
        <f t="shared" si="4"/>
        <v>1354195.25</v>
      </c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spans="11:30">
      <c r="K105" s="37">
        <v>104</v>
      </c>
      <c r="L105" s="38">
        <v>46144</v>
      </c>
      <c r="M105" s="2">
        <v>23.603000000000002</v>
      </c>
      <c r="N105" s="2">
        <v>0</v>
      </c>
      <c r="O105" s="2">
        <v>96</v>
      </c>
      <c r="P105" s="2">
        <v>825.37199999999996</v>
      </c>
      <c r="Q105" s="2">
        <v>1089128</v>
      </c>
      <c r="R105" s="2">
        <v>1089128</v>
      </c>
      <c r="S105" s="2">
        <f t="shared" si="4"/>
        <v>1077592</v>
      </c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70A7-D47C-437C-8A39-15FAFFB6F207}">
  <dimension ref="A1:S24"/>
  <sheetViews>
    <sheetView zoomScaleNormal="100" workbookViewId="0"/>
  </sheetViews>
  <sheetFormatPr defaultRowHeight="14.4"/>
  <sheetData>
    <row r="1" spans="1:19">
      <c r="A1" s="49"/>
      <c r="B1" s="13"/>
      <c r="C1" s="13" t="s">
        <v>4</v>
      </c>
      <c r="D1" s="13" t="s">
        <v>115</v>
      </c>
      <c r="E1" s="13" t="s">
        <v>116</v>
      </c>
      <c r="F1" s="13" t="s">
        <v>117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>
      <c r="A2" s="50" t="s">
        <v>118</v>
      </c>
      <c r="B2" s="13" t="s">
        <v>114</v>
      </c>
      <c r="C2" s="13">
        <v>20750.489000000001</v>
      </c>
      <c r="D2" s="13">
        <v>6711.9120000000003</v>
      </c>
      <c r="E2" s="13">
        <v>31280.69</v>
      </c>
      <c r="F2" s="13">
        <v>7043.4470000000001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>
      <c r="A3" s="13"/>
      <c r="B3" s="13" t="s">
        <v>40</v>
      </c>
      <c r="C3" s="13">
        <v>4880.0829999999996</v>
      </c>
      <c r="D3" s="13">
        <v>6870.1040000000003</v>
      </c>
      <c r="E3" s="13">
        <v>10229.276</v>
      </c>
      <c r="F3" s="13">
        <v>9214.69</v>
      </c>
      <c r="G3" s="13"/>
      <c r="H3" s="13"/>
      <c r="I3" s="13" t="s">
        <v>137</v>
      </c>
      <c r="J3" s="13"/>
      <c r="K3" s="13"/>
      <c r="L3" s="13"/>
      <c r="M3" s="13"/>
      <c r="N3" s="13"/>
      <c r="O3" s="13" t="s">
        <v>138</v>
      </c>
      <c r="P3" s="13"/>
      <c r="Q3" s="13"/>
      <c r="R3" s="13"/>
      <c r="S3" s="13"/>
    </row>
    <row r="4" spans="1:19">
      <c r="A4" s="13"/>
      <c r="B4" s="13" t="s">
        <v>42</v>
      </c>
      <c r="C4" s="13">
        <v>4767.79</v>
      </c>
      <c r="D4" s="13">
        <v>6302.1540000000005</v>
      </c>
      <c r="E4" s="13">
        <v>14123.74</v>
      </c>
      <c r="F4" s="13">
        <v>12403.496999999999</v>
      </c>
      <c r="G4" s="13"/>
      <c r="H4" s="13"/>
      <c r="I4" s="13" t="s">
        <v>114</v>
      </c>
      <c r="J4" s="51" t="s">
        <v>4</v>
      </c>
      <c r="K4" s="51" t="s">
        <v>115</v>
      </c>
      <c r="L4" s="51" t="s">
        <v>116</v>
      </c>
      <c r="M4" s="51" t="s">
        <v>117</v>
      </c>
      <c r="N4" s="13"/>
      <c r="O4" s="51" t="s">
        <v>4</v>
      </c>
      <c r="P4" s="51" t="s">
        <v>115</v>
      </c>
      <c r="Q4" s="51" t="s">
        <v>116</v>
      </c>
      <c r="R4" s="51" t="s">
        <v>117</v>
      </c>
      <c r="S4" s="13"/>
    </row>
    <row r="5" spans="1:19">
      <c r="A5" s="13"/>
      <c r="B5" s="13" t="s">
        <v>42</v>
      </c>
      <c r="C5" s="13"/>
      <c r="D5" s="13"/>
      <c r="E5" s="13"/>
      <c r="F5" s="13"/>
      <c r="G5" s="13"/>
      <c r="H5" s="52" t="s">
        <v>118</v>
      </c>
      <c r="I5" s="13" t="s">
        <v>40</v>
      </c>
      <c r="J5" s="13">
        <f t="shared" ref="J5:M7" si="0">C2/C19</f>
        <v>1.3519192109512388</v>
      </c>
      <c r="K5" s="13">
        <f t="shared" si="0"/>
        <v>0.44723363512893016</v>
      </c>
      <c r="L5" s="13">
        <f t="shared" si="0"/>
        <v>2.4543668877431242</v>
      </c>
      <c r="M5" s="13">
        <f t="shared" si="0"/>
        <v>0.6614968998116032</v>
      </c>
      <c r="N5" s="13"/>
      <c r="O5" s="13">
        <v>1</v>
      </c>
      <c r="P5" s="13">
        <f>K5/J5</f>
        <v>0.33081387667702949</v>
      </c>
      <c r="Q5" s="13">
        <f t="shared" ref="Q5:R7" si="1">L5/J5</f>
        <v>1.8154686077847655</v>
      </c>
      <c r="R5" s="13">
        <f t="shared" si="1"/>
        <v>1.4790857570918261</v>
      </c>
      <c r="S5" s="13"/>
    </row>
    <row r="6" spans="1:19">
      <c r="A6" s="13"/>
      <c r="B6" s="13"/>
      <c r="C6" s="13"/>
      <c r="D6" s="13"/>
      <c r="E6" s="13"/>
      <c r="F6" s="13"/>
      <c r="G6" s="13"/>
      <c r="H6" s="13"/>
      <c r="I6" s="13" t="s">
        <v>42</v>
      </c>
      <c r="J6" s="13">
        <f t="shared" si="0"/>
        <v>0.53524371875307442</v>
      </c>
      <c r="K6" s="13">
        <f t="shared" si="0"/>
        <v>0.63700352145422279</v>
      </c>
      <c r="L6" s="13">
        <f t="shared" si="0"/>
        <v>1.1662406109845977</v>
      </c>
      <c r="M6" s="13">
        <f t="shared" si="0"/>
        <v>0.9473446777948199</v>
      </c>
      <c r="N6" s="13"/>
      <c r="O6" s="13">
        <v>1</v>
      </c>
      <c r="P6" s="13">
        <f>K6/J6</f>
        <v>1.1901186303282776</v>
      </c>
      <c r="Q6" s="13">
        <f t="shared" si="1"/>
        <v>2.1788963982641767</v>
      </c>
      <c r="R6" s="13">
        <f t="shared" si="1"/>
        <v>1.4871890749239747</v>
      </c>
      <c r="S6" s="13"/>
    </row>
    <row r="7" spans="1:19">
      <c r="A7" s="50" t="s">
        <v>113</v>
      </c>
      <c r="B7" s="13"/>
      <c r="C7" s="13">
        <v>7162.1540000000005</v>
      </c>
      <c r="D7" s="13">
        <v>11224.325999999999</v>
      </c>
      <c r="E7" s="13">
        <v>17882.861000000001</v>
      </c>
      <c r="F7" s="13">
        <v>15092.619000000001</v>
      </c>
      <c r="G7" s="13"/>
      <c r="H7" s="13"/>
      <c r="I7" s="13" t="s">
        <v>42</v>
      </c>
      <c r="J7" s="13">
        <f t="shared" si="0"/>
        <v>0.29087579800665653</v>
      </c>
      <c r="K7" s="13">
        <f t="shared" si="0"/>
        <v>0.37629877225225611</v>
      </c>
      <c r="L7" s="13">
        <f t="shared" si="0"/>
        <v>0.79484048759217873</v>
      </c>
      <c r="M7" s="13">
        <f t="shared" si="0"/>
        <v>0.5158925815182015</v>
      </c>
      <c r="N7" s="13"/>
      <c r="O7" s="13">
        <v>1</v>
      </c>
      <c r="P7" s="13">
        <f>K7/J7</f>
        <v>1.2936750834239044</v>
      </c>
      <c r="Q7" s="13">
        <f t="shared" si="1"/>
        <v>2.7325769040915162</v>
      </c>
      <c r="R7" s="13">
        <f t="shared" si="1"/>
        <v>1.3709653593351803</v>
      </c>
      <c r="S7" s="13"/>
    </row>
    <row r="8" spans="1:19">
      <c r="A8" s="13"/>
      <c r="B8" s="13" t="s">
        <v>40</v>
      </c>
      <c r="C8" s="13">
        <v>11977.569</v>
      </c>
      <c r="D8" s="13">
        <v>12204.983</v>
      </c>
      <c r="E8" s="13">
        <v>29174.103999999999</v>
      </c>
      <c r="F8" s="13">
        <v>20025.103999999999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13"/>
      <c r="B9" s="13" t="s">
        <v>42</v>
      </c>
      <c r="C9" s="13">
        <v>14102.032999999999</v>
      </c>
      <c r="D9" s="13">
        <v>15843.325999999999</v>
      </c>
      <c r="E9" s="13">
        <v>33942.224999999999</v>
      </c>
      <c r="F9" s="13">
        <v>16599.447</v>
      </c>
      <c r="G9" s="13"/>
      <c r="H9" s="52" t="s">
        <v>113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13"/>
      <c r="B10" s="13" t="s">
        <v>42</v>
      </c>
      <c r="C10" s="13"/>
      <c r="D10" s="13"/>
      <c r="E10" s="13"/>
      <c r="F10" s="13"/>
      <c r="G10" s="13"/>
      <c r="H10" s="13"/>
      <c r="I10" s="13" t="s">
        <v>40</v>
      </c>
      <c r="J10" s="13">
        <f t="shared" ref="J10:M12" si="2">C7/C19</f>
        <v>0.46662291112229975</v>
      </c>
      <c r="K10" s="13">
        <f t="shared" si="2"/>
        <v>0.74790851233630051</v>
      </c>
      <c r="L10" s="13">
        <f t="shared" si="2"/>
        <v>1.4031372676406082</v>
      </c>
      <c r="M10" s="13">
        <f t="shared" si="2"/>
        <v>1.4174481157503847</v>
      </c>
      <c r="N10" s="13"/>
      <c r="O10" s="13">
        <v>1</v>
      </c>
      <c r="P10" s="13">
        <f>K10/J10</f>
        <v>1.6028113804730799</v>
      </c>
      <c r="Q10" s="13">
        <f t="shared" ref="Q10:R12" si="3">L10/J10</f>
        <v>3.0070046587850725</v>
      </c>
      <c r="R10" s="13">
        <f t="shared" si="3"/>
        <v>1.8952159152763093</v>
      </c>
      <c r="S10" s="13"/>
    </row>
    <row r="11" spans="1:19">
      <c r="A11" s="50" t="s">
        <v>119</v>
      </c>
      <c r="B11" s="13"/>
      <c r="C11" s="13">
        <v>18608.986000000001</v>
      </c>
      <c r="D11" s="13">
        <v>13252.325999999999</v>
      </c>
      <c r="E11" s="13">
        <v>25219.69</v>
      </c>
      <c r="F11" s="13">
        <v>9815.0329999999994</v>
      </c>
      <c r="G11" s="13"/>
      <c r="H11" s="13"/>
      <c r="I11" s="13" t="s">
        <v>42</v>
      </c>
      <c r="J11" s="13">
        <f t="shared" si="2"/>
        <v>1.3136904788671715</v>
      </c>
      <c r="K11" s="13">
        <f t="shared" si="2"/>
        <v>1.1316593097118943</v>
      </c>
      <c r="L11" s="13">
        <f t="shared" si="2"/>
        <v>3.3261420333059935</v>
      </c>
      <c r="M11" s="13">
        <f t="shared" si="2"/>
        <v>2.0587426920154401</v>
      </c>
      <c r="N11" s="13"/>
      <c r="O11" s="13">
        <v>1</v>
      </c>
      <c r="P11" s="13">
        <f>K11/J11</f>
        <v>0.86143526798470271</v>
      </c>
      <c r="Q11" s="13">
        <f t="shared" si="3"/>
        <v>2.5319069345575298</v>
      </c>
      <c r="R11" s="13">
        <f t="shared" si="3"/>
        <v>1.8192248093991903</v>
      </c>
      <c r="S11" s="13"/>
    </row>
    <row r="12" spans="1:19">
      <c r="A12" s="13"/>
      <c r="B12" s="13" t="s">
        <v>40</v>
      </c>
      <c r="C12" s="13">
        <v>13691.69</v>
      </c>
      <c r="D12" s="13">
        <v>17923.153999999999</v>
      </c>
      <c r="E12" s="13">
        <v>25200.983</v>
      </c>
      <c r="F12" s="13">
        <v>16144.276</v>
      </c>
      <c r="G12" s="13"/>
      <c r="H12" s="13"/>
      <c r="I12" s="13" t="s">
        <v>42</v>
      </c>
      <c r="J12" s="13">
        <f t="shared" si="2"/>
        <v>0.86034412220152412</v>
      </c>
      <c r="K12" s="13">
        <f t="shared" si="2"/>
        <v>0.94599784806785858</v>
      </c>
      <c r="L12" s="13">
        <f t="shared" si="2"/>
        <v>1.9101636442587755</v>
      </c>
      <c r="M12" s="13">
        <f t="shared" si="2"/>
        <v>0.69041267673177698</v>
      </c>
      <c r="N12" s="13"/>
      <c r="O12" s="13">
        <v>1</v>
      </c>
      <c r="P12" s="13">
        <f>K12/J12</f>
        <v>1.0995575185045214</v>
      </c>
      <c r="Q12" s="13">
        <f t="shared" si="3"/>
        <v>2.220232108253243</v>
      </c>
      <c r="R12" s="13">
        <f t="shared" si="3"/>
        <v>0.72982478569259079</v>
      </c>
      <c r="S12" s="13"/>
    </row>
    <row r="13" spans="1:19">
      <c r="A13" s="13"/>
      <c r="B13" s="13" t="s">
        <v>42</v>
      </c>
      <c r="C13" s="13">
        <v>16610.933000000001</v>
      </c>
      <c r="D13" s="13">
        <v>17333.811000000002</v>
      </c>
      <c r="E13" s="13">
        <v>26945.347000000002</v>
      </c>
      <c r="F13" s="13">
        <v>19073.255000000001</v>
      </c>
      <c r="G13" s="13"/>
      <c r="H13" s="52" t="s">
        <v>119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>
      <c r="A14" s="13"/>
      <c r="B14" s="13" t="s">
        <v>42</v>
      </c>
      <c r="C14" s="13"/>
      <c r="D14" s="13"/>
      <c r="E14" s="13"/>
      <c r="F14" s="13"/>
      <c r="G14" s="13"/>
      <c r="H14" s="13"/>
      <c r="I14" s="13" t="s">
        <v>40</v>
      </c>
      <c r="J14" s="13">
        <f t="shared" ref="J14:M16" si="4">C11/C19</f>
        <v>1.2123977256498701</v>
      </c>
      <c r="K14" s="13">
        <f t="shared" si="4"/>
        <v>0.88303987461302147</v>
      </c>
      <c r="L14" s="13">
        <f t="shared" si="4"/>
        <v>1.9788045613810434</v>
      </c>
      <c r="M14" s="13">
        <f t="shared" si="4"/>
        <v>0.92179495367091979</v>
      </c>
      <c r="N14" s="13"/>
      <c r="O14" s="13">
        <v>1</v>
      </c>
      <c r="P14" s="13">
        <f>K14/J14</f>
        <v>0.72834174457040812</v>
      </c>
      <c r="Q14" s="13">
        <f t="shared" ref="Q14:R16" si="5">L14/J14</f>
        <v>1.6321414330601483</v>
      </c>
      <c r="R14" s="13">
        <f t="shared" si="5"/>
        <v>1.0438882548479276</v>
      </c>
      <c r="S14" s="13"/>
    </row>
    <row r="15" spans="1:19">
      <c r="A15" s="50" t="s">
        <v>110</v>
      </c>
      <c r="B15" s="13"/>
      <c r="C15" s="13">
        <v>18005.205000000002</v>
      </c>
      <c r="D15" s="13">
        <v>20827.447</v>
      </c>
      <c r="E15" s="13">
        <v>27133.933000000001</v>
      </c>
      <c r="F15" s="13">
        <v>20524.103999999999</v>
      </c>
      <c r="G15" s="13"/>
      <c r="H15" s="13"/>
      <c r="I15" s="13" t="s">
        <v>42</v>
      </c>
      <c r="J15" s="13">
        <f t="shared" si="4"/>
        <v>1.5016939407822127</v>
      </c>
      <c r="K15" s="13">
        <f t="shared" si="4"/>
        <v>1.6618543494489075</v>
      </c>
      <c r="L15" s="13">
        <f t="shared" si="4"/>
        <v>2.8731661763092973</v>
      </c>
      <c r="M15" s="13">
        <f t="shared" si="4"/>
        <v>1.6597621781579894</v>
      </c>
      <c r="N15" s="13"/>
      <c r="O15" s="13">
        <v>1</v>
      </c>
      <c r="P15" s="13">
        <f>K15/J15</f>
        <v>1.1066531630162064</v>
      </c>
      <c r="Q15" s="13">
        <f t="shared" si="5"/>
        <v>1.9132834582875806</v>
      </c>
      <c r="R15" s="13">
        <f t="shared" si="5"/>
        <v>0.99874106218056236</v>
      </c>
      <c r="S15" s="13"/>
    </row>
    <row r="16" spans="1:19">
      <c r="A16" s="13"/>
      <c r="B16" s="13" t="s">
        <v>40</v>
      </c>
      <c r="C16" s="13">
        <v>8846.5689999999995</v>
      </c>
      <c r="D16" s="13">
        <v>7025.4470000000001</v>
      </c>
      <c r="E16" s="13">
        <v>18990.852999999999</v>
      </c>
      <c r="F16" s="13">
        <v>6133.9620000000004</v>
      </c>
      <c r="G16" s="13"/>
      <c r="H16" s="13"/>
      <c r="I16" s="13" t="s">
        <v>42</v>
      </c>
      <c r="J16" s="13">
        <f t="shared" si="4"/>
        <v>1.013408390891819</v>
      </c>
      <c r="K16" s="13">
        <f t="shared" si="4"/>
        <v>1.0349940350160678</v>
      </c>
      <c r="L16" s="13">
        <f t="shared" si="4"/>
        <v>1.5164009495941195</v>
      </c>
      <c r="M16" s="13">
        <f t="shared" si="4"/>
        <v>0.79330456240727476</v>
      </c>
      <c r="N16" s="13"/>
      <c r="O16" s="13">
        <v>1</v>
      </c>
      <c r="P16" s="13">
        <f>K16/J16</f>
        <v>1.0213000447975895</v>
      </c>
      <c r="Q16" s="13">
        <f t="shared" si="5"/>
        <v>1.4963374718652738</v>
      </c>
      <c r="R16" s="13">
        <f t="shared" si="5"/>
        <v>0.76648225551846694</v>
      </c>
      <c r="S16" s="13"/>
    </row>
    <row r="17" spans="1:19">
      <c r="A17" s="13"/>
      <c r="B17" s="13" t="s">
        <v>42</v>
      </c>
      <c r="C17" s="13">
        <v>8488.9120000000003</v>
      </c>
      <c r="D17" s="13">
        <v>8341.518</v>
      </c>
      <c r="E17" s="13">
        <v>20015.983</v>
      </c>
      <c r="F17" s="13">
        <v>11968.496999999999</v>
      </c>
      <c r="G17" s="13"/>
      <c r="H17" s="53" t="s">
        <v>110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>
      <c r="A18" s="13"/>
      <c r="B18" s="13" t="s">
        <v>42</v>
      </c>
      <c r="C18" s="13"/>
      <c r="D18" s="13"/>
      <c r="E18" s="13"/>
      <c r="F18" s="13"/>
      <c r="G18" s="13"/>
      <c r="H18" s="13"/>
      <c r="I18" s="13" t="s">
        <v>40</v>
      </c>
      <c r="J18" s="13">
        <f t="shared" ref="J18:M20" si="6">C15/C19</f>
        <v>1.1730606703589155</v>
      </c>
      <c r="K18" s="13">
        <f t="shared" si="6"/>
        <v>1.3877915610730789</v>
      </c>
      <c r="L18" s="13">
        <f t="shared" si="6"/>
        <v>2.1290012045591213</v>
      </c>
      <c r="M18" s="13">
        <f t="shared" si="6"/>
        <v>1.9275549553238527</v>
      </c>
      <c r="N18" s="13"/>
      <c r="O18" s="13">
        <v>1</v>
      </c>
      <c r="P18" s="13">
        <f>K18/J18</f>
        <v>1.1830518200294475</v>
      </c>
      <c r="Q18" s="13">
        <f t="shared" ref="Q18:R20" si="7">L18/J18</f>
        <v>1.81491141793009</v>
      </c>
      <c r="R18" s="13">
        <f t="shared" si="7"/>
        <v>1.3889369336079647</v>
      </c>
      <c r="S18" s="13"/>
    </row>
    <row r="19" spans="1:19">
      <c r="A19" s="13"/>
      <c r="B19" s="13"/>
      <c r="C19" s="13">
        <v>15348.912</v>
      </c>
      <c r="D19" s="13">
        <v>15007.619000000001</v>
      </c>
      <c r="E19" s="13">
        <v>12744.912</v>
      </c>
      <c r="F19" s="13">
        <v>10647.74</v>
      </c>
      <c r="G19" s="13"/>
      <c r="H19" s="13"/>
      <c r="I19" s="13" t="s">
        <v>42</v>
      </c>
      <c r="J19" s="13">
        <f t="shared" si="6"/>
        <v>0.97028482707479913</v>
      </c>
      <c r="K19" s="13">
        <f t="shared" si="6"/>
        <v>0.65140709351561565</v>
      </c>
      <c r="L19" s="13">
        <f t="shared" si="6"/>
        <v>2.1651487364148432</v>
      </c>
      <c r="M19" s="13">
        <f t="shared" si="6"/>
        <v>0.63062091665543485</v>
      </c>
      <c r="N19" s="13"/>
      <c r="O19" s="13">
        <v>1</v>
      </c>
      <c r="P19" s="13">
        <f>K19/J19</f>
        <v>0.67135657009031924</v>
      </c>
      <c r="Q19" s="13">
        <f t="shared" si="7"/>
        <v>2.2314568629732188</v>
      </c>
      <c r="R19" s="13">
        <f t="shared" si="7"/>
        <v>0.96809034309405706</v>
      </c>
      <c r="S19" s="13"/>
    </row>
    <row r="20" spans="1:19">
      <c r="A20" s="50" t="s">
        <v>55</v>
      </c>
      <c r="B20" s="13" t="s">
        <v>40</v>
      </c>
      <c r="C20" s="13">
        <v>9117.4969999999994</v>
      </c>
      <c r="D20" s="13">
        <v>10785.032999999999</v>
      </c>
      <c r="E20" s="13">
        <v>8771.1540000000005</v>
      </c>
      <c r="F20" s="13">
        <v>9726.8610000000008</v>
      </c>
      <c r="G20" s="13"/>
      <c r="H20" s="13"/>
      <c r="I20" s="13" t="s">
        <v>42</v>
      </c>
      <c r="J20" s="13">
        <f t="shared" si="6"/>
        <v>0.51789593337967543</v>
      </c>
      <c r="K20" s="13">
        <f t="shared" si="6"/>
        <v>0.49806827667494236</v>
      </c>
      <c r="L20" s="13">
        <f t="shared" si="6"/>
        <v>1.1264377344355503</v>
      </c>
      <c r="M20" s="13">
        <f t="shared" si="6"/>
        <v>0.49779983936972366</v>
      </c>
      <c r="N20" s="13"/>
      <c r="O20" s="13">
        <v>1</v>
      </c>
      <c r="P20" s="13">
        <f>K20/J20</f>
        <v>0.96171497896239089</v>
      </c>
      <c r="Q20" s="13">
        <f t="shared" si="7"/>
        <v>2.1750271856445451</v>
      </c>
      <c r="R20" s="13">
        <f t="shared" si="7"/>
        <v>0.99946104315855899</v>
      </c>
      <c r="S20" s="13"/>
    </row>
    <row r="21" spans="1:19">
      <c r="A21" s="13"/>
      <c r="B21" s="13" t="s">
        <v>42</v>
      </c>
      <c r="C21" s="13">
        <v>16391.153999999999</v>
      </c>
      <c r="D21" s="13">
        <v>16747.740000000002</v>
      </c>
      <c r="E21" s="13">
        <v>17769.276000000002</v>
      </c>
      <c r="F21" s="13">
        <v>24042.79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>
      <c r="A22" s="13"/>
      <c r="B22" s="13" t="s">
        <v>42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3A99-C663-45D9-B155-DB6369990F85}">
  <dimension ref="A1:R61"/>
  <sheetViews>
    <sheetView workbookViewId="0"/>
  </sheetViews>
  <sheetFormatPr defaultRowHeight="14.4"/>
  <cols>
    <col min="1" max="1" width="31" bestFit="1" customWidth="1"/>
    <col min="18" max="18" width="38.109375" bestFit="1" customWidth="1"/>
  </cols>
  <sheetData>
    <row r="1" spans="1:18">
      <c r="A1" s="58" t="s">
        <v>1053</v>
      </c>
      <c r="R1" s="58" t="s">
        <v>1054</v>
      </c>
    </row>
    <row r="2" spans="1:18" ht="15" customHeight="1">
      <c r="A2" t="s">
        <v>1075</v>
      </c>
      <c r="B2" t="s">
        <v>1055</v>
      </c>
      <c r="C2" t="s">
        <v>1056</v>
      </c>
      <c r="D2" t="s">
        <v>1057</v>
      </c>
      <c r="E2" t="s">
        <v>1058</v>
      </c>
      <c r="F2" t="s">
        <v>1059</v>
      </c>
      <c r="G2" t="s">
        <v>1060</v>
      </c>
      <c r="H2" t="s">
        <v>1061</v>
      </c>
      <c r="I2" t="s">
        <v>1062</v>
      </c>
      <c r="J2" t="s">
        <v>1063</v>
      </c>
      <c r="K2" t="s">
        <v>1064</v>
      </c>
      <c r="L2" t="s">
        <v>1065</v>
      </c>
      <c r="M2" t="s">
        <v>1066</v>
      </c>
      <c r="N2" t="s">
        <v>1067</v>
      </c>
      <c r="O2" t="s">
        <v>1068</v>
      </c>
      <c r="P2" t="s">
        <v>1069</v>
      </c>
    </row>
    <row r="3" spans="1:18">
      <c r="A3">
        <v>1</v>
      </c>
      <c r="B3">
        <v>117.408</v>
      </c>
      <c r="C3">
        <v>204.364</v>
      </c>
      <c r="D3">
        <v>207.929</v>
      </c>
      <c r="E3">
        <v>39.601999999999997</v>
      </c>
      <c r="F3">
        <v>0.94099999999999995</v>
      </c>
      <c r="G3">
        <v>13.717000000000001</v>
      </c>
      <c r="H3">
        <v>23994.04</v>
      </c>
      <c r="I3">
        <v>855059</v>
      </c>
      <c r="J3">
        <v>824</v>
      </c>
      <c r="K3">
        <v>607</v>
      </c>
      <c r="L3">
        <v>118.443</v>
      </c>
      <c r="M3">
        <v>11.615</v>
      </c>
      <c r="N3">
        <v>1.1419999999999999</v>
      </c>
      <c r="O3">
        <v>0.876</v>
      </c>
      <c r="P3">
        <v>0.97399999999999998</v>
      </c>
      <c r="R3">
        <f t="shared" ref="R3:R26" si="0">C3/B3</f>
        <v>1.7406309621150178</v>
      </c>
    </row>
    <row r="4" spans="1:18">
      <c r="A4">
        <v>2</v>
      </c>
      <c r="B4">
        <v>189.273</v>
      </c>
      <c r="C4">
        <v>497.99099999999999</v>
      </c>
      <c r="D4">
        <v>486.61900000000003</v>
      </c>
      <c r="E4">
        <v>50.881999999999998</v>
      </c>
      <c r="F4">
        <v>0.91900000000000004</v>
      </c>
      <c r="G4">
        <v>17.606999999999999</v>
      </c>
      <c r="H4">
        <v>94256.312000000005</v>
      </c>
      <c r="I4">
        <v>3358947</v>
      </c>
      <c r="J4">
        <v>561</v>
      </c>
      <c r="K4">
        <v>939</v>
      </c>
      <c r="L4">
        <v>68.805999999999997</v>
      </c>
      <c r="M4">
        <v>14.462999999999999</v>
      </c>
      <c r="N4">
        <v>1.171</v>
      </c>
      <c r="O4">
        <v>0.85399999999999998</v>
      </c>
      <c r="P4">
        <v>0.96499999999999997</v>
      </c>
      <c r="R4">
        <f t="shared" si="0"/>
        <v>2.6310725777052193</v>
      </c>
    </row>
    <row r="5" spans="1:18">
      <c r="A5">
        <v>3</v>
      </c>
      <c r="B5">
        <v>220.505</v>
      </c>
      <c r="C5">
        <v>509.56799999999998</v>
      </c>
      <c r="D5">
        <v>471.53500000000003</v>
      </c>
      <c r="E5">
        <v>56.567999999999998</v>
      </c>
      <c r="F5">
        <v>0.86599999999999999</v>
      </c>
      <c r="G5">
        <v>19.928000000000001</v>
      </c>
      <c r="H5">
        <v>112362.48</v>
      </c>
      <c r="I5">
        <v>4004184</v>
      </c>
      <c r="J5">
        <v>373</v>
      </c>
      <c r="K5">
        <v>413</v>
      </c>
      <c r="L5">
        <v>163.393</v>
      </c>
      <c r="M5">
        <v>15.582000000000001</v>
      </c>
      <c r="N5">
        <v>1.288</v>
      </c>
      <c r="O5">
        <v>0.77600000000000002</v>
      </c>
      <c r="P5">
        <v>0.94299999999999995</v>
      </c>
      <c r="R5">
        <f t="shared" si="0"/>
        <v>2.3109135847259701</v>
      </c>
    </row>
    <row r="6" spans="1:18">
      <c r="A6">
        <v>4</v>
      </c>
      <c r="B6">
        <v>142.607</v>
      </c>
      <c r="C6">
        <v>310.346</v>
      </c>
      <c r="D6">
        <v>278.161</v>
      </c>
      <c r="E6">
        <v>46.502000000000002</v>
      </c>
      <c r="F6">
        <v>0.82899999999999996</v>
      </c>
      <c r="G6">
        <v>15.765000000000001</v>
      </c>
      <c r="H6">
        <v>44257.614000000001</v>
      </c>
      <c r="I6">
        <v>1577178</v>
      </c>
      <c r="J6">
        <v>44</v>
      </c>
      <c r="K6">
        <v>595</v>
      </c>
      <c r="L6">
        <v>75.224999999999994</v>
      </c>
      <c r="M6">
        <v>13.022</v>
      </c>
      <c r="N6">
        <v>1.1160000000000001</v>
      </c>
      <c r="O6">
        <v>0.89600000000000002</v>
      </c>
      <c r="P6">
        <v>0.93300000000000005</v>
      </c>
      <c r="R6">
        <f t="shared" si="0"/>
        <v>2.1762325832532765</v>
      </c>
    </row>
    <row r="7" spans="1:18">
      <c r="A7">
        <v>5</v>
      </c>
      <c r="B7">
        <v>149.34200000000001</v>
      </c>
      <c r="C7">
        <v>347.03899999999999</v>
      </c>
      <c r="D7">
        <v>260.49299999999999</v>
      </c>
      <c r="E7">
        <v>45.798000000000002</v>
      </c>
      <c r="F7">
        <v>0.89500000000000002</v>
      </c>
      <c r="G7">
        <v>16.175999999999998</v>
      </c>
      <c r="H7">
        <v>51827.45</v>
      </c>
      <c r="I7">
        <v>1846939</v>
      </c>
      <c r="J7">
        <v>85</v>
      </c>
      <c r="K7">
        <v>1015</v>
      </c>
      <c r="L7">
        <v>68.748999999999995</v>
      </c>
      <c r="M7">
        <v>13.401</v>
      </c>
      <c r="N7">
        <v>1.19</v>
      </c>
      <c r="O7">
        <v>0.84099999999999997</v>
      </c>
      <c r="P7">
        <v>0.95599999999999996</v>
      </c>
      <c r="R7">
        <f t="shared" si="0"/>
        <v>2.3237870123608895</v>
      </c>
    </row>
    <row r="8" spans="1:18">
      <c r="A8">
        <v>6</v>
      </c>
      <c r="B8">
        <v>196.79400000000001</v>
      </c>
      <c r="C8">
        <v>262.613</v>
      </c>
      <c r="D8">
        <v>266.73899999999998</v>
      </c>
      <c r="E8">
        <v>53.683</v>
      </c>
      <c r="F8">
        <v>0.85799999999999998</v>
      </c>
      <c r="G8">
        <v>19.222999999999999</v>
      </c>
      <c r="H8">
        <v>51680.606</v>
      </c>
      <c r="I8">
        <v>1841706</v>
      </c>
      <c r="J8">
        <v>859</v>
      </c>
      <c r="K8">
        <v>571</v>
      </c>
      <c r="L8">
        <v>77.417000000000002</v>
      </c>
      <c r="M8">
        <v>13.401999999999999</v>
      </c>
      <c r="N8">
        <v>1.3660000000000001</v>
      </c>
      <c r="O8">
        <v>0.73199999999999998</v>
      </c>
      <c r="P8">
        <v>0.95</v>
      </c>
      <c r="R8">
        <f t="shared" si="0"/>
        <v>1.3344563350508654</v>
      </c>
    </row>
    <row r="9" spans="1:18">
      <c r="A9">
        <v>7</v>
      </c>
      <c r="B9">
        <v>178.44200000000001</v>
      </c>
      <c r="C9">
        <v>408.24700000000001</v>
      </c>
      <c r="D9">
        <v>393.16500000000002</v>
      </c>
      <c r="E9">
        <v>51.128999999999998</v>
      </c>
      <c r="F9">
        <v>0.85799999999999998</v>
      </c>
      <c r="G9">
        <v>19.024999999999999</v>
      </c>
      <c r="H9">
        <v>72848.258000000002</v>
      </c>
      <c r="I9">
        <v>2596043</v>
      </c>
      <c r="J9">
        <v>497</v>
      </c>
      <c r="K9">
        <v>473</v>
      </c>
      <c r="L9">
        <v>39.999000000000002</v>
      </c>
      <c r="M9">
        <v>13.208</v>
      </c>
      <c r="N9">
        <v>1.464</v>
      </c>
      <c r="O9">
        <v>0.68300000000000005</v>
      </c>
      <c r="P9">
        <v>0.95699999999999996</v>
      </c>
      <c r="R9">
        <f t="shared" si="0"/>
        <v>2.2878414274666277</v>
      </c>
    </row>
    <row r="10" spans="1:18">
      <c r="A10">
        <v>8</v>
      </c>
      <c r="B10">
        <v>173.08199999999999</v>
      </c>
      <c r="C10">
        <v>349.947</v>
      </c>
      <c r="D10">
        <v>296.70100000000002</v>
      </c>
      <c r="E10">
        <v>50.332000000000001</v>
      </c>
      <c r="F10">
        <v>0.85899999999999999</v>
      </c>
      <c r="G10">
        <v>16.972000000000001</v>
      </c>
      <c r="H10">
        <v>60569.489000000001</v>
      </c>
      <c r="I10">
        <v>2158473</v>
      </c>
      <c r="J10">
        <v>596</v>
      </c>
      <c r="K10">
        <v>727</v>
      </c>
      <c r="L10">
        <v>48.600999999999999</v>
      </c>
      <c r="M10">
        <v>14.458</v>
      </c>
      <c r="N10">
        <v>1.177</v>
      </c>
      <c r="O10">
        <v>0.85</v>
      </c>
      <c r="P10">
        <v>0.93899999999999995</v>
      </c>
      <c r="R10">
        <f t="shared" si="0"/>
        <v>2.0218566922036953</v>
      </c>
    </row>
    <row r="11" spans="1:18">
      <c r="A11">
        <v>9</v>
      </c>
      <c r="B11">
        <v>120.86</v>
      </c>
      <c r="C11">
        <v>336.28</v>
      </c>
      <c r="D11">
        <v>265.322</v>
      </c>
      <c r="E11">
        <v>41.896000000000001</v>
      </c>
      <c r="F11">
        <v>0.86499999999999999</v>
      </c>
      <c r="G11">
        <v>14.356999999999999</v>
      </c>
      <c r="H11">
        <v>40642.733999999997</v>
      </c>
      <c r="I11">
        <v>1448357</v>
      </c>
      <c r="J11">
        <v>29</v>
      </c>
      <c r="K11">
        <v>748</v>
      </c>
      <c r="L11">
        <v>55.939</v>
      </c>
      <c r="M11">
        <v>12.352</v>
      </c>
      <c r="N11">
        <v>1.129</v>
      </c>
      <c r="O11">
        <v>0.88500000000000001</v>
      </c>
      <c r="P11">
        <v>0.94599999999999995</v>
      </c>
      <c r="R11">
        <f t="shared" si="0"/>
        <v>2.7823928512328311</v>
      </c>
    </row>
    <row r="12" spans="1:18">
      <c r="A12">
        <v>10</v>
      </c>
      <c r="B12">
        <v>74.39</v>
      </c>
      <c r="C12">
        <v>187.398</v>
      </c>
      <c r="D12">
        <v>182.983</v>
      </c>
      <c r="E12">
        <v>31.632999999999999</v>
      </c>
      <c r="F12">
        <v>0.93400000000000005</v>
      </c>
      <c r="G12">
        <v>10.574999999999999</v>
      </c>
      <c r="H12">
        <v>13940.584999999999</v>
      </c>
      <c r="I12">
        <v>496791</v>
      </c>
      <c r="J12">
        <v>755</v>
      </c>
      <c r="K12">
        <v>240</v>
      </c>
      <c r="L12">
        <v>40.503</v>
      </c>
      <c r="M12">
        <v>9.0459999999999994</v>
      </c>
      <c r="N12">
        <v>1.103</v>
      </c>
      <c r="O12">
        <v>0.90700000000000003</v>
      </c>
      <c r="P12">
        <v>0.98099999999999998</v>
      </c>
      <c r="R12">
        <f t="shared" si="0"/>
        <v>2.5191289151767711</v>
      </c>
    </row>
    <row r="13" spans="1:18">
      <c r="A13">
        <v>11</v>
      </c>
      <c r="B13">
        <v>153.97200000000001</v>
      </c>
      <c r="C13">
        <v>309.92599999999999</v>
      </c>
      <c r="D13">
        <v>299.27</v>
      </c>
      <c r="E13">
        <v>47.116</v>
      </c>
      <c r="F13">
        <v>0.872</v>
      </c>
      <c r="G13">
        <v>16.056999999999999</v>
      </c>
      <c r="H13">
        <v>47719.953999999998</v>
      </c>
      <c r="I13">
        <v>1700563</v>
      </c>
      <c r="J13">
        <v>865</v>
      </c>
      <c r="K13">
        <v>321</v>
      </c>
      <c r="L13">
        <v>113.35599999999999</v>
      </c>
      <c r="M13">
        <v>13.539</v>
      </c>
      <c r="N13">
        <v>1.2470000000000001</v>
      </c>
      <c r="O13">
        <v>0.80200000000000005</v>
      </c>
      <c r="P13">
        <v>0.94099999999999995</v>
      </c>
      <c r="R13">
        <f t="shared" si="0"/>
        <v>2.0128724703192789</v>
      </c>
    </row>
    <row r="14" spans="1:18">
      <c r="A14">
        <v>12</v>
      </c>
      <c r="B14">
        <v>238.268</v>
      </c>
      <c r="C14">
        <v>170.62899999999999</v>
      </c>
      <c r="D14">
        <v>265.10700000000003</v>
      </c>
      <c r="E14">
        <v>57.508000000000003</v>
      </c>
      <c r="F14">
        <v>0.90500000000000003</v>
      </c>
      <c r="G14">
        <v>19.422999999999998</v>
      </c>
      <c r="H14">
        <v>40655.474000000002</v>
      </c>
      <c r="I14">
        <v>1448811</v>
      </c>
      <c r="J14">
        <v>585</v>
      </c>
      <c r="K14">
        <v>772</v>
      </c>
      <c r="L14">
        <v>75.004999999999995</v>
      </c>
      <c r="M14">
        <v>16.428999999999998</v>
      </c>
      <c r="N14">
        <v>1.1359999999999999</v>
      </c>
      <c r="O14">
        <v>0.88</v>
      </c>
      <c r="P14">
        <v>0.97299999999999998</v>
      </c>
      <c r="R14">
        <f t="shared" si="0"/>
        <v>0.71612218174492581</v>
      </c>
    </row>
    <row r="15" spans="1:18">
      <c r="A15">
        <v>13</v>
      </c>
      <c r="B15">
        <v>176.309</v>
      </c>
      <c r="C15">
        <v>92.352000000000004</v>
      </c>
      <c r="D15">
        <v>351.36799999999999</v>
      </c>
      <c r="E15">
        <v>51.877000000000002</v>
      </c>
      <c r="F15">
        <v>0.82299999999999995</v>
      </c>
      <c r="G15">
        <v>20.452000000000002</v>
      </c>
      <c r="H15">
        <v>16282.41</v>
      </c>
      <c r="I15">
        <v>580245</v>
      </c>
      <c r="J15">
        <v>832</v>
      </c>
      <c r="K15">
        <v>1008</v>
      </c>
      <c r="L15">
        <v>63.225000000000001</v>
      </c>
      <c r="M15">
        <v>11.923999999999999</v>
      </c>
      <c r="N15">
        <v>1.7250000000000001</v>
      </c>
      <c r="O15">
        <v>0.57999999999999996</v>
      </c>
      <c r="P15">
        <v>0.96399999999999997</v>
      </c>
      <c r="R15">
        <f t="shared" si="0"/>
        <v>0.52380763318945722</v>
      </c>
    </row>
    <row r="16" spans="1:18">
      <c r="A16">
        <v>14</v>
      </c>
      <c r="B16">
        <v>247.977</v>
      </c>
      <c r="C16">
        <v>78.352000000000004</v>
      </c>
      <c r="D16">
        <v>130.90799999999999</v>
      </c>
      <c r="E16">
        <v>59.140999999999998</v>
      </c>
      <c r="F16">
        <v>0.89100000000000001</v>
      </c>
      <c r="G16">
        <v>21.88</v>
      </c>
      <c r="H16">
        <v>19429.482</v>
      </c>
      <c r="I16">
        <v>692395</v>
      </c>
      <c r="J16">
        <v>135</v>
      </c>
      <c r="K16">
        <v>867</v>
      </c>
      <c r="L16">
        <v>78.518000000000001</v>
      </c>
      <c r="M16">
        <v>16.416</v>
      </c>
      <c r="N16">
        <v>1.3160000000000001</v>
      </c>
      <c r="O16">
        <v>0.76</v>
      </c>
      <c r="P16">
        <v>0.97399999999999998</v>
      </c>
      <c r="R16">
        <f t="shared" si="0"/>
        <v>0.31596478705686415</v>
      </c>
    </row>
    <row r="17" spans="1:18">
      <c r="A17">
        <v>15</v>
      </c>
      <c r="B17">
        <v>186.77600000000001</v>
      </c>
      <c r="C17">
        <v>77.507999999999996</v>
      </c>
      <c r="D17">
        <v>135.761</v>
      </c>
      <c r="E17">
        <v>51.122999999999998</v>
      </c>
      <c r="F17">
        <v>0.89800000000000002</v>
      </c>
      <c r="G17">
        <v>18.436</v>
      </c>
      <c r="H17">
        <v>14476.556</v>
      </c>
      <c r="I17">
        <v>515891</v>
      </c>
      <c r="J17">
        <v>59</v>
      </c>
      <c r="K17">
        <v>429</v>
      </c>
      <c r="L17">
        <v>70.906999999999996</v>
      </c>
      <c r="M17">
        <v>13.904999999999999</v>
      </c>
      <c r="N17">
        <v>1.3109999999999999</v>
      </c>
      <c r="O17">
        <v>0.76300000000000001</v>
      </c>
      <c r="P17">
        <v>0.97299999999999998</v>
      </c>
      <c r="R17">
        <f t="shared" si="0"/>
        <v>0.41497836981196723</v>
      </c>
    </row>
    <row r="18" spans="1:18">
      <c r="A18">
        <v>16</v>
      </c>
      <c r="B18">
        <v>217.559</v>
      </c>
      <c r="C18">
        <v>180.01900000000001</v>
      </c>
      <c r="D18">
        <v>268.84300000000002</v>
      </c>
      <c r="E18">
        <v>56.616</v>
      </c>
      <c r="F18">
        <v>0.85299999999999998</v>
      </c>
      <c r="G18">
        <v>20.064</v>
      </c>
      <c r="H18">
        <v>39164.803</v>
      </c>
      <c r="I18">
        <v>1395689</v>
      </c>
      <c r="J18">
        <v>408</v>
      </c>
      <c r="K18">
        <v>285</v>
      </c>
      <c r="L18">
        <v>22.068000000000001</v>
      </c>
      <c r="M18">
        <v>14.726000000000001</v>
      </c>
      <c r="N18">
        <v>1.3919999999999999</v>
      </c>
      <c r="O18">
        <v>0.71899999999999997</v>
      </c>
      <c r="P18">
        <v>0.96</v>
      </c>
      <c r="R18">
        <f t="shared" si="0"/>
        <v>0.82744910575981689</v>
      </c>
    </row>
    <row r="19" spans="1:18">
      <c r="A19">
        <v>17</v>
      </c>
      <c r="B19">
        <v>159.584</v>
      </c>
      <c r="C19">
        <v>204.07</v>
      </c>
      <c r="D19">
        <v>237.04599999999999</v>
      </c>
      <c r="E19">
        <v>47.411999999999999</v>
      </c>
      <c r="F19">
        <v>0.89200000000000002</v>
      </c>
      <c r="G19">
        <v>15.92</v>
      </c>
      <c r="H19">
        <v>32566.364000000001</v>
      </c>
      <c r="I19">
        <v>1160545</v>
      </c>
      <c r="J19">
        <v>881</v>
      </c>
      <c r="K19">
        <v>67</v>
      </c>
      <c r="L19">
        <v>98.471000000000004</v>
      </c>
      <c r="M19">
        <v>13.938000000000001</v>
      </c>
      <c r="N19">
        <v>1.1639999999999999</v>
      </c>
      <c r="O19">
        <v>0.85899999999999999</v>
      </c>
      <c r="P19">
        <v>0.95599999999999996</v>
      </c>
      <c r="R19">
        <f t="shared" si="0"/>
        <v>1.2787622819330258</v>
      </c>
    </row>
    <row r="20" spans="1:18">
      <c r="A20">
        <v>18</v>
      </c>
      <c r="B20">
        <v>206.53100000000001</v>
      </c>
      <c r="C20">
        <v>126.706</v>
      </c>
      <c r="D20">
        <v>284.76100000000002</v>
      </c>
      <c r="E20">
        <v>53.512</v>
      </c>
      <c r="F20">
        <v>0.90600000000000003</v>
      </c>
      <c r="G20">
        <v>18.198</v>
      </c>
      <c r="H20">
        <v>26168.732</v>
      </c>
      <c r="I20">
        <v>932557</v>
      </c>
      <c r="J20">
        <v>503</v>
      </c>
      <c r="K20">
        <v>417</v>
      </c>
      <c r="L20">
        <v>68.394000000000005</v>
      </c>
      <c r="M20">
        <v>15.56</v>
      </c>
      <c r="N20">
        <v>1.05</v>
      </c>
      <c r="O20">
        <v>0.95199999999999996</v>
      </c>
      <c r="P20">
        <v>0.97099999999999997</v>
      </c>
      <c r="R20">
        <f t="shared" si="0"/>
        <v>0.61349627900896231</v>
      </c>
    </row>
    <row r="21" spans="1:18">
      <c r="A21">
        <v>19</v>
      </c>
      <c r="B21">
        <v>186.04599999999999</v>
      </c>
      <c r="C21">
        <v>57.311</v>
      </c>
      <c r="D21">
        <v>273.89800000000002</v>
      </c>
      <c r="E21">
        <v>51.225999999999999</v>
      </c>
      <c r="F21">
        <v>0.89100000000000001</v>
      </c>
      <c r="G21">
        <v>19.195</v>
      </c>
      <c r="H21">
        <v>10662.412</v>
      </c>
      <c r="I21">
        <v>379969</v>
      </c>
      <c r="J21">
        <v>673</v>
      </c>
      <c r="K21">
        <v>720</v>
      </c>
      <c r="L21">
        <v>43.585999999999999</v>
      </c>
      <c r="M21">
        <v>11.968</v>
      </c>
      <c r="N21">
        <v>1.569</v>
      </c>
      <c r="O21">
        <v>0.63700000000000001</v>
      </c>
      <c r="P21">
        <v>0.97399999999999998</v>
      </c>
      <c r="R21">
        <f t="shared" si="0"/>
        <v>0.30804747213054839</v>
      </c>
    </row>
    <row r="22" spans="1:18">
      <c r="A22">
        <v>20</v>
      </c>
      <c r="B22">
        <v>130.45699999999999</v>
      </c>
      <c r="C22">
        <v>67.947000000000003</v>
      </c>
      <c r="D22">
        <v>126.71299999999999</v>
      </c>
      <c r="E22">
        <v>42.927999999999997</v>
      </c>
      <c r="F22">
        <v>0.89</v>
      </c>
      <c r="G22">
        <v>15.983000000000001</v>
      </c>
      <c r="H22">
        <v>8864.1059999999998</v>
      </c>
      <c r="I22">
        <v>315884</v>
      </c>
      <c r="J22">
        <v>745</v>
      </c>
      <c r="K22">
        <v>912</v>
      </c>
      <c r="L22">
        <v>33.024000000000001</v>
      </c>
      <c r="M22">
        <v>11.192</v>
      </c>
      <c r="N22">
        <v>1.4119999999999999</v>
      </c>
      <c r="O22">
        <v>0.70799999999999996</v>
      </c>
      <c r="P22">
        <v>0.96</v>
      </c>
      <c r="R22">
        <f t="shared" si="0"/>
        <v>0.52083828387897935</v>
      </c>
    </row>
    <row r="23" spans="1:18">
      <c r="A23">
        <v>21</v>
      </c>
      <c r="B23">
        <v>89.486999999999995</v>
      </c>
      <c r="C23">
        <v>71.162999999999997</v>
      </c>
      <c r="D23">
        <v>116.989</v>
      </c>
      <c r="E23">
        <v>36.021000000000001</v>
      </c>
      <c r="F23">
        <v>0.86699999999999999</v>
      </c>
      <c r="G23">
        <v>13.605</v>
      </c>
      <c r="H23">
        <v>6368.2240000000002</v>
      </c>
      <c r="I23">
        <v>226940</v>
      </c>
      <c r="J23">
        <v>457</v>
      </c>
      <c r="K23">
        <v>749</v>
      </c>
      <c r="L23">
        <v>170.07400000000001</v>
      </c>
      <c r="M23">
        <v>8.7110000000000003</v>
      </c>
      <c r="N23">
        <v>1.5229999999999999</v>
      </c>
      <c r="O23">
        <v>0.65700000000000003</v>
      </c>
      <c r="P23">
        <v>0.97599999999999998</v>
      </c>
      <c r="R23">
        <f t="shared" si="0"/>
        <v>0.79523282711455301</v>
      </c>
    </row>
    <row r="24" spans="1:18">
      <c r="A24">
        <v>22</v>
      </c>
      <c r="B24">
        <v>117.464</v>
      </c>
      <c r="C24">
        <v>31.731000000000002</v>
      </c>
      <c r="D24">
        <v>76.290000000000006</v>
      </c>
      <c r="E24">
        <v>44.965000000000003</v>
      </c>
      <c r="F24">
        <v>0.73</v>
      </c>
      <c r="G24">
        <v>17.669</v>
      </c>
      <c r="H24">
        <v>3727.21</v>
      </c>
      <c r="I24">
        <v>132824</v>
      </c>
      <c r="J24">
        <v>356</v>
      </c>
      <c r="K24">
        <v>585</v>
      </c>
      <c r="L24">
        <v>121.43</v>
      </c>
      <c r="M24">
        <v>9.4760000000000009</v>
      </c>
      <c r="N24">
        <v>2.0150000000000001</v>
      </c>
      <c r="O24">
        <v>0.496</v>
      </c>
      <c r="P24">
        <v>0.89800000000000002</v>
      </c>
      <c r="R24">
        <f t="shared" si="0"/>
        <v>0.27013382823673637</v>
      </c>
    </row>
    <row r="25" spans="1:18">
      <c r="A25">
        <v>23</v>
      </c>
      <c r="B25">
        <v>175.57900000000001</v>
      </c>
      <c r="C25">
        <v>91.823999999999998</v>
      </c>
      <c r="D25">
        <v>229.804</v>
      </c>
      <c r="E25">
        <v>49.942999999999998</v>
      </c>
      <c r="F25">
        <v>0.88500000000000001</v>
      </c>
      <c r="G25">
        <v>18.175999999999998</v>
      </c>
      <c r="H25">
        <v>16122.405000000001</v>
      </c>
      <c r="I25">
        <v>574543</v>
      </c>
      <c r="J25">
        <v>273</v>
      </c>
      <c r="K25">
        <v>983</v>
      </c>
      <c r="L25">
        <v>9.5489999999999995</v>
      </c>
      <c r="M25">
        <v>12.435</v>
      </c>
      <c r="N25">
        <v>1.454</v>
      </c>
      <c r="O25">
        <v>0.68799999999999994</v>
      </c>
      <c r="P25">
        <v>0.97099999999999997</v>
      </c>
      <c r="R25">
        <f t="shared" si="0"/>
        <v>0.52297826049812335</v>
      </c>
    </row>
    <row r="26" spans="1:18">
      <c r="A26">
        <v>24</v>
      </c>
      <c r="B26">
        <v>235.434</v>
      </c>
      <c r="C26">
        <v>40.783999999999999</v>
      </c>
      <c r="D26">
        <v>88.361999999999995</v>
      </c>
      <c r="E26">
        <v>57.744</v>
      </c>
      <c r="F26">
        <v>0.88700000000000001</v>
      </c>
      <c r="G26">
        <v>19.553000000000001</v>
      </c>
      <c r="H26">
        <v>9601.9770000000008</v>
      </c>
      <c r="I26">
        <v>342179</v>
      </c>
      <c r="J26">
        <v>51</v>
      </c>
      <c r="K26">
        <v>391</v>
      </c>
      <c r="L26">
        <v>83.605999999999995</v>
      </c>
      <c r="M26">
        <v>15.746</v>
      </c>
      <c r="N26">
        <v>1.1739999999999999</v>
      </c>
      <c r="O26">
        <v>0.85199999999999998</v>
      </c>
      <c r="P26">
        <v>0.97</v>
      </c>
      <c r="R26">
        <f t="shared" si="0"/>
        <v>0.17322901535037419</v>
      </c>
    </row>
    <row r="29" spans="1:18">
      <c r="A29" s="58" t="s">
        <v>1070</v>
      </c>
      <c r="R29" s="58" t="s">
        <v>1054</v>
      </c>
    </row>
    <row r="30" spans="1:18">
      <c r="A30" t="s">
        <v>1075</v>
      </c>
      <c r="B30" t="s">
        <v>1055</v>
      </c>
      <c r="C30" t="s">
        <v>1056</v>
      </c>
      <c r="D30" t="s">
        <v>1057</v>
      </c>
      <c r="E30" t="s">
        <v>1058</v>
      </c>
      <c r="F30" t="s">
        <v>1059</v>
      </c>
      <c r="G30" t="s">
        <v>1060</v>
      </c>
      <c r="H30" t="s">
        <v>1061</v>
      </c>
      <c r="I30" t="s">
        <v>1062</v>
      </c>
      <c r="J30" t="s">
        <v>1063</v>
      </c>
      <c r="K30" t="s">
        <v>1064</v>
      </c>
      <c r="L30" t="s">
        <v>1065</v>
      </c>
      <c r="M30" t="s">
        <v>1066</v>
      </c>
      <c r="N30" t="s">
        <v>1067</v>
      </c>
      <c r="O30" t="s">
        <v>1068</v>
      </c>
      <c r="P30" t="s">
        <v>1069</v>
      </c>
    </row>
    <row r="31" spans="1:18">
      <c r="A31">
        <v>1</v>
      </c>
      <c r="B31">
        <v>191.131</v>
      </c>
      <c r="C31">
        <v>322.85899999999998</v>
      </c>
      <c r="D31">
        <v>276.99299999999999</v>
      </c>
      <c r="E31">
        <v>52.28</v>
      </c>
      <c r="F31">
        <v>0.879</v>
      </c>
      <c r="G31">
        <v>19.545999999999999</v>
      </c>
      <c r="H31">
        <v>61708.408000000003</v>
      </c>
      <c r="I31">
        <v>1868708</v>
      </c>
      <c r="J31">
        <v>220</v>
      </c>
      <c r="K31">
        <v>140</v>
      </c>
      <c r="L31">
        <v>110.12</v>
      </c>
      <c r="M31">
        <v>12.72</v>
      </c>
      <c r="N31">
        <v>1.5209999999999999</v>
      </c>
      <c r="O31">
        <v>0.65800000000000003</v>
      </c>
      <c r="P31">
        <v>0.97299999999999998</v>
      </c>
      <c r="R31">
        <f t="shared" ref="R31:R61" si="1">C31/B31</f>
        <v>1.6892026934406243</v>
      </c>
    </row>
    <row r="32" spans="1:18">
      <c r="A32">
        <v>2</v>
      </c>
      <c r="B32">
        <v>159.892</v>
      </c>
      <c r="C32">
        <v>168.25299999999999</v>
      </c>
      <c r="D32">
        <v>208.51499999999999</v>
      </c>
      <c r="E32">
        <v>46.811</v>
      </c>
      <c r="F32">
        <v>0.91700000000000004</v>
      </c>
      <c r="G32">
        <v>16.164999999999999</v>
      </c>
      <c r="H32">
        <v>26902.333999999999</v>
      </c>
      <c r="I32">
        <v>814680</v>
      </c>
      <c r="J32">
        <v>543</v>
      </c>
      <c r="K32">
        <v>200</v>
      </c>
      <c r="L32">
        <v>98.403000000000006</v>
      </c>
      <c r="M32">
        <v>13.86</v>
      </c>
      <c r="N32">
        <v>1.1120000000000001</v>
      </c>
      <c r="O32">
        <v>0.89900000000000002</v>
      </c>
      <c r="P32">
        <v>0.96399999999999997</v>
      </c>
      <c r="R32">
        <f t="shared" si="1"/>
        <v>1.0522915467940859</v>
      </c>
    </row>
    <row r="33" spans="1:18">
      <c r="A33">
        <v>3</v>
      </c>
      <c r="B33">
        <v>65.813000000000002</v>
      </c>
      <c r="C33">
        <v>164.548</v>
      </c>
      <c r="D33">
        <v>218.48</v>
      </c>
      <c r="E33">
        <v>31.445</v>
      </c>
      <c r="F33">
        <v>0.83599999999999997</v>
      </c>
      <c r="G33">
        <v>12.185</v>
      </c>
      <c r="H33">
        <v>10829.388000000001</v>
      </c>
      <c r="I33">
        <v>327945</v>
      </c>
      <c r="J33">
        <v>593</v>
      </c>
      <c r="K33">
        <v>256</v>
      </c>
      <c r="L33">
        <v>72.646000000000001</v>
      </c>
      <c r="M33">
        <v>7.6619999999999999</v>
      </c>
      <c r="N33">
        <v>1.5449999999999999</v>
      </c>
      <c r="O33">
        <v>0.64700000000000002</v>
      </c>
      <c r="P33">
        <v>0.96099999999999997</v>
      </c>
      <c r="R33">
        <f t="shared" si="1"/>
        <v>2.5002355157795573</v>
      </c>
    </row>
    <row r="34" spans="1:18">
      <c r="A34">
        <v>4</v>
      </c>
      <c r="B34">
        <v>195.523</v>
      </c>
      <c r="C34">
        <v>336.61799999999999</v>
      </c>
      <c r="D34">
        <v>280.363</v>
      </c>
      <c r="E34">
        <v>52.146999999999998</v>
      </c>
      <c r="F34">
        <v>0.90400000000000003</v>
      </c>
      <c r="G34">
        <v>18.824000000000002</v>
      </c>
      <c r="H34">
        <v>65816.671000000002</v>
      </c>
      <c r="I34">
        <v>1993118</v>
      </c>
      <c r="J34">
        <v>809</v>
      </c>
      <c r="K34">
        <v>189</v>
      </c>
      <c r="L34">
        <v>96.096000000000004</v>
      </c>
      <c r="M34">
        <v>14.356</v>
      </c>
      <c r="N34">
        <v>1.3049999999999999</v>
      </c>
      <c r="O34">
        <v>0.76600000000000001</v>
      </c>
      <c r="P34">
        <v>0.97099999999999997</v>
      </c>
      <c r="R34">
        <f t="shared" si="1"/>
        <v>1.7216286574980948</v>
      </c>
    </row>
    <row r="35" spans="1:18">
      <c r="A35">
        <v>5</v>
      </c>
      <c r="B35">
        <v>112.44</v>
      </c>
      <c r="C35">
        <v>288.80599999999998</v>
      </c>
      <c r="D35">
        <v>226.929</v>
      </c>
      <c r="E35">
        <v>40.956000000000003</v>
      </c>
      <c r="F35">
        <v>0.84199999999999997</v>
      </c>
      <c r="G35">
        <v>15.701000000000001</v>
      </c>
      <c r="H35">
        <v>32473.271000000001</v>
      </c>
      <c r="I35">
        <v>983384</v>
      </c>
      <c r="J35">
        <v>956</v>
      </c>
      <c r="K35">
        <v>36</v>
      </c>
      <c r="L35">
        <v>106.128</v>
      </c>
      <c r="M35">
        <v>10.122999999999999</v>
      </c>
      <c r="N35">
        <v>1.54</v>
      </c>
      <c r="O35">
        <v>0.65</v>
      </c>
      <c r="P35">
        <v>0.95599999999999996</v>
      </c>
      <c r="R35">
        <f t="shared" si="1"/>
        <v>2.5685343294201353</v>
      </c>
    </row>
    <row r="36" spans="1:18">
      <c r="A36">
        <v>6</v>
      </c>
      <c r="B36">
        <v>225.672</v>
      </c>
      <c r="C36">
        <v>319.46800000000002</v>
      </c>
      <c r="D36">
        <v>341.77300000000002</v>
      </c>
      <c r="E36">
        <v>55.637</v>
      </c>
      <c r="F36">
        <v>0.91600000000000004</v>
      </c>
      <c r="G36">
        <v>19.994</v>
      </c>
      <c r="H36">
        <v>72094.937999999995</v>
      </c>
      <c r="I36">
        <v>2183242</v>
      </c>
      <c r="J36">
        <v>576</v>
      </c>
      <c r="K36">
        <v>611</v>
      </c>
      <c r="L36">
        <v>7.8360000000000003</v>
      </c>
      <c r="M36">
        <v>14.538</v>
      </c>
      <c r="N36">
        <v>1.39</v>
      </c>
      <c r="O36">
        <v>0.72</v>
      </c>
      <c r="P36">
        <v>0.98</v>
      </c>
      <c r="R36">
        <f t="shared" si="1"/>
        <v>1.4156297635506401</v>
      </c>
    </row>
    <row r="37" spans="1:18">
      <c r="A37">
        <v>7</v>
      </c>
      <c r="B37">
        <v>215.369</v>
      </c>
      <c r="C37">
        <v>346.75099999999998</v>
      </c>
      <c r="D37">
        <v>307.661</v>
      </c>
      <c r="E37">
        <v>54.878</v>
      </c>
      <c r="F37">
        <v>0.89900000000000002</v>
      </c>
      <c r="G37">
        <v>19.844000000000001</v>
      </c>
      <c r="H37">
        <v>74679.434999999998</v>
      </c>
      <c r="I37">
        <v>2261508</v>
      </c>
      <c r="J37">
        <v>793</v>
      </c>
      <c r="K37">
        <v>913</v>
      </c>
      <c r="L37">
        <v>159.07499999999999</v>
      </c>
      <c r="M37">
        <v>14.387</v>
      </c>
      <c r="N37">
        <v>1.377</v>
      </c>
      <c r="O37">
        <v>0.72599999999999998</v>
      </c>
      <c r="P37">
        <v>0.97299999999999998</v>
      </c>
      <c r="R37">
        <f t="shared" si="1"/>
        <v>1.6100320844689811</v>
      </c>
    </row>
    <row r="38" spans="1:18">
      <c r="A38">
        <v>8</v>
      </c>
      <c r="B38">
        <v>166.596</v>
      </c>
      <c r="C38">
        <v>421.76400000000001</v>
      </c>
      <c r="D38">
        <v>351.79300000000001</v>
      </c>
      <c r="E38">
        <v>47.933</v>
      </c>
      <c r="F38">
        <v>0.91100000000000003</v>
      </c>
      <c r="G38">
        <v>16.399000000000001</v>
      </c>
      <c r="H38">
        <v>70264.134999999995</v>
      </c>
      <c r="I38">
        <v>2127800</v>
      </c>
      <c r="J38">
        <v>384</v>
      </c>
      <c r="K38">
        <v>891</v>
      </c>
      <c r="L38">
        <v>102.804</v>
      </c>
      <c r="M38">
        <v>14.351000000000001</v>
      </c>
      <c r="N38">
        <v>1.0289999999999999</v>
      </c>
      <c r="O38">
        <v>0.97199999999999998</v>
      </c>
      <c r="P38">
        <v>0.97499999999999998</v>
      </c>
      <c r="R38">
        <f t="shared" si="1"/>
        <v>2.5316574227472448</v>
      </c>
    </row>
    <row r="39" spans="1:18">
      <c r="A39">
        <v>9</v>
      </c>
      <c r="B39">
        <v>126.441</v>
      </c>
      <c r="C39">
        <v>271.46199999999999</v>
      </c>
      <c r="D39">
        <v>255.696</v>
      </c>
      <c r="E39">
        <v>47.548000000000002</v>
      </c>
      <c r="F39">
        <v>0.70299999999999996</v>
      </c>
      <c r="G39">
        <v>19.667000000000002</v>
      </c>
      <c r="H39">
        <v>34323.987000000001</v>
      </c>
      <c r="I39">
        <v>1039429</v>
      </c>
      <c r="J39">
        <v>96</v>
      </c>
      <c r="K39">
        <v>775</v>
      </c>
      <c r="L39">
        <v>125.599</v>
      </c>
      <c r="M39">
        <v>8.7010000000000005</v>
      </c>
      <c r="N39">
        <v>2.2850000000000001</v>
      </c>
      <c r="O39">
        <v>0.438</v>
      </c>
      <c r="P39">
        <v>0.96299999999999997</v>
      </c>
      <c r="R39">
        <f t="shared" si="1"/>
        <v>2.1469460064377852</v>
      </c>
    </row>
    <row r="40" spans="1:18">
      <c r="A40">
        <v>10</v>
      </c>
      <c r="B40">
        <v>155.03800000000001</v>
      </c>
      <c r="C40">
        <v>215.89699999999999</v>
      </c>
      <c r="D40">
        <v>279.31799999999998</v>
      </c>
      <c r="E40">
        <v>49.106000000000002</v>
      </c>
      <c r="F40">
        <v>0.80800000000000005</v>
      </c>
      <c r="G40">
        <v>18.902000000000001</v>
      </c>
      <c r="H40">
        <v>33472.317000000003</v>
      </c>
      <c r="I40">
        <v>1013638</v>
      </c>
      <c r="J40">
        <v>71</v>
      </c>
      <c r="K40">
        <v>813</v>
      </c>
      <c r="L40">
        <v>127.97199999999999</v>
      </c>
      <c r="M40">
        <v>10.847</v>
      </c>
      <c r="N40">
        <v>1.849</v>
      </c>
      <c r="O40">
        <v>0.54100000000000004</v>
      </c>
      <c r="P40">
        <v>0.97399999999999998</v>
      </c>
      <c r="R40">
        <f t="shared" si="1"/>
        <v>1.3925424734581198</v>
      </c>
    </row>
    <row r="41" spans="1:18">
      <c r="A41">
        <v>11</v>
      </c>
      <c r="B41">
        <v>307.005</v>
      </c>
      <c r="C41">
        <v>119.125</v>
      </c>
      <c r="D41">
        <v>242.71899999999999</v>
      </c>
      <c r="E41">
        <v>67.591999999999999</v>
      </c>
      <c r="F41">
        <v>0.84399999999999997</v>
      </c>
      <c r="G41">
        <v>23.8</v>
      </c>
      <c r="H41">
        <v>36572.023000000001</v>
      </c>
      <c r="I41">
        <v>1107506</v>
      </c>
      <c r="J41">
        <v>139</v>
      </c>
      <c r="K41">
        <v>897</v>
      </c>
      <c r="L41">
        <v>104.142</v>
      </c>
      <c r="M41">
        <v>17.591000000000001</v>
      </c>
      <c r="N41">
        <v>1.35</v>
      </c>
      <c r="O41">
        <v>0.74</v>
      </c>
      <c r="P41">
        <v>0.95299999999999996</v>
      </c>
      <c r="R41">
        <f t="shared" si="1"/>
        <v>0.38802299636813731</v>
      </c>
    </row>
    <row r="42" spans="1:18">
      <c r="A42">
        <v>12</v>
      </c>
      <c r="B42">
        <v>273.125</v>
      </c>
      <c r="C42">
        <v>919.02700000000004</v>
      </c>
      <c r="D42">
        <v>652.57299999999998</v>
      </c>
      <c r="E42">
        <v>63.281999999999996</v>
      </c>
      <c r="F42">
        <v>0.85699999999999998</v>
      </c>
      <c r="G42">
        <v>23.408999999999999</v>
      </c>
      <c r="H42">
        <v>251009.02799999999</v>
      </c>
      <c r="I42">
        <v>7601275</v>
      </c>
      <c r="J42">
        <v>137</v>
      </c>
      <c r="K42">
        <v>601</v>
      </c>
      <c r="L42">
        <v>137.517</v>
      </c>
      <c r="M42">
        <v>16.736999999999998</v>
      </c>
      <c r="N42">
        <v>1.32</v>
      </c>
      <c r="O42">
        <v>0.75800000000000001</v>
      </c>
      <c r="P42">
        <v>0.95899999999999996</v>
      </c>
      <c r="R42">
        <f t="shared" si="1"/>
        <v>3.3648585812356981</v>
      </c>
    </row>
    <row r="43" spans="1:18">
      <c r="A43">
        <v>13</v>
      </c>
      <c r="B43">
        <v>153.35499999999999</v>
      </c>
      <c r="C43">
        <v>227.98599999999999</v>
      </c>
      <c r="D43">
        <v>208.59299999999999</v>
      </c>
      <c r="E43">
        <v>46.78</v>
      </c>
      <c r="F43">
        <v>0.88100000000000001</v>
      </c>
      <c r="G43">
        <v>17.295000000000002</v>
      </c>
      <c r="H43">
        <v>34962.74</v>
      </c>
      <c r="I43">
        <v>1245943</v>
      </c>
      <c r="J43">
        <v>137</v>
      </c>
      <c r="K43">
        <v>116</v>
      </c>
      <c r="L43">
        <v>44.215000000000003</v>
      </c>
      <c r="M43">
        <v>12.637</v>
      </c>
      <c r="N43">
        <v>1.339</v>
      </c>
      <c r="O43">
        <v>0.747</v>
      </c>
      <c r="P43">
        <v>0.96</v>
      </c>
      <c r="R43">
        <f t="shared" si="1"/>
        <v>1.4866551465553781</v>
      </c>
    </row>
    <row r="44" spans="1:18">
      <c r="A44">
        <v>14</v>
      </c>
      <c r="B44">
        <v>183.60499999999999</v>
      </c>
      <c r="C44">
        <v>230.48500000000001</v>
      </c>
      <c r="D44">
        <v>192.928</v>
      </c>
      <c r="E44">
        <v>51.203000000000003</v>
      </c>
      <c r="F44">
        <v>0.88</v>
      </c>
      <c r="G44">
        <v>18.821999999999999</v>
      </c>
      <c r="H44">
        <v>42318.188000000002</v>
      </c>
      <c r="I44">
        <v>1508064</v>
      </c>
      <c r="J44">
        <v>47</v>
      </c>
      <c r="K44">
        <v>116</v>
      </c>
      <c r="L44">
        <v>163.98500000000001</v>
      </c>
      <c r="M44">
        <v>12.755000000000001</v>
      </c>
      <c r="N44">
        <v>1.502</v>
      </c>
      <c r="O44">
        <v>0.66600000000000004</v>
      </c>
      <c r="P44">
        <v>0.97099999999999997</v>
      </c>
      <c r="R44">
        <f t="shared" si="1"/>
        <v>1.2553307371803601</v>
      </c>
    </row>
    <row r="45" spans="1:18">
      <c r="A45">
        <v>15</v>
      </c>
      <c r="B45">
        <v>155.79599999999999</v>
      </c>
      <c r="C45">
        <v>208.37799999999999</v>
      </c>
      <c r="D45">
        <v>200.32499999999999</v>
      </c>
      <c r="E45">
        <v>47.344000000000001</v>
      </c>
      <c r="F45">
        <v>0.873</v>
      </c>
      <c r="G45">
        <v>17.161999999999999</v>
      </c>
      <c r="H45">
        <v>32464.53</v>
      </c>
      <c r="I45">
        <v>1156916</v>
      </c>
      <c r="J45">
        <v>459</v>
      </c>
      <c r="K45">
        <v>252</v>
      </c>
      <c r="L45">
        <v>38.659999999999997</v>
      </c>
      <c r="M45">
        <v>12.108000000000001</v>
      </c>
      <c r="N45">
        <v>1.36</v>
      </c>
      <c r="O45">
        <v>0.73499999999999999</v>
      </c>
      <c r="P45">
        <v>0.95899999999999996</v>
      </c>
      <c r="R45">
        <f t="shared" si="1"/>
        <v>1.337505455852525</v>
      </c>
    </row>
    <row r="46" spans="1:18">
      <c r="A46">
        <v>16</v>
      </c>
      <c r="B46">
        <v>214.16399999999999</v>
      </c>
      <c r="C46">
        <v>234.90799999999999</v>
      </c>
      <c r="D46">
        <v>206.30500000000001</v>
      </c>
      <c r="E46">
        <v>57.665999999999997</v>
      </c>
      <c r="F46">
        <v>0.80900000000000005</v>
      </c>
      <c r="G46">
        <v>21.65</v>
      </c>
      <c r="H46">
        <v>50308.718000000001</v>
      </c>
      <c r="I46">
        <v>1792817</v>
      </c>
      <c r="J46">
        <v>859</v>
      </c>
      <c r="K46">
        <v>263</v>
      </c>
      <c r="L46">
        <v>158.19900000000001</v>
      </c>
      <c r="M46">
        <v>12.361000000000001</v>
      </c>
      <c r="N46">
        <v>1.77</v>
      </c>
      <c r="O46">
        <v>0.56499999999999995</v>
      </c>
      <c r="P46">
        <v>0.94599999999999995</v>
      </c>
      <c r="R46">
        <f t="shared" si="1"/>
        <v>1.0968603500121403</v>
      </c>
    </row>
    <row r="47" spans="1:18">
      <c r="A47">
        <v>17</v>
      </c>
      <c r="B47">
        <v>257.54599999999999</v>
      </c>
      <c r="C47">
        <v>388.35500000000002</v>
      </c>
      <c r="D47">
        <v>294.2</v>
      </c>
      <c r="E47">
        <v>60.109000000000002</v>
      </c>
      <c r="F47">
        <v>0.89600000000000002</v>
      </c>
      <c r="G47">
        <v>21.603999999999999</v>
      </c>
      <c r="H47">
        <v>100019.395</v>
      </c>
      <c r="I47">
        <v>3564322</v>
      </c>
      <c r="J47">
        <v>697</v>
      </c>
      <c r="K47">
        <v>549</v>
      </c>
      <c r="L47">
        <v>33.936</v>
      </c>
      <c r="M47">
        <v>16.64</v>
      </c>
      <c r="N47">
        <v>1.161</v>
      </c>
      <c r="O47">
        <v>0.86199999999999999</v>
      </c>
      <c r="P47">
        <v>0.97299999999999998</v>
      </c>
      <c r="R47">
        <f t="shared" si="1"/>
        <v>1.5079053838925862</v>
      </c>
    </row>
    <row r="48" spans="1:18">
      <c r="A48">
        <v>18</v>
      </c>
      <c r="B48">
        <v>228.81200000000001</v>
      </c>
      <c r="C48">
        <v>356.471</v>
      </c>
      <c r="D48">
        <v>293.98700000000002</v>
      </c>
      <c r="E48">
        <v>55.84</v>
      </c>
      <c r="F48">
        <v>0.92200000000000004</v>
      </c>
      <c r="G48">
        <v>19.606999999999999</v>
      </c>
      <c r="H48">
        <v>81564.762000000002</v>
      </c>
      <c r="I48">
        <v>2906667</v>
      </c>
      <c r="J48">
        <v>151</v>
      </c>
      <c r="K48">
        <v>561</v>
      </c>
      <c r="L48">
        <v>160.017</v>
      </c>
      <c r="M48">
        <v>15.903</v>
      </c>
      <c r="N48">
        <v>1.1859999999999999</v>
      </c>
      <c r="O48">
        <v>0.84299999999999997</v>
      </c>
      <c r="P48">
        <v>0.97099999999999997</v>
      </c>
      <c r="R48">
        <f t="shared" si="1"/>
        <v>1.5579209132388161</v>
      </c>
    </row>
    <row r="49" spans="1:18">
      <c r="A49">
        <v>19</v>
      </c>
      <c r="B49">
        <v>189.61</v>
      </c>
      <c r="C49">
        <v>311.41800000000001</v>
      </c>
      <c r="D49">
        <v>285.44</v>
      </c>
      <c r="E49">
        <v>51.026000000000003</v>
      </c>
      <c r="F49">
        <v>0.91500000000000004</v>
      </c>
      <c r="G49">
        <v>17.905999999999999</v>
      </c>
      <c r="H49">
        <v>59047.894999999997</v>
      </c>
      <c r="I49">
        <v>2104249</v>
      </c>
      <c r="J49">
        <v>235</v>
      </c>
      <c r="K49">
        <v>916</v>
      </c>
      <c r="L49">
        <v>62.716000000000001</v>
      </c>
      <c r="M49">
        <v>14.276</v>
      </c>
      <c r="N49">
        <v>1.17</v>
      </c>
      <c r="O49">
        <v>0.85499999999999998</v>
      </c>
      <c r="P49">
        <v>0.97099999999999997</v>
      </c>
      <c r="R49">
        <f t="shared" si="1"/>
        <v>1.6424133748220029</v>
      </c>
    </row>
    <row r="50" spans="1:18">
      <c r="A50">
        <v>20</v>
      </c>
      <c r="B50">
        <v>263.38299999999998</v>
      </c>
      <c r="C50">
        <v>576.39200000000005</v>
      </c>
      <c r="D50">
        <v>405.971</v>
      </c>
      <c r="E50">
        <v>63.182000000000002</v>
      </c>
      <c r="F50">
        <v>0.82899999999999996</v>
      </c>
      <c r="G50">
        <v>23.622</v>
      </c>
      <c r="H50">
        <v>151811.99299999999</v>
      </c>
      <c r="I50">
        <v>5410019</v>
      </c>
      <c r="J50">
        <v>721</v>
      </c>
      <c r="K50">
        <v>1024</v>
      </c>
      <c r="L50">
        <v>36.057000000000002</v>
      </c>
      <c r="M50">
        <v>16.795999999999999</v>
      </c>
      <c r="N50">
        <v>1.37</v>
      </c>
      <c r="O50">
        <v>0.73</v>
      </c>
      <c r="P50">
        <v>0.96299999999999997</v>
      </c>
      <c r="R50">
        <f t="shared" si="1"/>
        <v>2.1884176275613845</v>
      </c>
    </row>
    <row r="51" spans="1:18">
      <c r="A51">
        <v>21</v>
      </c>
      <c r="B51">
        <v>167.77799999999999</v>
      </c>
      <c r="C51">
        <v>706.21299999999997</v>
      </c>
      <c r="D51">
        <v>412.988</v>
      </c>
      <c r="E51">
        <v>47.951000000000001</v>
      </c>
      <c r="F51">
        <v>0.91700000000000004</v>
      </c>
      <c r="G51">
        <v>16.902000000000001</v>
      </c>
      <c r="H51">
        <v>118487.189</v>
      </c>
      <c r="I51">
        <v>4222446</v>
      </c>
      <c r="J51">
        <v>205</v>
      </c>
      <c r="K51">
        <v>121</v>
      </c>
      <c r="L51">
        <v>160.30799999999999</v>
      </c>
      <c r="M51">
        <v>13.336</v>
      </c>
      <c r="N51">
        <v>1.236</v>
      </c>
      <c r="O51">
        <v>0.80900000000000005</v>
      </c>
      <c r="P51">
        <v>0.98</v>
      </c>
      <c r="R51">
        <f t="shared" si="1"/>
        <v>4.2092109811775087</v>
      </c>
    </row>
    <row r="52" spans="1:18">
      <c r="A52">
        <v>22</v>
      </c>
      <c r="B52">
        <v>139.1</v>
      </c>
      <c r="C52">
        <v>453.18599999999998</v>
      </c>
      <c r="D52">
        <v>300.02600000000001</v>
      </c>
      <c r="E52">
        <v>45.692999999999998</v>
      </c>
      <c r="F52">
        <v>0.83699999999999997</v>
      </c>
      <c r="G52">
        <v>16.43</v>
      </c>
      <c r="H52">
        <v>63038.095000000001</v>
      </c>
      <c r="I52">
        <v>2246445</v>
      </c>
      <c r="J52">
        <v>431</v>
      </c>
      <c r="K52">
        <v>119</v>
      </c>
      <c r="L52">
        <v>110.283</v>
      </c>
      <c r="M52">
        <v>11.545</v>
      </c>
      <c r="N52">
        <v>1.4330000000000001</v>
      </c>
      <c r="O52">
        <v>0.69799999999999995</v>
      </c>
      <c r="P52">
        <v>0.93600000000000005</v>
      </c>
      <c r="R52">
        <f t="shared" si="1"/>
        <v>3.2579870596693028</v>
      </c>
    </row>
    <row r="53" spans="1:18">
      <c r="A53">
        <v>23</v>
      </c>
      <c r="B53">
        <v>137.977</v>
      </c>
      <c r="C53">
        <v>380.27300000000002</v>
      </c>
      <c r="D53">
        <v>259.98099999999999</v>
      </c>
      <c r="E53">
        <v>53.082000000000001</v>
      </c>
      <c r="F53">
        <v>0.61499999999999999</v>
      </c>
      <c r="G53">
        <v>17.858000000000001</v>
      </c>
      <c r="H53">
        <v>52468.987000000001</v>
      </c>
      <c r="I53">
        <v>1869801</v>
      </c>
      <c r="J53">
        <v>643</v>
      </c>
      <c r="K53">
        <v>231</v>
      </c>
      <c r="L53">
        <v>36.225000000000001</v>
      </c>
      <c r="M53">
        <v>12.061</v>
      </c>
      <c r="N53">
        <v>1.5189999999999999</v>
      </c>
      <c r="O53">
        <v>0.65800000000000003</v>
      </c>
      <c r="P53">
        <v>0.83599999999999997</v>
      </c>
      <c r="R53">
        <f t="shared" si="1"/>
        <v>2.7560607927408194</v>
      </c>
    </row>
    <row r="54" spans="1:18">
      <c r="A54">
        <v>24</v>
      </c>
      <c r="B54">
        <v>155.095</v>
      </c>
      <c r="C54">
        <v>251.22399999999999</v>
      </c>
      <c r="D54">
        <v>217.74199999999999</v>
      </c>
      <c r="E54">
        <v>46.582999999999998</v>
      </c>
      <c r="F54">
        <v>0.89800000000000002</v>
      </c>
      <c r="G54">
        <v>16.469000000000001</v>
      </c>
      <c r="H54">
        <v>38963.463000000003</v>
      </c>
      <c r="I54">
        <v>1388514</v>
      </c>
      <c r="J54">
        <v>836</v>
      </c>
      <c r="K54">
        <v>415</v>
      </c>
      <c r="L54">
        <v>46.235999999999997</v>
      </c>
      <c r="M54">
        <v>12.513999999999999</v>
      </c>
      <c r="N54">
        <v>1.339</v>
      </c>
      <c r="O54">
        <v>0.747</v>
      </c>
      <c r="P54">
        <v>0.97299999999999998</v>
      </c>
      <c r="R54">
        <f t="shared" si="1"/>
        <v>1.6198072149327831</v>
      </c>
    </row>
    <row r="55" spans="1:18">
      <c r="A55">
        <v>25</v>
      </c>
      <c r="B55">
        <v>158.29400000000001</v>
      </c>
      <c r="C55">
        <v>517.07299999999998</v>
      </c>
      <c r="D55">
        <v>358.59800000000001</v>
      </c>
      <c r="E55">
        <v>46.357999999999997</v>
      </c>
      <c r="F55">
        <v>0.92600000000000005</v>
      </c>
      <c r="G55">
        <v>16.117000000000001</v>
      </c>
      <c r="H55">
        <v>81849.387000000002</v>
      </c>
      <c r="I55">
        <v>2916810</v>
      </c>
      <c r="J55">
        <v>809</v>
      </c>
      <c r="K55">
        <v>597</v>
      </c>
      <c r="L55">
        <v>142.17699999999999</v>
      </c>
      <c r="M55">
        <v>13.47</v>
      </c>
      <c r="N55">
        <v>1.1459999999999999</v>
      </c>
      <c r="O55">
        <v>0.872</v>
      </c>
      <c r="P55">
        <v>0.97299999999999998</v>
      </c>
      <c r="R55">
        <f t="shared" si="1"/>
        <v>3.2665356867600788</v>
      </c>
    </row>
    <row r="56" spans="1:18">
      <c r="A56">
        <v>26</v>
      </c>
      <c r="B56">
        <v>200.10499999999999</v>
      </c>
      <c r="C56">
        <v>363.86599999999999</v>
      </c>
      <c r="D56">
        <v>263.00200000000001</v>
      </c>
      <c r="E56">
        <v>55.798000000000002</v>
      </c>
      <c r="F56">
        <v>0.80800000000000005</v>
      </c>
      <c r="G56">
        <v>22.704000000000001</v>
      </c>
      <c r="H56">
        <v>72811.441999999995</v>
      </c>
      <c r="I56">
        <v>2594731</v>
      </c>
      <c r="J56">
        <v>524</v>
      </c>
      <c r="K56">
        <v>483</v>
      </c>
      <c r="L56">
        <v>117.699</v>
      </c>
      <c r="M56">
        <v>13.098000000000001</v>
      </c>
      <c r="N56">
        <v>1.7669999999999999</v>
      </c>
      <c r="O56">
        <v>0.56599999999999995</v>
      </c>
      <c r="P56">
        <v>0.96299999999999997</v>
      </c>
      <c r="R56">
        <f t="shared" si="1"/>
        <v>1.8183753529397066</v>
      </c>
    </row>
    <row r="57" spans="1:18">
      <c r="A57">
        <v>27</v>
      </c>
      <c r="B57">
        <v>181.44399999999999</v>
      </c>
      <c r="C57">
        <v>733.65</v>
      </c>
      <c r="D57">
        <v>449.435</v>
      </c>
      <c r="E57">
        <v>49.603000000000002</v>
      </c>
      <c r="F57">
        <v>0.92700000000000005</v>
      </c>
      <c r="G57">
        <v>17.858000000000001</v>
      </c>
      <c r="H57">
        <v>133116.51</v>
      </c>
      <c r="I57">
        <v>4743781</v>
      </c>
      <c r="J57">
        <v>261</v>
      </c>
      <c r="K57">
        <v>707</v>
      </c>
      <c r="L57">
        <v>53.774999999999999</v>
      </c>
      <c r="M57">
        <v>13.747999999999999</v>
      </c>
      <c r="N57">
        <v>1.2729999999999999</v>
      </c>
      <c r="O57">
        <v>0.78600000000000003</v>
      </c>
      <c r="P57">
        <v>0.97399999999999998</v>
      </c>
      <c r="R57">
        <f t="shared" si="1"/>
        <v>4.0433963096051677</v>
      </c>
    </row>
    <row r="58" spans="1:18">
      <c r="A58">
        <v>28</v>
      </c>
      <c r="B58">
        <v>136.827</v>
      </c>
      <c r="C58">
        <v>276.149</v>
      </c>
      <c r="D58">
        <v>220.95400000000001</v>
      </c>
      <c r="E58">
        <v>44.893999999999998</v>
      </c>
      <c r="F58">
        <v>0.85299999999999998</v>
      </c>
      <c r="G58">
        <v>16.088999999999999</v>
      </c>
      <c r="H58">
        <v>37784.61</v>
      </c>
      <c r="I58">
        <v>1346504</v>
      </c>
      <c r="J58">
        <v>91</v>
      </c>
      <c r="K58">
        <v>417</v>
      </c>
      <c r="L58">
        <v>128.66</v>
      </c>
      <c r="M58">
        <v>10.897</v>
      </c>
      <c r="N58">
        <v>1.5129999999999999</v>
      </c>
      <c r="O58">
        <v>0.66100000000000003</v>
      </c>
      <c r="P58">
        <v>0.95599999999999996</v>
      </c>
      <c r="R58">
        <f t="shared" si="1"/>
        <v>2.0182347051386058</v>
      </c>
    </row>
    <row r="59" spans="1:18">
      <c r="A59">
        <v>29</v>
      </c>
      <c r="B59">
        <v>221.31899999999999</v>
      </c>
      <c r="C59">
        <v>329.30700000000002</v>
      </c>
      <c r="D59">
        <v>247.44300000000001</v>
      </c>
      <c r="E59">
        <v>54.49</v>
      </c>
      <c r="F59">
        <v>0.93700000000000006</v>
      </c>
      <c r="G59">
        <v>18.353000000000002</v>
      </c>
      <c r="H59">
        <v>72882.016000000003</v>
      </c>
      <c r="I59">
        <v>2597246</v>
      </c>
      <c r="J59">
        <v>40</v>
      </c>
      <c r="K59">
        <v>737</v>
      </c>
      <c r="L59">
        <v>111.413</v>
      </c>
      <c r="M59">
        <v>16.03</v>
      </c>
      <c r="N59">
        <v>1.1140000000000001</v>
      </c>
      <c r="O59">
        <v>0.89800000000000002</v>
      </c>
      <c r="P59">
        <v>0.97699999999999998</v>
      </c>
      <c r="R59">
        <f t="shared" si="1"/>
        <v>1.4879291881853796</v>
      </c>
    </row>
    <row r="60" spans="1:18">
      <c r="A60">
        <v>30</v>
      </c>
      <c r="B60">
        <v>149.398</v>
      </c>
      <c r="C60">
        <v>377.12599999999998</v>
      </c>
      <c r="D60">
        <v>276.39800000000002</v>
      </c>
      <c r="E60">
        <v>47.13</v>
      </c>
      <c r="F60">
        <v>0.84499999999999997</v>
      </c>
      <c r="G60">
        <v>16.263000000000002</v>
      </c>
      <c r="H60">
        <v>56342.002999999997</v>
      </c>
      <c r="I60">
        <v>2007821</v>
      </c>
      <c r="J60">
        <v>17</v>
      </c>
      <c r="K60">
        <v>1019</v>
      </c>
      <c r="L60">
        <v>18.622</v>
      </c>
      <c r="M60">
        <v>12.731</v>
      </c>
      <c r="N60">
        <v>1.1240000000000001</v>
      </c>
      <c r="O60">
        <v>0.89</v>
      </c>
      <c r="P60">
        <v>0.95599999999999996</v>
      </c>
      <c r="R60">
        <f t="shared" si="1"/>
        <v>2.5243042075529791</v>
      </c>
    </row>
    <row r="61" spans="1:18">
      <c r="A61">
        <v>31</v>
      </c>
      <c r="B61">
        <v>182.37</v>
      </c>
      <c r="C61">
        <v>419.54700000000003</v>
      </c>
      <c r="D61">
        <v>307.73500000000001</v>
      </c>
      <c r="E61">
        <v>51.8</v>
      </c>
      <c r="F61">
        <v>0.85399999999999998</v>
      </c>
      <c r="G61">
        <v>18.864000000000001</v>
      </c>
      <c r="H61">
        <v>76512.835000000006</v>
      </c>
      <c r="I61">
        <v>2726635</v>
      </c>
      <c r="J61">
        <v>939</v>
      </c>
      <c r="K61">
        <v>79</v>
      </c>
      <c r="L61">
        <v>41.76</v>
      </c>
      <c r="M61">
        <v>12.84</v>
      </c>
      <c r="N61">
        <v>1.2509999999999999</v>
      </c>
      <c r="O61">
        <v>0.8</v>
      </c>
      <c r="P61">
        <v>0.97599999999999998</v>
      </c>
      <c r="R61">
        <f t="shared" si="1"/>
        <v>2.3005264023688108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AC7E-DCDA-416B-BE57-014E9E9486D0}">
  <dimension ref="A1:I48"/>
  <sheetViews>
    <sheetView workbookViewId="0"/>
  </sheetViews>
  <sheetFormatPr defaultRowHeight="14.4"/>
  <cols>
    <col min="1" max="1" width="23.6640625" bestFit="1" customWidth="1"/>
    <col min="2" max="2" width="14.33203125" bestFit="1" customWidth="1"/>
    <col min="3" max="3" width="33.77734375" bestFit="1" customWidth="1"/>
    <col min="4" max="4" width="44.109375" bestFit="1" customWidth="1"/>
    <col min="5" max="5" width="27.21875" bestFit="1" customWidth="1"/>
    <col min="6" max="6" width="19.44140625" bestFit="1" customWidth="1"/>
    <col min="7" max="7" width="26.21875" bestFit="1" customWidth="1"/>
    <col min="9" max="9" width="12" bestFit="1" customWidth="1"/>
  </cols>
  <sheetData>
    <row r="1" spans="1:9" ht="15.6">
      <c r="A1" s="5" t="s">
        <v>11</v>
      </c>
    </row>
    <row r="2" spans="1:9">
      <c r="A2" s="3" t="s">
        <v>12</v>
      </c>
      <c r="B2" s="3" t="s">
        <v>13</v>
      </c>
      <c r="C2" s="3" t="s">
        <v>14</v>
      </c>
      <c r="D2" s="3" t="s">
        <v>15</v>
      </c>
      <c r="E2" s="3"/>
      <c r="F2" s="54" t="s">
        <v>16</v>
      </c>
      <c r="G2" s="3" t="s">
        <v>17</v>
      </c>
      <c r="H2" s="3" t="s">
        <v>18</v>
      </c>
      <c r="I2" s="3" t="s">
        <v>19</v>
      </c>
    </row>
    <row r="3" spans="1:9">
      <c r="A3" s="2" t="s">
        <v>22</v>
      </c>
      <c r="B3" s="2">
        <v>82</v>
      </c>
      <c r="C3" s="2">
        <v>8</v>
      </c>
      <c r="D3" s="2">
        <v>9.75</v>
      </c>
      <c r="E3" s="2"/>
      <c r="F3" s="54" t="s">
        <v>23</v>
      </c>
      <c r="G3" s="2">
        <v>18</v>
      </c>
      <c r="H3" s="2">
        <v>46</v>
      </c>
      <c r="I3" s="2">
        <f>(G3/H3)*100</f>
        <v>39.130434782608695</v>
      </c>
    </row>
    <row r="4" spans="1:9">
      <c r="A4" s="2" t="s">
        <v>25</v>
      </c>
      <c r="B4" s="2">
        <v>91</v>
      </c>
      <c r="C4" s="2">
        <v>42</v>
      </c>
      <c r="D4" s="2">
        <v>46</v>
      </c>
      <c r="E4" s="2"/>
      <c r="F4" s="54" t="s">
        <v>26</v>
      </c>
      <c r="G4" s="2">
        <v>22</v>
      </c>
      <c r="H4" s="2">
        <v>43</v>
      </c>
      <c r="I4" s="2">
        <f>(G4/H4)*100</f>
        <v>51.162790697674424</v>
      </c>
    </row>
    <row r="5" spans="1:9">
      <c r="A5" s="2"/>
      <c r="B5" s="2"/>
      <c r="C5" s="2"/>
      <c r="D5" s="2"/>
      <c r="E5" s="2"/>
      <c r="F5" s="54" t="s">
        <v>27</v>
      </c>
      <c r="G5" s="2">
        <v>13</v>
      </c>
      <c r="H5" s="2">
        <v>39</v>
      </c>
      <c r="I5" s="2">
        <f>(G5/H5)*100</f>
        <v>33.333333333333329</v>
      </c>
    </row>
    <row r="6" spans="1:9">
      <c r="A6" s="2"/>
      <c r="B6" s="2"/>
      <c r="C6" s="2"/>
      <c r="D6" s="2"/>
      <c r="E6" s="2"/>
      <c r="F6" s="54"/>
      <c r="G6" s="2"/>
      <c r="H6" s="2"/>
      <c r="I6" s="2"/>
    </row>
    <row r="7" spans="1:9">
      <c r="A7" s="2"/>
      <c r="B7" s="2"/>
      <c r="C7" s="2"/>
      <c r="D7" s="2"/>
      <c r="E7" s="2"/>
      <c r="F7" s="54"/>
      <c r="G7" s="2" t="s">
        <v>29</v>
      </c>
      <c r="H7" s="2"/>
      <c r="I7" s="2"/>
    </row>
    <row r="8" spans="1:9">
      <c r="A8" s="2"/>
      <c r="B8" s="2"/>
      <c r="C8" s="2"/>
      <c r="D8" s="2"/>
      <c r="E8" s="2"/>
      <c r="F8" s="54" t="s">
        <v>23</v>
      </c>
      <c r="G8" s="2">
        <v>15</v>
      </c>
      <c r="H8" s="2">
        <v>46</v>
      </c>
      <c r="I8" s="2">
        <f>(G8/H8)*100</f>
        <v>32.608695652173914</v>
      </c>
    </row>
    <row r="9" spans="1:9">
      <c r="A9" s="2"/>
      <c r="B9" s="2"/>
      <c r="C9" s="2"/>
      <c r="D9" s="2"/>
      <c r="E9" s="2"/>
      <c r="F9" s="54" t="s">
        <v>26</v>
      </c>
      <c r="G9" s="2">
        <v>13</v>
      </c>
      <c r="H9" s="2">
        <v>43</v>
      </c>
      <c r="I9" s="2">
        <f>(G9/H9)*100</f>
        <v>30.232558139534881</v>
      </c>
    </row>
    <row r="10" spans="1:9" ht="28.8">
      <c r="A10" s="59"/>
      <c r="B10" s="59"/>
      <c r="C10" s="59"/>
      <c r="D10" s="59"/>
      <c r="E10" s="2"/>
      <c r="F10" s="54" t="s">
        <v>27</v>
      </c>
      <c r="G10" s="2">
        <v>15</v>
      </c>
      <c r="H10" s="2">
        <v>39</v>
      </c>
      <c r="I10" s="2">
        <f>(G10/H10)*100</f>
        <v>38.461538461538467</v>
      </c>
    </row>
    <row r="11" spans="1:9">
      <c r="A11" s="2"/>
      <c r="B11" s="2"/>
      <c r="C11" s="2"/>
      <c r="D11" s="2"/>
      <c r="E11" s="2"/>
      <c r="F11" s="54"/>
      <c r="G11" s="2"/>
      <c r="H11" s="2"/>
      <c r="I11" s="2"/>
    </row>
    <row r="12" spans="1:9">
      <c r="A12" s="2"/>
      <c r="B12" s="2"/>
      <c r="C12" s="2"/>
      <c r="D12" s="2"/>
      <c r="E12" s="2"/>
      <c r="F12" s="54"/>
      <c r="G12" s="2"/>
      <c r="H12" s="2"/>
      <c r="I12" s="2"/>
    </row>
    <row r="13" spans="1:9">
      <c r="A13" s="2"/>
      <c r="B13" s="2"/>
      <c r="C13" s="2"/>
      <c r="D13" s="2"/>
      <c r="E13" s="2"/>
      <c r="F13" s="54"/>
      <c r="G13" s="2"/>
      <c r="H13" s="2"/>
      <c r="I13" s="2"/>
    </row>
    <row r="14" spans="1:9">
      <c r="A14" s="2"/>
      <c r="B14" s="2"/>
      <c r="C14" s="2"/>
      <c r="D14" s="2"/>
      <c r="E14" s="2"/>
      <c r="F14" s="54"/>
      <c r="G14" s="2" t="s">
        <v>31</v>
      </c>
      <c r="H14" s="2"/>
      <c r="I14" s="2"/>
    </row>
    <row r="15" spans="1:9">
      <c r="A15" s="2"/>
      <c r="B15" s="2"/>
      <c r="C15" s="2"/>
      <c r="D15" s="2"/>
      <c r="E15" s="2"/>
      <c r="F15" s="54" t="s">
        <v>23</v>
      </c>
      <c r="G15" s="2">
        <v>13</v>
      </c>
      <c r="H15" s="2">
        <v>46</v>
      </c>
      <c r="I15" s="2">
        <f>(G15/H15)*100</f>
        <v>28.260869565217391</v>
      </c>
    </row>
    <row r="16" spans="1:9">
      <c r="A16" s="2"/>
      <c r="B16" s="2"/>
      <c r="C16" s="2"/>
      <c r="D16" s="2"/>
      <c r="E16" s="2"/>
      <c r="F16" s="54" t="s">
        <v>26</v>
      </c>
      <c r="G16" s="2">
        <v>8</v>
      </c>
      <c r="H16" s="2">
        <v>43</v>
      </c>
      <c r="I16" s="2">
        <f>(G16/H16)*100</f>
        <v>18.604651162790699</v>
      </c>
    </row>
    <row r="17" spans="1:9">
      <c r="A17" s="2"/>
      <c r="B17" s="2"/>
      <c r="C17" s="2"/>
      <c r="D17" s="2"/>
      <c r="E17" s="2"/>
      <c r="F17" s="54" t="s">
        <v>27</v>
      </c>
      <c r="G17" s="2">
        <v>11</v>
      </c>
      <c r="H17" s="2">
        <v>39</v>
      </c>
      <c r="I17" s="2">
        <f>(G17/H17)*100</f>
        <v>28.205128205128204</v>
      </c>
    </row>
    <row r="18" spans="1:9">
      <c r="A18" s="2"/>
      <c r="B18" s="2"/>
      <c r="C18" s="2"/>
      <c r="D18" s="2"/>
      <c r="E18" s="2"/>
      <c r="F18" s="54"/>
      <c r="G18" s="2"/>
      <c r="H18" s="2"/>
      <c r="I18" s="2"/>
    </row>
    <row r="19" spans="1:9">
      <c r="A19" s="2"/>
      <c r="B19" s="2"/>
      <c r="C19" s="2"/>
      <c r="D19" s="2"/>
      <c r="E19" s="2"/>
      <c r="F19" s="54"/>
      <c r="G19" s="2"/>
      <c r="H19" s="2"/>
      <c r="I19" s="2"/>
    </row>
    <row r="20" spans="1:9">
      <c r="A20" s="2"/>
      <c r="B20" s="2"/>
      <c r="C20" s="2"/>
      <c r="D20" s="2"/>
      <c r="E20" s="2"/>
      <c r="F20" s="54"/>
      <c r="G20" s="2" t="s">
        <v>17</v>
      </c>
      <c r="H20" s="2"/>
      <c r="I20" s="2"/>
    </row>
    <row r="21" spans="1:9">
      <c r="A21" s="2"/>
      <c r="B21" s="2"/>
      <c r="C21" s="2"/>
      <c r="D21" s="2"/>
      <c r="E21" s="2"/>
      <c r="F21" s="54" t="s">
        <v>33</v>
      </c>
      <c r="G21" s="2">
        <v>4</v>
      </c>
      <c r="H21" s="2">
        <v>50</v>
      </c>
      <c r="I21" s="2">
        <f>(G21/H21)*100</f>
        <v>8</v>
      </c>
    </row>
    <row r="22" spans="1:9">
      <c r="A22" s="2"/>
      <c r="B22" s="2"/>
      <c r="C22" s="2"/>
      <c r="D22" s="2"/>
      <c r="E22" s="2"/>
      <c r="F22" s="54" t="s">
        <v>34</v>
      </c>
      <c r="G22" s="2">
        <v>8</v>
      </c>
      <c r="H22" s="2">
        <v>42</v>
      </c>
      <c r="I22" s="2">
        <f>(G22/H22)*100</f>
        <v>19.047619047619047</v>
      </c>
    </row>
    <row r="23" spans="1:9">
      <c r="A23" s="2"/>
      <c r="B23" s="2"/>
      <c r="C23" s="2"/>
      <c r="D23" s="2"/>
      <c r="E23" s="2"/>
      <c r="F23" s="54"/>
      <c r="G23" s="2"/>
      <c r="H23" s="2"/>
      <c r="I23" s="2"/>
    </row>
    <row r="24" spans="1:9">
      <c r="A24" s="2"/>
      <c r="B24" s="2"/>
      <c r="C24" s="2"/>
      <c r="D24" s="2"/>
      <c r="E24" s="2"/>
      <c r="F24" s="54"/>
      <c r="G24" s="2" t="s">
        <v>29</v>
      </c>
      <c r="H24" s="2"/>
      <c r="I24" s="2"/>
    </row>
    <row r="25" spans="1:9">
      <c r="A25" s="2"/>
      <c r="B25" s="2"/>
      <c r="C25" s="2"/>
      <c r="D25" s="2"/>
      <c r="E25" s="2"/>
      <c r="F25" s="54" t="s">
        <v>33</v>
      </c>
      <c r="G25" s="2">
        <v>4</v>
      </c>
      <c r="H25" s="2">
        <v>50</v>
      </c>
      <c r="I25" s="2">
        <f>(G25/H25)*100</f>
        <v>8</v>
      </c>
    </row>
    <row r="26" spans="1:9">
      <c r="A26" s="2"/>
      <c r="B26" s="2"/>
      <c r="C26" s="2"/>
      <c r="D26" s="2"/>
      <c r="E26" s="2"/>
      <c r="F26" s="54" t="s">
        <v>34</v>
      </c>
      <c r="G26" s="2">
        <v>2</v>
      </c>
      <c r="H26" s="2">
        <v>42</v>
      </c>
      <c r="I26" s="2">
        <f>(G26/H26)*100</f>
        <v>4.7619047619047619</v>
      </c>
    </row>
    <row r="27" spans="1:9">
      <c r="A27" s="2"/>
      <c r="B27" s="2"/>
      <c r="C27" s="2"/>
      <c r="D27" s="2"/>
      <c r="E27" s="2"/>
      <c r="F27" s="54"/>
      <c r="G27" s="2"/>
      <c r="H27" s="2"/>
      <c r="I27" s="2"/>
    </row>
    <row r="28" spans="1:9">
      <c r="A28" s="2"/>
      <c r="B28" s="2"/>
      <c r="C28" s="2"/>
      <c r="D28" s="2"/>
      <c r="E28" s="2"/>
      <c r="F28" s="54"/>
      <c r="G28" s="2" t="s">
        <v>31</v>
      </c>
      <c r="H28" s="2"/>
      <c r="I28" s="2"/>
    </row>
    <row r="29" spans="1:9">
      <c r="A29" s="2"/>
      <c r="B29" s="2"/>
      <c r="C29" s="2"/>
      <c r="D29" s="2"/>
      <c r="E29" s="2"/>
      <c r="F29" s="54" t="s">
        <v>33</v>
      </c>
      <c r="G29" s="2">
        <v>42</v>
      </c>
      <c r="H29" s="2">
        <v>50</v>
      </c>
      <c r="I29" s="2">
        <f>(G29/H29)*100</f>
        <v>84</v>
      </c>
    </row>
    <row r="30" spans="1:9">
      <c r="A30" s="2"/>
      <c r="B30" s="2"/>
      <c r="C30" s="2"/>
      <c r="D30" s="2"/>
      <c r="E30" s="2"/>
      <c r="F30" s="54" t="s">
        <v>34</v>
      </c>
      <c r="G30" s="2">
        <v>32</v>
      </c>
      <c r="H30" s="2">
        <v>42</v>
      </c>
      <c r="I30" s="2">
        <f>(G30/H30)*100</f>
        <v>76.19047619047619</v>
      </c>
    </row>
    <row r="31" spans="1:9">
      <c r="A31" s="2"/>
      <c r="B31" s="2"/>
      <c r="C31" s="2"/>
      <c r="D31" s="2"/>
      <c r="E31" s="2"/>
      <c r="F31" s="54"/>
      <c r="G31" s="2"/>
      <c r="H31" s="2"/>
      <c r="I31" s="2"/>
    </row>
    <row r="32" spans="1:9">
      <c r="A32" s="2"/>
      <c r="B32" s="2"/>
      <c r="C32" s="2"/>
      <c r="D32" s="2"/>
      <c r="E32" s="2"/>
      <c r="F32" s="54"/>
      <c r="G32" s="54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 ht="15.6">
      <c r="A37" s="5" t="s">
        <v>41</v>
      </c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3" t="s">
        <v>44</v>
      </c>
      <c r="C39" s="3" t="s">
        <v>45</v>
      </c>
      <c r="D39" s="3" t="s">
        <v>46</v>
      </c>
      <c r="E39" s="3" t="s">
        <v>47</v>
      </c>
      <c r="F39" s="3" t="s">
        <v>48</v>
      </c>
      <c r="G39" s="3" t="s">
        <v>49</v>
      </c>
      <c r="H39" s="2"/>
      <c r="I39" s="2"/>
    </row>
    <row r="40" spans="1:9">
      <c r="A40" s="2" t="s">
        <v>50</v>
      </c>
      <c r="B40" s="2">
        <v>93</v>
      </c>
      <c r="C40" s="2">
        <v>9</v>
      </c>
      <c r="D40" s="2">
        <v>3</v>
      </c>
      <c r="E40" s="2">
        <f>(C40/B40)*100</f>
        <v>9.67741935483871</v>
      </c>
      <c r="F40" s="2">
        <f>(D40/B40)*100</f>
        <v>3.225806451612903</v>
      </c>
      <c r="G40" s="2">
        <f>((B40-12)/93)*100</f>
        <v>87.096774193548384</v>
      </c>
      <c r="H40" s="2"/>
      <c r="I40" s="2"/>
    </row>
    <row r="41" spans="1:9">
      <c r="A41" s="2" t="s">
        <v>52</v>
      </c>
      <c r="B41" s="2">
        <v>72</v>
      </c>
      <c r="C41" s="2">
        <v>7</v>
      </c>
      <c r="D41" s="2">
        <v>5</v>
      </c>
      <c r="E41" s="2">
        <f>(C41/B41)*100</f>
        <v>9.7222222222222232</v>
      </c>
      <c r="F41" s="2">
        <f>(D41/B41)*100</f>
        <v>6.9444444444444446</v>
      </c>
      <c r="G41" s="2">
        <f>((72-12)/72)*100</f>
        <v>83.333333333333343</v>
      </c>
      <c r="H41" s="2"/>
      <c r="I41" s="2"/>
    </row>
    <row r="42" spans="1:9">
      <c r="A42" s="2" t="s">
        <v>53</v>
      </c>
      <c r="B42" s="2">
        <v>75</v>
      </c>
      <c r="C42" s="2">
        <v>7</v>
      </c>
      <c r="D42" s="2">
        <v>2</v>
      </c>
      <c r="E42" s="2">
        <f>(C42/B42)*100</f>
        <v>9.3333333333333339</v>
      </c>
      <c r="F42" s="2">
        <f>(D42/B42)*100</f>
        <v>2.666666666666667</v>
      </c>
      <c r="G42" s="2">
        <f>((75-9)/75)*100</f>
        <v>88</v>
      </c>
      <c r="H42" s="2"/>
      <c r="I42" s="2"/>
    </row>
    <row r="43" spans="1:9">
      <c r="A43" s="2" t="s">
        <v>54</v>
      </c>
      <c r="B43" s="2">
        <v>48</v>
      </c>
      <c r="C43" s="2">
        <v>5</v>
      </c>
      <c r="D43" s="2">
        <v>2</v>
      </c>
      <c r="E43" s="2">
        <f>(C43/B43)*100</f>
        <v>10.416666666666668</v>
      </c>
      <c r="F43" s="2">
        <f>(D43/B43)*100</f>
        <v>4.1666666666666661</v>
      </c>
      <c r="G43" s="2">
        <f>((48-7)/48)*100</f>
        <v>85.416666666666657</v>
      </c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 t="s">
        <v>57</v>
      </c>
      <c r="B45" s="2">
        <v>65</v>
      </c>
      <c r="C45" s="2">
        <v>24</v>
      </c>
      <c r="D45" s="2">
        <v>5</v>
      </c>
      <c r="E45" s="2">
        <f>(C45/B45)*100</f>
        <v>36.923076923076927</v>
      </c>
      <c r="F45" s="2">
        <f>(D45/B45)*100</f>
        <v>7.6923076923076925</v>
      </c>
      <c r="G45" s="2">
        <f>((65-29)/65)*100</f>
        <v>55.384615384615387</v>
      </c>
      <c r="H45" s="2"/>
      <c r="I45" s="2"/>
    </row>
    <row r="46" spans="1:9">
      <c r="A46" s="2" t="s">
        <v>59</v>
      </c>
      <c r="B46" s="2">
        <v>68</v>
      </c>
      <c r="C46" s="2">
        <v>21</v>
      </c>
      <c r="D46" s="2">
        <v>5</v>
      </c>
      <c r="E46" s="2">
        <f>(C46/B46)*100</f>
        <v>30.882352941176471</v>
      </c>
      <c r="F46" s="2">
        <f>(D46/B46)*100</f>
        <v>7.3529411764705888</v>
      </c>
      <c r="G46" s="2">
        <f>((68-26)/68)*100</f>
        <v>61.764705882352942</v>
      </c>
      <c r="H46" s="2"/>
      <c r="I46" s="2"/>
    </row>
    <row r="47" spans="1:9">
      <c r="A47" s="2" t="s">
        <v>60</v>
      </c>
      <c r="B47" s="2">
        <v>39</v>
      </c>
      <c r="C47" s="2">
        <v>13</v>
      </c>
      <c r="D47" s="2">
        <v>3</v>
      </c>
      <c r="E47" s="2">
        <f>(C47/B47)*100</f>
        <v>33.333333333333329</v>
      </c>
      <c r="F47" s="2">
        <f>(D47/B47)*100</f>
        <v>7.6923076923076925</v>
      </c>
      <c r="G47" s="2">
        <f>((39-16)/39)*100</f>
        <v>58.974358974358978</v>
      </c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5481-9A00-4C89-B884-5B6F6B33B6E5}">
  <dimension ref="A1:G27"/>
  <sheetViews>
    <sheetView workbookViewId="0"/>
  </sheetViews>
  <sheetFormatPr defaultRowHeight="14.4"/>
  <cols>
    <col min="1" max="1" width="10.109375" bestFit="1" customWidth="1"/>
    <col min="2" max="2" width="6.77734375" bestFit="1" customWidth="1"/>
    <col min="3" max="3" width="6.5546875" bestFit="1" customWidth="1"/>
    <col min="4" max="4" width="6.88671875" bestFit="1" customWidth="1"/>
    <col min="5" max="5" width="7.109375" bestFit="1" customWidth="1"/>
    <col min="6" max="6" width="11.44140625" bestFit="1" customWidth="1"/>
    <col min="7" max="7" width="12" bestFit="1" customWidth="1"/>
  </cols>
  <sheetData>
    <row r="1" spans="1:7">
      <c r="A1" s="6"/>
      <c r="B1" s="7"/>
      <c r="C1" s="8" t="s">
        <v>20</v>
      </c>
      <c r="D1" s="8" t="s">
        <v>1073</v>
      </c>
      <c r="E1" s="8" t="s">
        <v>1072</v>
      </c>
      <c r="F1" s="8" t="s">
        <v>121</v>
      </c>
      <c r="G1" s="9" t="s">
        <v>21</v>
      </c>
    </row>
    <row r="2" spans="1:7">
      <c r="A2" s="10" t="s">
        <v>22</v>
      </c>
      <c r="B2" s="7" t="s">
        <v>174</v>
      </c>
      <c r="C2" s="11">
        <v>23.9406433105469</v>
      </c>
      <c r="D2" s="11">
        <v>21.319944381713899</v>
      </c>
      <c r="E2" s="11">
        <v>2.62069892883301</v>
      </c>
      <c r="F2" s="7">
        <v>0</v>
      </c>
      <c r="G2" s="7">
        <v>1</v>
      </c>
    </row>
    <row r="3" spans="1:7">
      <c r="A3" s="6"/>
      <c r="B3" s="7" t="s">
        <v>174</v>
      </c>
      <c r="C3" s="11">
        <v>23.9698791503906</v>
      </c>
      <c r="D3" s="11">
        <v>21.288383483886701</v>
      </c>
      <c r="E3" s="11">
        <v>2.6814956665039098</v>
      </c>
      <c r="F3" s="7">
        <v>0</v>
      </c>
      <c r="G3" s="7">
        <v>1</v>
      </c>
    </row>
    <row r="4" spans="1:7">
      <c r="A4" s="6"/>
      <c r="B4" s="7" t="s">
        <v>174</v>
      </c>
      <c r="C4" s="11">
        <v>23.8954963684082</v>
      </c>
      <c r="D4" s="11">
        <v>21.329231262206999</v>
      </c>
      <c r="E4" s="11">
        <v>2.5662651062011701</v>
      </c>
      <c r="F4" s="7">
        <v>0</v>
      </c>
      <c r="G4" s="7">
        <v>1</v>
      </c>
    </row>
    <row r="5" spans="1:7">
      <c r="A5" s="6"/>
      <c r="B5" s="7" t="s">
        <v>175</v>
      </c>
      <c r="C5" s="11">
        <v>26.621818542480501</v>
      </c>
      <c r="D5" s="11">
        <v>21.319944381713899</v>
      </c>
      <c r="E5" s="11">
        <v>5.3018741607665998</v>
      </c>
      <c r="F5" s="7">
        <v>0</v>
      </c>
      <c r="G5" s="7">
        <v>1</v>
      </c>
    </row>
    <row r="6" spans="1:7">
      <c r="A6" s="6"/>
      <c r="B6" s="7" t="s">
        <v>175</v>
      </c>
      <c r="C6" s="11">
        <v>27.007328033447301</v>
      </c>
      <c r="D6" s="11">
        <v>21.288383483886701</v>
      </c>
      <c r="E6" s="11">
        <v>5.7189445495605504</v>
      </c>
      <c r="F6" s="7">
        <v>0</v>
      </c>
      <c r="G6" s="7">
        <v>1</v>
      </c>
    </row>
    <row r="7" spans="1:7">
      <c r="A7" s="6"/>
      <c r="B7" s="7" t="s">
        <v>175</v>
      </c>
      <c r="C7" s="11">
        <v>26.254632949829102</v>
      </c>
      <c r="D7" s="11">
        <v>21.329231262206999</v>
      </c>
      <c r="E7" s="11">
        <v>4.9254016876220703</v>
      </c>
      <c r="F7" s="7">
        <v>0</v>
      </c>
      <c r="G7" s="7">
        <v>1</v>
      </c>
    </row>
    <row r="8" spans="1:7">
      <c r="A8" s="6"/>
      <c r="B8" s="7" t="s">
        <v>1051</v>
      </c>
      <c r="C8" s="11">
        <v>24.359268188476602</v>
      </c>
      <c r="D8" s="11">
        <v>21.319944381713899</v>
      </c>
      <c r="E8" s="11">
        <v>3.0393238067627002</v>
      </c>
      <c r="F8" s="7">
        <v>0</v>
      </c>
      <c r="G8" s="7">
        <v>1</v>
      </c>
    </row>
    <row r="9" spans="1:7">
      <c r="A9" s="6"/>
      <c r="B9" s="7" t="s">
        <v>1051</v>
      </c>
      <c r="C9" s="11">
        <v>24.3758144378662</v>
      </c>
      <c r="D9" s="11">
        <v>21.288383483886701</v>
      </c>
      <c r="E9" s="11">
        <v>3.08743095397949</v>
      </c>
      <c r="F9" s="7">
        <v>0</v>
      </c>
      <c r="G9" s="7">
        <v>1</v>
      </c>
    </row>
    <row r="10" spans="1:7">
      <c r="A10" s="6"/>
      <c r="B10" s="7" t="s">
        <v>1051</v>
      </c>
      <c r="C10" s="11">
        <v>24.281078338623001</v>
      </c>
      <c r="D10" s="11">
        <v>21.329231262206999</v>
      </c>
      <c r="E10" s="11">
        <v>2.9518470764160201</v>
      </c>
      <c r="F10" s="7">
        <v>0</v>
      </c>
      <c r="G10" s="7">
        <v>1</v>
      </c>
    </row>
    <row r="11" spans="1:7">
      <c r="A11" s="6"/>
      <c r="B11" s="7" t="s">
        <v>30</v>
      </c>
      <c r="C11" s="11">
        <v>26.531478881835898</v>
      </c>
      <c r="D11" s="11">
        <v>21.319944381713899</v>
      </c>
      <c r="E11" s="11">
        <v>5.2115345001220703</v>
      </c>
      <c r="F11" s="7">
        <v>0</v>
      </c>
      <c r="G11" s="7">
        <v>1</v>
      </c>
    </row>
    <row r="12" spans="1:7">
      <c r="A12" s="6"/>
      <c r="B12" s="7" t="s">
        <v>30</v>
      </c>
      <c r="C12" s="11">
        <v>27.918317794799801</v>
      </c>
      <c r="D12" s="11">
        <v>21.288383483886701</v>
      </c>
      <c r="E12" s="11">
        <v>6.6299343109130904</v>
      </c>
      <c r="F12" s="7">
        <v>0</v>
      </c>
      <c r="G12" s="7">
        <v>1</v>
      </c>
    </row>
    <row r="13" spans="1:7">
      <c r="A13" s="6"/>
      <c r="B13" s="7" t="s">
        <v>30</v>
      </c>
      <c r="C13" s="11">
        <v>26.463546752929702</v>
      </c>
      <c r="D13" s="11">
        <v>21.329231262206999</v>
      </c>
      <c r="E13" s="11">
        <v>5.1343154907226598</v>
      </c>
      <c r="F13" s="7">
        <v>0</v>
      </c>
      <c r="G13" s="7">
        <v>1</v>
      </c>
    </row>
    <row r="14" spans="1:7">
      <c r="A14" s="6"/>
      <c r="B14" s="7"/>
      <c r="C14" s="7"/>
      <c r="D14" s="7"/>
      <c r="E14" s="11"/>
      <c r="F14" s="7"/>
      <c r="G14" s="7"/>
    </row>
    <row r="15" spans="1:7">
      <c r="A15" s="10" t="s">
        <v>32</v>
      </c>
      <c r="B15" s="7" t="s">
        <v>174</v>
      </c>
      <c r="C15" s="11">
        <v>21.9617519378662</v>
      </c>
      <c r="D15" s="11">
        <v>21.1525554656982</v>
      </c>
      <c r="E15" s="11">
        <v>0.80919647216796897</v>
      </c>
      <c r="F15" s="11">
        <v>-1.8138035278320299</v>
      </c>
      <c r="G15" s="7">
        <v>3.5156794313023698</v>
      </c>
    </row>
    <row r="16" spans="1:7">
      <c r="A16" s="6"/>
      <c r="B16" s="7" t="s">
        <v>174</v>
      </c>
      <c r="C16" s="11">
        <v>22.050775527954102</v>
      </c>
      <c r="D16" s="11">
        <v>21.264492034912099</v>
      </c>
      <c r="E16" s="11">
        <v>0.78628349304199197</v>
      </c>
      <c r="F16" s="11">
        <v>-1.83671650695801</v>
      </c>
      <c r="G16" s="7">
        <v>3.5719614414382801</v>
      </c>
    </row>
    <row r="17" spans="1:7">
      <c r="A17" s="6"/>
      <c r="B17" s="7" t="s">
        <v>174</v>
      </c>
      <c r="C17" s="11">
        <v>22.029392242431602</v>
      </c>
      <c r="D17" s="11">
        <v>21.1578159332275</v>
      </c>
      <c r="E17" s="11">
        <v>0.87157630920410201</v>
      </c>
      <c r="F17" s="11">
        <v>-1.7514236907959</v>
      </c>
      <c r="G17" s="7">
        <v>3.3669065773562998</v>
      </c>
    </row>
    <row r="18" spans="1:7">
      <c r="A18" s="6"/>
      <c r="B18" s="7" t="s">
        <v>175</v>
      </c>
      <c r="C18" s="11">
        <v>25.343366622924801</v>
      </c>
      <c r="D18" s="11">
        <v>21.1525554656982</v>
      </c>
      <c r="E18" s="11">
        <v>4.1908111572265598</v>
      </c>
      <c r="F18" s="11">
        <v>-1.1241888427734399</v>
      </c>
      <c r="G18" s="7">
        <v>2.1797895311264499</v>
      </c>
    </row>
    <row r="19" spans="1:7">
      <c r="A19" s="6"/>
      <c r="B19" s="7" t="s">
        <v>175</v>
      </c>
      <c r="C19" s="11">
        <v>25.055109024047901</v>
      </c>
      <c r="D19" s="11">
        <v>21.264492034912099</v>
      </c>
      <c r="E19" s="11">
        <v>3.79061698913574</v>
      </c>
      <c r="F19" s="11">
        <v>-1.52438301086426</v>
      </c>
      <c r="G19" s="7">
        <v>2.87663666217381</v>
      </c>
    </row>
    <row r="20" spans="1:7">
      <c r="A20" s="6"/>
      <c r="B20" s="7" t="s">
        <v>175</v>
      </c>
      <c r="C20" s="11">
        <v>25.400581359863299</v>
      </c>
      <c r="D20" s="11">
        <v>21.1578159332275</v>
      </c>
      <c r="E20" s="11">
        <v>4.2427654266357404</v>
      </c>
      <c r="F20" s="11">
        <v>-1.07223457336426</v>
      </c>
      <c r="G20" s="7">
        <v>2.10268767450092</v>
      </c>
    </row>
    <row r="21" spans="1:7">
      <c r="A21" s="6"/>
      <c r="B21" s="7" t="s">
        <v>1051</v>
      </c>
      <c r="C21" s="11">
        <v>23.056709289550799</v>
      </c>
      <c r="D21" s="11">
        <v>21.1525554656982</v>
      </c>
      <c r="E21" s="11">
        <v>1.90415382385254</v>
      </c>
      <c r="F21" s="11">
        <v>-1.1218461761474601</v>
      </c>
      <c r="G21" s="7">
        <v>2.1762528333015601</v>
      </c>
    </row>
    <row r="22" spans="1:7">
      <c r="A22" s="6"/>
      <c r="B22" s="7" t="s">
        <v>1051</v>
      </c>
      <c r="C22" s="11">
        <v>23.180744171142599</v>
      </c>
      <c r="D22" s="11">
        <v>21.264492034912099</v>
      </c>
      <c r="E22" s="11">
        <v>1.9162521362304701</v>
      </c>
      <c r="F22" s="11">
        <v>-1.1097478637695299</v>
      </c>
      <c r="G22" s="7">
        <v>2.15807927789163</v>
      </c>
    </row>
    <row r="23" spans="1:7">
      <c r="A23" s="6"/>
      <c r="B23" s="7" t="s">
        <v>1051</v>
      </c>
      <c r="C23" s="11">
        <v>23.190639495849599</v>
      </c>
      <c r="D23" s="11">
        <v>21.1578159332275</v>
      </c>
      <c r="E23" s="11">
        <v>2.0328235626220699</v>
      </c>
      <c r="F23" s="11">
        <v>-0.99317643737793004</v>
      </c>
      <c r="G23" s="7">
        <v>1.9905628687633801</v>
      </c>
    </row>
    <row r="24" spans="1:7">
      <c r="A24" s="6"/>
      <c r="B24" s="7" t="s">
        <v>30</v>
      </c>
      <c r="C24" s="11">
        <v>25.8999423980713</v>
      </c>
      <c r="D24" s="11">
        <v>21.1525554656982</v>
      </c>
      <c r="E24" s="11">
        <v>4.7473869323730504</v>
      </c>
      <c r="F24" s="11">
        <v>-0.91161306762695304</v>
      </c>
      <c r="G24" s="7">
        <v>1.8811476215341201</v>
      </c>
    </row>
    <row r="25" spans="1:7">
      <c r="A25" s="6"/>
      <c r="B25" s="7" t="s">
        <v>30</v>
      </c>
      <c r="C25" s="11">
        <v>25.8515815734863</v>
      </c>
      <c r="D25" s="11">
        <v>21.264492034912099</v>
      </c>
      <c r="E25" s="11">
        <v>4.5870895385742196</v>
      </c>
      <c r="F25" s="11">
        <v>-1.0719104614257799</v>
      </c>
      <c r="G25" s="7">
        <v>2.1022153434732598</v>
      </c>
    </row>
    <row r="26" spans="1:7">
      <c r="A26" s="6"/>
      <c r="B26" s="7" t="s">
        <v>30</v>
      </c>
      <c r="C26" s="11">
        <v>25.361465454101602</v>
      </c>
      <c r="D26" s="11">
        <v>21.1578159332275</v>
      </c>
      <c r="E26" s="11">
        <v>4.2036495208740199</v>
      </c>
      <c r="F26" s="11">
        <v>-1.4553504791259799</v>
      </c>
      <c r="G26" s="7">
        <v>2.7422317093177502</v>
      </c>
    </row>
    <row r="27" spans="1:7">
      <c r="A27" s="12"/>
      <c r="B27" s="2"/>
      <c r="C27" s="2"/>
      <c r="D27" s="2"/>
      <c r="E27" s="2"/>
      <c r="F27" s="2"/>
      <c r="G27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0FC3-28A4-4360-9508-974AED3847C5}">
  <dimension ref="A1:E754"/>
  <sheetViews>
    <sheetView workbookViewId="0"/>
  </sheetViews>
  <sheetFormatPr defaultRowHeight="14.4"/>
  <cols>
    <col min="1" max="1" width="12.77734375" bestFit="1" customWidth="1"/>
    <col min="2" max="2" width="9.109375" bestFit="1" customWidth="1"/>
    <col min="4" max="4" width="12.77734375" bestFit="1" customWidth="1"/>
    <col min="5" max="5" width="9.109375" bestFit="1" customWidth="1"/>
  </cols>
  <sheetData>
    <row r="1" spans="1:5">
      <c r="A1" s="1" t="s">
        <v>61</v>
      </c>
      <c r="D1" s="1" t="s">
        <v>2</v>
      </c>
    </row>
    <row r="3" spans="1:5">
      <c r="A3" s="15" t="s">
        <v>64</v>
      </c>
      <c r="B3" s="16" t="s">
        <v>65</v>
      </c>
      <c r="D3" s="15" t="s">
        <v>64</v>
      </c>
      <c r="E3" s="16" t="s">
        <v>65</v>
      </c>
    </row>
    <row r="4" spans="1:5">
      <c r="A4" s="17">
        <v>0</v>
      </c>
      <c r="B4" s="18">
        <v>2337.4189999999999</v>
      </c>
      <c r="D4" s="17">
        <v>0</v>
      </c>
      <c r="E4" s="18">
        <v>3115.9720000000002</v>
      </c>
    </row>
    <row r="5" spans="1:5">
      <c r="A5" s="17"/>
      <c r="B5" s="18">
        <v>2344.25</v>
      </c>
      <c r="D5" s="17"/>
      <c r="E5" s="18">
        <v>3120.9160000000002</v>
      </c>
    </row>
    <row r="6" spans="1:5">
      <c r="A6" s="17"/>
      <c r="B6" s="18">
        <v>2350.5210000000002</v>
      </c>
      <c r="D6" s="17"/>
      <c r="E6" s="18">
        <v>3131.1010000000001</v>
      </c>
    </row>
    <row r="7" spans="1:5">
      <c r="A7" s="17"/>
      <c r="B7" s="18">
        <v>2358.752</v>
      </c>
      <c r="D7" s="17"/>
      <c r="E7" s="18">
        <v>3138.8409999999999</v>
      </c>
    </row>
    <row r="8" spans="1:5">
      <c r="A8" s="17"/>
      <c r="B8" s="18">
        <v>2365.319</v>
      </c>
      <c r="D8" s="17"/>
      <c r="E8" s="18">
        <v>3146.0010000000002</v>
      </c>
    </row>
    <row r="9" spans="1:5">
      <c r="A9" s="17"/>
      <c r="B9" s="18">
        <v>2375.2689999999998</v>
      </c>
      <c r="D9" s="17"/>
      <c r="E9" s="18">
        <v>3153.203</v>
      </c>
    </row>
    <row r="10" spans="1:5">
      <c r="A10" s="17"/>
      <c r="B10" s="18">
        <v>2381.5709999999999</v>
      </c>
      <c r="D10" s="17"/>
      <c r="E10" s="18">
        <v>3158.1109999999999</v>
      </c>
    </row>
    <row r="11" spans="1:5">
      <c r="A11" s="17"/>
      <c r="B11" s="18">
        <v>2366.288</v>
      </c>
      <c r="D11" s="17"/>
      <c r="E11" s="18">
        <v>3163.1840000000002</v>
      </c>
    </row>
    <row r="12" spans="1:5">
      <c r="A12" s="17"/>
      <c r="B12" s="18">
        <v>2337.047</v>
      </c>
      <c r="D12" s="17"/>
      <c r="E12" s="18">
        <v>3176.4969999999998</v>
      </c>
    </row>
    <row r="13" spans="1:5">
      <c r="A13" s="17"/>
      <c r="B13" s="18">
        <v>1918.2249999999999</v>
      </c>
      <c r="D13" s="17"/>
      <c r="E13" s="18">
        <v>3154.2719999999999</v>
      </c>
    </row>
    <row r="14" spans="1:5">
      <c r="A14" s="17"/>
      <c r="B14" s="18">
        <v>1722.1310000000001</v>
      </c>
      <c r="D14" s="17"/>
      <c r="E14" s="18">
        <v>3281.1819999999998</v>
      </c>
    </row>
    <row r="15" spans="1:5">
      <c r="A15" s="17"/>
      <c r="B15" s="18">
        <v>1584.643</v>
      </c>
      <c r="D15" s="17"/>
      <c r="E15" s="18">
        <v>3235.971</v>
      </c>
    </row>
    <row r="16" spans="1:5">
      <c r="A16" s="17"/>
      <c r="B16" s="18">
        <v>1482.415</v>
      </c>
      <c r="D16" s="17"/>
      <c r="E16" s="18">
        <v>3247.0650000000001</v>
      </c>
    </row>
    <row r="17" spans="1:5">
      <c r="A17" s="17"/>
      <c r="B17" s="18">
        <v>1383.893</v>
      </c>
      <c r="D17" s="17"/>
      <c r="E17" s="18">
        <v>3218.0749999999998</v>
      </c>
    </row>
    <row r="18" spans="1:5">
      <c r="A18" s="17"/>
      <c r="B18" s="18">
        <v>1309.462</v>
      </c>
      <c r="D18" s="17"/>
      <c r="E18" s="18">
        <v>3220.99</v>
      </c>
    </row>
    <row r="19" spans="1:5">
      <c r="A19" s="17"/>
      <c r="B19" s="18">
        <v>1235.838</v>
      </c>
      <c r="D19" s="17"/>
      <c r="E19" s="18">
        <v>3150.0520000000001</v>
      </c>
    </row>
    <row r="20" spans="1:5">
      <c r="A20" s="17"/>
      <c r="B20" s="18">
        <v>1180.3620000000001</v>
      </c>
      <c r="D20" s="17"/>
      <c r="E20" s="18">
        <v>3122.67</v>
      </c>
    </row>
    <row r="21" spans="1:5">
      <c r="A21" s="17"/>
      <c r="B21" s="18">
        <v>1129.9929999999999</v>
      </c>
      <c r="D21" s="17"/>
      <c r="E21" s="18">
        <v>3054.2930000000001</v>
      </c>
    </row>
    <row r="22" spans="1:5">
      <c r="A22" s="17"/>
      <c r="B22" s="18">
        <v>1094.9939999999999</v>
      </c>
      <c r="D22" s="17"/>
      <c r="E22" s="18">
        <v>3009.1410000000001</v>
      </c>
    </row>
    <row r="23" spans="1:5">
      <c r="A23" s="17"/>
      <c r="B23" s="18">
        <v>923.72450000000003</v>
      </c>
      <c r="D23" s="17"/>
      <c r="E23" s="18">
        <v>2895.268</v>
      </c>
    </row>
    <row r="24" spans="1:5">
      <c r="A24" s="17"/>
      <c r="B24" s="18">
        <v>893.05920000000003</v>
      </c>
      <c r="D24" s="17"/>
      <c r="E24" s="18">
        <v>2870.53</v>
      </c>
    </row>
    <row r="25" spans="1:5">
      <c r="A25" s="17"/>
      <c r="B25" s="18">
        <v>866.75990000000002</v>
      </c>
      <c r="D25" s="17"/>
      <c r="E25" s="18">
        <v>2700.3449999999998</v>
      </c>
    </row>
    <row r="26" spans="1:5">
      <c r="A26" s="17"/>
      <c r="B26" s="18">
        <v>854.05799999999999</v>
      </c>
      <c r="D26" s="17"/>
      <c r="E26" s="18">
        <v>2579.3240000000001</v>
      </c>
    </row>
    <row r="27" spans="1:5">
      <c r="A27" s="17"/>
      <c r="B27" s="18">
        <v>823.48249999999996</v>
      </c>
      <c r="D27" s="17"/>
      <c r="E27" s="18">
        <v>2405.4989999999998</v>
      </c>
    </row>
    <row r="28" spans="1:5">
      <c r="A28" s="17"/>
      <c r="B28" s="18">
        <v>814.07860000000005</v>
      </c>
      <c r="D28" s="17"/>
      <c r="E28" s="18">
        <v>2267.6260000000002</v>
      </c>
    </row>
    <row r="29" spans="1:5">
      <c r="A29" s="17"/>
      <c r="B29" s="18">
        <v>795.42190000000005</v>
      </c>
      <c r="D29" s="17"/>
      <c r="E29" s="18">
        <v>2094.9119999999998</v>
      </c>
    </row>
    <row r="30" spans="1:5">
      <c r="A30" s="17"/>
      <c r="B30" s="18">
        <v>795.34479999999996</v>
      </c>
      <c r="D30" s="17"/>
      <c r="E30" s="18">
        <v>1955.29</v>
      </c>
    </row>
    <row r="31" spans="1:5">
      <c r="A31" s="17"/>
      <c r="B31" s="18">
        <v>781.5059</v>
      </c>
      <c r="D31" s="17"/>
      <c r="E31" s="18">
        <v>1763.134</v>
      </c>
    </row>
    <row r="32" spans="1:5">
      <c r="A32" s="17"/>
      <c r="B32" s="18">
        <v>782.47199999999998</v>
      </c>
      <c r="D32" s="17"/>
      <c r="E32" s="18">
        <v>1566.616</v>
      </c>
    </row>
    <row r="33" spans="1:5">
      <c r="A33" s="17"/>
      <c r="B33" s="18">
        <v>610.79819999999995</v>
      </c>
      <c r="D33" s="17"/>
      <c r="E33" s="18">
        <v>1348.596</v>
      </c>
    </row>
    <row r="34" spans="1:5">
      <c r="A34" s="17">
        <v>1</v>
      </c>
      <c r="B34" s="18">
        <v>592.77800000000002</v>
      </c>
      <c r="D34" s="17">
        <v>1</v>
      </c>
      <c r="E34" s="18">
        <v>1264.124</v>
      </c>
    </row>
    <row r="35" spans="1:5">
      <c r="A35" s="17"/>
      <c r="B35" s="18">
        <v>595.86149999999998</v>
      </c>
      <c r="D35" s="17"/>
      <c r="E35" s="18">
        <v>1187.896</v>
      </c>
    </row>
    <row r="36" spans="1:5">
      <c r="A36" s="17"/>
      <c r="B36" s="18">
        <v>603.92679999999996</v>
      </c>
      <c r="D36" s="17"/>
      <c r="E36" s="18">
        <v>1128.2719999999999</v>
      </c>
    </row>
    <row r="37" spans="1:5">
      <c r="A37" s="17"/>
      <c r="B37" s="18">
        <v>603.26170000000002</v>
      </c>
      <c r="D37" s="17"/>
      <c r="E37" s="18">
        <v>1067.0730000000001</v>
      </c>
    </row>
    <row r="38" spans="1:5">
      <c r="A38" s="17"/>
      <c r="B38" s="18">
        <v>611.4117</v>
      </c>
      <c r="D38" s="17"/>
      <c r="E38" s="18">
        <v>1025.5340000000001</v>
      </c>
    </row>
    <row r="39" spans="1:5">
      <c r="A39" s="17"/>
      <c r="B39" s="18">
        <v>618.82539999999995</v>
      </c>
      <c r="D39" s="17"/>
      <c r="E39" s="18">
        <v>981.49289999999996</v>
      </c>
    </row>
    <row r="40" spans="1:5">
      <c r="A40" s="17"/>
      <c r="B40" s="18">
        <v>640.69290000000001</v>
      </c>
      <c r="D40" s="17"/>
      <c r="E40" s="18">
        <v>954.47249999999997</v>
      </c>
    </row>
    <row r="41" spans="1:5">
      <c r="A41" s="17"/>
      <c r="B41" s="18">
        <v>644.44860000000006</v>
      </c>
      <c r="D41" s="17"/>
      <c r="E41" s="18">
        <v>918.85</v>
      </c>
    </row>
    <row r="42" spans="1:5">
      <c r="A42" s="17"/>
      <c r="B42" s="18">
        <v>665.99480000000005</v>
      </c>
      <c r="D42" s="17"/>
      <c r="E42" s="18">
        <v>901.88670000000002</v>
      </c>
    </row>
    <row r="43" spans="1:5">
      <c r="A43" s="17"/>
      <c r="B43" s="18">
        <v>634.81140000000005</v>
      </c>
      <c r="D43" s="17"/>
      <c r="E43" s="18">
        <v>724.12369999999999</v>
      </c>
    </row>
    <row r="44" spans="1:5">
      <c r="A44" s="17"/>
      <c r="B44" s="18">
        <v>732.49480000000005</v>
      </c>
      <c r="D44" s="17"/>
      <c r="E44" s="18">
        <v>689.31809999999996</v>
      </c>
    </row>
    <row r="45" spans="1:5">
      <c r="A45" s="17"/>
      <c r="B45" s="18">
        <v>758.70339999999999</v>
      </c>
      <c r="D45" s="17"/>
      <c r="E45" s="18">
        <v>683.86469999999997</v>
      </c>
    </row>
    <row r="46" spans="1:5">
      <c r="A46" s="17"/>
      <c r="B46" s="18">
        <v>827.57629999999995</v>
      </c>
      <c r="D46" s="17"/>
      <c r="E46" s="18">
        <v>683.38850000000002</v>
      </c>
    </row>
    <row r="47" spans="1:5">
      <c r="A47" s="17"/>
      <c r="B47" s="18">
        <v>1304.674</v>
      </c>
      <c r="D47" s="17"/>
      <c r="E47" s="18">
        <v>670.1721</v>
      </c>
    </row>
    <row r="48" spans="1:5">
      <c r="A48" s="17"/>
      <c r="B48" s="18">
        <v>1808.278</v>
      </c>
      <c r="D48" s="17"/>
      <c r="E48" s="18">
        <v>669.22640000000001</v>
      </c>
    </row>
    <row r="49" spans="1:5">
      <c r="A49" s="17"/>
      <c r="B49" s="18">
        <v>1983.1869999999999</v>
      </c>
      <c r="D49" s="17"/>
      <c r="E49" s="18">
        <v>659.70150000000001</v>
      </c>
    </row>
    <row r="50" spans="1:5">
      <c r="A50" s="17"/>
      <c r="B50" s="18">
        <v>2269.9270000000001</v>
      </c>
      <c r="D50" s="17"/>
      <c r="E50" s="18">
        <v>661.71379999999999</v>
      </c>
    </row>
    <row r="51" spans="1:5">
      <c r="A51" s="17"/>
      <c r="B51" s="18">
        <v>2368.6410000000001</v>
      </c>
      <c r="D51" s="17"/>
      <c r="E51" s="18">
        <v>654.06200000000001</v>
      </c>
    </row>
    <row r="52" spans="1:5">
      <c r="A52" s="17"/>
      <c r="B52" s="18">
        <v>2392.165</v>
      </c>
      <c r="D52" s="17"/>
      <c r="E52" s="18">
        <v>657.74630000000002</v>
      </c>
    </row>
    <row r="53" spans="1:5">
      <c r="A53" s="17"/>
      <c r="B53" s="18">
        <v>2252.3739999999998</v>
      </c>
      <c r="D53" s="17"/>
      <c r="E53" s="18">
        <v>515.72230000000002</v>
      </c>
    </row>
    <row r="54" spans="1:5">
      <c r="A54" s="17"/>
      <c r="B54" s="18">
        <v>2360.3339999999998</v>
      </c>
      <c r="D54" s="17"/>
      <c r="E54" s="18">
        <v>510.04039999999998</v>
      </c>
    </row>
    <row r="55" spans="1:5">
      <c r="A55" s="17"/>
      <c r="B55" s="18">
        <v>2351.3519999999999</v>
      </c>
      <c r="D55" s="17"/>
      <c r="E55" s="18">
        <v>508.37920000000003</v>
      </c>
    </row>
    <row r="56" spans="1:5">
      <c r="A56" s="17"/>
      <c r="B56" s="18">
        <v>2442.6880000000001</v>
      </c>
      <c r="D56" s="17"/>
      <c r="E56" s="18">
        <v>511.26459999999997</v>
      </c>
    </row>
    <row r="57" spans="1:5">
      <c r="A57" s="17"/>
      <c r="B57" s="18">
        <v>2470.0149999999999</v>
      </c>
      <c r="D57" s="17"/>
      <c r="E57" s="18">
        <v>509.78379999999999</v>
      </c>
    </row>
    <row r="58" spans="1:5">
      <c r="A58" s="17"/>
      <c r="B58" s="18">
        <v>2535.1559999999999</v>
      </c>
      <c r="D58" s="17"/>
      <c r="E58" s="18">
        <v>511.3519</v>
      </c>
    </row>
    <row r="59" spans="1:5">
      <c r="A59" s="17"/>
      <c r="B59" s="18">
        <v>2534.37</v>
      </c>
      <c r="D59" s="17"/>
      <c r="E59" s="18">
        <v>511.6053</v>
      </c>
    </row>
    <row r="60" spans="1:5">
      <c r="A60" s="17"/>
      <c r="B60" s="18">
        <v>2572.277</v>
      </c>
      <c r="D60" s="17"/>
      <c r="E60" s="18">
        <v>517.88660000000004</v>
      </c>
    </row>
    <row r="61" spans="1:5">
      <c r="A61" s="17"/>
      <c r="B61" s="18">
        <v>2555.627</v>
      </c>
      <c r="D61" s="17"/>
      <c r="E61" s="18">
        <v>517.2047</v>
      </c>
    </row>
    <row r="62" spans="1:5">
      <c r="A62" s="17"/>
      <c r="B62" s="18">
        <v>2579.8919999999998</v>
      </c>
      <c r="D62" s="17"/>
      <c r="E62" s="18">
        <v>523.21659999999997</v>
      </c>
    </row>
    <row r="63" spans="1:5">
      <c r="A63" s="17"/>
      <c r="B63" s="18">
        <v>2583.7440000000001</v>
      </c>
      <c r="D63" s="17"/>
      <c r="E63" s="18">
        <v>478.43610000000001</v>
      </c>
    </row>
    <row r="64" spans="1:5">
      <c r="A64" s="17">
        <v>2</v>
      </c>
      <c r="B64" s="18">
        <v>2659.0479999999998</v>
      </c>
      <c r="D64" s="17">
        <v>2</v>
      </c>
      <c r="E64" s="18">
        <v>552.58339999999998</v>
      </c>
    </row>
    <row r="65" spans="1:5">
      <c r="A65" s="17"/>
      <c r="B65" s="18">
        <v>2622.0990000000002</v>
      </c>
      <c r="D65" s="17"/>
      <c r="E65" s="18">
        <v>552.49149999999997</v>
      </c>
    </row>
    <row r="66" spans="1:5">
      <c r="A66" s="17"/>
      <c r="B66" s="18">
        <v>2610.0549999999998</v>
      </c>
      <c r="D66" s="17"/>
      <c r="E66" s="18">
        <v>555.93830000000003</v>
      </c>
    </row>
    <row r="67" spans="1:5">
      <c r="A67" s="17"/>
      <c r="B67" s="18">
        <v>2591.4409999999998</v>
      </c>
      <c r="D67" s="17"/>
      <c r="E67" s="18">
        <v>555.00919999999996</v>
      </c>
    </row>
    <row r="68" spans="1:5">
      <c r="A68" s="17"/>
      <c r="B68" s="18">
        <v>2589.8380000000002</v>
      </c>
      <c r="D68" s="17"/>
      <c r="E68" s="18">
        <v>556.36400000000003</v>
      </c>
    </row>
    <row r="69" spans="1:5">
      <c r="A69" s="17"/>
      <c r="B69" s="18">
        <v>2576.5390000000002</v>
      </c>
      <c r="D69" s="17"/>
      <c r="E69" s="18">
        <v>556.3356</v>
      </c>
    </row>
    <row r="70" spans="1:5">
      <c r="A70" s="17"/>
      <c r="B70" s="18">
        <v>2573.9899999999998</v>
      </c>
      <c r="D70" s="17"/>
      <c r="E70" s="18">
        <v>558.8519</v>
      </c>
    </row>
    <row r="71" spans="1:5">
      <c r="A71" s="17"/>
      <c r="B71" s="18">
        <v>2557.2779999999998</v>
      </c>
      <c r="D71" s="17"/>
      <c r="E71" s="18">
        <v>559.00819999999999</v>
      </c>
    </row>
    <row r="72" spans="1:5">
      <c r="A72" s="17"/>
      <c r="B72" s="18">
        <v>2556.819</v>
      </c>
      <c r="D72" s="17"/>
      <c r="E72" s="18">
        <v>562.35170000000005</v>
      </c>
    </row>
    <row r="73" spans="1:5">
      <c r="A73" s="17"/>
      <c r="B73" s="18">
        <v>2544.748</v>
      </c>
      <c r="D73" s="17"/>
      <c r="E73" s="18">
        <v>552.61969999999997</v>
      </c>
    </row>
    <row r="74" spans="1:5">
      <c r="A74" s="17"/>
      <c r="B74" s="18">
        <v>2616.5419999999999</v>
      </c>
      <c r="D74" s="17"/>
      <c r="E74" s="18">
        <v>639.01199999999994</v>
      </c>
    </row>
    <row r="75" spans="1:5">
      <c r="A75" s="17"/>
      <c r="B75" s="18">
        <v>2550.8490000000002</v>
      </c>
      <c r="D75" s="17"/>
      <c r="E75" s="18">
        <v>648.63130000000001</v>
      </c>
    </row>
    <row r="76" spans="1:5">
      <c r="A76" s="17"/>
      <c r="B76" s="18">
        <v>2571.5349999999999</v>
      </c>
      <c r="D76" s="17"/>
      <c r="E76" s="18">
        <v>674.13070000000005</v>
      </c>
    </row>
    <row r="77" spans="1:5">
      <c r="A77" s="17"/>
      <c r="B77" s="18">
        <v>2552.8420000000001</v>
      </c>
      <c r="D77" s="17"/>
      <c r="E77" s="18">
        <v>741.77919999999995</v>
      </c>
    </row>
    <row r="78" spans="1:5">
      <c r="A78" s="17"/>
      <c r="B78" s="18">
        <v>2576.223</v>
      </c>
      <c r="D78" s="17"/>
      <c r="E78" s="18">
        <v>859.8152</v>
      </c>
    </row>
    <row r="79" spans="1:5">
      <c r="A79" s="17"/>
      <c r="B79" s="18">
        <v>2543.1840000000002</v>
      </c>
      <c r="D79" s="17"/>
      <c r="E79" s="18">
        <v>1056.3699999999999</v>
      </c>
    </row>
    <row r="80" spans="1:5">
      <c r="A80" s="17"/>
      <c r="B80" s="18">
        <v>2547.9430000000002</v>
      </c>
      <c r="D80" s="17"/>
      <c r="E80" s="18">
        <v>1346.0650000000001</v>
      </c>
    </row>
    <row r="81" spans="1:5">
      <c r="A81" s="17"/>
      <c r="B81" s="18">
        <v>2468.9520000000002</v>
      </c>
      <c r="D81" s="17"/>
      <c r="E81" s="18">
        <v>1905.4929999999999</v>
      </c>
    </row>
    <row r="82" spans="1:5">
      <c r="A82" s="17"/>
      <c r="B82" s="18">
        <v>2481.62</v>
      </c>
      <c r="D82" s="17"/>
      <c r="E82" s="18">
        <v>2497.2220000000002</v>
      </c>
    </row>
    <row r="83" spans="1:5">
      <c r="A83" s="17"/>
      <c r="B83" s="18">
        <v>2376.0129999999999</v>
      </c>
      <c r="D83" s="17"/>
      <c r="E83" s="18">
        <v>2791.62</v>
      </c>
    </row>
    <row r="84" spans="1:5">
      <c r="A84" s="17"/>
      <c r="B84" s="18">
        <v>2333.5300000000002</v>
      </c>
      <c r="D84" s="17"/>
      <c r="E84" s="18">
        <v>2993.4409999999998</v>
      </c>
    </row>
    <row r="85" spans="1:5">
      <c r="A85" s="17"/>
      <c r="B85" s="18">
        <v>2127.2150000000001</v>
      </c>
      <c r="D85" s="17"/>
      <c r="E85" s="18">
        <v>3035.4079999999999</v>
      </c>
    </row>
    <row r="86" spans="1:5">
      <c r="A86" s="17"/>
      <c r="B86" s="18">
        <v>1972.5730000000001</v>
      </c>
      <c r="D86" s="17"/>
      <c r="E86" s="18">
        <v>3121.1179999999999</v>
      </c>
    </row>
    <row r="87" spans="1:5">
      <c r="A87" s="17"/>
      <c r="B87" s="18">
        <v>1794.5630000000001</v>
      </c>
      <c r="D87" s="17"/>
      <c r="E87" s="18">
        <v>3179.9960000000001</v>
      </c>
    </row>
    <row r="88" spans="1:5">
      <c r="A88" s="17"/>
      <c r="B88" s="18">
        <v>1661.825</v>
      </c>
      <c r="D88" s="17"/>
      <c r="E88" s="18">
        <v>3209.2950000000001</v>
      </c>
    </row>
    <row r="89" spans="1:5">
      <c r="A89" s="17"/>
      <c r="B89" s="18">
        <v>1540.16</v>
      </c>
      <c r="D89" s="17"/>
      <c r="E89" s="18">
        <v>3190.0659999999998</v>
      </c>
    </row>
    <row r="90" spans="1:5">
      <c r="A90" s="17"/>
      <c r="B90" s="18">
        <v>1450.741</v>
      </c>
      <c r="D90" s="17"/>
      <c r="E90" s="18">
        <v>3218.1570000000002</v>
      </c>
    </row>
    <row r="91" spans="1:5">
      <c r="A91" s="17"/>
      <c r="B91" s="18">
        <v>1368.634</v>
      </c>
      <c r="D91" s="17"/>
      <c r="E91" s="18">
        <v>3210.5419999999999</v>
      </c>
    </row>
    <row r="92" spans="1:5">
      <c r="A92" s="17"/>
      <c r="B92" s="18">
        <v>1305.829</v>
      </c>
      <c r="D92" s="17"/>
      <c r="E92" s="18">
        <v>3208.8980000000001</v>
      </c>
    </row>
    <row r="93" spans="1:5">
      <c r="A93" s="17"/>
      <c r="B93" s="18">
        <v>1064.3130000000001</v>
      </c>
      <c r="D93" s="17"/>
      <c r="E93" s="18">
        <v>3185.6210000000001</v>
      </c>
    </row>
    <row r="94" spans="1:5">
      <c r="A94" s="17">
        <v>3</v>
      </c>
      <c r="B94" s="18">
        <v>988.22050000000002</v>
      </c>
      <c r="D94" s="17">
        <v>3</v>
      </c>
      <c r="E94" s="18">
        <v>3238.9989999999998</v>
      </c>
    </row>
    <row r="95" spans="1:5">
      <c r="A95" s="17"/>
      <c r="B95" s="18">
        <v>969.24379999999996</v>
      </c>
      <c r="D95" s="17"/>
      <c r="E95" s="18">
        <v>3203.2469999999998</v>
      </c>
    </row>
    <row r="96" spans="1:5">
      <c r="A96" s="17"/>
      <c r="B96" s="18">
        <v>962.15359999999998</v>
      </c>
      <c r="D96" s="17"/>
      <c r="E96" s="18">
        <v>3229.556</v>
      </c>
    </row>
    <row r="97" spans="1:5">
      <c r="A97" s="17"/>
      <c r="B97" s="18">
        <v>922.23710000000005</v>
      </c>
      <c r="D97" s="17"/>
      <c r="E97" s="18">
        <v>3219.1120000000001</v>
      </c>
    </row>
    <row r="98" spans="1:5">
      <c r="A98" s="17"/>
      <c r="B98" s="18">
        <v>899.92160000000001</v>
      </c>
      <c r="D98" s="17"/>
      <c r="E98" s="18">
        <v>3244.0250000000001</v>
      </c>
    </row>
    <row r="99" spans="1:5">
      <c r="A99" s="17"/>
      <c r="B99" s="18">
        <v>860.65359999999998</v>
      </c>
      <c r="D99" s="17"/>
      <c r="E99" s="18">
        <v>3225.5619999999999</v>
      </c>
    </row>
    <row r="100" spans="1:5">
      <c r="A100" s="17"/>
      <c r="B100" s="18">
        <v>845.18439999999998</v>
      </c>
      <c r="D100" s="17"/>
      <c r="E100" s="18">
        <v>3241.8620000000001</v>
      </c>
    </row>
    <row r="101" spans="1:5">
      <c r="A101" s="17"/>
      <c r="B101" s="18">
        <v>823.3519</v>
      </c>
      <c r="D101" s="17"/>
      <c r="E101" s="18">
        <v>3212.1709999999998</v>
      </c>
    </row>
    <row r="102" spans="1:5">
      <c r="A102" s="17"/>
      <c r="B102" s="18">
        <v>817.06579999999997</v>
      </c>
      <c r="D102" s="17"/>
      <c r="E102" s="18">
        <v>3205.5320000000002</v>
      </c>
    </row>
    <row r="103" spans="1:5">
      <c r="A103" s="17"/>
      <c r="B103" s="18">
        <v>634.47059999999999</v>
      </c>
      <c r="D103" s="17"/>
      <c r="E103" s="18">
        <v>3158.4549999999999</v>
      </c>
    </row>
    <row r="104" spans="1:5">
      <c r="A104" s="17"/>
      <c r="B104" s="18">
        <v>605.57820000000004</v>
      </c>
      <c r="D104" s="17"/>
      <c r="E104" s="18">
        <v>3186.5929999999998</v>
      </c>
    </row>
    <row r="105" spans="1:5">
      <c r="A105" s="17"/>
      <c r="B105" s="18">
        <v>604.91830000000004</v>
      </c>
      <c r="D105" s="17"/>
      <c r="E105" s="18">
        <v>3091.8009999999999</v>
      </c>
    </row>
    <row r="106" spans="1:5">
      <c r="A106" s="17"/>
      <c r="B106" s="18">
        <v>610.78880000000004</v>
      </c>
      <c r="D106" s="17"/>
      <c r="E106" s="18">
        <v>3050.5880000000002</v>
      </c>
    </row>
    <row r="107" spans="1:5">
      <c r="A107" s="17"/>
      <c r="B107" s="18">
        <v>603.58169999999996</v>
      </c>
      <c r="D107" s="17"/>
      <c r="E107" s="18">
        <v>2951.567</v>
      </c>
    </row>
    <row r="108" spans="1:5">
      <c r="A108" s="17"/>
      <c r="B108" s="18">
        <v>617.35270000000003</v>
      </c>
      <c r="D108" s="17"/>
      <c r="E108" s="18">
        <v>2877.6869999999999</v>
      </c>
    </row>
    <row r="109" spans="1:5">
      <c r="A109" s="17"/>
      <c r="B109" s="18">
        <v>616.02549999999997</v>
      </c>
      <c r="D109" s="17"/>
      <c r="E109" s="18">
        <v>2742.1889999999999</v>
      </c>
    </row>
    <row r="110" spans="1:5">
      <c r="A110" s="17"/>
      <c r="B110" s="18">
        <v>634.10019999999997</v>
      </c>
      <c r="D110" s="17"/>
      <c r="E110" s="18">
        <v>2632.788</v>
      </c>
    </row>
    <row r="111" spans="1:5">
      <c r="A111" s="17"/>
      <c r="B111" s="18">
        <v>634.47199999999998</v>
      </c>
      <c r="D111" s="17"/>
      <c r="E111" s="18">
        <v>2467.3789999999999</v>
      </c>
    </row>
    <row r="112" spans="1:5">
      <c r="A112" s="17"/>
      <c r="B112" s="18">
        <v>651.9991</v>
      </c>
      <c r="D112" s="17"/>
      <c r="E112" s="18">
        <v>2326.0740000000001</v>
      </c>
    </row>
    <row r="113" spans="1:5">
      <c r="A113" s="17"/>
      <c r="B113" s="18">
        <v>586.33309999999994</v>
      </c>
      <c r="D113" s="17"/>
      <c r="E113" s="18">
        <v>2114.2469999999998</v>
      </c>
    </row>
    <row r="114" spans="1:5">
      <c r="A114" s="17"/>
      <c r="B114" s="18">
        <v>669.60680000000002</v>
      </c>
      <c r="D114" s="17"/>
      <c r="E114" s="18">
        <v>2015.0360000000001</v>
      </c>
    </row>
    <row r="115" spans="1:5">
      <c r="A115" s="17"/>
      <c r="B115" s="18">
        <v>670.06110000000001</v>
      </c>
      <c r="D115" s="17"/>
      <c r="E115" s="18">
        <v>1728.7470000000001</v>
      </c>
    </row>
    <row r="116" spans="1:5">
      <c r="A116" s="17"/>
      <c r="B116" s="18">
        <v>675.3347</v>
      </c>
      <c r="D116" s="17"/>
      <c r="E116" s="18">
        <v>1583.2080000000001</v>
      </c>
    </row>
    <row r="117" spans="1:5">
      <c r="A117" s="17"/>
      <c r="B117" s="18">
        <v>678.40729999999996</v>
      </c>
      <c r="D117" s="17"/>
      <c r="E117" s="18">
        <v>1460.4739999999999</v>
      </c>
    </row>
    <row r="118" spans="1:5">
      <c r="A118" s="17"/>
      <c r="B118" s="18">
        <v>684.02329999999995</v>
      </c>
      <c r="D118" s="17"/>
      <c r="E118" s="18">
        <v>1367.5830000000001</v>
      </c>
    </row>
    <row r="119" spans="1:5">
      <c r="A119" s="17"/>
      <c r="B119" s="18">
        <v>732.31039999999996</v>
      </c>
      <c r="D119" s="17"/>
      <c r="E119" s="18">
        <v>1279.5039999999999</v>
      </c>
    </row>
    <row r="120" spans="1:5">
      <c r="A120" s="17"/>
      <c r="B120" s="18">
        <v>885.51199999999994</v>
      </c>
      <c r="D120" s="17"/>
      <c r="E120" s="18">
        <v>1215.817</v>
      </c>
    </row>
    <row r="121" spans="1:5">
      <c r="A121" s="17"/>
      <c r="B121" s="18">
        <v>1473.319</v>
      </c>
      <c r="D121" s="17"/>
      <c r="E121" s="18">
        <v>1152.0719999999999</v>
      </c>
    </row>
    <row r="122" spans="1:5">
      <c r="A122" s="17"/>
      <c r="B122" s="18">
        <v>2069.5100000000002</v>
      </c>
      <c r="D122" s="17"/>
      <c r="E122" s="18">
        <v>1108.6790000000001</v>
      </c>
    </row>
    <row r="123" spans="1:5">
      <c r="A123" s="17"/>
      <c r="B123" s="18">
        <v>2290.64</v>
      </c>
      <c r="D123" s="17"/>
      <c r="E123" s="18">
        <v>896.38760000000002</v>
      </c>
    </row>
    <row r="124" spans="1:5">
      <c r="A124" s="17">
        <v>4</v>
      </c>
      <c r="B124" s="18">
        <v>2433.1590000000001</v>
      </c>
      <c r="D124" s="17">
        <v>4</v>
      </c>
      <c r="E124" s="18">
        <v>833.42269999999996</v>
      </c>
    </row>
    <row r="125" spans="1:5">
      <c r="A125" s="17"/>
      <c r="B125" s="18">
        <v>2343.3150000000001</v>
      </c>
      <c r="D125" s="17"/>
      <c r="E125" s="18">
        <v>810.125</v>
      </c>
    </row>
    <row r="126" spans="1:5">
      <c r="A126" s="17"/>
      <c r="B126" s="18">
        <v>2282.0749999999998</v>
      </c>
      <c r="D126" s="17"/>
      <c r="E126" s="18">
        <v>798.85799999999995</v>
      </c>
    </row>
    <row r="127" spans="1:5">
      <c r="A127" s="17"/>
      <c r="B127" s="18">
        <v>2279.0100000000002</v>
      </c>
      <c r="D127" s="17"/>
      <c r="E127" s="18">
        <v>768.25429999999994</v>
      </c>
    </row>
    <row r="128" spans="1:5">
      <c r="A128" s="17"/>
      <c r="B128" s="18">
        <v>2349.5239999999999</v>
      </c>
      <c r="D128" s="17"/>
      <c r="E128" s="18">
        <v>760.28319999999997</v>
      </c>
    </row>
    <row r="129" spans="1:5">
      <c r="A129" s="17"/>
      <c r="B129" s="18">
        <v>2355.6089999999999</v>
      </c>
      <c r="D129" s="17"/>
      <c r="E129" s="18">
        <v>744.08920000000001</v>
      </c>
    </row>
    <row r="130" spans="1:5">
      <c r="A130" s="17"/>
      <c r="B130" s="18">
        <v>2454.4119999999998</v>
      </c>
      <c r="D130" s="17"/>
      <c r="E130" s="18">
        <v>742.84370000000001</v>
      </c>
    </row>
    <row r="131" spans="1:5">
      <c r="A131" s="17"/>
      <c r="B131" s="18">
        <v>2479.482</v>
      </c>
      <c r="D131" s="17"/>
      <c r="E131" s="18">
        <v>727.90419999999995</v>
      </c>
    </row>
    <row r="132" spans="1:5">
      <c r="A132" s="17"/>
      <c r="B132" s="18">
        <v>2549.009</v>
      </c>
      <c r="D132" s="17"/>
      <c r="E132" s="18">
        <v>727.20280000000002</v>
      </c>
    </row>
    <row r="133" spans="1:5">
      <c r="A133" s="17"/>
      <c r="B133" s="18">
        <v>2537.6350000000002</v>
      </c>
      <c r="D133" s="17"/>
      <c r="E133" s="18">
        <v>544.13019999999995</v>
      </c>
    </row>
    <row r="134" spans="1:5">
      <c r="A134" s="17"/>
      <c r="B134" s="18">
        <v>2628.28</v>
      </c>
      <c r="D134" s="17"/>
      <c r="E134" s="18">
        <v>516.50429999999994</v>
      </c>
    </row>
    <row r="135" spans="1:5">
      <c r="A135" s="17"/>
      <c r="B135" s="18">
        <v>2591.3629999999998</v>
      </c>
      <c r="D135" s="17"/>
      <c r="E135" s="18">
        <v>517.38919999999996</v>
      </c>
    </row>
    <row r="136" spans="1:5">
      <c r="A136" s="17"/>
      <c r="B136" s="18">
        <v>2611.018</v>
      </c>
      <c r="D136" s="17"/>
      <c r="E136" s="18">
        <v>521.66330000000005</v>
      </c>
    </row>
    <row r="137" spans="1:5">
      <c r="A137" s="17"/>
      <c r="B137" s="18">
        <v>2592.489</v>
      </c>
      <c r="D137" s="17"/>
      <c r="E137" s="18">
        <v>516.13819999999998</v>
      </c>
    </row>
    <row r="138" spans="1:5">
      <c r="A138" s="17"/>
      <c r="B138" s="18">
        <v>2594.6860000000001</v>
      </c>
      <c r="D138" s="17"/>
      <c r="E138" s="18">
        <v>516.97879999999998</v>
      </c>
    </row>
    <row r="139" spans="1:5">
      <c r="A139" s="17"/>
      <c r="B139" s="18">
        <v>2584.3229999999999</v>
      </c>
      <c r="D139" s="17"/>
      <c r="E139" s="18">
        <v>513.20759999999996</v>
      </c>
    </row>
    <row r="140" spans="1:5">
      <c r="A140" s="17"/>
      <c r="B140" s="18">
        <v>2583.7359999999999</v>
      </c>
      <c r="D140" s="17"/>
      <c r="E140" s="18">
        <v>521.63570000000004</v>
      </c>
    </row>
    <row r="141" spans="1:5">
      <c r="A141" s="17"/>
      <c r="B141" s="18">
        <v>2577.35</v>
      </c>
      <c r="D141" s="17"/>
      <c r="E141" s="18">
        <v>528.71019999999999</v>
      </c>
    </row>
    <row r="142" spans="1:5">
      <c r="A142" s="17"/>
      <c r="B142" s="18">
        <v>2575.71</v>
      </c>
      <c r="D142" s="17"/>
      <c r="E142" s="18">
        <v>542.69200000000001</v>
      </c>
    </row>
    <row r="143" spans="1:5">
      <c r="A143" s="17"/>
      <c r="B143" s="18">
        <v>2586.52</v>
      </c>
      <c r="D143" s="17"/>
      <c r="E143" s="18">
        <v>481.04489999999998</v>
      </c>
    </row>
    <row r="144" spans="1:5">
      <c r="A144" s="17"/>
      <c r="B144" s="18">
        <v>2647.9369999999999</v>
      </c>
      <c r="D144" s="17"/>
      <c r="E144" s="18">
        <v>548.08510000000001</v>
      </c>
    </row>
    <row r="145" spans="1:5">
      <c r="A145" s="17"/>
      <c r="B145" s="18">
        <v>2598.652</v>
      </c>
      <c r="D145" s="17"/>
      <c r="E145" s="18">
        <v>539.71939999999995</v>
      </c>
    </row>
    <row r="146" spans="1:5">
      <c r="A146" s="17"/>
      <c r="B146" s="18">
        <v>2594.114</v>
      </c>
      <c r="D146" s="17"/>
      <c r="E146" s="18">
        <v>541.21360000000004</v>
      </c>
    </row>
    <row r="147" spans="1:5">
      <c r="A147" s="17"/>
      <c r="B147" s="18">
        <v>2556.953</v>
      </c>
      <c r="D147" s="17"/>
      <c r="E147" s="18">
        <v>539.74080000000004</v>
      </c>
    </row>
    <row r="148" spans="1:5">
      <c r="A148" s="17"/>
      <c r="B148" s="18">
        <v>2562.0419999999999</v>
      </c>
      <c r="D148" s="17"/>
      <c r="E148" s="18">
        <v>547.39570000000003</v>
      </c>
    </row>
    <row r="149" spans="1:5">
      <c r="A149" s="17"/>
      <c r="B149" s="18">
        <v>2543.75</v>
      </c>
      <c r="D149" s="17"/>
      <c r="E149" s="18">
        <v>549.91079999999999</v>
      </c>
    </row>
    <row r="150" spans="1:5">
      <c r="A150" s="17"/>
      <c r="B150" s="18">
        <v>2578.6559999999999</v>
      </c>
      <c r="D150" s="17"/>
      <c r="E150" s="18">
        <v>553.4384</v>
      </c>
    </row>
    <row r="151" spans="1:5">
      <c r="A151" s="17"/>
      <c r="B151" s="18">
        <v>2554.0909999999999</v>
      </c>
      <c r="D151" s="17"/>
      <c r="E151" s="18">
        <v>549.34180000000003</v>
      </c>
    </row>
    <row r="152" spans="1:5">
      <c r="A152" s="17"/>
      <c r="B152" s="18">
        <v>2572.4160000000002</v>
      </c>
      <c r="D152" s="17"/>
      <c r="E152" s="18">
        <v>549.11019999999996</v>
      </c>
    </row>
    <row r="153" spans="1:5">
      <c r="A153" s="17"/>
      <c r="B153" s="18">
        <v>2514.3440000000001</v>
      </c>
      <c r="D153" s="17"/>
      <c r="E153" s="18">
        <v>519.15530000000001</v>
      </c>
    </row>
    <row r="154" spans="1:5">
      <c r="A154" s="17">
        <v>5</v>
      </c>
      <c r="B154" s="18">
        <v>2544.2370000000001</v>
      </c>
      <c r="D154" s="17">
        <v>5</v>
      </c>
      <c r="E154" s="18">
        <v>603.29899999999998</v>
      </c>
    </row>
    <row r="155" spans="1:5">
      <c r="A155" s="17"/>
      <c r="B155" s="18">
        <v>2469.87</v>
      </c>
      <c r="D155" s="17"/>
      <c r="E155" s="18">
        <v>607.70830000000001</v>
      </c>
    </row>
    <row r="156" spans="1:5">
      <c r="A156" s="17"/>
      <c r="B156" s="18">
        <v>2468.0059999999999</v>
      </c>
      <c r="D156" s="17"/>
      <c r="E156" s="18">
        <v>616.76340000000005</v>
      </c>
    </row>
    <row r="157" spans="1:5">
      <c r="A157" s="17"/>
      <c r="B157" s="18">
        <v>2370.951</v>
      </c>
      <c r="D157" s="17"/>
      <c r="E157" s="18">
        <v>619.22190000000001</v>
      </c>
    </row>
    <row r="158" spans="1:5">
      <c r="A158" s="17"/>
      <c r="B158" s="18">
        <v>2274.7489999999998</v>
      </c>
      <c r="D158" s="17"/>
      <c r="E158" s="18">
        <v>618.26790000000005</v>
      </c>
    </row>
    <row r="159" spans="1:5">
      <c r="A159" s="17"/>
      <c r="B159" s="18">
        <v>2076.4589999999998</v>
      </c>
      <c r="D159" s="17"/>
      <c r="E159" s="18">
        <v>614.05420000000004</v>
      </c>
    </row>
    <row r="160" spans="1:5">
      <c r="A160" s="17"/>
      <c r="B160" s="18">
        <v>1917.174</v>
      </c>
      <c r="D160" s="17"/>
      <c r="E160" s="18">
        <v>614.02099999999996</v>
      </c>
    </row>
    <row r="161" spans="1:5">
      <c r="A161" s="17"/>
      <c r="B161" s="18">
        <v>1702.578</v>
      </c>
      <c r="D161" s="17"/>
      <c r="E161" s="18">
        <v>634.42870000000005</v>
      </c>
    </row>
    <row r="162" spans="1:5">
      <c r="A162" s="17"/>
      <c r="B162" s="18">
        <v>1482.1569999999999</v>
      </c>
      <c r="D162" s="17"/>
      <c r="E162" s="18">
        <v>687.92639999999994</v>
      </c>
    </row>
    <row r="163" spans="1:5">
      <c r="A163" s="17"/>
      <c r="B163" s="18">
        <v>1303.508</v>
      </c>
      <c r="D163" s="17"/>
      <c r="E163" s="18">
        <v>771.55759999999998</v>
      </c>
    </row>
    <row r="164" spans="1:5">
      <c r="A164" s="17"/>
      <c r="B164" s="18">
        <v>1260.164</v>
      </c>
      <c r="D164" s="17"/>
      <c r="E164" s="18">
        <v>1004.278</v>
      </c>
    </row>
    <row r="165" spans="1:5">
      <c r="A165" s="17"/>
      <c r="B165" s="18">
        <v>1211.152</v>
      </c>
      <c r="D165" s="17"/>
      <c r="E165" s="18">
        <v>1221.181</v>
      </c>
    </row>
    <row r="166" spans="1:5">
      <c r="A166" s="17"/>
      <c r="B166" s="18">
        <v>1175.768</v>
      </c>
      <c r="D166" s="17"/>
      <c r="E166" s="18">
        <v>1739.8779999999999</v>
      </c>
    </row>
    <row r="167" spans="1:5">
      <c r="A167" s="17"/>
      <c r="B167" s="18">
        <v>1110.8879999999999</v>
      </c>
      <c r="D167" s="17"/>
      <c r="E167" s="18">
        <v>2343.0709999999999</v>
      </c>
    </row>
    <row r="168" spans="1:5">
      <c r="A168" s="17"/>
      <c r="B168" s="18">
        <v>1067.289</v>
      </c>
      <c r="D168" s="17"/>
      <c r="E168" s="18">
        <v>2774.1979999999999</v>
      </c>
    </row>
    <row r="169" spans="1:5">
      <c r="A169" s="17"/>
      <c r="B169" s="18">
        <v>1014.168</v>
      </c>
      <c r="D169" s="17"/>
      <c r="E169" s="18">
        <v>2927.1260000000002</v>
      </c>
    </row>
    <row r="170" spans="1:5">
      <c r="A170" s="17"/>
      <c r="B170" s="18">
        <v>980.76700000000005</v>
      </c>
      <c r="D170" s="17"/>
      <c r="E170" s="18">
        <v>3043.19</v>
      </c>
    </row>
    <row r="171" spans="1:5">
      <c r="A171" s="17"/>
      <c r="B171" s="18">
        <v>931.53359999999998</v>
      </c>
      <c r="D171" s="17"/>
      <c r="E171" s="18">
        <v>3092.1750000000002</v>
      </c>
    </row>
    <row r="172" spans="1:5">
      <c r="A172" s="17"/>
      <c r="B172" s="18">
        <v>905.90989999999999</v>
      </c>
      <c r="D172" s="17"/>
      <c r="E172" s="18">
        <v>3203.8719999999998</v>
      </c>
    </row>
    <row r="173" spans="1:5">
      <c r="A173" s="17"/>
      <c r="B173" s="18">
        <v>713.25360000000001</v>
      </c>
      <c r="D173" s="17"/>
      <c r="E173" s="18">
        <v>3187.3389999999999</v>
      </c>
    </row>
    <row r="174" spans="1:5">
      <c r="A174" s="17"/>
      <c r="B174" s="18">
        <v>675.46079999999995</v>
      </c>
      <c r="D174" s="17"/>
      <c r="E174" s="18">
        <v>3248.8519999999999</v>
      </c>
    </row>
    <row r="175" spans="1:5">
      <c r="A175" s="17"/>
      <c r="B175" s="18">
        <v>669.71190000000001</v>
      </c>
      <c r="D175" s="17"/>
      <c r="E175" s="18">
        <v>3218.4920000000002</v>
      </c>
    </row>
    <row r="176" spans="1:5">
      <c r="A176" s="17"/>
      <c r="B176" s="18">
        <v>675.66499999999996</v>
      </c>
      <c r="D176" s="17"/>
      <c r="E176" s="18">
        <v>3241.3409999999999</v>
      </c>
    </row>
    <row r="177" spans="1:5">
      <c r="A177" s="17"/>
      <c r="B177" s="18">
        <v>658.57259999999997</v>
      </c>
      <c r="D177" s="17"/>
      <c r="E177" s="18">
        <v>3207.9409999999998</v>
      </c>
    </row>
    <row r="178" spans="1:5">
      <c r="A178" s="17"/>
      <c r="B178" s="18">
        <v>664.08199999999999</v>
      </c>
      <c r="D178" s="17"/>
      <c r="E178" s="18">
        <v>3202.5590000000002</v>
      </c>
    </row>
    <row r="179" spans="1:5">
      <c r="A179" s="17"/>
      <c r="B179" s="18">
        <v>653.38660000000004</v>
      </c>
      <c r="D179" s="17"/>
      <c r="E179" s="18">
        <v>3185.721</v>
      </c>
    </row>
    <row r="180" spans="1:5">
      <c r="A180" s="17"/>
      <c r="B180" s="18">
        <v>657.69839999999999</v>
      </c>
      <c r="D180" s="17"/>
      <c r="E180" s="18">
        <v>3202.7930000000001</v>
      </c>
    </row>
    <row r="181" spans="1:5">
      <c r="A181" s="17"/>
      <c r="B181" s="18">
        <v>650.92349999999999</v>
      </c>
      <c r="D181" s="17"/>
      <c r="E181" s="18">
        <v>3195.7469999999998</v>
      </c>
    </row>
    <row r="182" spans="1:5">
      <c r="A182" s="17"/>
      <c r="B182" s="18">
        <v>659.46799999999996</v>
      </c>
      <c r="D182" s="17"/>
      <c r="E182" s="18">
        <v>3227.7370000000001</v>
      </c>
    </row>
    <row r="183" spans="1:5">
      <c r="A183" s="17"/>
      <c r="B183" s="18">
        <v>529.04110000000003</v>
      </c>
      <c r="D183" s="17"/>
      <c r="E183" s="18">
        <v>3219.5329999999999</v>
      </c>
    </row>
    <row r="184" spans="1:5">
      <c r="A184" s="17">
        <v>6</v>
      </c>
      <c r="B184" s="18">
        <v>561.98360000000002</v>
      </c>
      <c r="D184" s="17">
        <v>6</v>
      </c>
      <c r="E184" s="18">
        <v>3278.6289999999999</v>
      </c>
    </row>
    <row r="185" spans="1:5">
      <c r="A185" s="17"/>
      <c r="B185" s="18">
        <v>563.04679999999996</v>
      </c>
      <c r="D185" s="17"/>
      <c r="E185" s="18">
        <v>3231.2020000000002</v>
      </c>
    </row>
    <row r="186" spans="1:5">
      <c r="A186" s="17"/>
      <c r="B186" s="18">
        <v>573.53030000000001</v>
      </c>
      <c r="D186" s="17"/>
      <c r="E186" s="18">
        <v>3239.5819999999999</v>
      </c>
    </row>
    <row r="187" spans="1:5">
      <c r="A187" s="17"/>
      <c r="B187" s="18">
        <v>575.41060000000004</v>
      </c>
      <c r="D187" s="17"/>
      <c r="E187" s="18">
        <v>3196.4180000000001</v>
      </c>
    </row>
    <row r="188" spans="1:5">
      <c r="A188" s="17"/>
      <c r="B188" s="18">
        <v>585.12800000000004</v>
      </c>
      <c r="D188" s="17"/>
      <c r="E188" s="18">
        <v>3183.299</v>
      </c>
    </row>
    <row r="189" spans="1:5">
      <c r="A189" s="17"/>
      <c r="B189" s="18">
        <v>599.71969999999999</v>
      </c>
      <c r="D189" s="17"/>
      <c r="E189" s="18">
        <v>3135.1689999999999</v>
      </c>
    </row>
    <row r="190" spans="1:5">
      <c r="A190" s="17"/>
      <c r="B190" s="18">
        <v>626.31050000000005</v>
      </c>
      <c r="D190" s="17"/>
      <c r="E190" s="18">
        <v>3108.5770000000002</v>
      </c>
    </row>
    <row r="191" spans="1:5">
      <c r="A191" s="17"/>
      <c r="B191" s="18">
        <v>639.81479999999999</v>
      </c>
      <c r="D191" s="17"/>
      <c r="E191" s="18">
        <v>3039.4009999999998</v>
      </c>
    </row>
    <row r="192" spans="1:5">
      <c r="A192" s="17"/>
      <c r="B192" s="18">
        <v>672.38279999999997</v>
      </c>
      <c r="D192" s="17"/>
      <c r="E192" s="18">
        <v>2989.7440000000001</v>
      </c>
    </row>
    <row r="193" spans="1:5">
      <c r="A193" s="17"/>
      <c r="B193" s="18">
        <v>820.97739999999999</v>
      </c>
      <c r="D193" s="17"/>
      <c r="E193" s="18">
        <v>2865.17</v>
      </c>
    </row>
    <row r="194" spans="1:5">
      <c r="A194" s="17"/>
      <c r="B194" s="18">
        <v>1337.729</v>
      </c>
      <c r="D194" s="17"/>
      <c r="E194" s="18">
        <v>2831.7779999999998</v>
      </c>
    </row>
    <row r="195" spans="1:5">
      <c r="A195" s="17"/>
      <c r="B195" s="18">
        <v>1761.81</v>
      </c>
      <c r="D195" s="17"/>
      <c r="E195" s="18">
        <v>2652.7489999999998</v>
      </c>
    </row>
    <row r="196" spans="1:5">
      <c r="A196" s="17"/>
      <c r="B196" s="18">
        <v>1991.7670000000001</v>
      </c>
      <c r="D196" s="17"/>
      <c r="E196" s="18">
        <v>2520.2809999999999</v>
      </c>
    </row>
    <row r="197" spans="1:5">
      <c r="A197" s="17"/>
      <c r="B197" s="18">
        <v>2211.348</v>
      </c>
      <c r="D197" s="17"/>
      <c r="E197" s="18">
        <v>2338.2979999999998</v>
      </c>
    </row>
    <row r="198" spans="1:5">
      <c r="A198" s="17"/>
      <c r="B198" s="18">
        <v>2399.837</v>
      </c>
      <c r="D198" s="17"/>
      <c r="E198" s="18">
        <v>2190.9679999999998</v>
      </c>
    </row>
    <row r="199" spans="1:5">
      <c r="A199" s="17"/>
      <c r="B199" s="18">
        <v>2363.9580000000001</v>
      </c>
      <c r="D199" s="17"/>
      <c r="E199" s="18">
        <v>1976.077</v>
      </c>
    </row>
    <row r="200" spans="1:5">
      <c r="A200" s="17"/>
      <c r="B200" s="18">
        <v>2307.3609999999999</v>
      </c>
      <c r="D200" s="17"/>
      <c r="E200" s="18">
        <v>1744.5550000000001</v>
      </c>
    </row>
    <row r="201" spans="1:5">
      <c r="A201" s="17"/>
      <c r="B201" s="18">
        <v>2252.5770000000002</v>
      </c>
      <c r="D201" s="17"/>
      <c r="E201" s="18">
        <v>1612.62</v>
      </c>
    </row>
    <row r="202" spans="1:5">
      <c r="A202" s="17"/>
      <c r="B202" s="18">
        <v>2329.6260000000002</v>
      </c>
      <c r="D202" s="17"/>
      <c r="E202" s="18">
        <v>1511.549</v>
      </c>
    </row>
    <row r="203" spans="1:5">
      <c r="A203" s="17"/>
      <c r="B203" s="18">
        <v>2397.364</v>
      </c>
      <c r="D203" s="17"/>
      <c r="E203" s="18">
        <v>1290.848</v>
      </c>
    </row>
    <row r="204" spans="1:5">
      <c r="A204" s="17"/>
      <c r="B204" s="18">
        <v>2519.442</v>
      </c>
      <c r="D204" s="17"/>
      <c r="E204" s="18">
        <v>1204.528</v>
      </c>
    </row>
    <row r="205" spans="1:5">
      <c r="A205" s="17"/>
      <c r="B205" s="18">
        <v>2511.2379999999998</v>
      </c>
      <c r="D205" s="17"/>
      <c r="E205" s="18">
        <v>1137.01</v>
      </c>
    </row>
    <row r="206" spans="1:5">
      <c r="A206" s="17"/>
      <c r="B206" s="18">
        <v>2567.8090000000002</v>
      </c>
      <c r="D206" s="17"/>
      <c r="E206" s="18">
        <v>1085.58</v>
      </c>
    </row>
    <row r="207" spans="1:5">
      <c r="A207" s="17"/>
      <c r="B207" s="18">
        <v>2555.5369999999998</v>
      </c>
      <c r="D207" s="17"/>
      <c r="E207" s="18">
        <v>1024.6849999999999</v>
      </c>
    </row>
    <row r="208" spans="1:5">
      <c r="A208" s="17"/>
      <c r="B208" s="18">
        <v>2585.6489999999999</v>
      </c>
      <c r="D208" s="17"/>
      <c r="E208" s="18">
        <v>984.09979999999996</v>
      </c>
    </row>
    <row r="209" spans="1:5">
      <c r="A209" s="17"/>
      <c r="B209" s="18">
        <v>2569.1840000000002</v>
      </c>
      <c r="D209" s="17"/>
      <c r="E209" s="18">
        <v>938.22220000000004</v>
      </c>
    </row>
    <row r="210" spans="1:5">
      <c r="A210" s="17"/>
      <c r="B210" s="18">
        <v>2591.67</v>
      </c>
      <c r="D210" s="17"/>
      <c r="E210" s="18">
        <v>913.14509999999996</v>
      </c>
    </row>
    <row r="211" spans="1:5">
      <c r="A211" s="17"/>
      <c r="B211" s="18">
        <v>2579.2959999999998</v>
      </c>
      <c r="D211" s="17"/>
      <c r="E211" s="18">
        <v>880.48699999999997</v>
      </c>
    </row>
    <row r="212" spans="1:5">
      <c r="A212" s="17"/>
      <c r="B212" s="18">
        <v>2585.6190000000001</v>
      </c>
      <c r="D212" s="17"/>
      <c r="E212" s="18">
        <v>868.09050000000002</v>
      </c>
    </row>
    <row r="213" spans="1:5">
      <c r="A213" s="17"/>
      <c r="B213" s="18">
        <v>2597.2890000000002</v>
      </c>
      <c r="D213" s="17"/>
      <c r="E213" s="18">
        <v>664.8972</v>
      </c>
    </row>
    <row r="214" spans="1:5">
      <c r="A214" s="17">
        <v>7</v>
      </c>
      <c r="B214" s="18">
        <v>2660.8690000000001</v>
      </c>
      <c r="D214" s="17">
        <v>7</v>
      </c>
      <c r="E214" s="18">
        <v>617.42999999999995</v>
      </c>
    </row>
    <row r="215" spans="1:5">
      <c r="A215" s="17"/>
      <c r="B215" s="18">
        <v>2624.2719999999999</v>
      </c>
      <c r="D215" s="17"/>
      <c r="E215" s="18">
        <v>611.99350000000004</v>
      </c>
    </row>
    <row r="216" spans="1:5">
      <c r="A216" s="17"/>
      <c r="B216" s="18">
        <v>2611.4639999999999</v>
      </c>
      <c r="D216" s="17"/>
      <c r="E216" s="18">
        <v>612.39300000000003</v>
      </c>
    </row>
    <row r="217" spans="1:5">
      <c r="A217" s="17"/>
      <c r="B217" s="18">
        <v>2589.3960000000002</v>
      </c>
      <c r="D217" s="17"/>
      <c r="E217" s="18">
        <v>605.99400000000003</v>
      </c>
    </row>
    <row r="218" spans="1:5">
      <c r="A218" s="17"/>
      <c r="B218" s="18">
        <v>2588.44</v>
      </c>
      <c r="D218" s="17"/>
      <c r="E218" s="18">
        <v>605.69529999999997</v>
      </c>
    </row>
    <row r="219" spans="1:5">
      <c r="A219" s="17"/>
      <c r="B219" s="18">
        <v>2565.652</v>
      </c>
      <c r="D219" s="17"/>
      <c r="E219" s="18">
        <v>596.84339999999997</v>
      </c>
    </row>
    <row r="220" spans="1:5">
      <c r="A220" s="17"/>
      <c r="B220" s="18">
        <v>2569.6550000000002</v>
      </c>
      <c r="D220" s="17"/>
      <c r="E220" s="18">
        <v>599.78930000000003</v>
      </c>
    </row>
    <row r="221" spans="1:5">
      <c r="A221" s="17"/>
      <c r="B221" s="18">
        <v>2545.8679999999999</v>
      </c>
      <c r="D221" s="17"/>
      <c r="E221" s="18">
        <v>591.85329999999999</v>
      </c>
    </row>
    <row r="222" spans="1:5">
      <c r="A222" s="17"/>
      <c r="B222" s="18">
        <v>2555.9899999999998</v>
      </c>
      <c r="D222" s="17"/>
      <c r="E222" s="18">
        <v>596.71849999999995</v>
      </c>
    </row>
    <row r="223" spans="1:5">
      <c r="A223" s="17"/>
      <c r="B223" s="18">
        <v>2532.91</v>
      </c>
      <c r="D223" s="17"/>
      <c r="E223" s="18">
        <v>307.06099999999998</v>
      </c>
    </row>
    <row r="224" spans="1:5">
      <c r="A224" s="17"/>
      <c r="B224" s="18">
        <v>2620.6120000000001</v>
      </c>
      <c r="D224" s="17"/>
      <c r="E224" s="18">
        <v>33.061100000000003</v>
      </c>
    </row>
    <row r="225" spans="1:5">
      <c r="A225" s="17"/>
      <c r="B225" s="18">
        <v>2570.9749999999999</v>
      </c>
      <c r="D225" s="17"/>
      <c r="E225" s="18">
        <v>17.473800000000001</v>
      </c>
    </row>
    <row r="226" spans="1:5">
      <c r="A226" s="17"/>
      <c r="B226" s="18">
        <v>2584.4989999999998</v>
      </c>
      <c r="D226" s="17"/>
      <c r="E226" s="18">
        <v>30.705200000000001</v>
      </c>
    </row>
    <row r="227" spans="1:5">
      <c r="A227" s="17"/>
      <c r="B227" s="18">
        <v>2533.942</v>
      </c>
      <c r="D227" s="17"/>
      <c r="E227" s="18">
        <v>49.328699999999998</v>
      </c>
    </row>
    <row r="228" spans="1:5">
      <c r="A228" s="17"/>
      <c r="B228" s="18">
        <v>2535.665</v>
      </c>
      <c r="D228" s="17"/>
      <c r="E228" s="18">
        <v>67.094300000000004</v>
      </c>
    </row>
    <row r="229" spans="1:5">
      <c r="A229" s="17"/>
      <c r="B229" s="18">
        <v>2450.83</v>
      </c>
      <c r="D229" s="17"/>
      <c r="E229" s="18">
        <v>81.967600000000004</v>
      </c>
    </row>
    <row r="230" spans="1:5">
      <c r="A230" s="17"/>
      <c r="B230" s="18">
        <v>2443.056</v>
      </c>
      <c r="D230" s="17"/>
      <c r="E230" s="18">
        <v>95.375500000000002</v>
      </c>
    </row>
    <row r="231" spans="1:5">
      <c r="A231" s="17"/>
      <c r="B231" s="18">
        <v>2311.33</v>
      </c>
      <c r="D231" s="17"/>
      <c r="E231" s="18">
        <v>107.2354</v>
      </c>
    </row>
    <row r="232" spans="1:5">
      <c r="A232" s="17"/>
      <c r="B232" s="18">
        <v>2198.3180000000002</v>
      </c>
      <c r="D232" s="17"/>
      <c r="E232" s="18">
        <v>297.65769999999998</v>
      </c>
    </row>
    <row r="233" spans="1:5">
      <c r="A233" s="17"/>
      <c r="B233" s="18">
        <v>1946.2619999999999</v>
      </c>
      <c r="D233" s="17"/>
      <c r="E233" s="18">
        <v>519.0883</v>
      </c>
    </row>
    <row r="234" spans="1:5">
      <c r="A234" s="17"/>
      <c r="B234" s="18">
        <v>1846.7529999999999</v>
      </c>
      <c r="D234" s="17"/>
      <c r="E234" s="18">
        <v>518.50850000000003</v>
      </c>
    </row>
    <row r="235" spans="1:5">
      <c r="A235" s="17"/>
      <c r="B235" s="18">
        <v>1667.5619999999999</v>
      </c>
      <c r="D235" s="17"/>
      <c r="E235" s="18">
        <v>522.76009999999997</v>
      </c>
    </row>
    <row r="236" spans="1:5">
      <c r="A236" s="17"/>
      <c r="B236" s="18">
        <v>1542.5989999999999</v>
      </c>
      <c r="D236" s="17"/>
      <c r="E236" s="18">
        <v>521.72329999999999</v>
      </c>
    </row>
    <row r="237" spans="1:5">
      <c r="A237" s="17"/>
      <c r="B237" s="18">
        <v>1419.798</v>
      </c>
      <c r="D237" s="17"/>
      <c r="E237" s="18">
        <v>524.53160000000003</v>
      </c>
    </row>
    <row r="238" spans="1:5">
      <c r="A238" s="17"/>
      <c r="B238" s="18">
        <v>1333.33</v>
      </c>
      <c r="D238" s="17"/>
      <c r="E238" s="18">
        <v>524.81449999999995</v>
      </c>
    </row>
    <row r="239" spans="1:5">
      <c r="A239" s="17"/>
      <c r="B239" s="18">
        <v>1260.67</v>
      </c>
      <c r="D239" s="17"/>
      <c r="E239" s="18">
        <v>527.75670000000002</v>
      </c>
    </row>
    <row r="240" spans="1:5">
      <c r="A240" s="17"/>
      <c r="B240" s="18">
        <v>1205.69</v>
      </c>
      <c r="D240" s="17"/>
      <c r="E240" s="18">
        <v>530.09770000000003</v>
      </c>
    </row>
    <row r="241" spans="1:5">
      <c r="A241" s="17"/>
      <c r="B241" s="18">
        <v>1145.5509999999999</v>
      </c>
      <c r="D241" s="17"/>
      <c r="E241" s="18">
        <v>538.09659999999997</v>
      </c>
    </row>
    <row r="242" spans="1:5">
      <c r="A242" s="17"/>
      <c r="B242" s="18">
        <v>1101.9829999999999</v>
      </c>
      <c r="D242" s="17"/>
      <c r="E242" s="18">
        <v>546.10530000000006</v>
      </c>
    </row>
    <row r="243" spans="1:5">
      <c r="A243" s="17"/>
      <c r="B243" s="18">
        <v>847.90800000000002</v>
      </c>
      <c r="D243" s="17"/>
      <c r="E243" s="18">
        <v>655.49350000000004</v>
      </c>
    </row>
    <row r="244" spans="1:5">
      <c r="A244" s="17">
        <v>8</v>
      </c>
      <c r="B244" s="18">
        <v>762.80830000000003</v>
      </c>
      <c r="D244" s="17">
        <v>8</v>
      </c>
      <c r="E244" s="18">
        <v>685.76620000000003</v>
      </c>
    </row>
    <row r="245" spans="1:5">
      <c r="A245" s="17"/>
      <c r="B245" s="18">
        <v>754.47270000000003</v>
      </c>
      <c r="D245" s="17"/>
      <c r="E245" s="18">
        <v>748.76059999999995</v>
      </c>
    </row>
    <row r="246" spans="1:5">
      <c r="A246" s="17"/>
      <c r="B246" s="18">
        <v>754.69169999999997</v>
      </c>
      <c r="D246" s="17"/>
      <c r="E246" s="18">
        <v>859.91179999999997</v>
      </c>
    </row>
    <row r="247" spans="1:5">
      <c r="A247" s="17"/>
      <c r="B247" s="18">
        <v>733.92340000000002</v>
      </c>
      <c r="D247" s="17"/>
      <c r="E247" s="18">
        <v>1029.0250000000001</v>
      </c>
    </row>
    <row r="248" spans="1:5">
      <c r="A248" s="17"/>
      <c r="B248" s="18">
        <v>729.45450000000005</v>
      </c>
      <c r="D248" s="17"/>
      <c r="E248" s="18">
        <v>1353.67</v>
      </c>
    </row>
    <row r="249" spans="1:5">
      <c r="A249" s="17"/>
      <c r="B249" s="18">
        <v>702.81690000000003</v>
      </c>
      <c r="D249" s="17"/>
      <c r="E249" s="18">
        <v>1922.3710000000001</v>
      </c>
    </row>
    <row r="250" spans="1:5">
      <c r="A250" s="17"/>
      <c r="B250" s="18">
        <v>698.0444</v>
      </c>
      <c r="D250" s="17"/>
      <c r="E250" s="18">
        <v>2473.5940000000001</v>
      </c>
    </row>
    <row r="251" spans="1:5">
      <c r="A251" s="17"/>
      <c r="B251" s="18">
        <v>680.94090000000006</v>
      </c>
      <c r="D251" s="17"/>
      <c r="E251" s="18">
        <v>2833.154</v>
      </c>
    </row>
    <row r="252" spans="1:5">
      <c r="A252" s="17"/>
      <c r="B252" s="18">
        <v>682.95219999999995</v>
      </c>
      <c r="D252" s="17"/>
      <c r="E252" s="18">
        <v>2951.069</v>
      </c>
    </row>
    <row r="253" spans="1:5">
      <c r="A253" s="17"/>
      <c r="B253" s="18">
        <v>342.59359999999998</v>
      </c>
      <c r="D253" s="17"/>
      <c r="E253" s="18">
        <v>3081.9459999999999</v>
      </c>
    </row>
    <row r="254" spans="1:5">
      <c r="A254" s="17"/>
      <c r="B254" s="18">
        <v>48.282600000000002</v>
      </c>
      <c r="D254" s="17"/>
      <c r="E254" s="18">
        <v>3111.9</v>
      </c>
    </row>
    <row r="255" spans="1:5">
      <c r="A255" s="17"/>
      <c r="B255" s="18">
        <v>94.328100000000006</v>
      </c>
      <c r="D255" s="17"/>
      <c r="E255" s="18">
        <v>3202.1210000000001</v>
      </c>
    </row>
    <row r="256" spans="1:5">
      <c r="A256" s="17"/>
      <c r="B256" s="18">
        <v>145.3535</v>
      </c>
      <c r="D256" s="17"/>
      <c r="E256" s="18">
        <v>3190.3719999999998</v>
      </c>
    </row>
    <row r="257" spans="1:5">
      <c r="A257" s="17"/>
      <c r="B257" s="18">
        <v>194.11940000000001</v>
      </c>
      <c r="D257" s="17"/>
      <c r="E257" s="18">
        <v>3208.8850000000002</v>
      </c>
    </row>
    <row r="258" spans="1:5">
      <c r="A258" s="17"/>
      <c r="B258" s="18">
        <v>248.60489999999999</v>
      </c>
      <c r="D258" s="17"/>
      <c r="E258" s="18">
        <v>3207.1030000000001</v>
      </c>
    </row>
    <row r="259" spans="1:5">
      <c r="A259" s="17"/>
      <c r="B259" s="18">
        <v>300.26479999999998</v>
      </c>
      <c r="D259" s="17"/>
      <c r="E259" s="18">
        <v>3228.1320000000001</v>
      </c>
    </row>
    <row r="260" spans="1:5">
      <c r="A260" s="17"/>
      <c r="B260" s="18">
        <v>337.35469999999998</v>
      </c>
      <c r="D260" s="17"/>
      <c r="E260" s="18">
        <v>3195.9670000000001</v>
      </c>
    </row>
    <row r="261" spans="1:5">
      <c r="A261" s="17"/>
      <c r="B261" s="18">
        <v>374.4873</v>
      </c>
      <c r="D261" s="17"/>
      <c r="E261" s="18">
        <v>3202.627</v>
      </c>
    </row>
    <row r="262" spans="1:5">
      <c r="A262" s="17"/>
      <c r="B262" s="18">
        <v>487.94810000000001</v>
      </c>
      <c r="D262" s="17"/>
      <c r="E262" s="18">
        <v>3183.0419999999999</v>
      </c>
    </row>
    <row r="263" spans="1:5">
      <c r="A263" s="17"/>
      <c r="B263" s="18">
        <v>702.89229999999998</v>
      </c>
      <c r="D263" s="17"/>
      <c r="E263" s="18">
        <v>3244.4720000000002</v>
      </c>
    </row>
    <row r="264" spans="1:5">
      <c r="A264" s="17"/>
      <c r="B264" s="18">
        <v>702.43730000000005</v>
      </c>
      <c r="D264" s="17"/>
      <c r="E264" s="18">
        <v>3217.4290000000001</v>
      </c>
    </row>
    <row r="265" spans="1:5">
      <c r="A265" s="17"/>
      <c r="B265" s="18">
        <v>706.3152</v>
      </c>
      <c r="D265" s="17"/>
      <c r="E265" s="18">
        <v>3245.2</v>
      </c>
    </row>
    <row r="266" spans="1:5">
      <c r="A266" s="17"/>
      <c r="B266" s="18">
        <v>734.69489999999996</v>
      </c>
      <c r="D266" s="17"/>
      <c r="E266" s="18">
        <v>3228.6770000000001</v>
      </c>
    </row>
    <row r="267" spans="1:5">
      <c r="A267" s="17"/>
      <c r="B267" s="18">
        <v>812.87649999999996</v>
      </c>
      <c r="D267" s="17"/>
      <c r="E267" s="18">
        <v>3242.3649999999998</v>
      </c>
    </row>
    <row r="268" spans="1:5">
      <c r="A268" s="17"/>
      <c r="B268" s="18">
        <v>1346.153</v>
      </c>
      <c r="D268" s="17"/>
      <c r="E268" s="18">
        <v>3221.0990000000002</v>
      </c>
    </row>
    <row r="269" spans="1:5">
      <c r="A269" s="17"/>
      <c r="B269" s="18">
        <v>1824.4259999999999</v>
      </c>
      <c r="D269" s="17"/>
      <c r="E269" s="18">
        <v>3232.9769999999999</v>
      </c>
    </row>
    <row r="270" spans="1:5">
      <c r="A270" s="17"/>
      <c r="B270" s="18">
        <v>2243.1480000000001</v>
      </c>
      <c r="D270" s="17"/>
      <c r="E270" s="18">
        <v>3189.4609999999998</v>
      </c>
    </row>
    <row r="271" spans="1:5">
      <c r="A271" s="17"/>
      <c r="B271" s="18">
        <v>2415.8960000000002</v>
      </c>
      <c r="D271" s="17"/>
      <c r="E271" s="18">
        <v>3171.7979999999998</v>
      </c>
    </row>
    <row r="272" spans="1:5">
      <c r="A272" s="17"/>
      <c r="B272" s="18">
        <v>2364.7539999999999</v>
      </c>
      <c r="D272" s="17"/>
      <c r="E272" s="18">
        <v>3114.6619999999998</v>
      </c>
    </row>
    <row r="273" spans="1:5">
      <c r="A273" s="17"/>
      <c r="B273" s="18">
        <v>2334.7840000000001</v>
      </c>
      <c r="D273" s="17"/>
      <c r="E273" s="18">
        <v>3135.3739999999998</v>
      </c>
    </row>
    <row r="274" spans="1:5">
      <c r="A274" s="17">
        <v>9</v>
      </c>
      <c r="B274" s="18">
        <v>2261.5250000000001</v>
      </c>
      <c r="D274" s="17">
        <v>9</v>
      </c>
      <c r="E274" s="18">
        <v>3029.1350000000002</v>
      </c>
    </row>
    <row r="275" spans="1:5">
      <c r="A275" s="17"/>
      <c r="B275" s="18">
        <v>2334.3009999999999</v>
      </c>
      <c r="D275" s="17"/>
      <c r="E275" s="18">
        <v>2971.5390000000002</v>
      </c>
    </row>
    <row r="276" spans="1:5">
      <c r="A276" s="17"/>
      <c r="B276" s="18">
        <v>2332.4380000000001</v>
      </c>
      <c r="D276" s="17"/>
      <c r="E276" s="18">
        <v>2849.7539999999999</v>
      </c>
    </row>
    <row r="277" spans="1:5">
      <c r="A277" s="17"/>
      <c r="B277" s="18">
        <v>2429.7310000000002</v>
      </c>
      <c r="D277" s="17"/>
      <c r="E277" s="18">
        <v>2759.576</v>
      </c>
    </row>
    <row r="278" spans="1:5">
      <c r="A278" s="17"/>
      <c r="B278" s="18">
        <v>2458.768</v>
      </c>
      <c r="D278" s="17"/>
      <c r="E278" s="18">
        <v>2612.85</v>
      </c>
    </row>
    <row r="279" spans="1:5">
      <c r="A279" s="17"/>
      <c r="B279" s="18">
        <v>2525.0479999999998</v>
      </c>
      <c r="D279" s="17"/>
      <c r="E279" s="18">
        <v>2490.9760000000001</v>
      </c>
    </row>
    <row r="280" spans="1:5">
      <c r="A280" s="17"/>
      <c r="B280" s="18">
        <v>2528.3789999999999</v>
      </c>
      <c r="D280" s="17"/>
      <c r="E280" s="18">
        <v>2321.3670000000002</v>
      </c>
    </row>
    <row r="281" spans="1:5">
      <c r="A281" s="17"/>
      <c r="B281" s="18">
        <v>2584.6840000000002</v>
      </c>
      <c r="D281" s="17"/>
      <c r="E281" s="18">
        <v>2183.395</v>
      </c>
    </row>
    <row r="282" spans="1:5">
      <c r="A282" s="17"/>
      <c r="B282" s="18">
        <v>2575.127</v>
      </c>
      <c r="D282" s="17"/>
      <c r="E282" s="18">
        <v>1889.1859999999999</v>
      </c>
    </row>
    <row r="283" spans="1:5">
      <c r="A283" s="17"/>
      <c r="B283" s="18">
        <v>2651.0619999999999</v>
      </c>
      <c r="D283" s="17"/>
      <c r="E283" s="18">
        <v>1677.6189999999999</v>
      </c>
    </row>
    <row r="284" spans="1:5">
      <c r="A284" s="17"/>
      <c r="B284" s="18">
        <v>2612.3420000000001</v>
      </c>
      <c r="D284" s="17"/>
      <c r="E284" s="18">
        <v>1536.3150000000001</v>
      </c>
    </row>
    <row r="285" spans="1:5">
      <c r="A285" s="17"/>
      <c r="B285" s="18">
        <v>2607.3760000000002</v>
      </c>
      <c r="D285" s="17"/>
      <c r="E285" s="18">
        <v>1426.3430000000001</v>
      </c>
    </row>
    <row r="286" spans="1:5">
      <c r="A286" s="17"/>
      <c r="B286" s="18">
        <v>2593.5050000000001</v>
      </c>
      <c r="D286" s="17"/>
      <c r="E286" s="18">
        <v>1322.8209999999999</v>
      </c>
    </row>
    <row r="287" spans="1:5">
      <c r="A287" s="17"/>
      <c r="B287" s="18">
        <v>2593.8359999999998</v>
      </c>
      <c r="D287" s="17"/>
      <c r="E287" s="18">
        <v>1248.7719999999999</v>
      </c>
    </row>
    <row r="288" spans="1:5">
      <c r="A288" s="17"/>
      <c r="B288" s="18">
        <v>2584.5349999999999</v>
      </c>
      <c r="D288" s="17"/>
      <c r="E288" s="18">
        <v>1176.6110000000001</v>
      </c>
    </row>
    <row r="289" spans="1:5">
      <c r="A289" s="17"/>
      <c r="B289" s="18">
        <v>2581.4560000000001</v>
      </c>
      <c r="D289" s="17"/>
      <c r="E289" s="18">
        <v>1124.8219999999999</v>
      </c>
    </row>
    <row r="290" spans="1:5">
      <c r="A290" s="17"/>
      <c r="B290" s="18">
        <v>2573.6610000000001</v>
      </c>
      <c r="D290" s="17"/>
      <c r="E290" s="18">
        <v>1069.873</v>
      </c>
    </row>
    <row r="291" spans="1:5">
      <c r="A291" s="17"/>
      <c r="B291" s="18">
        <v>2573.7449999999999</v>
      </c>
      <c r="D291" s="17"/>
      <c r="E291" s="18">
        <v>1035.53</v>
      </c>
    </row>
    <row r="292" spans="1:5">
      <c r="A292" s="17"/>
      <c r="B292" s="18">
        <v>2574.4760000000001</v>
      </c>
      <c r="D292" s="17"/>
      <c r="E292" s="18">
        <v>828.42849999999999</v>
      </c>
    </row>
    <row r="293" spans="1:5">
      <c r="A293" s="17"/>
      <c r="B293" s="18">
        <v>2636.8270000000002</v>
      </c>
      <c r="D293" s="17"/>
      <c r="E293" s="18">
        <v>773.02809999999999</v>
      </c>
    </row>
    <row r="294" spans="1:5">
      <c r="A294" s="17"/>
      <c r="B294" s="18">
        <v>2566.5630000000001</v>
      </c>
      <c r="D294" s="17"/>
      <c r="E294" s="18">
        <v>762.7079</v>
      </c>
    </row>
    <row r="295" spans="1:5">
      <c r="A295" s="17"/>
      <c r="B295" s="18">
        <v>2575.4140000000002</v>
      </c>
      <c r="D295" s="17"/>
      <c r="E295" s="18">
        <v>758.32749999999999</v>
      </c>
    </row>
    <row r="296" spans="1:5">
      <c r="A296" s="17"/>
      <c r="B296" s="18">
        <v>2546.2220000000002</v>
      </c>
      <c r="D296" s="17"/>
      <c r="E296" s="18">
        <v>729.84050000000002</v>
      </c>
    </row>
    <row r="297" spans="1:5">
      <c r="A297" s="17"/>
      <c r="B297" s="18">
        <v>2576.2289999999998</v>
      </c>
      <c r="D297" s="17"/>
      <c r="E297" s="18">
        <v>717.07259999999997</v>
      </c>
    </row>
    <row r="298" spans="1:5">
      <c r="A298" s="17"/>
      <c r="B298" s="18">
        <v>2560.2959999999998</v>
      </c>
      <c r="D298" s="17"/>
      <c r="E298" s="18">
        <v>703.14779999999996</v>
      </c>
    </row>
    <row r="299" spans="1:5">
      <c r="A299" s="17"/>
      <c r="B299" s="18">
        <v>2583.3229999999999</v>
      </c>
      <c r="D299" s="17"/>
      <c r="E299" s="18">
        <v>704.65660000000003</v>
      </c>
    </row>
    <row r="300" spans="1:5">
      <c r="A300" s="17"/>
      <c r="B300" s="18">
        <v>2536.3760000000002</v>
      </c>
      <c r="D300" s="17"/>
      <c r="E300" s="18">
        <v>696.95809999999994</v>
      </c>
    </row>
    <row r="301" spans="1:5">
      <c r="A301" s="17"/>
      <c r="B301" s="18">
        <v>2538.2890000000002</v>
      </c>
      <c r="D301" s="17"/>
      <c r="E301" s="18">
        <v>700.88390000000004</v>
      </c>
    </row>
    <row r="302" spans="1:5">
      <c r="A302" s="17"/>
      <c r="B302" s="18">
        <v>2471.337</v>
      </c>
      <c r="D302" s="17"/>
      <c r="E302" s="18">
        <v>537.05160000000001</v>
      </c>
    </row>
    <row r="303" spans="1:5">
      <c r="A303" s="17"/>
      <c r="B303" s="18">
        <v>2502.0410000000002</v>
      </c>
      <c r="D303" s="17"/>
      <c r="E303" s="18">
        <v>515.01189999999997</v>
      </c>
    </row>
    <row r="304" spans="1:5">
      <c r="A304" s="17">
        <v>10</v>
      </c>
      <c r="B304" s="18">
        <v>2409.444</v>
      </c>
      <c r="D304" s="17">
        <v>10</v>
      </c>
      <c r="E304" s="18">
        <v>510.97160000000002</v>
      </c>
    </row>
    <row r="305" spans="1:5">
      <c r="A305" s="17"/>
      <c r="B305" s="18">
        <v>2351.65</v>
      </c>
      <c r="D305" s="17"/>
      <c r="E305" s="18">
        <v>512.18399999999997</v>
      </c>
    </row>
    <row r="306" spans="1:5">
      <c r="A306" s="17"/>
      <c r="B306" s="18">
        <v>2189.4160000000002</v>
      </c>
      <c r="D306" s="17"/>
      <c r="E306" s="18">
        <v>508.41370000000001</v>
      </c>
    </row>
    <row r="307" spans="1:5">
      <c r="A307" s="17"/>
      <c r="B307" s="18">
        <v>2045.306</v>
      </c>
      <c r="D307" s="17"/>
      <c r="E307" s="18">
        <v>510.81060000000002</v>
      </c>
    </row>
    <row r="308" spans="1:5">
      <c r="A308" s="17"/>
      <c r="B308" s="18">
        <v>1692.588</v>
      </c>
      <c r="D308" s="17"/>
      <c r="E308" s="18">
        <v>509.2715</v>
      </c>
    </row>
    <row r="309" spans="1:5">
      <c r="A309" s="17"/>
      <c r="B309" s="18">
        <v>1512.7349999999999</v>
      </c>
      <c r="D309" s="17"/>
      <c r="E309" s="18">
        <v>512.15620000000001</v>
      </c>
    </row>
    <row r="310" spans="1:5">
      <c r="A310" s="17"/>
      <c r="B310" s="18">
        <v>1377.354</v>
      </c>
      <c r="D310" s="17"/>
      <c r="E310" s="18">
        <v>511.471</v>
      </c>
    </row>
    <row r="311" spans="1:5">
      <c r="A311" s="17"/>
      <c r="B311" s="18">
        <v>1321.3019999999999</v>
      </c>
      <c r="D311" s="17"/>
      <c r="E311" s="18">
        <v>523.56870000000004</v>
      </c>
    </row>
    <row r="312" spans="1:5">
      <c r="A312" s="17"/>
      <c r="B312" s="18">
        <v>1164.1559999999999</v>
      </c>
      <c r="D312" s="17"/>
      <c r="E312" s="18">
        <v>449.49299999999999</v>
      </c>
    </row>
    <row r="313" spans="1:5">
      <c r="A313" s="17"/>
      <c r="B313" s="18">
        <v>1138.52</v>
      </c>
      <c r="D313" s="17"/>
      <c r="E313" s="18">
        <v>509.31689999999998</v>
      </c>
    </row>
    <row r="314" spans="1:5">
      <c r="A314" s="17"/>
      <c r="B314" s="18">
        <v>1112.442</v>
      </c>
      <c r="D314" s="17"/>
      <c r="E314" s="18">
        <v>510.28829999999999</v>
      </c>
    </row>
    <row r="315" spans="1:5">
      <c r="A315" s="17"/>
      <c r="B315" s="18">
        <v>1149.3409999999999</v>
      </c>
      <c r="D315" s="17"/>
      <c r="E315" s="18">
        <v>516.00409999999999</v>
      </c>
    </row>
    <row r="316" spans="1:5">
      <c r="A316" s="17"/>
      <c r="B316" s="18">
        <v>1052.923</v>
      </c>
      <c r="D316" s="17"/>
      <c r="E316" s="18">
        <v>517.26009999999997</v>
      </c>
    </row>
    <row r="317" spans="1:5">
      <c r="A317" s="17"/>
      <c r="B317" s="18">
        <v>954.76070000000004</v>
      </c>
      <c r="D317" s="17"/>
      <c r="E317" s="18">
        <v>520.32140000000004</v>
      </c>
    </row>
    <row r="318" spans="1:5">
      <c r="A318" s="17"/>
      <c r="B318" s="18">
        <v>919.06269999999995</v>
      </c>
      <c r="D318" s="17"/>
      <c r="E318" s="18">
        <v>521.8682</v>
      </c>
    </row>
    <row r="319" spans="1:5">
      <c r="A319" s="17"/>
      <c r="B319" s="18">
        <v>908.57159999999999</v>
      </c>
      <c r="D319" s="17"/>
      <c r="E319" s="18">
        <v>527.24929999999995</v>
      </c>
    </row>
    <row r="320" spans="1:5">
      <c r="A320" s="17"/>
      <c r="B320" s="18">
        <v>869.49289999999996</v>
      </c>
      <c r="D320" s="17"/>
      <c r="E320" s="18">
        <v>528.21540000000005</v>
      </c>
    </row>
    <row r="321" spans="1:5">
      <c r="A321" s="17"/>
      <c r="B321" s="18">
        <v>885.39559999999994</v>
      </c>
      <c r="D321" s="17"/>
      <c r="E321" s="18">
        <v>531.97609999999997</v>
      </c>
    </row>
    <row r="322" spans="1:5">
      <c r="A322" s="17"/>
      <c r="B322" s="18">
        <v>748.81809999999996</v>
      </c>
      <c r="D322" s="17"/>
      <c r="E322" s="18">
        <v>517.07600000000002</v>
      </c>
    </row>
    <row r="323" spans="1:5">
      <c r="A323" s="17"/>
      <c r="B323" s="18">
        <v>786.7319</v>
      </c>
      <c r="D323" s="17"/>
      <c r="E323" s="18">
        <v>600.49069999999995</v>
      </c>
    </row>
    <row r="324" spans="1:5">
      <c r="A324" s="17"/>
      <c r="B324" s="18">
        <v>764.06290000000001</v>
      </c>
      <c r="D324" s="17"/>
      <c r="E324" s="18">
        <v>601.51199999999994</v>
      </c>
    </row>
    <row r="325" spans="1:5">
      <c r="A325" s="17"/>
      <c r="B325" s="18">
        <v>760.36180000000002</v>
      </c>
      <c r="D325" s="17"/>
      <c r="E325" s="18">
        <v>605.2681</v>
      </c>
    </row>
    <row r="326" spans="1:5">
      <c r="A326" s="17"/>
      <c r="B326" s="18">
        <v>727.07830000000001</v>
      </c>
      <c r="D326" s="17"/>
      <c r="E326" s="18">
        <v>605.53480000000002</v>
      </c>
    </row>
    <row r="327" spans="1:5">
      <c r="A327" s="17"/>
      <c r="B327" s="18">
        <v>742.68790000000001</v>
      </c>
      <c r="D327" s="17"/>
      <c r="E327" s="18">
        <v>609.28</v>
      </c>
    </row>
    <row r="328" spans="1:5">
      <c r="A328" s="17"/>
      <c r="B328" s="18">
        <v>719.1019</v>
      </c>
      <c r="D328" s="17"/>
      <c r="E328" s="18">
        <v>630.95360000000005</v>
      </c>
    </row>
    <row r="329" spans="1:5">
      <c r="A329" s="17"/>
      <c r="B329" s="18">
        <v>740.90459999999996</v>
      </c>
      <c r="D329" s="17"/>
      <c r="E329" s="18">
        <v>687.52250000000004</v>
      </c>
    </row>
    <row r="330" spans="1:5">
      <c r="A330" s="17"/>
      <c r="B330" s="18">
        <v>738.38480000000004</v>
      </c>
      <c r="D330" s="17"/>
      <c r="E330" s="18">
        <v>786.08770000000004</v>
      </c>
    </row>
    <row r="331" spans="1:5">
      <c r="A331" s="17"/>
      <c r="B331" s="18">
        <v>761.49009999999998</v>
      </c>
      <c r="D331" s="17"/>
      <c r="E331" s="18">
        <v>933.45669999999996</v>
      </c>
    </row>
    <row r="332" spans="1:5">
      <c r="A332" s="17"/>
      <c r="B332" s="18">
        <v>689.45219999999995</v>
      </c>
      <c r="D332" s="17"/>
      <c r="E332" s="18">
        <v>1166.614</v>
      </c>
    </row>
    <row r="333" spans="1:5">
      <c r="A333" s="17"/>
      <c r="B333" s="18">
        <v>834.08299999999997</v>
      </c>
      <c r="D333" s="17"/>
      <c r="E333" s="18">
        <v>1624.914</v>
      </c>
    </row>
    <row r="334" spans="1:5">
      <c r="A334" s="17">
        <v>11</v>
      </c>
      <c r="B334" s="18">
        <v>813.30970000000002</v>
      </c>
      <c r="D334" s="17">
        <v>11</v>
      </c>
      <c r="E334" s="18">
        <v>2181.8719999999998</v>
      </c>
    </row>
    <row r="335" spans="1:5">
      <c r="A335" s="17"/>
      <c r="B335" s="18">
        <v>807.25599999999997</v>
      </c>
      <c r="D335" s="17"/>
      <c r="E335" s="18">
        <v>2686.5970000000002</v>
      </c>
    </row>
    <row r="336" spans="1:5">
      <c r="A336" s="17"/>
      <c r="B336" s="18">
        <v>796.27800000000002</v>
      </c>
      <c r="D336" s="17"/>
      <c r="E336" s="18">
        <v>2885.3290000000002</v>
      </c>
    </row>
    <row r="337" spans="1:5">
      <c r="A337" s="17"/>
      <c r="B337" s="18">
        <v>823.78020000000004</v>
      </c>
      <c r="D337" s="17"/>
      <c r="E337" s="18">
        <v>3029.4870000000001</v>
      </c>
    </row>
    <row r="338" spans="1:5">
      <c r="A338" s="17"/>
      <c r="B338" s="18">
        <v>822.327</v>
      </c>
      <c r="D338" s="17"/>
      <c r="E338" s="18">
        <v>3134.1970000000001</v>
      </c>
    </row>
    <row r="339" spans="1:5">
      <c r="A339" s="17"/>
      <c r="B339" s="18">
        <v>831.17190000000005</v>
      </c>
      <c r="D339" s="17"/>
      <c r="E339" s="18">
        <v>3197.5419999999999</v>
      </c>
    </row>
    <row r="340" spans="1:5">
      <c r="A340" s="17"/>
      <c r="B340" s="18">
        <v>879.08199999999999</v>
      </c>
      <c r="D340" s="17"/>
      <c r="E340" s="18">
        <v>3180.395</v>
      </c>
    </row>
    <row r="341" spans="1:5">
      <c r="A341" s="17"/>
      <c r="B341" s="18">
        <v>992.05849999999998</v>
      </c>
      <c r="D341" s="17"/>
      <c r="E341" s="18">
        <v>3204.19</v>
      </c>
    </row>
    <row r="342" spans="1:5">
      <c r="A342" s="17"/>
      <c r="B342" s="18">
        <v>1406.0129999999999</v>
      </c>
      <c r="D342" s="17"/>
      <c r="E342" s="18">
        <v>3190.7190000000001</v>
      </c>
    </row>
    <row r="343" spans="1:5">
      <c r="A343" s="17"/>
      <c r="B343" s="18">
        <v>1858.6949999999999</v>
      </c>
      <c r="D343" s="17"/>
      <c r="E343" s="18">
        <v>3265.7869999999998</v>
      </c>
    </row>
    <row r="344" spans="1:5">
      <c r="A344" s="17"/>
      <c r="B344" s="18">
        <v>2236.2280000000001</v>
      </c>
      <c r="D344" s="17"/>
      <c r="E344" s="18">
        <v>3217.989</v>
      </c>
    </row>
    <row r="345" spans="1:5">
      <c r="A345" s="17"/>
      <c r="B345" s="18">
        <v>2406.2330000000002</v>
      </c>
      <c r="D345" s="17"/>
      <c r="E345" s="18">
        <v>3212.7570000000001</v>
      </c>
    </row>
    <row r="346" spans="1:5">
      <c r="A346" s="17"/>
      <c r="B346" s="18">
        <v>2365.279</v>
      </c>
      <c r="D346" s="17"/>
      <c r="E346" s="18">
        <v>3189.2629999999999</v>
      </c>
    </row>
    <row r="347" spans="1:5">
      <c r="A347" s="17"/>
      <c r="B347" s="18">
        <v>2324.5859999999998</v>
      </c>
      <c r="D347" s="17"/>
      <c r="E347" s="18">
        <v>3206.6219999999998</v>
      </c>
    </row>
    <row r="348" spans="1:5">
      <c r="A348" s="17"/>
      <c r="B348" s="18">
        <v>2275.5320000000002</v>
      </c>
      <c r="D348" s="17"/>
      <c r="E348" s="18">
        <v>3195.768</v>
      </c>
    </row>
    <row r="349" spans="1:5">
      <c r="A349" s="17"/>
      <c r="B349" s="18">
        <v>2349.4690000000001</v>
      </c>
      <c r="D349" s="17"/>
      <c r="E349" s="18">
        <v>3226.1190000000001</v>
      </c>
    </row>
    <row r="350" spans="1:5">
      <c r="A350" s="17"/>
      <c r="B350" s="18">
        <v>2334.3539999999998</v>
      </c>
      <c r="D350" s="17"/>
      <c r="E350" s="18">
        <v>3219.0819999999999</v>
      </c>
    </row>
    <row r="351" spans="1:5">
      <c r="A351" s="17"/>
      <c r="B351" s="18">
        <v>2428.4690000000001</v>
      </c>
      <c r="D351" s="17"/>
      <c r="E351" s="18">
        <v>3239.4879999999998</v>
      </c>
    </row>
    <row r="352" spans="1:5">
      <c r="A352" s="17"/>
      <c r="B352" s="18">
        <v>2453.4140000000002</v>
      </c>
      <c r="D352" s="17"/>
      <c r="E352" s="18">
        <v>3222.261</v>
      </c>
    </row>
    <row r="353" spans="1:5">
      <c r="A353" s="17"/>
      <c r="B353" s="18">
        <v>2567.9810000000002</v>
      </c>
      <c r="D353" s="17"/>
      <c r="E353" s="18">
        <v>3276.24</v>
      </c>
    </row>
    <row r="354" spans="1:5">
      <c r="A354" s="17"/>
      <c r="B354" s="18">
        <v>2544.123</v>
      </c>
      <c r="D354" s="17"/>
      <c r="E354" s="18">
        <v>3216.194</v>
      </c>
    </row>
    <row r="355" spans="1:5">
      <c r="A355" s="17"/>
      <c r="B355" s="18">
        <v>2590.1489999999999</v>
      </c>
      <c r="D355" s="17"/>
      <c r="E355" s="18">
        <v>3205.4079999999999</v>
      </c>
    </row>
    <row r="356" spans="1:5">
      <c r="A356" s="17"/>
      <c r="B356" s="18">
        <v>2564.92</v>
      </c>
      <c r="D356" s="17"/>
      <c r="E356" s="18">
        <v>3149.9050000000002</v>
      </c>
    </row>
    <row r="357" spans="1:5">
      <c r="A357" s="17"/>
      <c r="B357" s="18">
        <v>2596.2330000000002</v>
      </c>
      <c r="D357" s="17"/>
      <c r="E357" s="18">
        <v>3122.2460000000001</v>
      </c>
    </row>
    <row r="358" spans="1:5">
      <c r="A358" s="17"/>
      <c r="B358" s="18">
        <v>2580.8960000000002</v>
      </c>
      <c r="D358" s="17"/>
      <c r="E358" s="18">
        <v>3050.5360000000001</v>
      </c>
    </row>
    <row r="359" spans="1:5">
      <c r="A359" s="17"/>
      <c r="B359" s="18">
        <v>2600.38</v>
      </c>
      <c r="D359" s="17"/>
      <c r="E359" s="18">
        <v>3002.7649999999999</v>
      </c>
    </row>
    <row r="360" spans="1:5">
      <c r="A360" s="17"/>
      <c r="B360" s="18">
        <v>2588.4540000000002</v>
      </c>
      <c r="D360" s="17"/>
      <c r="E360" s="18">
        <v>2896.6959999999999</v>
      </c>
    </row>
    <row r="361" spans="1:5">
      <c r="A361" s="17"/>
      <c r="B361" s="18">
        <v>2586.7260000000001</v>
      </c>
      <c r="D361" s="17"/>
      <c r="E361" s="18">
        <v>2815.915</v>
      </c>
    </row>
    <row r="362" spans="1:5">
      <c r="A362" s="17"/>
      <c r="B362" s="18">
        <v>2596.2080000000001</v>
      </c>
      <c r="D362" s="17"/>
      <c r="E362" s="18">
        <v>2664.5059999999999</v>
      </c>
    </row>
    <row r="363" spans="1:5">
      <c r="A363" s="17"/>
      <c r="B363" s="18">
        <v>2655.68</v>
      </c>
      <c r="D363" s="17"/>
      <c r="E363" s="18">
        <v>2613.6439999999998</v>
      </c>
    </row>
    <row r="364" spans="1:5">
      <c r="A364" s="17">
        <v>12</v>
      </c>
      <c r="B364" s="18">
        <v>2623.96</v>
      </c>
      <c r="D364" s="17">
        <v>12</v>
      </c>
      <c r="E364" s="18">
        <v>2418.8829999999998</v>
      </c>
    </row>
    <row r="365" spans="1:5">
      <c r="A365" s="17"/>
      <c r="B365" s="18">
        <v>2614.6779999999999</v>
      </c>
      <c r="D365" s="17"/>
      <c r="E365" s="18">
        <v>2272.2460000000001</v>
      </c>
    </row>
    <row r="366" spans="1:5">
      <c r="A366" s="17"/>
      <c r="B366" s="18">
        <v>2590.0630000000001</v>
      </c>
      <c r="D366" s="17"/>
      <c r="E366" s="18">
        <v>1957.386</v>
      </c>
    </row>
    <row r="367" spans="1:5">
      <c r="A367" s="17"/>
      <c r="B367" s="18">
        <v>2591.5239999999999</v>
      </c>
      <c r="D367" s="17"/>
      <c r="E367" s="18">
        <v>1809.53</v>
      </c>
    </row>
    <row r="368" spans="1:5">
      <c r="A368" s="17"/>
      <c r="B368" s="18">
        <v>2565.4070000000002</v>
      </c>
      <c r="D368" s="17"/>
      <c r="E368" s="18">
        <v>1658.124</v>
      </c>
    </row>
    <row r="369" spans="1:5">
      <c r="A369" s="17"/>
      <c r="B369" s="18">
        <v>2571.11</v>
      </c>
      <c r="D369" s="17"/>
      <c r="E369" s="18">
        <v>1540.491</v>
      </c>
    </row>
    <row r="370" spans="1:5">
      <c r="A370" s="17"/>
      <c r="B370" s="18">
        <v>2539.866</v>
      </c>
      <c r="D370" s="17"/>
      <c r="E370" s="18">
        <v>1426.578</v>
      </c>
    </row>
    <row r="371" spans="1:5">
      <c r="A371" s="17"/>
      <c r="B371" s="18">
        <v>2579.366</v>
      </c>
      <c r="D371" s="17"/>
      <c r="E371" s="18">
        <v>1339.2180000000001</v>
      </c>
    </row>
    <row r="372" spans="1:5">
      <c r="A372" s="17"/>
      <c r="B372" s="18">
        <v>2551.8809999999999</v>
      </c>
      <c r="D372" s="17"/>
      <c r="E372" s="18">
        <v>1116.05</v>
      </c>
    </row>
    <row r="373" spans="1:5">
      <c r="A373" s="17"/>
      <c r="B373" s="18">
        <v>2611.614</v>
      </c>
      <c r="D373" s="17"/>
      <c r="E373" s="18">
        <v>1034.3440000000001</v>
      </c>
    </row>
    <row r="374" spans="1:5">
      <c r="A374" s="17"/>
      <c r="B374" s="18">
        <v>2547.0340000000001</v>
      </c>
      <c r="D374" s="17"/>
      <c r="E374" s="18">
        <v>989.96929999999998</v>
      </c>
    </row>
    <row r="375" spans="1:5">
      <c r="A375" s="17"/>
      <c r="B375" s="18">
        <v>2545.9319999999998</v>
      </c>
      <c r="D375" s="17"/>
      <c r="E375" s="18">
        <v>965.1327</v>
      </c>
    </row>
    <row r="376" spans="1:5">
      <c r="A376" s="17"/>
      <c r="B376" s="18">
        <v>2494.1080000000002</v>
      </c>
      <c r="D376" s="17"/>
      <c r="E376" s="18">
        <v>926.07249999999999</v>
      </c>
    </row>
    <row r="377" spans="1:5">
      <c r="A377" s="17"/>
      <c r="B377" s="18">
        <v>2496.268</v>
      </c>
      <c r="D377" s="17"/>
      <c r="E377" s="18">
        <v>903.39449999999999</v>
      </c>
    </row>
    <row r="378" spans="1:5">
      <c r="A378" s="17"/>
      <c r="B378" s="18">
        <v>2434.9920000000002</v>
      </c>
      <c r="D378" s="17"/>
      <c r="E378" s="18">
        <v>874.66010000000006</v>
      </c>
    </row>
    <row r="379" spans="1:5">
      <c r="A379" s="17"/>
      <c r="B379" s="18">
        <v>2380.41</v>
      </c>
      <c r="D379" s="17"/>
      <c r="E379" s="18">
        <v>863.21029999999996</v>
      </c>
    </row>
    <row r="380" spans="1:5">
      <c r="A380" s="17"/>
      <c r="B380" s="18">
        <v>2224.7249999999999</v>
      </c>
      <c r="D380" s="17"/>
      <c r="E380" s="18">
        <v>836.35019999999997</v>
      </c>
    </row>
    <row r="381" spans="1:5">
      <c r="A381" s="17"/>
      <c r="B381" s="18">
        <v>2077.9169999999999</v>
      </c>
      <c r="D381" s="17"/>
      <c r="E381" s="18">
        <v>828.85820000000001</v>
      </c>
    </row>
    <row r="382" spans="1:5">
      <c r="A382" s="17"/>
      <c r="B382" s="18">
        <v>1808.63</v>
      </c>
      <c r="D382" s="17"/>
      <c r="E382" s="18">
        <v>625.89589999999998</v>
      </c>
    </row>
    <row r="383" spans="1:5">
      <c r="A383" s="17"/>
      <c r="B383" s="18">
        <v>1695.816</v>
      </c>
      <c r="D383" s="17"/>
      <c r="E383" s="18">
        <v>583.03290000000004</v>
      </c>
    </row>
    <row r="384" spans="1:5">
      <c r="A384" s="17"/>
      <c r="B384" s="18">
        <v>1523.7760000000001</v>
      </c>
      <c r="D384" s="17"/>
      <c r="E384" s="18">
        <v>583.92679999999996</v>
      </c>
    </row>
    <row r="385" spans="1:5">
      <c r="A385" s="17"/>
      <c r="B385" s="18">
        <v>1403.8019999999999</v>
      </c>
      <c r="D385" s="17"/>
      <c r="E385" s="18">
        <v>589.92060000000004</v>
      </c>
    </row>
    <row r="386" spans="1:5">
      <c r="A386" s="17"/>
      <c r="B386" s="18">
        <v>1272.519</v>
      </c>
      <c r="D386" s="17"/>
      <c r="E386" s="18">
        <v>585.04819999999995</v>
      </c>
    </row>
    <row r="387" spans="1:5">
      <c r="A387" s="17"/>
      <c r="B387" s="18">
        <v>1224.877</v>
      </c>
      <c r="D387" s="17"/>
      <c r="E387" s="18">
        <v>585.02470000000005</v>
      </c>
    </row>
    <row r="388" spans="1:5">
      <c r="A388" s="17"/>
      <c r="B388" s="18">
        <v>1167.6120000000001</v>
      </c>
      <c r="D388" s="17"/>
      <c r="E388" s="18">
        <v>577.64110000000005</v>
      </c>
    </row>
    <row r="389" spans="1:5">
      <c r="A389" s="17"/>
      <c r="B389" s="18">
        <v>1124.2170000000001</v>
      </c>
      <c r="D389" s="17"/>
      <c r="E389" s="18">
        <v>583.202</v>
      </c>
    </row>
    <row r="390" spans="1:5">
      <c r="A390" s="17"/>
      <c r="B390" s="18">
        <v>1049.558</v>
      </c>
      <c r="D390" s="17"/>
      <c r="E390" s="18">
        <v>584.06899999999996</v>
      </c>
    </row>
    <row r="391" spans="1:5">
      <c r="A391" s="17"/>
      <c r="B391" s="18">
        <v>1007.314</v>
      </c>
      <c r="D391" s="17"/>
      <c r="E391" s="18">
        <v>600.55240000000003</v>
      </c>
    </row>
    <row r="392" spans="1:5">
      <c r="A392" s="17"/>
      <c r="B392" s="18">
        <v>814.51750000000004</v>
      </c>
      <c r="D392" s="17"/>
      <c r="E392" s="18">
        <v>525.03139999999996</v>
      </c>
    </row>
    <row r="393" spans="1:5">
      <c r="A393" s="17"/>
      <c r="B393" s="18">
        <v>791.05960000000005</v>
      </c>
      <c r="D393" s="17"/>
      <c r="E393" s="18">
        <v>577.71410000000003</v>
      </c>
    </row>
    <row r="394" spans="1:5">
      <c r="A394" s="17">
        <v>13</v>
      </c>
      <c r="B394" s="18">
        <v>775.77750000000003</v>
      </c>
      <c r="D394" s="17">
        <v>13</v>
      </c>
      <c r="E394" s="18">
        <v>569.14089999999999</v>
      </c>
    </row>
    <row r="395" spans="1:5">
      <c r="A395" s="17"/>
      <c r="B395" s="18">
        <v>787.66219999999998</v>
      </c>
      <c r="D395" s="17"/>
      <c r="E395" s="18">
        <v>571.30610000000001</v>
      </c>
    </row>
    <row r="396" spans="1:5">
      <c r="A396" s="17"/>
      <c r="B396" s="18">
        <v>764.35599999999999</v>
      </c>
      <c r="D396" s="17"/>
      <c r="E396" s="18">
        <v>568.98929999999996</v>
      </c>
    </row>
    <row r="397" spans="1:5">
      <c r="A397" s="17"/>
      <c r="B397" s="18">
        <v>767.59659999999997</v>
      </c>
      <c r="D397" s="17"/>
      <c r="E397" s="18">
        <v>574.85770000000002</v>
      </c>
    </row>
    <row r="398" spans="1:5">
      <c r="A398" s="17"/>
      <c r="B398" s="18">
        <v>727.57050000000004</v>
      </c>
      <c r="D398" s="17"/>
      <c r="E398" s="18">
        <v>576.18320000000006</v>
      </c>
    </row>
    <row r="399" spans="1:5">
      <c r="A399" s="17"/>
      <c r="B399" s="18">
        <v>746.72140000000002</v>
      </c>
      <c r="D399" s="17"/>
      <c r="E399" s="18">
        <v>585.60059999999999</v>
      </c>
    </row>
    <row r="400" spans="1:5">
      <c r="A400" s="17"/>
      <c r="B400" s="18">
        <v>735.52059999999994</v>
      </c>
      <c r="D400" s="17"/>
      <c r="E400" s="18">
        <v>585.98879999999997</v>
      </c>
    </row>
    <row r="401" spans="1:5">
      <c r="A401" s="17"/>
      <c r="B401" s="18">
        <v>738.46680000000003</v>
      </c>
      <c r="D401" s="17"/>
      <c r="E401" s="18">
        <v>590.29520000000002</v>
      </c>
    </row>
    <row r="402" spans="1:5">
      <c r="A402" s="17"/>
      <c r="B402" s="18">
        <v>584.42290000000003</v>
      </c>
      <c r="D402" s="17"/>
      <c r="E402" s="18">
        <v>544.56769999999995</v>
      </c>
    </row>
    <row r="403" spans="1:5">
      <c r="A403" s="17"/>
      <c r="B403" s="18">
        <v>614.08640000000003</v>
      </c>
      <c r="D403" s="17"/>
      <c r="E403" s="18">
        <v>619.3184</v>
      </c>
    </row>
    <row r="404" spans="1:5">
      <c r="A404" s="17"/>
      <c r="B404" s="18">
        <v>612.9452</v>
      </c>
      <c r="D404" s="17"/>
      <c r="E404" s="18">
        <v>615.25210000000004</v>
      </c>
    </row>
    <row r="405" spans="1:5">
      <c r="A405" s="17"/>
      <c r="B405" s="18">
        <v>629.4511</v>
      </c>
      <c r="D405" s="17"/>
      <c r="E405" s="18">
        <v>627.05370000000005</v>
      </c>
    </row>
    <row r="406" spans="1:5">
      <c r="A406" s="17"/>
      <c r="B406" s="18">
        <v>636.89139999999998</v>
      </c>
      <c r="D406" s="17"/>
      <c r="E406" s="18">
        <v>631.46029999999996</v>
      </c>
    </row>
    <row r="407" spans="1:5">
      <c r="A407" s="17"/>
      <c r="B407" s="18">
        <v>658.37620000000004</v>
      </c>
      <c r="D407" s="17"/>
      <c r="E407" s="18">
        <v>640.81989999999996</v>
      </c>
    </row>
    <row r="408" spans="1:5">
      <c r="A408" s="17"/>
      <c r="B408" s="18">
        <v>650.4239</v>
      </c>
      <c r="D408" s="17"/>
      <c r="E408" s="18">
        <v>634.51210000000003</v>
      </c>
    </row>
    <row r="409" spans="1:5">
      <c r="A409" s="17"/>
      <c r="B409" s="18">
        <v>654.83770000000004</v>
      </c>
      <c r="D409" s="17"/>
      <c r="E409" s="18">
        <v>636.44060000000002</v>
      </c>
    </row>
    <row r="410" spans="1:5">
      <c r="A410" s="17"/>
      <c r="B410" s="18">
        <v>663.91920000000005</v>
      </c>
      <c r="D410" s="17"/>
      <c r="E410" s="18">
        <v>637.05399999999997</v>
      </c>
    </row>
    <row r="411" spans="1:5">
      <c r="A411" s="17"/>
      <c r="B411" s="18">
        <v>686.3125</v>
      </c>
      <c r="D411" s="17"/>
      <c r="E411" s="18">
        <v>637.40560000000005</v>
      </c>
    </row>
    <row r="412" spans="1:5">
      <c r="A412" s="17"/>
      <c r="B412" s="18">
        <v>693.43</v>
      </c>
      <c r="D412" s="17"/>
      <c r="E412" s="18">
        <v>621.95439999999996</v>
      </c>
    </row>
    <row r="413" spans="1:5">
      <c r="A413" s="17"/>
      <c r="B413" s="18">
        <v>841.58079999999995</v>
      </c>
      <c r="D413" s="17"/>
      <c r="E413" s="18">
        <v>713.12189999999998</v>
      </c>
    </row>
    <row r="414" spans="1:5">
      <c r="A414" s="17"/>
      <c r="B414" s="18">
        <v>878.07650000000001</v>
      </c>
      <c r="D414" s="17"/>
      <c r="E414" s="18">
        <v>754.04300000000001</v>
      </c>
    </row>
    <row r="415" spans="1:5">
      <c r="A415" s="17"/>
      <c r="B415" s="18">
        <v>977.00829999999996</v>
      </c>
      <c r="D415" s="17"/>
      <c r="E415" s="18">
        <v>855.44899999999996</v>
      </c>
    </row>
    <row r="416" spans="1:5">
      <c r="A416" s="17"/>
      <c r="B416" s="18">
        <v>1480.4490000000001</v>
      </c>
      <c r="D416" s="17"/>
      <c r="E416" s="18">
        <v>988.59439999999995</v>
      </c>
    </row>
    <row r="417" spans="1:5">
      <c r="A417" s="17"/>
      <c r="B417" s="18">
        <v>1887.2349999999999</v>
      </c>
      <c r="D417" s="17"/>
      <c r="E417" s="18">
        <v>1190.26</v>
      </c>
    </row>
    <row r="418" spans="1:5">
      <c r="A418" s="17"/>
      <c r="B418" s="18">
        <v>2030.085</v>
      </c>
      <c r="D418" s="17"/>
      <c r="E418" s="18">
        <v>1652.8879999999999</v>
      </c>
    </row>
    <row r="419" spans="1:5">
      <c r="A419" s="17"/>
      <c r="B419" s="18">
        <v>2304.3620000000001</v>
      </c>
      <c r="D419" s="17"/>
      <c r="E419" s="18">
        <v>2276.8249999999998</v>
      </c>
    </row>
    <row r="420" spans="1:5">
      <c r="A420" s="17"/>
      <c r="B420" s="18">
        <v>2379.413</v>
      </c>
      <c r="D420" s="17"/>
      <c r="E420" s="18">
        <v>2696.8110000000001</v>
      </c>
    </row>
    <row r="421" spans="1:5">
      <c r="A421" s="17"/>
      <c r="B421" s="18">
        <v>2399.6010000000001</v>
      </c>
      <c r="D421" s="17"/>
      <c r="E421" s="18">
        <v>3043.4369999999999</v>
      </c>
    </row>
    <row r="422" spans="1:5">
      <c r="A422" s="17"/>
      <c r="B422" s="18">
        <v>2285.0540000000001</v>
      </c>
      <c r="D422" s="17"/>
      <c r="E422" s="18">
        <v>3078.9670000000001</v>
      </c>
    </row>
    <row r="423" spans="1:5">
      <c r="A423" s="17"/>
      <c r="B423" s="18">
        <v>2327.52</v>
      </c>
      <c r="D423" s="17"/>
      <c r="E423" s="18">
        <v>3200.1840000000002</v>
      </c>
    </row>
    <row r="424" spans="1:5">
      <c r="A424" s="17">
        <v>14</v>
      </c>
      <c r="B424" s="18">
        <v>2325.0189999999998</v>
      </c>
      <c r="D424" s="17">
        <v>14</v>
      </c>
      <c r="E424" s="18">
        <v>3187.8290000000002</v>
      </c>
    </row>
    <row r="425" spans="1:5">
      <c r="A425" s="17"/>
      <c r="B425" s="18">
        <v>2374.9760000000001</v>
      </c>
      <c r="D425" s="17"/>
      <c r="E425" s="18">
        <v>3213.877</v>
      </c>
    </row>
    <row r="426" spans="1:5">
      <c r="A426" s="17"/>
      <c r="B426" s="18">
        <v>2456.252</v>
      </c>
      <c r="D426" s="17"/>
      <c r="E426" s="18">
        <v>3196.0329999999999</v>
      </c>
    </row>
    <row r="427" spans="1:5">
      <c r="A427" s="17"/>
      <c r="B427" s="18">
        <v>2530.0320000000002</v>
      </c>
      <c r="D427" s="17"/>
      <c r="E427" s="18">
        <v>3213.4540000000002</v>
      </c>
    </row>
    <row r="428" spans="1:5">
      <c r="A428" s="17"/>
      <c r="B428" s="18">
        <v>2530.3980000000001</v>
      </c>
      <c r="D428" s="17"/>
      <c r="E428" s="18">
        <v>3207.8690000000001</v>
      </c>
    </row>
    <row r="429" spans="1:5">
      <c r="A429" s="17"/>
      <c r="B429" s="18">
        <v>2568.962</v>
      </c>
      <c r="D429" s="17"/>
      <c r="E429" s="18">
        <v>3220.473</v>
      </c>
    </row>
    <row r="430" spans="1:5">
      <c r="A430" s="17"/>
      <c r="B430" s="18">
        <v>2560.1170000000002</v>
      </c>
      <c r="D430" s="17"/>
      <c r="E430" s="18">
        <v>3184.473</v>
      </c>
    </row>
    <row r="431" spans="1:5">
      <c r="A431" s="17"/>
      <c r="B431" s="18">
        <v>2589.0830000000001</v>
      </c>
      <c r="D431" s="17"/>
      <c r="E431" s="18">
        <v>3198.18</v>
      </c>
    </row>
    <row r="432" spans="1:5">
      <c r="A432" s="17"/>
      <c r="B432" s="18">
        <v>2586.9690000000001</v>
      </c>
      <c r="D432" s="17"/>
      <c r="E432" s="18">
        <v>3185.1329999999998</v>
      </c>
    </row>
    <row r="433" spans="1:5">
      <c r="A433" s="17"/>
      <c r="B433" s="18">
        <v>2660.7139999999999</v>
      </c>
      <c r="D433" s="17"/>
      <c r="E433" s="18">
        <v>3253.558</v>
      </c>
    </row>
    <row r="434" spans="1:5">
      <c r="A434" s="17"/>
      <c r="B434" s="18">
        <v>2626.5659999999998</v>
      </c>
      <c r="D434" s="17"/>
      <c r="E434" s="18">
        <v>3220.605</v>
      </c>
    </row>
    <row r="435" spans="1:5">
      <c r="A435" s="17"/>
      <c r="B435" s="18">
        <v>2616.3339999999998</v>
      </c>
      <c r="D435" s="17"/>
      <c r="E435" s="18">
        <v>3249.3829999999998</v>
      </c>
    </row>
    <row r="436" spans="1:5">
      <c r="A436" s="17"/>
      <c r="B436" s="18">
        <v>2600.6019999999999</v>
      </c>
      <c r="D436" s="17"/>
      <c r="E436" s="18">
        <v>3230.6509999999998</v>
      </c>
    </row>
    <row r="437" spans="1:5">
      <c r="A437" s="17"/>
      <c r="B437" s="18">
        <v>2598.268</v>
      </c>
      <c r="D437" s="17"/>
      <c r="E437" s="18">
        <v>3243.049</v>
      </c>
    </row>
    <row r="438" spans="1:5">
      <c r="A438" s="17"/>
      <c r="B438" s="18">
        <v>2585.3409999999999</v>
      </c>
      <c r="D438" s="17"/>
      <c r="E438" s="18">
        <v>3216.2689999999998</v>
      </c>
    </row>
    <row r="439" spans="1:5">
      <c r="A439" s="17"/>
      <c r="B439" s="18">
        <v>2579.7040000000002</v>
      </c>
      <c r="D439" s="17"/>
      <c r="E439" s="18">
        <v>3219.569</v>
      </c>
    </row>
    <row r="440" spans="1:5">
      <c r="A440" s="17"/>
      <c r="B440" s="18">
        <v>2566.8560000000002</v>
      </c>
      <c r="D440" s="17"/>
      <c r="E440" s="18">
        <v>3177.8040000000001</v>
      </c>
    </row>
    <row r="441" spans="1:5">
      <c r="A441" s="17"/>
      <c r="B441" s="18">
        <v>2568.9580000000001</v>
      </c>
      <c r="D441" s="17"/>
      <c r="E441" s="18">
        <v>3158.7</v>
      </c>
    </row>
    <row r="442" spans="1:5">
      <c r="A442" s="17"/>
      <c r="B442" s="18">
        <v>2559.0810000000001</v>
      </c>
      <c r="D442" s="17"/>
      <c r="E442" s="18">
        <v>3097.32</v>
      </c>
    </row>
    <row r="443" spans="1:5">
      <c r="A443" s="17"/>
      <c r="B443" s="18">
        <v>2634.8539999999998</v>
      </c>
      <c r="D443" s="17"/>
      <c r="E443" s="18">
        <v>3115.0639999999999</v>
      </c>
    </row>
    <row r="444" spans="1:5">
      <c r="A444" s="17"/>
      <c r="B444" s="18">
        <v>2564.9290000000001</v>
      </c>
      <c r="D444" s="17"/>
      <c r="E444" s="18">
        <v>3000.1439999999998</v>
      </c>
    </row>
    <row r="445" spans="1:5">
      <c r="A445" s="17"/>
      <c r="B445" s="18">
        <v>2581.9380000000001</v>
      </c>
      <c r="D445" s="17"/>
      <c r="E445" s="18">
        <v>2931.77</v>
      </c>
    </row>
    <row r="446" spans="1:5">
      <c r="A446" s="17"/>
      <c r="B446" s="18">
        <v>2557.9009999999998</v>
      </c>
      <c r="D446" s="17"/>
      <c r="E446" s="18">
        <v>2795.431</v>
      </c>
    </row>
    <row r="447" spans="1:5">
      <c r="A447" s="17"/>
      <c r="B447" s="18">
        <v>2585.069</v>
      </c>
      <c r="D447" s="17"/>
      <c r="E447" s="18">
        <v>2693.5540000000001</v>
      </c>
    </row>
    <row r="448" spans="1:5">
      <c r="A448" s="17"/>
      <c r="B448" s="18">
        <v>2551.7040000000002</v>
      </c>
      <c r="D448" s="17"/>
      <c r="E448" s="18">
        <v>2499.04</v>
      </c>
    </row>
    <row r="449" spans="1:5">
      <c r="A449" s="17"/>
      <c r="B449" s="18">
        <v>2574.8609999999999</v>
      </c>
      <c r="D449" s="17"/>
      <c r="E449" s="18">
        <v>2218.6419999999998</v>
      </c>
    </row>
    <row r="450" spans="1:5">
      <c r="A450" s="17"/>
      <c r="B450" s="18">
        <v>2522.5590000000002</v>
      </c>
      <c r="D450" s="17"/>
      <c r="E450" s="18">
        <v>2051.5279999999998</v>
      </c>
    </row>
    <row r="451" spans="1:5">
      <c r="A451" s="17"/>
      <c r="B451" s="18">
        <v>2522.3679999999999</v>
      </c>
      <c r="D451" s="17"/>
      <c r="E451" s="18">
        <v>1923.627</v>
      </c>
    </row>
    <row r="452" spans="1:5">
      <c r="A452" s="17"/>
      <c r="B452" s="18">
        <v>2456.732</v>
      </c>
      <c r="D452" s="17"/>
      <c r="E452" s="18">
        <v>1713.153</v>
      </c>
    </row>
    <row r="453" spans="1:5">
      <c r="A453" s="17"/>
      <c r="B453" s="18">
        <v>2478.5010000000002</v>
      </c>
      <c r="D453" s="17"/>
      <c r="E453" s="18">
        <v>1618.6410000000001</v>
      </c>
    </row>
    <row r="454" spans="1:5">
      <c r="A454" s="17">
        <v>15</v>
      </c>
      <c r="B454" s="18">
        <v>2207.2660000000001</v>
      </c>
      <c r="D454" s="17">
        <v>15</v>
      </c>
      <c r="E454" s="18">
        <v>1498.462</v>
      </c>
    </row>
    <row r="455" spans="1:5">
      <c r="A455" s="17"/>
      <c r="B455" s="18">
        <v>2047.9290000000001</v>
      </c>
      <c r="D455" s="17"/>
      <c r="E455" s="18">
        <v>1403.778</v>
      </c>
    </row>
    <row r="456" spans="1:5">
      <c r="A456" s="17"/>
      <c r="B456" s="18">
        <v>1827.7860000000001</v>
      </c>
      <c r="D456" s="17"/>
      <c r="E456" s="18">
        <v>1294.9110000000001</v>
      </c>
    </row>
    <row r="457" spans="1:5">
      <c r="A457" s="17"/>
      <c r="B457" s="18">
        <v>1664.575</v>
      </c>
      <c r="D457" s="17"/>
      <c r="E457" s="18">
        <v>1218.722</v>
      </c>
    </row>
    <row r="458" spans="1:5">
      <c r="A458" s="17"/>
      <c r="B458" s="18">
        <v>1524.5260000000001</v>
      </c>
      <c r="D458" s="17"/>
      <c r="E458" s="18">
        <v>1157.1199999999999</v>
      </c>
    </row>
    <row r="459" spans="1:5">
      <c r="A459" s="17"/>
      <c r="B459" s="18">
        <v>1432.1</v>
      </c>
      <c r="D459" s="17"/>
      <c r="E459" s="18">
        <v>1116.3689999999999</v>
      </c>
    </row>
    <row r="460" spans="1:5">
      <c r="A460" s="17"/>
      <c r="B460" s="18">
        <v>1344.883</v>
      </c>
      <c r="D460" s="17"/>
      <c r="E460" s="18">
        <v>1060.4169999999999</v>
      </c>
    </row>
    <row r="461" spans="1:5">
      <c r="A461" s="17"/>
      <c r="B461" s="18">
        <v>1282.954</v>
      </c>
      <c r="D461" s="17"/>
      <c r="E461" s="18">
        <v>1028.924</v>
      </c>
    </row>
    <row r="462" spans="1:5">
      <c r="A462" s="17"/>
      <c r="B462" s="18">
        <v>1067.9259999999999</v>
      </c>
      <c r="D462" s="17"/>
      <c r="E462" s="18">
        <v>796.86410000000001</v>
      </c>
    </row>
    <row r="463" spans="1:5">
      <c r="A463" s="17"/>
      <c r="B463" s="18">
        <v>1007.331</v>
      </c>
      <c r="D463" s="17"/>
      <c r="E463" s="18">
        <v>730.59450000000004</v>
      </c>
    </row>
    <row r="464" spans="1:5">
      <c r="A464" s="17"/>
      <c r="B464" s="18">
        <v>976.73850000000004</v>
      </c>
      <c r="D464" s="17"/>
      <c r="E464" s="18">
        <v>724.44320000000005</v>
      </c>
    </row>
    <row r="465" spans="1:5">
      <c r="A465" s="17"/>
      <c r="B465" s="18">
        <v>958.72450000000003</v>
      </c>
      <c r="D465" s="17"/>
      <c r="E465" s="18">
        <v>727.48680000000002</v>
      </c>
    </row>
    <row r="466" spans="1:5">
      <c r="A466" s="17"/>
      <c r="B466" s="18">
        <v>919.08669999999995</v>
      </c>
      <c r="D466" s="17"/>
      <c r="E466" s="18">
        <v>720.91189999999995</v>
      </c>
    </row>
    <row r="467" spans="1:5">
      <c r="A467" s="17"/>
      <c r="B467" s="18">
        <v>903.46410000000003</v>
      </c>
      <c r="D467" s="17"/>
      <c r="E467" s="18">
        <v>720.43269999999995</v>
      </c>
    </row>
    <row r="468" spans="1:5">
      <c r="A468" s="17"/>
      <c r="B468" s="18">
        <v>856.00040000000001</v>
      </c>
      <c r="D468" s="17"/>
      <c r="E468" s="18">
        <v>705.87310000000002</v>
      </c>
    </row>
    <row r="469" spans="1:5">
      <c r="A469" s="17"/>
      <c r="B469" s="18">
        <v>837.92579999999998</v>
      </c>
      <c r="D469" s="17"/>
      <c r="E469" s="18">
        <v>706.53629999999998</v>
      </c>
    </row>
    <row r="470" spans="1:5">
      <c r="A470" s="17"/>
      <c r="B470" s="18">
        <v>806.65309999999999</v>
      </c>
      <c r="D470" s="17"/>
      <c r="E470" s="18">
        <v>694.08879999999999</v>
      </c>
    </row>
    <row r="471" spans="1:5">
      <c r="A471" s="17"/>
      <c r="B471" s="18">
        <v>806.23040000000003</v>
      </c>
      <c r="D471" s="17"/>
      <c r="E471" s="18">
        <v>695.66139999999996</v>
      </c>
    </row>
    <row r="472" spans="1:5">
      <c r="A472" s="17"/>
      <c r="B472" s="18">
        <v>618.17049999999995</v>
      </c>
      <c r="D472" s="17"/>
      <c r="E472" s="18">
        <v>555.50400000000002</v>
      </c>
    </row>
    <row r="473" spans="1:5">
      <c r="A473" s="17"/>
      <c r="B473" s="18">
        <v>609.83019999999999</v>
      </c>
      <c r="D473" s="17"/>
      <c r="E473" s="18">
        <v>549.73519999999996</v>
      </c>
    </row>
    <row r="474" spans="1:5">
      <c r="A474" s="17"/>
      <c r="B474" s="18">
        <v>607.68899999999996</v>
      </c>
      <c r="D474" s="17"/>
      <c r="E474" s="18">
        <v>548.85220000000004</v>
      </c>
    </row>
    <row r="475" spans="1:5">
      <c r="A475" s="17"/>
      <c r="B475" s="18">
        <v>617.02530000000002</v>
      </c>
      <c r="D475" s="17"/>
      <c r="E475" s="18">
        <v>553.10159999999996</v>
      </c>
    </row>
    <row r="476" spans="1:5">
      <c r="A476" s="17"/>
      <c r="B476" s="18">
        <v>616.26310000000001</v>
      </c>
      <c r="D476" s="17"/>
      <c r="E476" s="18">
        <v>548.16589999999997</v>
      </c>
    </row>
    <row r="477" spans="1:5">
      <c r="A477" s="17"/>
      <c r="B477" s="18">
        <v>626.74180000000001</v>
      </c>
      <c r="D477" s="17"/>
      <c r="E477" s="18">
        <v>552.70309999999995</v>
      </c>
    </row>
    <row r="478" spans="1:5">
      <c r="A478" s="17"/>
      <c r="B478" s="18">
        <v>633.02089999999998</v>
      </c>
      <c r="D478" s="17"/>
      <c r="E478" s="18">
        <v>553.52819999999997</v>
      </c>
    </row>
    <row r="479" spans="1:5">
      <c r="A479" s="17"/>
      <c r="B479" s="18">
        <v>656.71889999999996</v>
      </c>
      <c r="D479" s="17"/>
      <c r="E479" s="18">
        <v>564.85659999999996</v>
      </c>
    </row>
    <row r="480" spans="1:5">
      <c r="A480" s="17"/>
      <c r="B480" s="18">
        <v>658.46489999999994</v>
      </c>
      <c r="D480" s="17"/>
      <c r="E480" s="18">
        <v>569.06880000000001</v>
      </c>
    </row>
    <row r="481" spans="1:5">
      <c r="A481" s="17"/>
      <c r="B481" s="18">
        <v>672.17520000000002</v>
      </c>
      <c r="D481" s="17"/>
      <c r="E481" s="18">
        <v>580.17769999999996</v>
      </c>
    </row>
    <row r="482" spans="1:5">
      <c r="A482" s="17"/>
      <c r="B482" s="18">
        <v>647.34739999999999</v>
      </c>
      <c r="D482" s="17"/>
      <c r="E482" s="18">
        <v>526.89340000000004</v>
      </c>
    </row>
    <row r="483" spans="1:5">
      <c r="A483" s="17"/>
      <c r="B483" s="18">
        <v>762.72559999999999</v>
      </c>
      <c r="D483" s="17"/>
      <c r="E483" s="18">
        <v>602.05520000000001</v>
      </c>
    </row>
    <row r="484" spans="1:5">
      <c r="A484" s="17">
        <v>16</v>
      </c>
      <c r="B484" s="18">
        <v>762.02959999999996</v>
      </c>
      <c r="D484" s="17">
        <v>16</v>
      </c>
      <c r="E484" s="18">
        <v>597.19119999999998</v>
      </c>
    </row>
    <row r="485" spans="1:5">
      <c r="A485" s="17"/>
      <c r="B485" s="18">
        <v>776.71019999999999</v>
      </c>
      <c r="D485" s="17"/>
      <c r="E485" s="18">
        <v>598.02650000000006</v>
      </c>
    </row>
    <row r="486" spans="1:5">
      <c r="A486" s="17"/>
      <c r="B486" s="18">
        <v>780.05079999999998</v>
      </c>
      <c r="D486" s="17"/>
      <c r="E486" s="18">
        <v>595.79319999999996</v>
      </c>
    </row>
    <row r="487" spans="1:5">
      <c r="A487" s="17"/>
      <c r="B487" s="18">
        <v>790.1848</v>
      </c>
      <c r="D487" s="17"/>
      <c r="E487" s="18">
        <v>598.54600000000005</v>
      </c>
    </row>
    <row r="488" spans="1:5">
      <c r="A488" s="17"/>
      <c r="B488" s="18">
        <v>803.86990000000003</v>
      </c>
      <c r="D488" s="17"/>
      <c r="E488" s="18">
        <v>605.33069999999998</v>
      </c>
    </row>
    <row r="489" spans="1:5">
      <c r="A489" s="17"/>
      <c r="B489" s="18">
        <v>837.04290000000003</v>
      </c>
      <c r="D489" s="17"/>
      <c r="E489" s="18">
        <v>621.14290000000005</v>
      </c>
    </row>
    <row r="490" spans="1:5">
      <c r="A490" s="17"/>
      <c r="B490" s="18">
        <v>1021.192</v>
      </c>
      <c r="D490" s="17"/>
      <c r="E490" s="18">
        <v>698.78470000000004</v>
      </c>
    </row>
    <row r="491" spans="1:5">
      <c r="A491" s="17"/>
      <c r="B491" s="18">
        <v>1583.94</v>
      </c>
      <c r="D491" s="17"/>
      <c r="E491" s="18">
        <v>934.03560000000004</v>
      </c>
    </row>
    <row r="492" spans="1:5">
      <c r="A492" s="17"/>
      <c r="B492" s="18">
        <v>1901.5229999999999</v>
      </c>
      <c r="D492" s="17"/>
      <c r="E492" s="18">
        <v>1161.337</v>
      </c>
    </row>
    <row r="493" spans="1:5">
      <c r="A493" s="17"/>
      <c r="B493" s="18">
        <v>2126.7040000000002</v>
      </c>
      <c r="D493" s="17"/>
      <c r="E493" s="18">
        <v>1596.5319999999999</v>
      </c>
    </row>
    <row r="494" spans="1:5">
      <c r="A494" s="17"/>
      <c r="B494" s="18">
        <v>2389.0880000000002</v>
      </c>
      <c r="D494" s="17"/>
      <c r="E494" s="18">
        <v>2102.819</v>
      </c>
    </row>
    <row r="495" spans="1:5">
      <c r="A495" s="17"/>
      <c r="B495" s="18">
        <v>2392</v>
      </c>
      <c r="D495" s="17"/>
      <c r="E495" s="18">
        <v>2626.4140000000002</v>
      </c>
    </row>
    <row r="496" spans="1:5">
      <c r="A496" s="17"/>
      <c r="B496" s="18">
        <v>2281.1469999999999</v>
      </c>
      <c r="D496" s="17"/>
      <c r="E496" s="18">
        <v>2860.4479999999999</v>
      </c>
    </row>
    <row r="497" spans="1:5">
      <c r="A497" s="17"/>
      <c r="B497" s="18">
        <v>2305.8910000000001</v>
      </c>
      <c r="D497" s="17"/>
      <c r="E497" s="18">
        <v>3016.43</v>
      </c>
    </row>
    <row r="498" spans="1:5">
      <c r="A498" s="17"/>
      <c r="B498" s="18">
        <v>2317.8220000000001</v>
      </c>
      <c r="D498" s="17"/>
      <c r="E498" s="18">
        <v>3050.2040000000002</v>
      </c>
    </row>
    <row r="499" spans="1:5">
      <c r="A499" s="17"/>
      <c r="B499" s="18">
        <v>2368.433</v>
      </c>
      <c r="D499" s="17"/>
      <c r="E499" s="18">
        <v>3138.569</v>
      </c>
    </row>
    <row r="500" spans="1:5">
      <c r="A500" s="17"/>
      <c r="B500" s="18">
        <v>2409.4560000000001</v>
      </c>
      <c r="D500" s="17"/>
      <c r="E500" s="18">
        <v>3158.2280000000001</v>
      </c>
    </row>
    <row r="501" spans="1:5">
      <c r="A501" s="17"/>
      <c r="B501" s="18">
        <v>2488.9940000000001</v>
      </c>
      <c r="D501" s="17"/>
      <c r="E501" s="18">
        <v>3201.9839999999999</v>
      </c>
    </row>
    <row r="502" spans="1:5">
      <c r="A502" s="17"/>
      <c r="B502" s="18">
        <v>2498.92</v>
      </c>
      <c r="D502" s="17"/>
      <c r="E502" s="18">
        <v>3189.4409999999998</v>
      </c>
    </row>
    <row r="503" spans="1:5">
      <c r="A503" s="17"/>
      <c r="B503" s="18">
        <v>2606.096</v>
      </c>
      <c r="D503" s="17"/>
      <c r="E503" s="18">
        <v>3250.7840000000001</v>
      </c>
    </row>
    <row r="504" spans="1:5">
      <c r="A504" s="17"/>
      <c r="B504" s="18">
        <v>2562.4769999999999</v>
      </c>
      <c r="D504" s="17"/>
      <c r="E504" s="18">
        <v>3220.1610000000001</v>
      </c>
    </row>
    <row r="505" spans="1:5">
      <c r="A505" s="17"/>
      <c r="B505" s="18">
        <v>2592.732</v>
      </c>
      <c r="D505" s="17"/>
      <c r="E505" s="18">
        <v>3224.7260000000001</v>
      </c>
    </row>
    <row r="506" spans="1:5">
      <c r="A506" s="17"/>
      <c r="B506" s="18">
        <v>2582.636</v>
      </c>
      <c r="D506" s="17"/>
      <c r="E506" s="18">
        <v>3189.826</v>
      </c>
    </row>
    <row r="507" spans="1:5">
      <c r="A507" s="17"/>
      <c r="B507" s="18">
        <v>2604.8649999999998</v>
      </c>
      <c r="D507" s="17"/>
      <c r="E507" s="18">
        <v>3206.4360000000001</v>
      </c>
    </row>
    <row r="508" spans="1:5">
      <c r="A508" s="17"/>
      <c r="B508" s="18">
        <v>2589.6109999999999</v>
      </c>
      <c r="D508" s="17"/>
      <c r="E508" s="18">
        <v>3198.8470000000002</v>
      </c>
    </row>
    <row r="509" spans="1:5">
      <c r="A509" s="17"/>
      <c r="B509" s="18">
        <v>2592.2869999999998</v>
      </c>
      <c r="D509" s="17"/>
      <c r="E509" s="18">
        <v>3228.0709999999999</v>
      </c>
    </row>
    <row r="510" spans="1:5">
      <c r="A510" s="17"/>
      <c r="B510" s="18">
        <v>2579.9169999999999</v>
      </c>
      <c r="D510" s="17"/>
      <c r="E510" s="18">
        <v>3227.1190000000001</v>
      </c>
    </row>
    <row r="511" spans="1:5">
      <c r="A511" s="17"/>
      <c r="B511" s="18">
        <v>2579.7550000000001</v>
      </c>
      <c r="D511" s="17"/>
      <c r="E511" s="18">
        <v>3247.665</v>
      </c>
    </row>
    <row r="512" spans="1:5">
      <c r="A512" s="17"/>
      <c r="B512" s="18">
        <v>2593.2289999999998</v>
      </c>
      <c r="D512" s="17"/>
      <c r="E512" s="18">
        <v>3228.8319999999999</v>
      </c>
    </row>
    <row r="513" spans="1:5">
      <c r="A513" s="17"/>
      <c r="B513" s="18">
        <v>2655.3519999999999</v>
      </c>
      <c r="D513" s="17"/>
      <c r="E513" s="18">
        <v>3285.174</v>
      </c>
    </row>
    <row r="514" spans="1:5">
      <c r="A514" s="17">
        <v>17</v>
      </c>
      <c r="B514" s="18">
        <v>2623.4009999999998</v>
      </c>
      <c r="D514" s="17">
        <v>17</v>
      </c>
      <c r="E514" s="18">
        <v>3227.951</v>
      </c>
    </row>
    <row r="515" spans="1:5">
      <c r="A515" s="17"/>
      <c r="B515" s="18">
        <v>2618.3589999999999</v>
      </c>
      <c r="D515" s="17"/>
      <c r="E515" s="18">
        <v>3228.04</v>
      </c>
    </row>
    <row r="516" spans="1:5">
      <c r="A516" s="17"/>
      <c r="B516" s="18">
        <v>2584.078</v>
      </c>
      <c r="D516" s="17"/>
      <c r="E516" s="18">
        <v>3182.4879999999998</v>
      </c>
    </row>
    <row r="517" spans="1:5">
      <c r="A517" s="17"/>
      <c r="B517" s="18">
        <v>2582.5439999999999</v>
      </c>
      <c r="D517" s="17"/>
      <c r="E517" s="18">
        <v>3170.1570000000002</v>
      </c>
    </row>
    <row r="518" spans="1:5">
      <c r="A518" s="17"/>
      <c r="B518" s="18">
        <v>2555.2510000000002</v>
      </c>
      <c r="D518" s="17"/>
      <c r="E518" s="18">
        <v>3071.21</v>
      </c>
    </row>
    <row r="519" spans="1:5">
      <c r="A519" s="17"/>
      <c r="B519" s="18">
        <v>2565.3589999999999</v>
      </c>
      <c r="D519" s="17"/>
      <c r="E519" s="18">
        <v>3028.096</v>
      </c>
    </row>
    <row r="520" spans="1:5">
      <c r="A520" s="17"/>
      <c r="B520" s="18">
        <v>2554.402</v>
      </c>
      <c r="D520" s="17"/>
      <c r="E520" s="18">
        <v>2930.864</v>
      </c>
    </row>
    <row r="521" spans="1:5">
      <c r="A521" s="17"/>
      <c r="B521" s="18">
        <v>2590.2719999999999</v>
      </c>
      <c r="D521" s="17"/>
      <c r="E521" s="18">
        <v>2852.509</v>
      </c>
    </row>
    <row r="522" spans="1:5">
      <c r="A522" s="17"/>
      <c r="B522" s="18">
        <v>2550.136</v>
      </c>
      <c r="D522" s="17"/>
      <c r="E522" s="18">
        <v>2699.99</v>
      </c>
    </row>
    <row r="523" spans="1:5">
      <c r="A523" s="17"/>
      <c r="B523" s="18">
        <v>2606.88</v>
      </c>
      <c r="D523" s="17"/>
      <c r="E523" s="18">
        <v>2650.694</v>
      </c>
    </row>
    <row r="524" spans="1:5">
      <c r="A524" s="17"/>
      <c r="B524" s="18">
        <v>2532.8960000000002</v>
      </c>
      <c r="D524" s="17"/>
      <c r="E524" s="18">
        <v>2455.1419999999998</v>
      </c>
    </row>
    <row r="525" spans="1:5">
      <c r="A525" s="17"/>
      <c r="B525" s="18">
        <v>2522.0909999999999</v>
      </c>
      <c r="D525" s="17"/>
      <c r="E525" s="18">
        <v>2307.2080000000001</v>
      </c>
    </row>
    <row r="526" spans="1:5">
      <c r="A526" s="17"/>
      <c r="B526" s="18">
        <v>2464.944</v>
      </c>
      <c r="D526" s="17"/>
      <c r="E526" s="18">
        <v>2127.596</v>
      </c>
    </row>
    <row r="527" spans="1:5">
      <c r="A527" s="17"/>
      <c r="B527" s="18">
        <v>2451.252</v>
      </c>
      <c r="D527" s="17"/>
      <c r="E527" s="18">
        <v>1987.999</v>
      </c>
    </row>
    <row r="528" spans="1:5">
      <c r="A528" s="17"/>
      <c r="B528" s="18">
        <v>2330.8980000000001</v>
      </c>
      <c r="D528" s="17"/>
      <c r="E528" s="18">
        <v>1832.0360000000001</v>
      </c>
    </row>
    <row r="529" spans="1:5">
      <c r="A529" s="17"/>
      <c r="B529" s="18">
        <v>2215.797</v>
      </c>
      <c r="D529" s="17"/>
      <c r="E529" s="18">
        <v>1705.6590000000001</v>
      </c>
    </row>
    <row r="530" spans="1:5">
      <c r="A530" s="17"/>
      <c r="B530" s="18">
        <v>1998.654</v>
      </c>
      <c r="D530" s="17"/>
      <c r="E530" s="18">
        <v>1584.953</v>
      </c>
    </row>
    <row r="531" spans="1:5">
      <c r="A531" s="17"/>
      <c r="B531" s="18">
        <v>1828.085</v>
      </c>
      <c r="D531" s="17"/>
      <c r="E531" s="18">
        <v>1488.751</v>
      </c>
    </row>
    <row r="532" spans="1:5">
      <c r="A532" s="17"/>
      <c r="B532" s="18">
        <v>1582.4939999999999</v>
      </c>
      <c r="D532" s="17"/>
      <c r="E532" s="18">
        <v>1221.7090000000001</v>
      </c>
    </row>
    <row r="533" spans="1:5">
      <c r="A533" s="17"/>
      <c r="B533" s="18">
        <v>1486.684</v>
      </c>
      <c r="D533" s="17"/>
      <c r="E533" s="18">
        <v>1094.596</v>
      </c>
    </row>
    <row r="534" spans="1:5">
      <c r="A534" s="17"/>
      <c r="B534" s="18">
        <v>1293.3810000000001</v>
      </c>
      <c r="D534" s="17"/>
      <c r="E534" s="18">
        <v>1045.7070000000001</v>
      </c>
    </row>
    <row r="535" spans="1:5">
      <c r="A535" s="17"/>
      <c r="B535" s="18">
        <v>1206.42</v>
      </c>
      <c r="D535" s="17"/>
      <c r="E535" s="18">
        <v>1010.417</v>
      </c>
    </row>
    <row r="536" spans="1:5">
      <c r="A536" s="17"/>
      <c r="B536" s="18">
        <v>1121.528</v>
      </c>
      <c r="D536" s="17"/>
      <c r="E536" s="18">
        <v>964.91079999999999</v>
      </c>
    </row>
    <row r="537" spans="1:5">
      <c r="A537" s="17"/>
      <c r="B537" s="18">
        <v>1068.413</v>
      </c>
      <c r="D537" s="17"/>
      <c r="E537" s="18">
        <v>939.24779999999998</v>
      </c>
    </row>
    <row r="538" spans="1:5">
      <c r="A538" s="17"/>
      <c r="B538" s="18">
        <v>1026.7909999999999</v>
      </c>
      <c r="D538" s="17"/>
      <c r="E538" s="18">
        <v>906.41240000000005</v>
      </c>
    </row>
    <row r="539" spans="1:5">
      <c r="A539" s="17"/>
      <c r="B539" s="18">
        <v>1001.5069999999999</v>
      </c>
      <c r="D539" s="17"/>
      <c r="E539" s="18">
        <v>892.05790000000002</v>
      </c>
    </row>
    <row r="540" spans="1:5">
      <c r="A540" s="17"/>
      <c r="B540" s="18">
        <v>962.06769999999995</v>
      </c>
      <c r="D540" s="17"/>
      <c r="E540" s="18">
        <v>868.49019999999996</v>
      </c>
    </row>
    <row r="541" spans="1:5">
      <c r="A541" s="17"/>
      <c r="B541" s="18">
        <v>941.75289999999995</v>
      </c>
      <c r="D541" s="17"/>
      <c r="E541" s="18">
        <v>861.07039999999995</v>
      </c>
    </row>
    <row r="542" spans="1:5">
      <c r="A542" s="17"/>
      <c r="B542" s="18">
        <v>735.57870000000003</v>
      </c>
      <c r="D542" s="17"/>
      <c r="E542" s="18">
        <v>694.19060000000002</v>
      </c>
    </row>
    <row r="543" spans="1:5">
      <c r="A543" s="17"/>
      <c r="B543" s="18">
        <v>704.04409999999996</v>
      </c>
      <c r="D543" s="17"/>
      <c r="E543" s="18">
        <v>669.98360000000002</v>
      </c>
    </row>
    <row r="544" spans="1:5">
      <c r="A544" s="17">
        <v>18</v>
      </c>
      <c r="B544" s="18">
        <v>700.16480000000001</v>
      </c>
      <c r="D544" s="17">
        <v>18</v>
      </c>
      <c r="E544" s="18">
        <v>664.46749999999997</v>
      </c>
    </row>
    <row r="545" spans="1:5">
      <c r="A545" s="17"/>
      <c r="B545" s="18">
        <v>703.35400000000004</v>
      </c>
      <c r="D545" s="17"/>
      <c r="E545" s="18">
        <v>666.81600000000003</v>
      </c>
    </row>
    <row r="546" spans="1:5">
      <c r="A546" s="17"/>
      <c r="B546" s="18">
        <v>693.26049999999998</v>
      </c>
      <c r="D546" s="17"/>
      <c r="E546" s="18">
        <v>658.48699999999997</v>
      </c>
    </row>
    <row r="547" spans="1:5">
      <c r="A547" s="17"/>
      <c r="B547" s="18">
        <v>696.18759999999997</v>
      </c>
      <c r="D547" s="17"/>
      <c r="E547" s="18">
        <v>661.94010000000003</v>
      </c>
    </row>
    <row r="548" spans="1:5">
      <c r="A548" s="17"/>
      <c r="B548" s="18">
        <v>680.86680000000001</v>
      </c>
      <c r="D548" s="17"/>
      <c r="E548" s="18">
        <v>654.21540000000005</v>
      </c>
    </row>
    <row r="549" spans="1:5">
      <c r="A549" s="17"/>
      <c r="B549" s="18">
        <v>704.8442</v>
      </c>
      <c r="D549" s="17"/>
      <c r="E549" s="18">
        <v>660.35329999999999</v>
      </c>
    </row>
    <row r="550" spans="1:5">
      <c r="A550" s="17"/>
      <c r="B550" s="18">
        <v>704.5729</v>
      </c>
      <c r="D550" s="17"/>
      <c r="E550" s="18">
        <v>655.39340000000004</v>
      </c>
    </row>
    <row r="551" spans="1:5">
      <c r="A551" s="17"/>
      <c r="B551" s="18">
        <v>723.94809999999995</v>
      </c>
      <c r="D551" s="17"/>
      <c r="E551" s="18">
        <v>666.88959999999997</v>
      </c>
    </row>
    <row r="552" spans="1:5">
      <c r="A552" s="17"/>
      <c r="B552" s="18">
        <v>653.73569999999995</v>
      </c>
      <c r="D552" s="17"/>
      <c r="E552" s="18">
        <v>554.27589999999998</v>
      </c>
    </row>
    <row r="553" spans="1:5">
      <c r="A553" s="17"/>
      <c r="B553" s="18">
        <v>734.34130000000005</v>
      </c>
      <c r="D553" s="17"/>
      <c r="E553" s="18">
        <v>583.55740000000003</v>
      </c>
    </row>
    <row r="554" spans="1:5">
      <c r="A554" s="17"/>
      <c r="B554" s="18">
        <v>731.51700000000005</v>
      </c>
      <c r="D554" s="17"/>
      <c r="E554" s="18">
        <v>581.27509999999995</v>
      </c>
    </row>
    <row r="555" spans="1:5">
      <c r="A555" s="17"/>
      <c r="B555" s="18">
        <v>736.38980000000004</v>
      </c>
      <c r="D555" s="17"/>
      <c r="E555" s="18">
        <v>585.56769999999995</v>
      </c>
    </row>
    <row r="556" spans="1:5">
      <c r="A556" s="17"/>
      <c r="B556" s="18">
        <v>737.55190000000005</v>
      </c>
      <c r="D556" s="17"/>
      <c r="E556" s="18">
        <v>585.06219999999996</v>
      </c>
    </row>
    <row r="557" spans="1:5">
      <c r="A557" s="17"/>
      <c r="B557" s="18">
        <v>746.63840000000005</v>
      </c>
      <c r="D557" s="17"/>
      <c r="E557" s="18">
        <v>589.88170000000002</v>
      </c>
    </row>
    <row r="558" spans="1:5">
      <c r="A558" s="17"/>
      <c r="B558" s="18">
        <v>752.55319999999995</v>
      </c>
      <c r="D558" s="17"/>
      <c r="E558" s="18">
        <v>593.51350000000002</v>
      </c>
    </row>
    <row r="559" spans="1:5">
      <c r="A559" s="17"/>
      <c r="B559" s="18">
        <v>766.04499999999996</v>
      </c>
      <c r="D559" s="17"/>
      <c r="E559" s="18">
        <v>600.1155</v>
      </c>
    </row>
    <row r="560" spans="1:5">
      <c r="A560" s="17"/>
      <c r="B560" s="18">
        <v>803.26790000000005</v>
      </c>
      <c r="D560" s="17"/>
      <c r="E560" s="18">
        <v>600.29330000000004</v>
      </c>
    </row>
    <row r="561" spans="1:5">
      <c r="A561" s="17"/>
      <c r="B561" s="18">
        <v>952.04740000000004</v>
      </c>
      <c r="D561" s="17"/>
      <c r="E561" s="18">
        <v>607.67439999999999</v>
      </c>
    </row>
    <row r="562" spans="1:5">
      <c r="A562" s="17"/>
      <c r="B562" s="18">
        <v>1488.21</v>
      </c>
      <c r="D562" s="17"/>
      <c r="E562" s="18">
        <v>572.80290000000002</v>
      </c>
    </row>
    <row r="563" spans="1:5">
      <c r="A563" s="17"/>
      <c r="B563" s="18">
        <v>1947.41</v>
      </c>
      <c r="D563" s="17"/>
      <c r="E563" s="18">
        <v>645.71709999999996</v>
      </c>
    </row>
    <row r="564" spans="1:5">
      <c r="A564" s="17"/>
      <c r="B564" s="18">
        <v>2055.4839999999999</v>
      </c>
      <c r="D564" s="17"/>
      <c r="E564" s="18">
        <v>646.54349999999999</v>
      </c>
    </row>
    <row r="565" spans="1:5">
      <c r="A565" s="17"/>
      <c r="B565" s="18">
        <v>2301.3420000000001</v>
      </c>
      <c r="D565" s="17"/>
      <c r="E565" s="18">
        <v>652.02250000000004</v>
      </c>
    </row>
    <row r="566" spans="1:5">
      <c r="A566" s="17"/>
      <c r="B566" s="18">
        <v>2384.5619999999999</v>
      </c>
      <c r="D566" s="17"/>
      <c r="E566" s="18">
        <v>678.03909999999996</v>
      </c>
    </row>
    <row r="567" spans="1:5">
      <c r="A567" s="17"/>
      <c r="B567" s="18">
        <v>2408.3240000000001</v>
      </c>
      <c r="D567" s="17"/>
      <c r="E567" s="18">
        <v>737.32590000000005</v>
      </c>
    </row>
    <row r="568" spans="1:5">
      <c r="A568" s="17"/>
      <c r="B568" s="18">
        <v>2297.7779999999998</v>
      </c>
      <c r="D568" s="17"/>
      <c r="E568" s="18">
        <v>838.9991</v>
      </c>
    </row>
    <row r="569" spans="1:5">
      <c r="A569" s="17"/>
      <c r="B569" s="18">
        <v>2297.3760000000002</v>
      </c>
      <c r="D569" s="17"/>
      <c r="E569" s="18">
        <v>994.73530000000005</v>
      </c>
    </row>
    <row r="570" spans="1:5">
      <c r="A570" s="17"/>
      <c r="B570" s="18">
        <v>2314.4859999999999</v>
      </c>
      <c r="D570" s="17"/>
      <c r="E570" s="18">
        <v>1263.751</v>
      </c>
    </row>
    <row r="571" spans="1:5">
      <c r="A571" s="17"/>
      <c r="B571" s="18">
        <v>2364.1329999999998</v>
      </c>
      <c r="D571" s="17"/>
      <c r="E571" s="18">
        <v>1670.191</v>
      </c>
    </row>
    <row r="572" spans="1:5">
      <c r="A572" s="17"/>
      <c r="B572" s="18">
        <v>2391.4920000000002</v>
      </c>
      <c r="D572" s="17"/>
      <c r="E572" s="18">
        <v>2671.3890000000001</v>
      </c>
    </row>
    <row r="573" spans="1:5">
      <c r="A573" s="17"/>
      <c r="B573" s="18">
        <v>2520.7809999999999</v>
      </c>
      <c r="D573" s="17"/>
      <c r="E573" s="18">
        <v>2928.6660000000002</v>
      </c>
    </row>
    <row r="574" spans="1:5">
      <c r="A574" s="17">
        <v>19</v>
      </c>
      <c r="B574" s="18">
        <v>2541.8220000000001</v>
      </c>
      <c r="D574" s="17">
        <v>19</v>
      </c>
      <c r="E574" s="18">
        <v>3005.9580000000001</v>
      </c>
    </row>
    <row r="575" spans="1:5">
      <c r="A575" s="17"/>
      <c r="B575" s="18">
        <v>2583.8470000000002</v>
      </c>
      <c r="D575" s="17"/>
      <c r="E575" s="18">
        <v>3092.93</v>
      </c>
    </row>
    <row r="576" spans="1:5">
      <c r="A576" s="17"/>
      <c r="B576" s="18">
        <v>2561.915</v>
      </c>
      <c r="D576" s="17"/>
      <c r="E576" s="18">
        <v>3131.8420000000001</v>
      </c>
    </row>
    <row r="577" spans="1:5">
      <c r="A577" s="17"/>
      <c r="B577" s="18">
        <v>2588.2629999999999</v>
      </c>
      <c r="D577" s="17"/>
      <c r="E577" s="18">
        <v>3188.5940000000001</v>
      </c>
    </row>
    <row r="578" spans="1:5">
      <c r="A578" s="17"/>
      <c r="B578" s="18">
        <v>2575.6149999999998</v>
      </c>
      <c r="D578" s="17"/>
      <c r="E578" s="18">
        <v>3180.6010000000001</v>
      </c>
    </row>
    <row r="579" spans="1:5">
      <c r="A579" s="17"/>
      <c r="B579" s="18">
        <v>2588.54</v>
      </c>
      <c r="D579" s="17"/>
      <c r="E579" s="18">
        <v>3209.6010000000001</v>
      </c>
    </row>
    <row r="580" spans="1:5">
      <c r="A580" s="17"/>
      <c r="B580" s="18">
        <v>2580.3220000000001</v>
      </c>
      <c r="D580" s="17"/>
      <c r="E580" s="18">
        <v>3194.8180000000002</v>
      </c>
    </row>
    <row r="581" spans="1:5">
      <c r="A581" s="17"/>
      <c r="B581" s="18">
        <v>2583.8040000000001</v>
      </c>
      <c r="D581" s="17"/>
      <c r="E581" s="18">
        <v>3224.0390000000002</v>
      </c>
    </row>
    <row r="582" spans="1:5">
      <c r="A582" s="17"/>
      <c r="B582" s="18">
        <v>2597.971</v>
      </c>
      <c r="D582" s="17"/>
      <c r="E582" s="18">
        <v>3205.9769999999999</v>
      </c>
    </row>
    <row r="583" spans="1:5">
      <c r="A583" s="17"/>
      <c r="B583" s="18">
        <v>2661.9520000000002</v>
      </c>
      <c r="D583" s="17"/>
      <c r="E583" s="18">
        <v>3245.4490000000001</v>
      </c>
    </row>
    <row r="584" spans="1:5">
      <c r="A584" s="17"/>
      <c r="B584" s="18">
        <v>2636.7249999999999</v>
      </c>
      <c r="D584" s="17"/>
      <c r="E584" s="18">
        <v>3195.172</v>
      </c>
    </row>
    <row r="585" spans="1:5">
      <c r="A585" s="17"/>
      <c r="B585" s="18">
        <v>2626.3629999999998</v>
      </c>
      <c r="D585" s="17"/>
      <c r="E585" s="18">
        <v>3228.2620000000002</v>
      </c>
    </row>
    <row r="586" spans="1:5">
      <c r="A586" s="17"/>
      <c r="B586" s="18">
        <v>2606.009</v>
      </c>
      <c r="D586" s="17"/>
      <c r="E586" s="18">
        <v>3219.3690000000001</v>
      </c>
    </row>
    <row r="587" spans="1:5">
      <c r="A587" s="17"/>
      <c r="B587" s="18">
        <v>2601.8319999999999</v>
      </c>
      <c r="D587" s="17"/>
      <c r="E587" s="18">
        <v>3250.5419999999999</v>
      </c>
    </row>
    <row r="588" spans="1:5">
      <c r="A588" s="17"/>
      <c r="B588" s="18">
        <v>2570.5030000000002</v>
      </c>
      <c r="D588" s="17"/>
      <c r="E588" s="18">
        <v>3230.8809999999999</v>
      </c>
    </row>
    <row r="589" spans="1:5">
      <c r="A589" s="17"/>
      <c r="B589" s="18">
        <v>2573.8960000000002</v>
      </c>
      <c r="D589" s="17"/>
      <c r="E589" s="18">
        <v>3243.3209999999999</v>
      </c>
    </row>
    <row r="590" spans="1:5">
      <c r="A590" s="17"/>
      <c r="B590" s="18">
        <v>2542.991</v>
      </c>
      <c r="D590" s="17"/>
      <c r="E590" s="18">
        <v>3221.86</v>
      </c>
    </row>
    <row r="591" spans="1:5">
      <c r="A591" s="17"/>
      <c r="B591" s="18">
        <v>2563.0859999999998</v>
      </c>
      <c r="D591" s="17"/>
      <c r="E591" s="18">
        <v>3231.348</v>
      </c>
    </row>
    <row r="592" spans="1:5">
      <c r="A592" s="17"/>
      <c r="B592" s="18">
        <v>2549.578</v>
      </c>
      <c r="D592" s="17"/>
      <c r="E592" s="18">
        <v>3191.4969999999998</v>
      </c>
    </row>
    <row r="593" spans="1:5">
      <c r="A593" s="17"/>
      <c r="B593" s="18">
        <v>2634.2429999999999</v>
      </c>
      <c r="D593" s="17"/>
      <c r="E593" s="18">
        <v>3229.0329999999999</v>
      </c>
    </row>
    <row r="594" spans="1:5">
      <c r="A594" s="17"/>
      <c r="B594" s="18">
        <v>2574.098</v>
      </c>
      <c r="D594" s="17"/>
      <c r="E594" s="18">
        <v>3152.393</v>
      </c>
    </row>
    <row r="595" spans="1:5">
      <c r="A595" s="17"/>
      <c r="B595" s="18">
        <v>2586.7759999999998</v>
      </c>
      <c r="D595" s="17"/>
      <c r="E595" s="18">
        <v>3129.3519999999999</v>
      </c>
    </row>
    <row r="596" spans="1:5">
      <c r="A596" s="17"/>
      <c r="B596" s="18">
        <v>2533.6669999999999</v>
      </c>
      <c r="D596" s="17"/>
      <c r="E596" s="18">
        <v>3056.4740000000002</v>
      </c>
    </row>
    <row r="597" spans="1:5">
      <c r="A597" s="17"/>
      <c r="B597" s="18">
        <v>2527.1149999999998</v>
      </c>
      <c r="D597" s="17"/>
      <c r="E597" s="18">
        <v>3013.011</v>
      </c>
    </row>
    <row r="598" spans="1:5">
      <c r="A598" s="17"/>
      <c r="B598" s="18">
        <v>2469.0050000000001</v>
      </c>
      <c r="D598" s="17"/>
      <c r="E598" s="18">
        <v>2892.4450000000002</v>
      </c>
    </row>
    <row r="599" spans="1:5">
      <c r="A599" s="17"/>
      <c r="B599" s="18">
        <v>2474.8470000000002</v>
      </c>
      <c r="D599" s="17"/>
      <c r="E599" s="18">
        <v>2703.6080000000002</v>
      </c>
    </row>
    <row r="600" spans="1:5">
      <c r="A600" s="17"/>
      <c r="B600" s="18">
        <v>2360.59</v>
      </c>
      <c r="D600" s="17"/>
      <c r="E600" s="18">
        <v>2547.2269999999999</v>
      </c>
    </row>
    <row r="601" spans="1:5">
      <c r="A601" s="17"/>
      <c r="B601" s="18">
        <v>2264.0230000000001</v>
      </c>
      <c r="D601" s="17"/>
      <c r="E601" s="18">
        <v>2414.8809999999999</v>
      </c>
    </row>
    <row r="602" spans="1:5">
      <c r="A602" s="17"/>
      <c r="B602" s="18">
        <v>2004.2090000000001</v>
      </c>
      <c r="D602" s="17"/>
      <c r="E602" s="18">
        <v>2205.279</v>
      </c>
    </row>
    <row r="603" spans="1:5">
      <c r="A603" s="17"/>
      <c r="B603" s="18">
        <v>1705.0360000000001</v>
      </c>
      <c r="D603" s="17"/>
      <c r="E603" s="18">
        <v>2107.9079999999999</v>
      </c>
    </row>
    <row r="604" spans="1:5">
      <c r="A604" s="17">
        <v>20</v>
      </c>
      <c r="B604" s="18">
        <v>1545.0989999999999</v>
      </c>
      <c r="D604" s="17">
        <v>20</v>
      </c>
      <c r="E604" s="18">
        <v>1931.2270000000001</v>
      </c>
    </row>
    <row r="605" spans="1:5">
      <c r="A605" s="17"/>
      <c r="B605" s="18">
        <v>1432.1759999999999</v>
      </c>
      <c r="D605" s="17"/>
      <c r="E605" s="18">
        <v>1794.3330000000001</v>
      </c>
    </row>
    <row r="606" spans="1:5">
      <c r="A606" s="17"/>
      <c r="B606" s="18">
        <v>1316.61</v>
      </c>
      <c r="D606" s="17"/>
      <c r="E606" s="18">
        <v>1644.819</v>
      </c>
    </row>
    <row r="607" spans="1:5">
      <c r="A607" s="17"/>
      <c r="B607" s="18">
        <v>1234.3689999999999</v>
      </c>
      <c r="D607" s="17"/>
      <c r="E607" s="18">
        <v>1530.2550000000001</v>
      </c>
    </row>
    <row r="608" spans="1:5">
      <c r="A608" s="17"/>
      <c r="B608" s="18">
        <v>1164.731</v>
      </c>
      <c r="D608" s="17"/>
      <c r="E608" s="18">
        <v>1424.674</v>
      </c>
    </row>
    <row r="609" spans="1:5">
      <c r="A609" s="17"/>
      <c r="B609" s="18">
        <v>1115.6669999999999</v>
      </c>
      <c r="D609" s="17"/>
      <c r="E609" s="18">
        <v>1343.627</v>
      </c>
    </row>
    <row r="610" spans="1:5">
      <c r="A610" s="17"/>
      <c r="B610" s="18">
        <v>1071.7249999999999</v>
      </c>
      <c r="D610" s="17"/>
      <c r="E610" s="18">
        <v>1262.7660000000001</v>
      </c>
    </row>
    <row r="611" spans="1:5">
      <c r="A611" s="17"/>
      <c r="B611" s="18">
        <v>1044.2909999999999</v>
      </c>
      <c r="D611" s="17"/>
      <c r="E611" s="18">
        <v>1203.7860000000001</v>
      </c>
    </row>
    <row r="612" spans="1:5">
      <c r="A612" s="17"/>
      <c r="B612" s="18">
        <v>846.78909999999996</v>
      </c>
      <c r="D612" s="17"/>
      <c r="E612" s="18">
        <v>963.7124</v>
      </c>
    </row>
    <row r="613" spans="1:5">
      <c r="A613" s="17"/>
      <c r="B613" s="18">
        <v>812.40989999999999</v>
      </c>
      <c r="D613" s="17"/>
      <c r="E613" s="18">
        <v>882.90340000000003</v>
      </c>
    </row>
    <row r="614" spans="1:5">
      <c r="A614" s="17"/>
      <c r="B614" s="18">
        <v>802.97370000000001</v>
      </c>
      <c r="D614" s="17"/>
      <c r="E614" s="18">
        <v>863.47170000000006</v>
      </c>
    </row>
    <row r="615" spans="1:5">
      <c r="A615" s="17"/>
      <c r="B615" s="18">
        <v>803.10389999999995</v>
      </c>
      <c r="D615" s="17"/>
      <c r="E615" s="18">
        <v>853.46640000000002</v>
      </c>
    </row>
    <row r="616" spans="1:5">
      <c r="A616" s="17"/>
      <c r="B616" s="18">
        <v>771.82479999999998</v>
      </c>
      <c r="D616" s="17"/>
      <c r="E616" s="18">
        <v>829.41909999999996</v>
      </c>
    </row>
    <row r="617" spans="1:5">
      <c r="A617" s="17"/>
      <c r="B617" s="18">
        <v>770.60429999999997</v>
      </c>
      <c r="D617" s="17"/>
      <c r="E617" s="18">
        <v>821.87630000000001</v>
      </c>
    </row>
    <row r="618" spans="1:5">
      <c r="A618" s="17"/>
      <c r="B618" s="18">
        <v>754.13300000000004</v>
      </c>
      <c r="D618" s="17"/>
      <c r="E618" s="18">
        <v>804.94709999999998</v>
      </c>
    </row>
    <row r="619" spans="1:5">
      <c r="A619" s="17"/>
      <c r="B619" s="18">
        <v>759.19579999999996</v>
      </c>
      <c r="D619" s="17"/>
      <c r="E619" s="18">
        <v>801.56539999999995</v>
      </c>
    </row>
    <row r="620" spans="1:5">
      <c r="A620" s="17"/>
      <c r="B620" s="18">
        <v>750.62480000000005</v>
      </c>
      <c r="D620" s="17"/>
      <c r="E620" s="18">
        <v>790.61770000000001</v>
      </c>
    </row>
    <row r="621" spans="1:5">
      <c r="A621" s="17"/>
      <c r="B621" s="18">
        <v>762.73059999999998</v>
      </c>
      <c r="D621" s="17"/>
      <c r="E621" s="18">
        <v>790.70339999999999</v>
      </c>
    </row>
    <row r="622" spans="1:5">
      <c r="A622" s="17"/>
      <c r="B622" s="18">
        <v>658.01670000000001</v>
      </c>
      <c r="D622" s="17"/>
      <c r="E622" s="18">
        <v>639.52560000000005</v>
      </c>
    </row>
    <row r="623" spans="1:5">
      <c r="A623" s="17"/>
      <c r="B623" s="18">
        <v>715.56100000000004</v>
      </c>
      <c r="D623" s="17"/>
      <c r="E623" s="18">
        <v>623.90309999999999</v>
      </c>
    </row>
    <row r="624" spans="1:5">
      <c r="A624" s="17"/>
      <c r="B624" s="18">
        <v>714.25559999999996</v>
      </c>
      <c r="D624" s="17"/>
      <c r="E624" s="18">
        <v>620.97199999999998</v>
      </c>
    </row>
    <row r="625" spans="1:5">
      <c r="A625" s="17"/>
      <c r="B625" s="18">
        <v>718.26729999999998</v>
      </c>
      <c r="D625" s="17"/>
      <c r="E625" s="18">
        <v>624.96450000000004</v>
      </c>
    </row>
    <row r="626" spans="1:5">
      <c r="A626" s="17"/>
      <c r="B626" s="18">
        <v>718.34879999999998</v>
      </c>
      <c r="D626" s="17"/>
      <c r="E626" s="18">
        <v>623.7749</v>
      </c>
    </row>
    <row r="627" spans="1:5">
      <c r="A627" s="17"/>
      <c r="B627" s="18">
        <v>724.46640000000002</v>
      </c>
      <c r="D627" s="17"/>
      <c r="E627" s="18">
        <v>625.7251</v>
      </c>
    </row>
    <row r="628" spans="1:5">
      <c r="A628" s="17"/>
      <c r="B628" s="18">
        <v>730.42</v>
      </c>
      <c r="D628" s="17"/>
      <c r="E628" s="18">
        <v>622.04629999999997</v>
      </c>
    </row>
    <row r="629" spans="1:5">
      <c r="A629" s="17"/>
      <c r="B629" s="18">
        <v>745.98289999999997</v>
      </c>
      <c r="D629" s="17"/>
      <c r="E629" s="18">
        <v>629.18079999999998</v>
      </c>
    </row>
    <row r="630" spans="1:5">
      <c r="A630" s="17"/>
      <c r="B630" s="18">
        <v>758.07039999999995</v>
      </c>
      <c r="D630" s="17"/>
      <c r="E630" s="18">
        <v>627.20939999999996</v>
      </c>
    </row>
    <row r="631" spans="1:5">
      <c r="A631" s="17"/>
      <c r="B631" s="18">
        <v>785.78430000000003</v>
      </c>
      <c r="D631" s="17"/>
      <c r="E631" s="18">
        <v>636.01700000000005</v>
      </c>
    </row>
    <row r="632" spans="1:5">
      <c r="A632" s="17"/>
      <c r="B632" s="18">
        <v>806.35519999999997</v>
      </c>
      <c r="D632" s="17"/>
      <c r="E632" s="18">
        <v>562.10820000000001</v>
      </c>
    </row>
    <row r="633" spans="1:5">
      <c r="A633" s="17"/>
      <c r="B633" s="18">
        <v>939.64760000000001</v>
      </c>
      <c r="D633" s="17"/>
      <c r="E633" s="18">
        <v>612.61620000000005</v>
      </c>
    </row>
    <row r="634" spans="1:5">
      <c r="A634" s="17">
        <v>21</v>
      </c>
      <c r="B634" s="18">
        <v>1049.9190000000001</v>
      </c>
      <c r="D634" s="17">
        <v>21</v>
      </c>
      <c r="E634" s="18">
        <v>612.55460000000005</v>
      </c>
    </row>
    <row r="635" spans="1:5">
      <c r="A635" s="17"/>
      <c r="B635" s="18">
        <v>1591.3510000000001</v>
      </c>
      <c r="D635" s="17"/>
      <c r="E635" s="18">
        <v>616.29240000000004</v>
      </c>
    </row>
    <row r="636" spans="1:5">
      <c r="A636" s="17"/>
      <c r="B636" s="18">
        <v>1921.4770000000001</v>
      </c>
      <c r="D636" s="17"/>
      <c r="E636" s="18">
        <v>613.21979999999996</v>
      </c>
    </row>
    <row r="637" spans="1:5">
      <c r="A637" s="17"/>
      <c r="B637" s="18">
        <v>2096.8449999999998</v>
      </c>
      <c r="D637" s="17"/>
      <c r="E637" s="18">
        <v>615.04269999999997</v>
      </c>
    </row>
    <row r="638" spans="1:5">
      <c r="A638" s="17"/>
      <c r="B638" s="18">
        <v>2291.2089999999998</v>
      </c>
      <c r="D638" s="17"/>
      <c r="E638" s="18">
        <v>614.64359999999999</v>
      </c>
    </row>
    <row r="639" spans="1:5">
      <c r="A639" s="17"/>
      <c r="B639" s="18">
        <v>2422.299</v>
      </c>
      <c r="D639" s="17"/>
      <c r="E639" s="18">
        <v>619.59019999999998</v>
      </c>
    </row>
    <row r="640" spans="1:5">
      <c r="A640" s="17"/>
      <c r="B640" s="18">
        <v>2376.7489999999998</v>
      </c>
      <c r="D640" s="17"/>
      <c r="E640" s="18">
        <v>620.96860000000004</v>
      </c>
    </row>
    <row r="641" spans="1:5">
      <c r="A641" s="17"/>
      <c r="B641" s="18">
        <v>2328.8040000000001</v>
      </c>
      <c r="D641" s="17"/>
      <c r="E641" s="18">
        <v>627.25199999999995</v>
      </c>
    </row>
    <row r="642" spans="1:5">
      <c r="A642" s="17"/>
      <c r="B642" s="18">
        <v>2269.3249999999998</v>
      </c>
      <c r="D642" s="17"/>
      <c r="E642" s="18">
        <v>593.51829999999995</v>
      </c>
    </row>
    <row r="643" spans="1:5">
      <c r="A643" s="17"/>
      <c r="B643" s="18">
        <v>2402.5160000000001</v>
      </c>
      <c r="D643" s="17"/>
      <c r="E643" s="18">
        <v>662.88289999999995</v>
      </c>
    </row>
    <row r="644" spans="1:5">
      <c r="A644" s="17"/>
      <c r="B644" s="18">
        <v>2412.2750000000001</v>
      </c>
      <c r="D644" s="17"/>
      <c r="E644" s="18">
        <v>660.85530000000006</v>
      </c>
    </row>
    <row r="645" spans="1:5">
      <c r="A645" s="17"/>
      <c r="B645" s="18">
        <v>2492.7289999999998</v>
      </c>
      <c r="D645" s="17"/>
      <c r="E645" s="18">
        <v>664.85550000000001</v>
      </c>
    </row>
    <row r="646" spans="1:5">
      <c r="A646" s="17"/>
      <c r="B646" s="18">
        <v>2500.9870000000001</v>
      </c>
      <c r="D646" s="17"/>
      <c r="E646" s="18">
        <v>665.82770000000005</v>
      </c>
    </row>
    <row r="647" spans="1:5">
      <c r="A647" s="17"/>
      <c r="B647" s="18">
        <v>2556.4259999999999</v>
      </c>
      <c r="D647" s="17"/>
      <c r="E647" s="18">
        <v>669.37390000000005</v>
      </c>
    </row>
    <row r="648" spans="1:5">
      <c r="A648" s="17"/>
      <c r="B648" s="18">
        <v>2546.2539999999999</v>
      </c>
      <c r="D648" s="17"/>
      <c r="E648" s="18">
        <v>688.69309999999996</v>
      </c>
    </row>
    <row r="649" spans="1:5">
      <c r="A649" s="17"/>
      <c r="B649" s="18">
        <v>2578.2440000000001</v>
      </c>
      <c r="D649" s="17"/>
      <c r="E649" s="18">
        <v>729.94100000000003</v>
      </c>
    </row>
    <row r="650" spans="1:5">
      <c r="A650" s="17"/>
      <c r="B650" s="18">
        <v>2564.4920000000002</v>
      </c>
      <c r="D650" s="17"/>
      <c r="E650" s="18">
        <v>818.03300000000002</v>
      </c>
    </row>
    <row r="651" spans="1:5">
      <c r="A651" s="17"/>
      <c r="B651" s="18">
        <v>2580.8490000000002</v>
      </c>
      <c r="D651" s="17"/>
      <c r="E651" s="18">
        <v>949.77610000000004</v>
      </c>
    </row>
    <row r="652" spans="1:5">
      <c r="A652" s="17"/>
      <c r="B652" s="18">
        <v>2590.8850000000002</v>
      </c>
      <c r="D652" s="17"/>
      <c r="E652" s="18">
        <v>1165.98</v>
      </c>
    </row>
    <row r="653" spans="1:5">
      <c r="A653" s="17"/>
      <c r="B653" s="18">
        <v>2664.922</v>
      </c>
      <c r="D653" s="17"/>
      <c r="E653" s="18">
        <v>1585.6769999999999</v>
      </c>
    </row>
    <row r="654" spans="1:5">
      <c r="A654" s="17"/>
      <c r="B654" s="18">
        <v>2632.3580000000002</v>
      </c>
      <c r="D654" s="17"/>
      <c r="E654" s="18">
        <v>2119.239</v>
      </c>
    </row>
    <row r="655" spans="1:5">
      <c r="A655" s="17"/>
      <c r="B655" s="18">
        <v>2619.2109999999998</v>
      </c>
      <c r="D655" s="17"/>
      <c r="E655" s="18">
        <v>2637.8240000000001</v>
      </c>
    </row>
    <row r="656" spans="1:5">
      <c r="A656" s="17"/>
      <c r="B656" s="18">
        <v>2599.2260000000001</v>
      </c>
      <c r="D656" s="17"/>
      <c r="E656" s="18">
        <v>2987.4409999999998</v>
      </c>
    </row>
    <row r="657" spans="1:5">
      <c r="A657" s="17"/>
      <c r="B657" s="18">
        <v>2599.0030000000002</v>
      </c>
      <c r="D657" s="17"/>
      <c r="E657" s="18">
        <v>3092.0050000000001</v>
      </c>
    </row>
    <row r="658" spans="1:5">
      <c r="A658" s="17"/>
      <c r="B658" s="18">
        <v>2584.3710000000001</v>
      </c>
      <c r="D658" s="17"/>
      <c r="E658" s="18">
        <v>3128.261</v>
      </c>
    </row>
    <row r="659" spans="1:5">
      <c r="A659" s="17"/>
      <c r="B659" s="18">
        <v>2583.0390000000002</v>
      </c>
      <c r="D659" s="17"/>
      <c r="E659" s="18">
        <v>3193.337</v>
      </c>
    </row>
    <row r="660" spans="1:5">
      <c r="A660" s="17"/>
      <c r="B660" s="18">
        <v>2563.2809999999999</v>
      </c>
      <c r="D660" s="17"/>
      <c r="E660" s="18">
        <v>3183.82</v>
      </c>
    </row>
    <row r="661" spans="1:5">
      <c r="A661" s="17"/>
      <c r="B661" s="18">
        <v>2565.4450000000002</v>
      </c>
      <c r="D661" s="17"/>
      <c r="E661" s="18">
        <v>3208.3829999999998</v>
      </c>
    </row>
    <row r="662" spans="1:5">
      <c r="A662" s="17"/>
      <c r="B662" s="18">
        <v>2549.8119999999999</v>
      </c>
      <c r="D662" s="17"/>
      <c r="E662" s="18">
        <v>3193.1590000000001</v>
      </c>
    </row>
    <row r="663" spans="1:5">
      <c r="A663" s="17"/>
      <c r="B663" s="18">
        <v>2625.0279999999998</v>
      </c>
      <c r="D663" s="17"/>
      <c r="E663" s="18">
        <v>3269.3780000000002</v>
      </c>
    </row>
    <row r="664" spans="1:5">
      <c r="A664" s="17">
        <v>22</v>
      </c>
      <c r="B664" s="18">
        <v>2561.998</v>
      </c>
      <c r="D664" s="17">
        <v>22</v>
      </c>
      <c r="E664" s="18">
        <v>3225.9679999999998</v>
      </c>
    </row>
    <row r="665" spans="1:5">
      <c r="A665" s="17"/>
      <c r="B665" s="18">
        <v>2589.0340000000001</v>
      </c>
      <c r="D665" s="17"/>
      <c r="E665" s="18">
        <v>3221.7249999999999</v>
      </c>
    </row>
    <row r="666" spans="1:5">
      <c r="A666" s="17"/>
      <c r="B666" s="18">
        <v>2568.087</v>
      </c>
      <c r="D666" s="17"/>
      <c r="E666" s="18">
        <v>3193.0749999999998</v>
      </c>
    </row>
    <row r="667" spans="1:5">
      <c r="A667" s="17"/>
      <c r="B667" s="18">
        <v>2590.7869999999998</v>
      </c>
      <c r="D667" s="17"/>
      <c r="E667" s="18">
        <v>3209.8049999999998</v>
      </c>
    </row>
    <row r="668" spans="1:5">
      <c r="A668" s="17"/>
      <c r="B668" s="18">
        <v>2549.0639999999999</v>
      </c>
      <c r="D668" s="17"/>
      <c r="E668" s="18">
        <v>3194.991</v>
      </c>
    </row>
    <row r="669" spans="1:5">
      <c r="A669" s="17"/>
      <c r="B669" s="18">
        <v>2553.3530000000001</v>
      </c>
      <c r="D669" s="17"/>
      <c r="E669" s="18">
        <v>3242.9940000000001</v>
      </c>
    </row>
    <row r="670" spans="1:5">
      <c r="A670" s="17"/>
      <c r="B670" s="18">
        <v>2467.4369999999999</v>
      </c>
      <c r="D670" s="17"/>
      <c r="E670" s="18">
        <v>3227.1179999999999</v>
      </c>
    </row>
    <row r="671" spans="1:5">
      <c r="A671" s="17"/>
      <c r="B671" s="18">
        <v>2474.4349999999999</v>
      </c>
      <c r="D671" s="17"/>
      <c r="E671" s="18">
        <v>3245.3119999999999</v>
      </c>
    </row>
    <row r="672" spans="1:5">
      <c r="A672" s="17"/>
      <c r="B672" s="18">
        <v>2340.4479999999999</v>
      </c>
      <c r="D672" s="17"/>
      <c r="E672" s="18">
        <v>3221.1350000000002</v>
      </c>
    </row>
    <row r="673" spans="1:5">
      <c r="A673" s="17"/>
      <c r="B673" s="18">
        <v>2274.7139999999999</v>
      </c>
      <c r="D673" s="17"/>
      <c r="E673" s="18">
        <v>3277.0630000000001</v>
      </c>
    </row>
    <row r="674" spans="1:5">
      <c r="A674" s="17"/>
      <c r="B674" s="18">
        <v>2041.383</v>
      </c>
      <c r="D674" s="17"/>
      <c r="E674" s="18">
        <v>3215.96</v>
      </c>
    </row>
    <row r="675" spans="1:5">
      <c r="A675" s="17"/>
      <c r="B675" s="18">
        <v>1877.028</v>
      </c>
      <c r="D675" s="17"/>
      <c r="E675" s="18">
        <v>3201.88</v>
      </c>
    </row>
    <row r="676" spans="1:5">
      <c r="A676" s="17"/>
      <c r="B676" s="18">
        <v>1684.585</v>
      </c>
      <c r="D676" s="17"/>
      <c r="E676" s="18">
        <v>3151.1439999999998</v>
      </c>
    </row>
    <row r="677" spans="1:5">
      <c r="A677" s="17"/>
      <c r="B677" s="18">
        <v>1544.876</v>
      </c>
      <c r="D677" s="17"/>
      <c r="E677" s="18">
        <v>3131.1680000000001</v>
      </c>
    </row>
    <row r="678" spans="1:5">
      <c r="A678" s="17"/>
      <c r="B678" s="18">
        <v>1420.357</v>
      </c>
      <c r="D678" s="17"/>
      <c r="E678" s="18">
        <v>3066.1959999999999</v>
      </c>
    </row>
    <row r="679" spans="1:5">
      <c r="A679" s="17"/>
      <c r="B679" s="18">
        <v>1334.133</v>
      </c>
      <c r="D679" s="17"/>
      <c r="E679" s="18">
        <v>3021.6779999999999</v>
      </c>
    </row>
    <row r="680" spans="1:5">
      <c r="A680" s="17"/>
      <c r="B680" s="18">
        <v>1254.607</v>
      </c>
      <c r="D680" s="17"/>
      <c r="E680" s="18">
        <v>2921.212</v>
      </c>
    </row>
    <row r="681" spans="1:5">
      <c r="A681" s="17"/>
      <c r="B681" s="18">
        <v>1199.835</v>
      </c>
      <c r="D681" s="17"/>
      <c r="E681" s="18">
        <v>2838.5929999999998</v>
      </c>
    </row>
    <row r="682" spans="1:5">
      <c r="A682" s="17"/>
      <c r="B682" s="18">
        <v>971.99990000000003</v>
      </c>
      <c r="D682" s="17"/>
      <c r="E682" s="18">
        <v>2556.136</v>
      </c>
    </row>
    <row r="683" spans="1:5">
      <c r="A683" s="17"/>
      <c r="B683" s="18">
        <v>907.62710000000004</v>
      </c>
      <c r="D683" s="17"/>
      <c r="E683" s="18">
        <v>2489.1999999999998</v>
      </c>
    </row>
    <row r="684" spans="1:5">
      <c r="A684" s="17"/>
      <c r="B684" s="18">
        <v>890.3057</v>
      </c>
      <c r="D684" s="17"/>
      <c r="E684" s="18">
        <v>2292.3440000000001</v>
      </c>
    </row>
    <row r="685" spans="1:5">
      <c r="A685" s="17"/>
      <c r="B685" s="18">
        <v>884.74900000000002</v>
      </c>
      <c r="D685" s="17"/>
      <c r="E685" s="18">
        <v>2145.2840000000001</v>
      </c>
    </row>
    <row r="686" spans="1:5">
      <c r="A686" s="17"/>
      <c r="B686" s="18">
        <v>849.59439999999995</v>
      </c>
      <c r="D686" s="17"/>
      <c r="E686" s="18">
        <v>1955.569</v>
      </c>
    </row>
    <row r="687" spans="1:5">
      <c r="A687" s="17"/>
      <c r="B687" s="18">
        <v>839.23649999999998</v>
      </c>
      <c r="D687" s="17"/>
      <c r="E687" s="18">
        <v>1814.25</v>
      </c>
    </row>
    <row r="688" spans="1:5">
      <c r="A688" s="17"/>
      <c r="B688" s="18">
        <v>815.75840000000005</v>
      </c>
      <c r="D688" s="17"/>
      <c r="E688" s="18">
        <v>1666.096</v>
      </c>
    </row>
    <row r="689" spans="1:5">
      <c r="A689" s="17"/>
      <c r="B689" s="18">
        <v>815.54020000000003</v>
      </c>
      <c r="D689" s="17"/>
      <c r="E689" s="18">
        <v>1546.8720000000001</v>
      </c>
    </row>
    <row r="690" spans="1:5">
      <c r="A690" s="17"/>
      <c r="B690" s="18">
        <v>801.58640000000003</v>
      </c>
      <c r="D690" s="17"/>
      <c r="E690" s="18">
        <v>1441.2739999999999</v>
      </c>
    </row>
    <row r="691" spans="1:5">
      <c r="A691" s="17"/>
      <c r="B691" s="18">
        <v>806.88490000000002</v>
      </c>
      <c r="D691" s="17"/>
      <c r="E691" s="18">
        <v>1363.0119999999999</v>
      </c>
    </row>
    <row r="692" spans="1:5">
      <c r="A692" s="17"/>
      <c r="B692" s="18">
        <v>683.96360000000004</v>
      </c>
      <c r="D692" s="17"/>
      <c r="E692" s="18">
        <v>1155.4459999999999</v>
      </c>
    </row>
    <row r="693" spans="1:5">
      <c r="A693" s="17"/>
      <c r="B693" s="18">
        <v>721.44669999999996</v>
      </c>
      <c r="D693" s="17"/>
      <c r="E693" s="18">
        <v>1082.039</v>
      </c>
    </row>
    <row r="694" spans="1:5">
      <c r="A694" s="17">
        <v>23</v>
      </c>
      <c r="B694" s="18">
        <v>720.84199999999998</v>
      </c>
      <c r="D694" s="17">
        <v>23</v>
      </c>
      <c r="E694" s="18">
        <v>1039.6869999999999</v>
      </c>
    </row>
    <row r="695" spans="1:5">
      <c r="A695" s="17"/>
      <c r="B695" s="18">
        <v>726.15359999999998</v>
      </c>
      <c r="D695" s="17"/>
      <c r="E695" s="18">
        <v>1009.901</v>
      </c>
    </row>
    <row r="696" spans="1:5">
      <c r="A696" s="17"/>
      <c r="B696" s="18">
        <v>726.93870000000004</v>
      </c>
      <c r="D696" s="17"/>
      <c r="E696" s="18">
        <v>948.74069999999995</v>
      </c>
    </row>
    <row r="697" spans="1:5">
      <c r="A697" s="17"/>
      <c r="B697" s="18">
        <v>739.13409999999999</v>
      </c>
      <c r="D697" s="17"/>
      <c r="E697" s="18">
        <v>921.08259999999996</v>
      </c>
    </row>
    <row r="698" spans="1:5">
      <c r="A698" s="17"/>
      <c r="B698" s="18">
        <v>743.75540000000001</v>
      </c>
      <c r="D698" s="17"/>
      <c r="E698" s="18">
        <v>895.53809999999999</v>
      </c>
    </row>
    <row r="699" spans="1:5">
      <c r="A699" s="17"/>
      <c r="B699" s="18">
        <v>763.75250000000005</v>
      </c>
      <c r="D699" s="17"/>
      <c r="E699" s="18">
        <v>887.11130000000003</v>
      </c>
    </row>
    <row r="700" spans="1:5">
      <c r="A700" s="17"/>
      <c r="B700" s="18">
        <v>773.19439999999997</v>
      </c>
      <c r="D700" s="17"/>
      <c r="E700" s="18">
        <v>867.75250000000005</v>
      </c>
    </row>
    <row r="701" spans="1:5">
      <c r="A701" s="17"/>
      <c r="B701" s="18">
        <v>795.74789999999996</v>
      </c>
      <c r="D701" s="17"/>
      <c r="E701" s="18">
        <v>864.8</v>
      </c>
    </row>
    <row r="702" spans="1:5">
      <c r="A702" s="17"/>
      <c r="B702" s="18">
        <v>793.00009999999997</v>
      </c>
      <c r="D702" s="17"/>
      <c r="E702" s="18">
        <v>691.11710000000005</v>
      </c>
    </row>
    <row r="703" spans="1:5">
      <c r="A703" s="17"/>
      <c r="B703" s="18">
        <v>904.26679999999999</v>
      </c>
      <c r="D703" s="17"/>
      <c r="E703" s="18">
        <v>664.62130000000002</v>
      </c>
    </row>
    <row r="704" spans="1:5">
      <c r="A704" s="17"/>
      <c r="B704" s="18">
        <v>902.01530000000002</v>
      </c>
      <c r="D704" s="17"/>
      <c r="E704" s="18">
        <v>659.49599999999998</v>
      </c>
    </row>
    <row r="705" spans="1:5">
      <c r="A705" s="17"/>
      <c r="B705" s="18">
        <v>904.23929999999996</v>
      </c>
      <c r="D705" s="17"/>
      <c r="E705" s="18">
        <v>661.52880000000005</v>
      </c>
    </row>
    <row r="706" spans="1:5">
      <c r="A706" s="17"/>
      <c r="B706" s="18">
        <v>921.42650000000003</v>
      </c>
      <c r="D706" s="17"/>
      <c r="E706" s="18">
        <v>659.04340000000002</v>
      </c>
    </row>
    <row r="707" spans="1:5">
      <c r="A707" s="17"/>
      <c r="B707" s="18">
        <v>960.98670000000004</v>
      </c>
      <c r="D707" s="17"/>
      <c r="E707" s="18">
        <v>662.09630000000004</v>
      </c>
    </row>
    <row r="708" spans="1:5">
      <c r="A708" s="17"/>
      <c r="B708" s="18">
        <v>1270.1659999999999</v>
      </c>
      <c r="D708" s="17"/>
      <c r="E708" s="18">
        <v>659.29909999999995</v>
      </c>
    </row>
    <row r="709" spans="1:5">
      <c r="A709" s="17"/>
      <c r="B709" s="18">
        <v>1807.9880000000001</v>
      </c>
      <c r="D709" s="17"/>
      <c r="E709" s="18">
        <v>664.46159999999998</v>
      </c>
    </row>
    <row r="710" spans="1:5">
      <c r="A710" s="17"/>
      <c r="B710" s="18">
        <v>2007.7329999999999</v>
      </c>
      <c r="D710" s="17"/>
      <c r="E710" s="18">
        <v>662.12049999999999</v>
      </c>
    </row>
    <row r="711" spans="1:5">
      <c r="A711" s="17"/>
      <c r="B711" s="18">
        <v>2400.404</v>
      </c>
      <c r="D711" s="17"/>
      <c r="E711" s="18">
        <v>673.4194</v>
      </c>
    </row>
    <row r="712" spans="1:5">
      <c r="A712" s="17"/>
      <c r="B712" s="18">
        <v>2386.09</v>
      </c>
      <c r="D712" s="17"/>
      <c r="E712" s="18">
        <v>583.42520000000002</v>
      </c>
    </row>
    <row r="713" spans="1:5">
      <c r="A713" s="17"/>
      <c r="B713" s="18">
        <v>2405.0839999999998</v>
      </c>
      <c r="D713" s="17"/>
      <c r="E713" s="18">
        <v>618.22559999999999</v>
      </c>
    </row>
    <row r="714" spans="1:5">
      <c r="A714" s="17"/>
      <c r="B714" s="18">
        <v>2286.6120000000001</v>
      </c>
      <c r="D714" s="17"/>
      <c r="E714" s="18">
        <v>617.59780000000001</v>
      </c>
    </row>
    <row r="715" spans="1:5">
      <c r="A715" s="17"/>
      <c r="B715" s="18">
        <v>2323.8960000000002</v>
      </c>
      <c r="D715" s="17"/>
      <c r="E715" s="18">
        <v>622.35910000000001</v>
      </c>
    </row>
    <row r="716" spans="1:5">
      <c r="A716" s="17"/>
      <c r="B716" s="18">
        <v>2331.654</v>
      </c>
      <c r="D716" s="17"/>
      <c r="E716" s="18">
        <v>621.60220000000004</v>
      </c>
    </row>
    <row r="717" spans="1:5">
      <c r="A717" s="17"/>
      <c r="B717" s="18">
        <v>2390.1060000000002</v>
      </c>
      <c r="D717" s="17"/>
      <c r="E717" s="18">
        <v>624.18880000000001</v>
      </c>
    </row>
    <row r="718" spans="1:5">
      <c r="A718" s="17"/>
      <c r="B718" s="18">
        <v>2428.6210000000001</v>
      </c>
      <c r="D718" s="17"/>
      <c r="E718" s="18">
        <v>625.91470000000004</v>
      </c>
    </row>
    <row r="719" spans="1:5">
      <c r="A719" s="17"/>
      <c r="B719" s="18">
        <v>2499.636</v>
      </c>
      <c r="D719" s="17"/>
      <c r="E719" s="18">
        <v>630.75120000000004</v>
      </c>
    </row>
    <row r="720" spans="1:5">
      <c r="A720" s="17"/>
      <c r="B720" s="18">
        <v>2509.5439999999999</v>
      </c>
      <c r="D720" s="17"/>
      <c r="E720" s="18">
        <v>630.05679999999995</v>
      </c>
    </row>
    <row r="721" spans="1:5">
      <c r="A721" s="17"/>
      <c r="B721" s="18">
        <v>2561.04</v>
      </c>
      <c r="D721" s="17"/>
      <c r="E721" s="18">
        <v>631.71939999999995</v>
      </c>
    </row>
    <row r="722" spans="1:5">
      <c r="A722" s="17"/>
      <c r="B722" s="18">
        <v>2552.0219999999999</v>
      </c>
      <c r="D722" s="17"/>
      <c r="E722" s="18">
        <v>597.73990000000003</v>
      </c>
    </row>
    <row r="723" spans="1:5">
      <c r="A723" s="17"/>
      <c r="B723" s="18">
        <v>2638.7370000000001</v>
      </c>
      <c r="D723" s="17"/>
      <c r="E723" s="18">
        <v>666.56479999999999</v>
      </c>
    </row>
    <row r="724" spans="1:5">
      <c r="A724" s="17">
        <v>24</v>
      </c>
      <c r="B724" s="18">
        <v>2592.502</v>
      </c>
      <c r="D724" s="17">
        <v>24</v>
      </c>
      <c r="E724" s="18">
        <v>664.80129999999997</v>
      </c>
    </row>
    <row r="725" spans="1:5">
      <c r="A725" s="17"/>
      <c r="B725" s="18">
        <v>2608.739</v>
      </c>
      <c r="D725" s="17"/>
      <c r="E725" s="18">
        <v>671.56489999999997</v>
      </c>
    </row>
    <row r="726" spans="1:5">
      <c r="A726" s="17"/>
      <c r="B726" s="18">
        <v>2591.5729999999999</v>
      </c>
      <c r="D726" s="17"/>
      <c r="E726" s="18">
        <v>671.19569999999999</v>
      </c>
    </row>
    <row r="727" spans="1:5">
      <c r="A727" s="17"/>
      <c r="B727" s="18">
        <v>2590.7919999999999</v>
      </c>
      <c r="D727" s="17"/>
      <c r="E727" s="18">
        <v>674.24149999999997</v>
      </c>
    </row>
    <row r="728" spans="1:5">
      <c r="A728" s="17"/>
      <c r="B728" s="18">
        <v>2582.4079999999999</v>
      </c>
      <c r="D728" s="17"/>
      <c r="E728" s="18">
        <v>676.94399999999996</v>
      </c>
    </row>
    <row r="729" spans="1:5">
      <c r="A729" s="17"/>
      <c r="B729" s="18">
        <v>2580.7649999999999</v>
      </c>
      <c r="D729" s="17"/>
      <c r="E729" s="18">
        <v>682.4973</v>
      </c>
    </row>
    <row r="730" spans="1:5">
      <c r="A730" s="17"/>
      <c r="B730" s="18">
        <v>2572.6289999999999</v>
      </c>
      <c r="D730" s="17"/>
      <c r="E730" s="18">
        <v>684.27750000000003</v>
      </c>
    </row>
    <row r="731" spans="1:5">
      <c r="A731" s="17"/>
      <c r="B731" s="18">
        <v>2573.4360000000001</v>
      </c>
      <c r="D731" s="17"/>
      <c r="E731" s="18">
        <v>688.04579999999999</v>
      </c>
    </row>
    <row r="732" spans="1:5">
      <c r="A732" s="17"/>
      <c r="B732" s="18">
        <v>2582.9189999999999</v>
      </c>
      <c r="D732" s="17"/>
      <c r="E732" s="18">
        <v>692.79480000000001</v>
      </c>
    </row>
    <row r="733" spans="1:5">
      <c r="A733" s="17"/>
      <c r="B733" s="18">
        <v>2649.4279999999999</v>
      </c>
      <c r="D733" s="17"/>
      <c r="E733" s="18">
        <v>807.75360000000001</v>
      </c>
    </row>
    <row r="734" spans="1:5">
      <c r="A734" s="17"/>
      <c r="B734" s="18">
        <v>2592.7150000000001</v>
      </c>
      <c r="D734" s="17"/>
      <c r="E734" s="18">
        <v>875.04909999999995</v>
      </c>
    </row>
    <row r="735" spans="1:5">
      <c r="A735" s="17"/>
      <c r="B735" s="18">
        <v>2591.9569999999999</v>
      </c>
      <c r="D735" s="17"/>
      <c r="E735" s="18">
        <v>999.50099999999998</v>
      </c>
    </row>
    <row r="736" spans="1:5">
      <c r="A736" s="17"/>
      <c r="B736" s="18">
        <v>2557.1060000000002</v>
      </c>
      <c r="D736" s="17"/>
      <c r="E736" s="18">
        <v>1225.1880000000001</v>
      </c>
    </row>
    <row r="737" spans="1:5">
      <c r="A737" s="17"/>
      <c r="B737" s="18">
        <v>2573.1320000000001</v>
      </c>
      <c r="D737" s="17"/>
      <c r="E737" s="18">
        <v>2252.77</v>
      </c>
    </row>
    <row r="738" spans="1:5">
      <c r="A738" s="17"/>
      <c r="B738" s="18">
        <v>2562.1799999999998</v>
      </c>
      <c r="D738" s="17"/>
      <c r="E738" s="18">
        <v>2672.61</v>
      </c>
    </row>
    <row r="739" spans="1:5">
      <c r="A739" s="17"/>
      <c r="B739" s="18">
        <v>2592.1889999999999</v>
      </c>
      <c r="D739" s="17"/>
      <c r="E739" s="18">
        <v>2921.5749999999998</v>
      </c>
    </row>
    <row r="740" spans="1:5">
      <c r="A740" s="17"/>
      <c r="B740" s="18">
        <v>2553.364</v>
      </c>
      <c r="D740" s="17"/>
      <c r="E740" s="18">
        <v>3000.4989999999998</v>
      </c>
    </row>
    <row r="741" spans="1:5">
      <c r="A741" s="17"/>
      <c r="B741" s="18">
        <v>2570.8530000000001</v>
      </c>
      <c r="D741" s="17"/>
      <c r="E741" s="18">
        <v>3095.2069999999999</v>
      </c>
    </row>
    <row r="742" spans="1:5">
      <c r="A742" s="17"/>
      <c r="B742" s="18">
        <v>2513.864</v>
      </c>
      <c r="D742" s="17"/>
      <c r="E742" s="18">
        <v>3134.7370000000001</v>
      </c>
    </row>
    <row r="743" spans="1:5">
      <c r="A743" s="17"/>
      <c r="B743" s="18">
        <v>2541.1010000000001</v>
      </c>
      <c r="D743" s="17"/>
      <c r="E743" s="18">
        <v>3228.174</v>
      </c>
    </row>
    <row r="744" spans="1:5">
      <c r="A744" s="17"/>
      <c r="B744" s="18">
        <v>2472.4290000000001</v>
      </c>
      <c r="D744" s="17"/>
      <c r="E744" s="18">
        <v>3194.732</v>
      </c>
    </row>
    <row r="745" spans="1:5">
      <c r="A745" s="17"/>
      <c r="B745" s="18">
        <v>2454.2139999999999</v>
      </c>
      <c r="D745" s="17"/>
      <c r="E745" s="18">
        <v>3219.7809999999999</v>
      </c>
    </row>
    <row r="746" spans="1:5">
      <c r="A746" s="17"/>
      <c r="B746" s="18">
        <v>2327.5030000000002</v>
      </c>
      <c r="D746" s="17"/>
      <c r="E746" s="18">
        <v>3197.6950000000002</v>
      </c>
    </row>
    <row r="747" spans="1:5">
      <c r="A747" s="17"/>
      <c r="B747" s="18">
        <v>2202.5569999999998</v>
      </c>
      <c r="D747" s="17"/>
      <c r="E747" s="18">
        <v>3228.424</v>
      </c>
    </row>
    <row r="748" spans="1:5">
      <c r="A748" s="17"/>
      <c r="B748" s="18">
        <v>1977.16</v>
      </c>
      <c r="D748" s="17"/>
      <c r="E748" s="18">
        <v>3207.3919999999998</v>
      </c>
    </row>
    <row r="749" spans="1:5">
      <c r="A749" s="17"/>
      <c r="B749" s="18">
        <v>1800.5509999999999</v>
      </c>
      <c r="D749" s="17"/>
      <c r="E749" s="18">
        <v>3202.4659999999999</v>
      </c>
    </row>
    <row r="750" spans="1:5">
      <c r="A750" s="17"/>
      <c r="B750" s="18">
        <v>1581.6030000000001</v>
      </c>
      <c r="D750" s="17"/>
      <c r="E750" s="18">
        <v>3182.4270000000001</v>
      </c>
    </row>
    <row r="751" spans="1:5">
      <c r="A751" s="17"/>
      <c r="B751" s="18">
        <v>1381.413</v>
      </c>
      <c r="D751" s="17"/>
      <c r="E751" s="18">
        <v>3212.8589999999999</v>
      </c>
    </row>
    <row r="752" spans="1:5">
      <c r="A752" s="17"/>
      <c r="B752" s="18">
        <v>1185.5989999999999</v>
      </c>
      <c r="D752" s="17"/>
      <c r="E752" s="18">
        <v>3210.598</v>
      </c>
    </row>
    <row r="753" spans="1:5">
      <c r="A753" s="17"/>
      <c r="B753" s="18">
        <v>1140.097</v>
      </c>
      <c r="D753" s="17"/>
      <c r="E753" s="18">
        <v>3280.0659999999998</v>
      </c>
    </row>
    <row r="754" spans="1:5">
      <c r="A754" s="17">
        <v>25</v>
      </c>
      <c r="B754" s="18">
        <v>1091.6079999999999</v>
      </c>
      <c r="D754" s="17">
        <v>25</v>
      </c>
      <c r="E754" s="18">
        <v>3239.5070000000001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982C-AEFE-4784-8772-58F61DE655DB}">
  <dimension ref="A1:M15"/>
  <sheetViews>
    <sheetView workbookViewId="0"/>
  </sheetViews>
  <sheetFormatPr defaultRowHeight="14.4"/>
  <cols>
    <col min="1" max="1" width="7.21875" bestFit="1" customWidth="1"/>
    <col min="2" max="2" width="11" bestFit="1" customWidth="1"/>
    <col min="3" max="3" width="15.5546875" bestFit="1" customWidth="1"/>
    <col min="4" max="4" width="7.33203125" bestFit="1" customWidth="1"/>
    <col min="5" max="5" width="11.88671875" bestFit="1" customWidth="1"/>
    <col min="6" max="6" width="10.44140625" bestFit="1" customWidth="1"/>
    <col min="8" max="8" width="7.21875" bestFit="1" customWidth="1"/>
    <col min="9" max="9" width="10" bestFit="1" customWidth="1"/>
    <col min="10" max="11" width="12" bestFit="1" customWidth="1"/>
    <col min="12" max="12" width="12.6640625" bestFit="1" customWidth="1"/>
    <col min="13" max="13" width="12" bestFit="1" customWidth="1"/>
  </cols>
  <sheetData>
    <row r="1" spans="1:13">
      <c r="A1" s="58" t="s">
        <v>22</v>
      </c>
      <c r="B1" t="s">
        <v>20</v>
      </c>
      <c r="C1" t="s">
        <v>62</v>
      </c>
      <c r="D1" t="s">
        <v>1072</v>
      </c>
      <c r="E1" t="s">
        <v>121</v>
      </c>
      <c r="F1" t="s">
        <v>21</v>
      </c>
      <c r="H1" s="58" t="s">
        <v>2</v>
      </c>
      <c r="I1" t="s">
        <v>20</v>
      </c>
      <c r="J1" t="s">
        <v>62</v>
      </c>
      <c r="K1" t="s">
        <v>1072</v>
      </c>
      <c r="L1" t="s">
        <v>121</v>
      </c>
      <c r="M1" t="s">
        <v>21</v>
      </c>
    </row>
    <row r="2" spans="1:13">
      <c r="A2" t="s">
        <v>63</v>
      </c>
      <c r="B2" s="57">
        <v>25.207397</v>
      </c>
      <c r="C2" s="57">
        <v>14.128923416137695</v>
      </c>
      <c r="D2" s="57">
        <f t="shared" ref="D2:D9" si="0">B2-C2</f>
        <v>11.078473583862305</v>
      </c>
      <c r="E2" s="57">
        <v>0</v>
      </c>
      <c r="F2" s="57">
        <v>1</v>
      </c>
      <c r="H2" t="s">
        <v>63</v>
      </c>
      <c r="I2">
        <v>22.997962999999999</v>
      </c>
      <c r="J2">
        <v>13.9848442077637</v>
      </c>
      <c r="K2">
        <v>9.0131187922363303</v>
      </c>
      <c r="L2">
        <v>-1.7328812077636699</v>
      </c>
      <c r="M2">
        <v>3.3239097427038899</v>
      </c>
    </row>
    <row r="3" spans="1:13">
      <c r="B3" s="57">
        <v>24.653399</v>
      </c>
      <c r="C3" s="57">
        <v>14.128923416137695</v>
      </c>
      <c r="D3" s="57">
        <f t="shared" si="0"/>
        <v>10.524475583862305</v>
      </c>
      <c r="E3" s="57">
        <v>0</v>
      </c>
      <c r="F3" s="57">
        <v>1</v>
      </c>
      <c r="I3">
        <v>22.986567999999998</v>
      </c>
      <c r="J3">
        <v>13.9848442077637</v>
      </c>
      <c r="K3">
        <v>9.00172379223633</v>
      </c>
      <c r="L3">
        <v>-1.74427620776367</v>
      </c>
      <c r="M3">
        <v>3.3502673061329</v>
      </c>
    </row>
    <row r="4" spans="1:13">
      <c r="B4" s="57">
        <v>24.770533</v>
      </c>
      <c r="C4" s="57">
        <v>14.128923416137695</v>
      </c>
      <c r="D4" s="57">
        <f t="shared" si="0"/>
        <v>10.641609583862305</v>
      </c>
      <c r="E4" s="57">
        <v>0</v>
      </c>
      <c r="F4" s="57">
        <v>1</v>
      </c>
      <c r="I4">
        <v>22.981332999999999</v>
      </c>
      <c r="J4">
        <v>13.9848442077637</v>
      </c>
      <c r="K4">
        <v>8.9964887922363292</v>
      </c>
      <c r="L4">
        <v>-1.7495112077636701</v>
      </c>
      <c r="M4">
        <v>3.3624462545370601</v>
      </c>
    </row>
    <row r="5" spans="1:13">
      <c r="B5" s="57">
        <v>24.869157999999999</v>
      </c>
      <c r="C5" s="57">
        <v>14.128923416137695</v>
      </c>
      <c r="D5" s="57">
        <f t="shared" si="0"/>
        <v>10.740234583862303</v>
      </c>
      <c r="E5" s="57">
        <v>0</v>
      </c>
      <c r="F5" s="57">
        <v>1</v>
      </c>
      <c r="I5">
        <v>22.908183999999999</v>
      </c>
      <c r="J5">
        <v>13.9848442077637</v>
      </c>
      <c r="K5">
        <v>8.9233397922363302</v>
      </c>
      <c r="L5">
        <v>-1.82266020776367</v>
      </c>
      <c r="M5">
        <v>3.5373285102633099</v>
      </c>
    </row>
    <row r="6" spans="1:13">
      <c r="A6" t="s">
        <v>66</v>
      </c>
      <c r="B6" s="57">
        <v>28.838757999999999</v>
      </c>
      <c r="C6" s="57">
        <v>14.128923416137695</v>
      </c>
      <c r="D6" s="57">
        <f t="shared" si="0"/>
        <v>14.709834583862303</v>
      </c>
      <c r="E6" s="57">
        <v>0</v>
      </c>
      <c r="F6" s="57">
        <v>1</v>
      </c>
      <c r="H6" t="s">
        <v>66</v>
      </c>
      <c r="I6">
        <v>26.245995000000001</v>
      </c>
      <c r="J6">
        <v>13.9848442077637</v>
      </c>
      <c r="K6">
        <v>12.2611507922363</v>
      </c>
      <c r="L6">
        <v>-2.1428492077636698</v>
      </c>
      <c r="M6">
        <v>4.41633376396394</v>
      </c>
    </row>
    <row r="7" spans="1:13">
      <c r="B7" s="57">
        <v>28.628353000000001</v>
      </c>
      <c r="C7" s="57">
        <v>14.128923416137695</v>
      </c>
      <c r="D7" s="57">
        <f t="shared" si="0"/>
        <v>14.499429583862305</v>
      </c>
      <c r="E7" s="57">
        <v>0</v>
      </c>
      <c r="F7" s="57">
        <v>1</v>
      </c>
      <c r="I7">
        <v>26.236044</v>
      </c>
      <c r="J7">
        <v>13.9848442077637</v>
      </c>
      <c r="K7">
        <v>12.251199792236299</v>
      </c>
      <c r="L7">
        <v>-2.1528002077636699</v>
      </c>
      <c r="M7">
        <v>4.4469007564820897</v>
      </c>
    </row>
    <row r="8" spans="1:13">
      <c r="B8" s="57">
        <v>28.19764</v>
      </c>
      <c r="C8" s="57">
        <v>14.128923416137695</v>
      </c>
      <c r="D8" s="57">
        <f t="shared" si="0"/>
        <v>14.068716583862305</v>
      </c>
      <c r="E8" s="57">
        <v>0</v>
      </c>
      <c r="F8" s="57">
        <v>1</v>
      </c>
      <c r="I8">
        <v>25.462859999999999</v>
      </c>
      <c r="J8">
        <v>13.9848442077637</v>
      </c>
      <c r="K8">
        <v>11.478015792236301</v>
      </c>
      <c r="L8">
        <v>-2.92598420776367</v>
      </c>
      <c r="M8">
        <v>7.5999198712058398</v>
      </c>
    </row>
    <row r="9" spans="1:13">
      <c r="B9" s="57">
        <v>28.468707999999999</v>
      </c>
      <c r="C9" s="57">
        <v>14.128923416137695</v>
      </c>
      <c r="D9" s="57">
        <f t="shared" si="0"/>
        <v>14.339784583862304</v>
      </c>
      <c r="E9" s="57">
        <v>0</v>
      </c>
      <c r="F9" s="57">
        <v>1</v>
      </c>
      <c r="I9">
        <v>26.021757000000001</v>
      </c>
      <c r="J9">
        <v>13.9848442077637</v>
      </c>
      <c r="K9">
        <v>12.036912792236301</v>
      </c>
      <c r="L9">
        <v>-2.36708720776367</v>
      </c>
      <c r="M9">
        <v>5.1589848425624201</v>
      </c>
    </row>
    <row r="11" spans="1:13">
      <c r="C11" t="s">
        <v>56</v>
      </c>
    </row>
    <row r="12" spans="1:13" ht="23.4">
      <c r="B12" t="s">
        <v>67</v>
      </c>
      <c r="C12">
        <v>0.75264006761129998</v>
      </c>
      <c r="D12" s="55"/>
      <c r="E12" s="56"/>
      <c r="F12" s="56"/>
      <c r="G12" s="56"/>
    </row>
    <row r="13" spans="1:13">
      <c r="C13">
        <v>0.75339376559041304</v>
      </c>
      <c r="D13" s="56"/>
      <c r="E13" s="56"/>
      <c r="F13" s="56"/>
      <c r="G13" s="56"/>
    </row>
    <row r="14" spans="1:13">
      <c r="C14">
        <v>0.44243180342946897</v>
      </c>
      <c r="D14" s="56"/>
      <c r="E14" s="56"/>
      <c r="F14" s="56"/>
      <c r="G14" s="56"/>
    </row>
    <row r="15" spans="1:13">
      <c r="C15">
        <v>0.68566367574484999</v>
      </c>
      <c r="D15" s="56"/>
      <c r="E15" s="56"/>
      <c r="F15" s="56"/>
      <c r="G15" s="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7CB3-156E-497C-8CA8-FB169E8C5625}">
  <dimension ref="A1:K30"/>
  <sheetViews>
    <sheetView workbookViewId="0"/>
  </sheetViews>
  <sheetFormatPr defaultRowHeight="14.4"/>
  <cols>
    <col min="1" max="1" width="8.5546875" bestFit="1" customWidth="1"/>
    <col min="2" max="2" width="10.21875" bestFit="1" customWidth="1"/>
    <col min="3" max="3" width="10" bestFit="1" customWidth="1"/>
    <col min="5" max="6" width="11" bestFit="1" customWidth="1"/>
    <col min="7" max="7" width="15.5546875" bestFit="1" customWidth="1"/>
    <col min="8" max="8" width="12" bestFit="1" customWidth="1"/>
    <col min="10" max="10" width="20" bestFit="1" customWidth="1"/>
    <col min="11" max="11" width="12" bestFit="1" customWidth="1"/>
  </cols>
  <sheetData>
    <row r="1" spans="1:11">
      <c r="A1" s="1" t="s">
        <v>68</v>
      </c>
      <c r="B1" t="s">
        <v>37</v>
      </c>
    </row>
    <row r="2" spans="1:11">
      <c r="A2" t="s">
        <v>22</v>
      </c>
      <c r="B2" t="s">
        <v>40</v>
      </c>
      <c r="C2">
        <v>44169.016000000003</v>
      </c>
      <c r="J2" t="s">
        <v>69</v>
      </c>
    </row>
    <row r="3" spans="1:11">
      <c r="B3" t="s">
        <v>42</v>
      </c>
      <c r="C3">
        <v>43478.451000000001</v>
      </c>
      <c r="E3" s="13"/>
      <c r="F3" s="13"/>
      <c r="G3" s="13" t="s">
        <v>22</v>
      </c>
      <c r="H3" s="13" t="s">
        <v>2</v>
      </c>
      <c r="I3" s="13"/>
      <c r="J3" s="13" t="s">
        <v>70</v>
      </c>
      <c r="K3" s="13"/>
    </row>
    <row r="4" spans="1:11">
      <c r="B4" t="s">
        <v>43</v>
      </c>
      <c r="C4">
        <v>44946.38</v>
      </c>
      <c r="E4" s="13" t="s">
        <v>70</v>
      </c>
      <c r="F4" s="13" t="s">
        <v>40</v>
      </c>
      <c r="G4" s="13">
        <f>C10/C2</f>
        <v>1.0802559875909392</v>
      </c>
      <c r="H4" s="13">
        <f>C13/C5</f>
        <v>0.55547045418188001</v>
      </c>
      <c r="I4" s="13"/>
      <c r="J4" s="13">
        <f>G4/C17</f>
        <v>2.808299573286254E-5</v>
      </c>
      <c r="K4" s="13">
        <f>H4/C20</f>
        <v>1.7667450432273784E-5</v>
      </c>
    </row>
    <row r="5" spans="1:11">
      <c r="A5" t="s">
        <v>2</v>
      </c>
      <c r="B5" t="s">
        <v>40</v>
      </c>
      <c r="C5">
        <v>47214.279000000002</v>
      </c>
      <c r="E5" s="13"/>
      <c r="F5" s="13" t="s">
        <v>42</v>
      </c>
      <c r="G5" s="13">
        <f>C11/C3</f>
        <v>1.1341841962125099</v>
      </c>
      <c r="H5" s="13">
        <f>C14/C6</f>
        <v>0.72256058857350114</v>
      </c>
      <c r="I5" s="13"/>
      <c r="J5" s="13">
        <f>G5/C18</f>
        <v>4.7863083013454338E-5</v>
      </c>
      <c r="K5" s="13">
        <f>H5/C21</f>
        <v>2.1967887999296997E-5</v>
      </c>
    </row>
    <row r="6" spans="1:11">
      <c r="B6" t="s">
        <v>42</v>
      </c>
      <c r="C6">
        <v>44758.521999999997</v>
      </c>
      <c r="E6" s="13"/>
      <c r="F6" s="13" t="s">
        <v>43</v>
      </c>
      <c r="G6" s="13">
        <f>C12/C4</f>
        <v>1.0012616588922179</v>
      </c>
      <c r="H6" s="13">
        <f>C15/C7</f>
        <v>0.48269307429316594</v>
      </c>
      <c r="I6" s="13"/>
      <c r="J6" s="13">
        <f>G6/C19</f>
        <v>3.5360134097918574E-5</v>
      </c>
      <c r="K6" s="13">
        <f>H6/C22</f>
        <v>1.5043148129270768E-5</v>
      </c>
    </row>
    <row r="7" spans="1:11">
      <c r="B7" t="s">
        <v>43</v>
      </c>
      <c r="C7">
        <v>56869.43</v>
      </c>
      <c r="E7" s="13"/>
      <c r="F7" s="13"/>
      <c r="G7" s="13"/>
      <c r="H7" s="13"/>
      <c r="I7" s="13"/>
      <c r="J7" s="13"/>
      <c r="K7" s="13"/>
    </row>
    <row r="8" spans="1:11">
      <c r="E8" s="13"/>
      <c r="F8" s="13"/>
      <c r="G8" s="13" t="s">
        <v>56</v>
      </c>
      <c r="H8" s="13"/>
      <c r="I8" s="13"/>
      <c r="J8" s="13"/>
      <c r="K8" s="13"/>
    </row>
    <row r="9" spans="1:11">
      <c r="A9" s="1" t="s">
        <v>71</v>
      </c>
      <c r="B9" t="s">
        <v>37</v>
      </c>
      <c r="E9" s="13"/>
      <c r="F9" s="13" t="s">
        <v>70</v>
      </c>
      <c r="G9" s="13">
        <f>G4/G4</f>
        <v>1</v>
      </c>
      <c r="H9" s="13">
        <f>H4/G4</f>
        <v>0.51420261545656909</v>
      </c>
      <c r="I9" s="13"/>
      <c r="J9" s="13">
        <f>J4/J4</f>
        <v>1</v>
      </c>
      <c r="K9" s="13">
        <f>K4/J4</f>
        <v>0.62911559010064755</v>
      </c>
    </row>
    <row r="10" spans="1:11">
      <c r="A10" t="s">
        <v>22</v>
      </c>
      <c r="B10" t="s">
        <v>40</v>
      </c>
      <c r="C10">
        <v>47713.843999999997</v>
      </c>
      <c r="E10" s="13"/>
      <c r="F10" s="13"/>
      <c r="G10" s="13">
        <f>G5/G5</f>
        <v>1</v>
      </c>
      <c r="H10" s="13">
        <f>H5/G5</f>
        <v>0.63707516908313222</v>
      </c>
      <c r="I10" s="13"/>
      <c r="J10" s="13">
        <f>J5/J5</f>
        <v>1</v>
      </c>
      <c r="K10" s="13">
        <f>K5/J5</f>
        <v>0.45897352648850082</v>
      </c>
    </row>
    <row r="11" spans="1:11">
      <c r="B11" t="s">
        <v>42</v>
      </c>
      <c r="C11">
        <v>49312.572</v>
      </c>
      <c r="E11" s="13"/>
      <c r="F11" s="13"/>
      <c r="G11" s="13">
        <f>G6/G6</f>
        <v>1</v>
      </c>
      <c r="H11" s="13">
        <f>H6/G6</f>
        <v>0.48208484765831433</v>
      </c>
      <c r="I11" s="13"/>
      <c r="J11" s="13">
        <f>J6/J6</f>
        <v>1</v>
      </c>
      <c r="K11" s="13">
        <f>K6/J6</f>
        <v>0.42542678394865768</v>
      </c>
    </row>
    <row r="12" spans="1:11">
      <c r="B12" t="s">
        <v>43</v>
      </c>
      <c r="C12">
        <v>45003.087</v>
      </c>
    </row>
    <row r="13" spans="1:11">
      <c r="A13" t="s">
        <v>2</v>
      </c>
      <c r="B13" t="s">
        <v>40</v>
      </c>
      <c r="C13">
        <v>26226.136999999999</v>
      </c>
    </row>
    <row r="14" spans="1:11" ht="15.6">
      <c r="B14" t="s">
        <v>42</v>
      </c>
      <c r="C14">
        <v>32340.743999999999</v>
      </c>
      <c r="E14" s="75"/>
      <c r="J14" s="75"/>
    </row>
    <row r="15" spans="1:11">
      <c r="B15" t="s">
        <v>43</v>
      </c>
      <c r="C15">
        <v>27450.48</v>
      </c>
    </row>
    <row r="16" spans="1:11">
      <c r="A16" s="1" t="s">
        <v>55</v>
      </c>
    </row>
    <row r="17" spans="1:10">
      <c r="A17" t="s">
        <v>22</v>
      </c>
      <c r="B17" t="s">
        <v>40</v>
      </c>
      <c r="C17">
        <v>38466.550999999999</v>
      </c>
    </row>
    <row r="18" spans="1:10">
      <c r="B18" t="s">
        <v>42</v>
      </c>
      <c r="C18">
        <v>23696.43</v>
      </c>
    </row>
    <row r="19" spans="1:10">
      <c r="B19" t="s">
        <v>43</v>
      </c>
      <c r="C19">
        <v>28316.116000000002</v>
      </c>
    </row>
    <row r="20" spans="1:10">
      <c r="A20" t="s">
        <v>2</v>
      </c>
      <c r="B20" t="s">
        <v>40</v>
      </c>
      <c r="C20">
        <v>31440.329000000002</v>
      </c>
    </row>
    <row r="21" spans="1:10">
      <c r="B21" t="s">
        <v>42</v>
      </c>
      <c r="C21">
        <v>32891.673000000003</v>
      </c>
    </row>
    <row r="22" spans="1:10">
      <c r="B22" t="s">
        <v>43</v>
      </c>
      <c r="C22">
        <v>32087.238000000001</v>
      </c>
    </row>
    <row r="30" spans="1:10" ht="18">
      <c r="E30" s="68"/>
      <c r="J30" s="7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04DB-2053-44AB-BDF7-FCC992020B43}">
  <dimension ref="A1:S69"/>
  <sheetViews>
    <sheetView workbookViewId="0"/>
  </sheetViews>
  <sheetFormatPr defaultRowHeight="14.4"/>
  <cols>
    <col min="1" max="1" width="9.109375" bestFit="1" customWidth="1"/>
    <col min="2" max="3" width="7" bestFit="1" customWidth="1"/>
    <col min="4" max="5" width="4.5546875" bestFit="1" customWidth="1"/>
    <col min="6" max="6" width="9" bestFit="1" customWidth="1"/>
    <col min="7" max="7" width="16.109375" bestFit="1" customWidth="1"/>
    <col min="8" max="8" width="20.88671875" bestFit="1" customWidth="1"/>
    <col min="9" max="9" width="12" bestFit="1" customWidth="1"/>
    <col min="11" max="11" width="15.109375" bestFit="1" customWidth="1"/>
    <col min="12" max="13" width="8" bestFit="1" customWidth="1"/>
    <col min="14" max="15" width="4.5546875" bestFit="1" customWidth="1"/>
    <col min="16" max="16" width="9" bestFit="1" customWidth="1"/>
    <col min="17" max="17" width="16.109375" bestFit="1" customWidth="1"/>
    <col min="18" max="18" width="20.88671875" bestFit="1" customWidth="1"/>
    <col min="19" max="19" width="12" bestFit="1" customWidth="1"/>
  </cols>
  <sheetData>
    <row r="1" spans="1:19" ht="15.6">
      <c r="A1" s="19" t="s">
        <v>72</v>
      </c>
      <c r="B1" s="13"/>
      <c r="C1" s="13"/>
      <c r="D1" s="13"/>
      <c r="E1" s="13"/>
      <c r="F1" s="13"/>
      <c r="G1" s="13"/>
      <c r="H1" s="13"/>
      <c r="K1" s="20" t="s">
        <v>73</v>
      </c>
      <c r="L1" s="2"/>
      <c r="M1" s="2"/>
      <c r="N1" s="2"/>
      <c r="O1" s="2"/>
      <c r="P1" s="2"/>
      <c r="Q1" s="2"/>
      <c r="R1" s="2"/>
      <c r="S1" s="21"/>
    </row>
    <row r="2" spans="1:19">
      <c r="A2" s="3" t="s">
        <v>76</v>
      </c>
      <c r="B2" s="3" t="s">
        <v>77</v>
      </c>
      <c r="C2" s="3" t="s">
        <v>78</v>
      </c>
      <c r="D2" s="3" t="s">
        <v>79</v>
      </c>
      <c r="E2" s="3" t="s">
        <v>80</v>
      </c>
      <c r="F2" s="3" t="s">
        <v>81</v>
      </c>
      <c r="G2" s="3" t="s">
        <v>82</v>
      </c>
      <c r="H2" s="3" t="s">
        <v>83</v>
      </c>
      <c r="I2" s="3" t="s">
        <v>84</v>
      </c>
      <c r="K2" s="3" t="s">
        <v>76</v>
      </c>
      <c r="L2" s="3" t="s">
        <v>77</v>
      </c>
      <c r="M2" s="3" t="s">
        <v>78</v>
      </c>
      <c r="N2" s="3" t="s">
        <v>79</v>
      </c>
      <c r="O2" s="3" t="s">
        <v>80</v>
      </c>
      <c r="P2" s="3" t="s">
        <v>81</v>
      </c>
      <c r="Q2" s="3" t="s">
        <v>82</v>
      </c>
      <c r="R2" s="3" t="s">
        <v>83</v>
      </c>
      <c r="S2" s="23" t="s">
        <v>84</v>
      </c>
    </row>
    <row r="3" spans="1:19">
      <c r="A3" s="2">
        <v>1</v>
      </c>
      <c r="B3" s="2">
        <v>33101</v>
      </c>
      <c r="C3" s="2">
        <v>36.645000000000003</v>
      </c>
      <c r="D3" s="2">
        <v>0</v>
      </c>
      <c r="E3" s="2">
        <v>255</v>
      </c>
      <c r="F3" s="2">
        <v>739.62599999999998</v>
      </c>
      <c r="G3" s="2">
        <v>1212992</v>
      </c>
      <c r="H3" s="2">
        <v>1212992</v>
      </c>
      <c r="I3" s="24">
        <f t="shared" ref="I3:I40" si="0">G3-(B3*0.25)</f>
        <v>1204716.75</v>
      </c>
      <c r="K3" s="2">
        <f>1+W50</f>
        <v>1</v>
      </c>
      <c r="L3" s="2">
        <v>53331</v>
      </c>
      <c r="M3" s="2">
        <v>23.675999999999998</v>
      </c>
      <c r="N3" s="2">
        <v>0</v>
      </c>
      <c r="O3" s="2">
        <v>255</v>
      </c>
      <c r="P3" s="2">
        <v>925.36400000000003</v>
      </c>
      <c r="Q3" s="2">
        <v>1262690</v>
      </c>
      <c r="R3" s="2">
        <v>1262690</v>
      </c>
      <c r="S3" s="24">
        <f t="shared" ref="S3:S54" si="1">Q3-(L3*0.25)</f>
        <v>1249357.25</v>
      </c>
    </row>
    <row r="4" spans="1:19">
      <c r="A4" s="2">
        <v>2</v>
      </c>
      <c r="B4" s="2">
        <v>43075</v>
      </c>
      <c r="C4" s="2">
        <v>17.37</v>
      </c>
      <c r="D4" s="2">
        <v>0</v>
      </c>
      <c r="E4" s="2">
        <v>255</v>
      </c>
      <c r="F4" s="2">
        <v>821.97299999999996</v>
      </c>
      <c r="G4" s="2">
        <v>748213</v>
      </c>
      <c r="H4" s="2">
        <v>748213</v>
      </c>
      <c r="I4" s="24">
        <f t="shared" si="0"/>
        <v>737444.25</v>
      </c>
      <c r="K4" s="2">
        <f t="shared" ref="K4:K54" si="2">K3+1</f>
        <v>2</v>
      </c>
      <c r="L4" s="2">
        <v>325495</v>
      </c>
      <c r="M4" s="2">
        <v>36.856999999999999</v>
      </c>
      <c r="N4" s="2">
        <v>0</v>
      </c>
      <c r="O4" s="2">
        <v>255</v>
      </c>
      <c r="P4" s="2">
        <v>2253.748</v>
      </c>
      <c r="Q4" s="2">
        <v>11996834</v>
      </c>
      <c r="R4" s="2">
        <v>11996834</v>
      </c>
      <c r="S4" s="25">
        <f t="shared" si="1"/>
        <v>11915460.25</v>
      </c>
    </row>
    <row r="5" spans="1:19">
      <c r="A5" s="2">
        <v>3</v>
      </c>
      <c r="B5" s="2">
        <v>40114</v>
      </c>
      <c r="C5" s="2">
        <v>17.427</v>
      </c>
      <c r="D5" s="2">
        <v>0</v>
      </c>
      <c r="E5" s="2">
        <v>255</v>
      </c>
      <c r="F5" s="2">
        <v>786.745</v>
      </c>
      <c r="G5" s="2">
        <v>699047</v>
      </c>
      <c r="H5" s="2">
        <v>699047</v>
      </c>
      <c r="I5" s="24">
        <f t="shared" si="0"/>
        <v>689018.5</v>
      </c>
      <c r="K5" s="2">
        <f t="shared" si="2"/>
        <v>3</v>
      </c>
      <c r="L5" s="2">
        <v>167819</v>
      </c>
      <c r="M5" s="2">
        <v>62.398000000000003</v>
      </c>
      <c r="N5" s="2">
        <v>0</v>
      </c>
      <c r="O5" s="2">
        <v>255</v>
      </c>
      <c r="P5" s="2">
        <v>1767.7539999999999</v>
      </c>
      <c r="Q5" s="2">
        <v>10471501</v>
      </c>
      <c r="R5" s="2">
        <v>10471501</v>
      </c>
      <c r="S5" s="25">
        <f t="shared" si="1"/>
        <v>10429546.25</v>
      </c>
    </row>
    <row r="6" spans="1:19">
      <c r="A6" s="2">
        <v>4</v>
      </c>
      <c r="B6" s="2">
        <v>29804</v>
      </c>
      <c r="C6" s="2">
        <v>35.929000000000002</v>
      </c>
      <c r="D6" s="2">
        <v>0</v>
      </c>
      <c r="E6" s="2">
        <v>255</v>
      </c>
      <c r="F6" s="2">
        <v>835.32299999999998</v>
      </c>
      <c r="G6" s="2">
        <v>1070837</v>
      </c>
      <c r="H6" s="2">
        <v>1070837</v>
      </c>
      <c r="I6" s="24">
        <f t="shared" si="0"/>
        <v>1063386</v>
      </c>
      <c r="K6" s="2">
        <f t="shared" si="2"/>
        <v>4</v>
      </c>
      <c r="L6" s="2">
        <v>486570</v>
      </c>
      <c r="M6" s="2">
        <v>74.534999999999997</v>
      </c>
      <c r="N6" s="2">
        <v>0</v>
      </c>
      <c r="O6" s="2">
        <v>255</v>
      </c>
      <c r="P6" s="2">
        <v>2712.9639999999999</v>
      </c>
      <c r="Q6" s="2">
        <v>36266429</v>
      </c>
      <c r="R6" s="2">
        <v>36266429</v>
      </c>
      <c r="S6" s="25">
        <f t="shared" si="1"/>
        <v>36144786.5</v>
      </c>
    </row>
    <row r="7" spans="1:19">
      <c r="A7" s="2">
        <v>5</v>
      </c>
      <c r="B7" s="2">
        <v>34949</v>
      </c>
      <c r="C7" s="2">
        <v>25.042000000000002</v>
      </c>
      <c r="D7" s="2">
        <v>0</v>
      </c>
      <c r="E7" s="2">
        <v>255</v>
      </c>
      <c r="F7" s="2">
        <v>725.39200000000005</v>
      </c>
      <c r="G7" s="2">
        <v>875190</v>
      </c>
      <c r="H7" s="2">
        <v>875190</v>
      </c>
      <c r="I7" s="24">
        <f t="shared" si="0"/>
        <v>866452.75</v>
      </c>
      <c r="K7" s="2">
        <f t="shared" si="2"/>
        <v>5</v>
      </c>
      <c r="L7" s="2">
        <v>39825</v>
      </c>
      <c r="M7" s="2">
        <v>28.527000000000001</v>
      </c>
      <c r="N7" s="2">
        <v>0</v>
      </c>
      <c r="O7" s="2">
        <v>255</v>
      </c>
      <c r="P7" s="2">
        <v>821.09</v>
      </c>
      <c r="Q7" s="2">
        <v>1136098</v>
      </c>
      <c r="R7" s="2">
        <v>1136098</v>
      </c>
      <c r="S7" s="24">
        <f t="shared" si="1"/>
        <v>1126141.75</v>
      </c>
    </row>
    <row r="8" spans="1:19">
      <c r="A8" s="2">
        <v>6</v>
      </c>
      <c r="B8" s="2">
        <v>28712</v>
      </c>
      <c r="C8" s="2">
        <v>21.861999999999998</v>
      </c>
      <c r="D8" s="2">
        <v>0</v>
      </c>
      <c r="E8" s="2">
        <v>255</v>
      </c>
      <c r="F8" s="2">
        <v>726.85299999999995</v>
      </c>
      <c r="G8" s="2">
        <v>627704</v>
      </c>
      <c r="H8" s="2">
        <v>627704</v>
      </c>
      <c r="I8" s="24">
        <f t="shared" si="0"/>
        <v>620526</v>
      </c>
      <c r="K8" s="2">
        <f t="shared" si="2"/>
        <v>6</v>
      </c>
      <c r="L8" s="2">
        <v>272574</v>
      </c>
      <c r="M8" s="2">
        <v>50.338999999999999</v>
      </c>
      <c r="N8" s="2">
        <v>0</v>
      </c>
      <c r="O8" s="2">
        <v>255</v>
      </c>
      <c r="P8" s="2">
        <v>2204.5</v>
      </c>
      <c r="Q8" s="2">
        <v>13720972</v>
      </c>
      <c r="R8" s="2">
        <v>13720972</v>
      </c>
      <c r="S8" s="25">
        <f t="shared" si="1"/>
        <v>13652828.5</v>
      </c>
    </row>
    <row r="9" spans="1:19">
      <c r="A9" s="2">
        <v>7</v>
      </c>
      <c r="B9" s="2">
        <v>28376</v>
      </c>
      <c r="C9" s="2">
        <v>24.745000000000001</v>
      </c>
      <c r="D9" s="2">
        <v>0</v>
      </c>
      <c r="E9" s="2">
        <v>255</v>
      </c>
      <c r="F9" s="2">
        <v>761.26800000000003</v>
      </c>
      <c r="G9" s="2">
        <v>702165</v>
      </c>
      <c r="H9" s="2">
        <v>702165</v>
      </c>
      <c r="I9" s="24">
        <f t="shared" si="0"/>
        <v>695071</v>
      </c>
      <c r="K9" s="2">
        <f t="shared" si="2"/>
        <v>7</v>
      </c>
      <c r="L9" s="2">
        <v>187560</v>
      </c>
      <c r="M9" s="2">
        <v>46.9</v>
      </c>
      <c r="N9" s="2">
        <v>0</v>
      </c>
      <c r="O9" s="2">
        <v>255</v>
      </c>
      <c r="P9" s="2">
        <v>1856.1969999999999</v>
      </c>
      <c r="Q9" s="2">
        <v>8796528</v>
      </c>
      <c r="R9" s="2">
        <v>8796528</v>
      </c>
      <c r="S9" s="25">
        <f t="shared" si="1"/>
        <v>8749638</v>
      </c>
    </row>
    <row r="10" spans="1:19">
      <c r="A10" s="2">
        <v>8</v>
      </c>
      <c r="B10" s="2">
        <v>54280</v>
      </c>
      <c r="C10" s="2">
        <v>17.829000000000001</v>
      </c>
      <c r="D10" s="2">
        <v>0</v>
      </c>
      <c r="E10" s="2">
        <v>255</v>
      </c>
      <c r="F10" s="2">
        <v>854.52</v>
      </c>
      <c r="G10" s="2">
        <v>967784</v>
      </c>
      <c r="H10" s="2">
        <v>967784</v>
      </c>
      <c r="I10" s="24">
        <f t="shared" si="0"/>
        <v>954214</v>
      </c>
      <c r="K10" s="2">
        <f t="shared" si="2"/>
        <v>8</v>
      </c>
      <c r="L10" s="2">
        <v>160947</v>
      </c>
      <c r="M10" s="2">
        <v>47.591000000000001</v>
      </c>
      <c r="N10" s="2">
        <v>0</v>
      </c>
      <c r="O10" s="2">
        <v>255</v>
      </c>
      <c r="P10" s="2">
        <v>2070.7710000000002</v>
      </c>
      <c r="Q10" s="2">
        <v>7659662</v>
      </c>
      <c r="R10" s="2">
        <v>7659662</v>
      </c>
      <c r="S10" s="25">
        <f t="shared" si="1"/>
        <v>7619425.25</v>
      </c>
    </row>
    <row r="11" spans="1:19">
      <c r="A11" s="2">
        <v>9</v>
      </c>
      <c r="B11" s="2">
        <v>43047</v>
      </c>
      <c r="C11" s="2">
        <v>20.125</v>
      </c>
      <c r="D11" s="2">
        <v>0</v>
      </c>
      <c r="E11" s="2">
        <v>255</v>
      </c>
      <c r="F11" s="2">
        <v>819.58100000000002</v>
      </c>
      <c r="G11" s="2">
        <v>866303</v>
      </c>
      <c r="H11" s="2">
        <v>866303</v>
      </c>
      <c r="I11" s="24">
        <f t="shared" si="0"/>
        <v>855541.25</v>
      </c>
      <c r="K11" s="2">
        <f t="shared" si="2"/>
        <v>9</v>
      </c>
      <c r="L11" s="2">
        <v>78999</v>
      </c>
      <c r="M11" s="2">
        <v>45.436</v>
      </c>
      <c r="N11" s="2">
        <v>0</v>
      </c>
      <c r="O11" s="2">
        <v>255</v>
      </c>
      <c r="P11" s="2">
        <v>1167.579</v>
      </c>
      <c r="Q11" s="2">
        <v>3589425</v>
      </c>
      <c r="R11" s="2">
        <v>3589425</v>
      </c>
      <c r="S11" s="25">
        <f t="shared" si="1"/>
        <v>3569675.25</v>
      </c>
    </row>
    <row r="12" spans="1:19">
      <c r="A12" s="2">
        <v>10</v>
      </c>
      <c r="B12" s="2">
        <v>45382</v>
      </c>
      <c r="C12" s="2">
        <v>38.04</v>
      </c>
      <c r="D12" s="2">
        <v>0</v>
      </c>
      <c r="E12" s="2">
        <v>255</v>
      </c>
      <c r="F12" s="2">
        <v>848.649</v>
      </c>
      <c r="G12" s="2">
        <v>1726347</v>
      </c>
      <c r="H12" s="2">
        <v>1726347</v>
      </c>
      <c r="I12" s="24">
        <f t="shared" si="0"/>
        <v>1715001.5</v>
      </c>
      <c r="K12" s="2">
        <f t="shared" si="2"/>
        <v>10</v>
      </c>
      <c r="L12" s="2">
        <v>81202</v>
      </c>
      <c r="M12" s="2">
        <v>23.311</v>
      </c>
      <c r="N12" s="2">
        <v>0</v>
      </c>
      <c r="O12" s="2">
        <v>255</v>
      </c>
      <c r="P12" s="2">
        <v>1207.3589999999999</v>
      </c>
      <c r="Q12" s="2">
        <v>1892891</v>
      </c>
      <c r="R12" s="2">
        <v>1892891</v>
      </c>
      <c r="S12" s="25">
        <f t="shared" si="1"/>
        <v>1872590.5</v>
      </c>
    </row>
    <row r="13" spans="1:19">
      <c r="A13" s="2">
        <v>11</v>
      </c>
      <c r="B13" s="2">
        <v>30233</v>
      </c>
      <c r="C13" s="2">
        <v>34.024999999999999</v>
      </c>
      <c r="D13" s="2">
        <v>0</v>
      </c>
      <c r="E13" s="2">
        <v>255</v>
      </c>
      <c r="F13" s="2">
        <v>853.78099999999995</v>
      </c>
      <c r="G13" s="2">
        <v>1028684</v>
      </c>
      <c r="H13" s="2">
        <v>1028684</v>
      </c>
      <c r="I13" s="24">
        <f t="shared" si="0"/>
        <v>1021125.75</v>
      </c>
      <c r="K13" s="2">
        <f t="shared" si="2"/>
        <v>11</v>
      </c>
      <c r="L13" s="2">
        <v>286611</v>
      </c>
      <c r="M13" s="2">
        <v>47.866999999999997</v>
      </c>
      <c r="N13" s="2">
        <v>0</v>
      </c>
      <c r="O13" s="2">
        <v>255</v>
      </c>
      <c r="P13" s="2">
        <v>2565.5030000000002</v>
      </c>
      <c r="Q13" s="2">
        <v>13719325</v>
      </c>
      <c r="R13" s="2">
        <v>13719325</v>
      </c>
      <c r="S13" s="25">
        <f t="shared" si="1"/>
        <v>13647672.25</v>
      </c>
    </row>
    <row r="14" spans="1:19">
      <c r="A14" s="2">
        <v>12</v>
      </c>
      <c r="B14" s="2">
        <v>122145</v>
      </c>
      <c r="C14" s="2">
        <v>6.1559999999999997</v>
      </c>
      <c r="D14" s="2">
        <v>0</v>
      </c>
      <c r="E14" s="2">
        <v>255</v>
      </c>
      <c r="F14" s="2">
        <v>1280.163</v>
      </c>
      <c r="G14" s="2">
        <v>751884</v>
      </c>
      <c r="H14" s="2">
        <v>751884</v>
      </c>
      <c r="I14" s="24">
        <f t="shared" si="0"/>
        <v>721347.75</v>
      </c>
      <c r="K14" s="2">
        <f t="shared" si="2"/>
        <v>12</v>
      </c>
      <c r="L14" s="2">
        <v>118485</v>
      </c>
      <c r="M14" s="2">
        <v>71.870999999999995</v>
      </c>
      <c r="N14" s="2">
        <v>0</v>
      </c>
      <c r="O14" s="2">
        <v>255</v>
      </c>
      <c r="P14" s="2">
        <v>1439.7429999999999</v>
      </c>
      <c r="Q14" s="2">
        <v>8515589</v>
      </c>
      <c r="R14" s="2">
        <v>8515589</v>
      </c>
      <c r="S14" s="25">
        <f t="shared" si="1"/>
        <v>8485967.75</v>
      </c>
    </row>
    <row r="15" spans="1:19">
      <c r="A15" s="2">
        <v>13</v>
      </c>
      <c r="B15" s="2">
        <v>137796</v>
      </c>
      <c r="C15" s="2">
        <v>8.7680000000000007</v>
      </c>
      <c r="D15" s="2">
        <v>0</v>
      </c>
      <c r="E15" s="2">
        <v>255</v>
      </c>
      <c r="F15" s="2">
        <v>1385.9549999999999</v>
      </c>
      <c r="G15" s="2">
        <v>1208202</v>
      </c>
      <c r="H15" s="2">
        <v>1208202</v>
      </c>
      <c r="I15" s="24">
        <f t="shared" si="0"/>
        <v>1173753</v>
      </c>
      <c r="K15" s="2">
        <f t="shared" si="2"/>
        <v>13</v>
      </c>
      <c r="L15" s="2">
        <v>242779</v>
      </c>
      <c r="M15" s="2">
        <v>44.734999999999999</v>
      </c>
      <c r="N15" s="2">
        <v>0</v>
      </c>
      <c r="O15" s="2">
        <v>255</v>
      </c>
      <c r="P15" s="2">
        <v>2337.777</v>
      </c>
      <c r="Q15" s="2">
        <v>10860830</v>
      </c>
      <c r="R15" s="2">
        <v>10860830</v>
      </c>
      <c r="S15" s="25">
        <f t="shared" si="1"/>
        <v>10800135.25</v>
      </c>
    </row>
    <row r="16" spans="1:19">
      <c r="A16" s="2">
        <v>14</v>
      </c>
      <c r="B16" s="2">
        <v>141483</v>
      </c>
      <c r="C16" s="2">
        <v>49.058</v>
      </c>
      <c r="D16" s="2">
        <v>0</v>
      </c>
      <c r="E16" s="2">
        <v>255</v>
      </c>
      <c r="F16" s="2">
        <v>1417.0640000000001</v>
      </c>
      <c r="G16" s="2">
        <v>6940860</v>
      </c>
      <c r="H16" s="2">
        <v>6940860</v>
      </c>
      <c r="I16" s="24">
        <f t="shared" si="0"/>
        <v>6905489.25</v>
      </c>
      <c r="K16" s="2">
        <f t="shared" si="2"/>
        <v>14</v>
      </c>
      <c r="L16" s="2">
        <v>141435</v>
      </c>
      <c r="M16" s="2">
        <v>85.367000000000004</v>
      </c>
      <c r="N16" s="2">
        <v>0</v>
      </c>
      <c r="O16" s="2">
        <v>255</v>
      </c>
      <c r="P16" s="2">
        <v>1856.075</v>
      </c>
      <c r="Q16" s="2">
        <v>12073942</v>
      </c>
      <c r="R16" s="2">
        <v>12073942</v>
      </c>
      <c r="S16" s="25">
        <f t="shared" si="1"/>
        <v>12038583.25</v>
      </c>
    </row>
    <row r="17" spans="1:19">
      <c r="A17" s="2">
        <v>15</v>
      </c>
      <c r="B17" s="2">
        <v>104592</v>
      </c>
      <c r="C17" s="2">
        <v>16.791</v>
      </c>
      <c r="D17" s="2">
        <v>0</v>
      </c>
      <c r="E17" s="2">
        <v>255</v>
      </c>
      <c r="F17" s="2">
        <v>1308.9359999999999</v>
      </c>
      <c r="G17" s="2">
        <v>1756172</v>
      </c>
      <c r="H17" s="2">
        <v>1756172</v>
      </c>
      <c r="I17" s="24">
        <f t="shared" si="0"/>
        <v>1730024</v>
      </c>
      <c r="K17" s="2">
        <f t="shared" si="2"/>
        <v>15</v>
      </c>
      <c r="L17" s="2">
        <v>411201</v>
      </c>
      <c r="M17" s="2">
        <v>111.37</v>
      </c>
      <c r="N17" s="2">
        <v>0</v>
      </c>
      <c r="O17" s="2">
        <v>255</v>
      </c>
      <c r="P17" s="2">
        <v>3181.36</v>
      </c>
      <c r="Q17" s="2">
        <v>45795466</v>
      </c>
      <c r="R17" s="2">
        <v>45795466</v>
      </c>
      <c r="S17" s="25">
        <f t="shared" si="1"/>
        <v>45692665.75</v>
      </c>
    </row>
    <row r="18" spans="1:19">
      <c r="A18" s="2">
        <v>16</v>
      </c>
      <c r="B18" s="2">
        <v>63763</v>
      </c>
      <c r="C18" s="2">
        <v>18.856999999999999</v>
      </c>
      <c r="D18" s="2">
        <v>0</v>
      </c>
      <c r="E18" s="2">
        <v>255</v>
      </c>
      <c r="F18" s="2">
        <v>1748.633</v>
      </c>
      <c r="G18" s="2">
        <v>1202386</v>
      </c>
      <c r="H18" s="2">
        <v>1202386</v>
      </c>
      <c r="I18" s="24">
        <f t="shared" si="0"/>
        <v>1186445.25</v>
      </c>
      <c r="K18" s="2">
        <f t="shared" si="2"/>
        <v>16</v>
      </c>
      <c r="L18" s="2">
        <v>311155</v>
      </c>
      <c r="M18" s="2">
        <v>95.411000000000001</v>
      </c>
      <c r="N18" s="2">
        <v>0</v>
      </c>
      <c r="O18" s="2">
        <v>255</v>
      </c>
      <c r="P18" s="2">
        <v>2469.4630000000002</v>
      </c>
      <c r="Q18" s="2">
        <v>29687529</v>
      </c>
      <c r="R18" s="2">
        <v>29687529</v>
      </c>
      <c r="S18" s="25">
        <f t="shared" si="1"/>
        <v>29609740.25</v>
      </c>
    </row>
    <row r="19" spans="1:19">
      <c r="A19" s="2">
        <v>17</v>
      </c>
      <c r="B19" s="2">
        <v>53478</v>
      </c>
      <c r="C19" s="2">
        <v>9.7870000000000008</v>
      </c>
      <c r="D19" s="2">
        <v>0</v>
      </c>
      <c r="E19" s="2">
        <v>255</v>
      </c>
      <c r="F19" s="2">
        <v>968.16200000000003</v>
      </c>
      <c r="G19" s="2">
        <v>523389</v>
      </c>
      <c r="H19" s="2">
        <v>523389</v>
      </c>
      <c r="I19" s="24">
        <f t="shared" si="0"/>
        <v>510019.5</v>
      </c>
      <c r="K19" s="2">
        <f t="shared" si="2"/>
        <v>17</v>
      </c>
      <c r="L19" s="2">
        <v>59683</v>
      </c>
      <c r="M19" s="2">
        <v>25.087</v>
      </c>
      <c r="N19" s="2">
        <v>0</v>
      </c>
      <c r="O19" s="2">
        <v>255</v>
      </c>
      <c r="P19" s="2">
        <v>1018.861</v>
      </c>
      <c r="Q19" s="2">
        <v>1497269</v>
      </c>
      <c r="R19" s="2">
        <v>1497269</v>
      </c>
      <c r="S19" s="24">
        <f t="shared" si="1"/>
        <v>1482348.25</v>
      </c>
    </row>
    <row r="20" spans="1:19">
      <c r="A20" s="2">
        <v>18</v>
      </c>
      <c r="B20" s="2">
        <v>89943</v>
      </c>
      <c r="C20" s="2">
        <v>14.326000000000001</v>
      </c>
      <c r="D20" s="2">
        <v>0</v>
      </c>
      <c r="E20" s="2">
        <v>255</v>
      </c>
      <c r="F20" s="2">
        <v>1186.3510000000001</v>
      </c>
      <c r="G20" s="2">
        <v>1288550</v>
      </c>
      <c r="H20" s="2">
        <v>1288550</v>
      </c>
      <c r="I20" s="24">
        <f t="shared" si="0"/>
        <v>1266064.25</v>
      </c>
      <c r="K20" s="2">
        <f t="shared" si="2"/>
        <v>18</v>
      </c>
      <c r="L20" s="2">
        <v>1255613</v>
      </c>
      <c r="M20" s="2">
        <v>65.543999999999997</v>
      </c>
      <c r="N20" s="2">
        <v>0</v>
      </c>
      <c r="O20" s="2">
        <v>255</v>
      </c>
      <c r="P20" s="2">
        <v>5151.97</v>
      </c>
      <c r="Q20" s="2">
        <v>82297997</v>
      </c>
      <c r="R20" s="2">
        <v>82297997</v>
      </c>
      <c r="S20" s="25">
        <f t="shared" si="1"/>
        <v>81984093.75</v>
      </c>
    </row>
    <row r="21" spans="1:19">
      <c r="A21" s="2">
        <v>19</v>
      </c>
      <c r="B21" s="2">
        <v>99280</v>
      </c>
      <c r="C21" s="2">
        <v>26.876999999999999</v>
      </c>
      <c r="D21" s="2">
        <v>0</v>
      </c>
      <c r="E21" s="2">
        <v>255</v>
      </c>
      <c r="F21" s="2">
        <v>1372.3240000000001</v>
      </c>
      <c r="G21" s="2">
        <v>2668379</v>
      </c>
      <c r="H21" s="2">
        <v>2668379</v>
      </c>
      <c r="I21" s="24">
        <f t="shared" si="0"/>
        <v>2643559</v>
      </c>
      <c r="K21" s="2">
        <f t="shared" si="2"/>
        <v>19</v>
      </c>
      <c r="L21" s="2">
        <v>39273</v>
      </c>
      <c r="M21" s="2">
        <v>41.957000000000001</v>
      </c>
      <c r="N21" s="2">
        <v>0</v>
      </c>
      <c r="O21" s="2">
        <v>255</v>
      </c>
      <c r="P21" s="2">
        <v>989.90599999999995</v>
      </c>
      <c r="Q21" s="2">
        <v>1647783</v>
      </c>
      <c r="R21" s="2">
        <v>1647783</v>
      </c>
      <c r="S21" s="24">
        <f t="shared" si="1"/>
        <v>1637964.75</v>
      </c>
    </row>
    <row r="22" spans="1:19">
      <c r="A22" s="2">
        <v>20</v>
      </c>
      <c r="B22" s="2">
        <v>116620</v>
      </c>
      <c r="C22" s="2">
        <v>15.475</v>
      </c>
      <c r="D22" s="2">
        <v>0</v>
      </c>
      <c r="E22" s="2">
        <v>255</v>
      </c>
      <c r="F22" s="2">
        <v>1447.742</v>
      </c>
      <c r="G22" s="2">
        <v>1804686</v>
      </c>
      <c r="H22" s="2">
        <v>1804686</v>
      </c>
      <c r="I22" s="24">
        <f t="shared" si="0"/>
        <v>1775531</v>
      </c>
      <c r="K22" s="2">
        <f t="shared" si="2"/>
        <v>20</v>
      </c>
      <c r="L22" s="2">
        <v>697398</v>
      </c>
      <c r="M22" s="2">
        <v>18.431000000000001</v>
      </c>
      <c r="N22" s="2">
        <v>0</v>
      </c>
      <c r="O22" s="2">
        <v>255</v>
      </c>
      <c r="P22" s="2">
        <v>3427.5920000000001</v>
      </c>
      <c r="Q22" s="2">
        <v>12853970</v>
      </c>
      <c r="R22" s="2">
        <v>12853970</v>
      </c>
      <c r="S22" s="25">
        <f t="shared" si="1"/>
        <v>12679620.5</v>
      </c>
    </row>
    <row r="23" spans="1:19">
      <c r="A23" s="2">
        <v>21</v>
      </c>
      <c r="B23" s="2">
        <v>134253</v>
      </c>
      <c r="C23" s="2">
        <v>22.34</v>
      </c>
      <c r="D23" s="2">
        <v>0</v>
      </c>
      <c r="E23" s="2">
        <v>255</v>
      </c>
      <c r="F23" s="2">
        <v>1355.51</v>
      </c>
      <c r="G23" s="2">
        <v>2999148</v>
      </c>
      <c r="H23" s="2">
        <v>2999148</v>
      </c>
      <c r="I23" s="24">
        <f t="shared" si="0"/>
        <v>2965584.75</v>
      </c>
      <c r="K23" s="2">
        <f t="shared" si="2"/>
        <v>21</v>
      </c>
      <c r="L23" s="2">
        <v>471277</v>
      </c>
      <c r="M23" s="2">
        <v>26.542000000000002</v>
      </c>
      <c r="N23" s="2">
        <v>0</v>
      </c>
      <c r="O23" s="2">
        <v>255</v>
      </c>
      <c r="P23" s="2">
        <v>2962.7710000000002</v>
      </c>
      <c r="Q23" s="2">
        <v>12508579</v>
      </c>
      <c r="R23" s="2">
        <v>12508579</v>
      </c>
      <c r="S23" s="25">
        <f t="shared" si="1"/>
        <v>12390759.75</v>
      </c>
    </row>
    <row r="24" spans="1:19">
      <c r="A24" s="2">
        <v>22</v>
      </c>
      <c r="B24" s="2">
        <v>226692</v>
      </c>
      <c r="C24" s="2">
        <v>33.911000000000001</v>
      </c>
      <c r="D24" s="2">
        <v>0</v>
      </c>
      <c r="E24" s="2">
        <v>255</v>
      </c>
      <c r="F24" s="2">
        <v>1775.9949999999999</v>
      </c>
      <c r="G24" s="2">
        <v>7687328</v>
      </c>
      <c r="H24" s="2">
        <v>7687328</v>
      </c>
      <c r="I24" s="24">
        <f t="shared" si="0"/>
        <v>7630655</v>
      </c>
      <c r="K24" s="2">
        <f t="shared" si="2"/>
        <v>22</v>
      </c>
      <c r="L24" s="2">
        <v>27723</v>
      </c>
      <c r="M24" s="2">
        <v>39.353000000000002</v>
      </c>
      <c r="N24" s="2">
        <v>0</v>
      </c>
      <c r="O24" s="2">
        <v>255</v>
      </c>
      <c r="P24" s="2">
        <v>728.45299999999997</v>
      </c>
      <c r="Q24" s="2">
        <v>1090986</v>
      </c>
      <c r="R24" s="2">
        <v>1090986</v>
      </c>
      <c r="S24" s="24">
        <f t="shared" si="1"/>
        <v>1084055.25</v>
      </c>
    </row>
    <row r="25" spans="1:19">
      <c r="A25" s="2">
        <v>23</v>
      </c>
      <c r="B25" s="2">
        <v>131001</v>
      </c>
      <c r="C25" s="2">
        <v>18.456</v>
      </c>
      <c r="D25" s="2">
        <v>0</v>
      </c>
      <c r="E25" s="2">
        <v>255</v>
      </c>
      <c r="F25" s="2">
        <v>1554.4259999999999</v>
      </c>
      <c r="G25" s="2">
        <v>2417797</v>
      </c>
      <c r="H25" s="2">
        <v>2417797</v>
      </c>
      <c r="I25" s="24">
        <f t="shared" si="0"/>
        <v>2385046.75</v>
      </c>
      <c r="K25" s="2">
        <f t="shared" si="2"/>
        <v>23</v>
      </c>
      <c r="L25" s="2">
        <v>973314</v>
      </c>
      <c r="M25" s="2">
        <v>34.152999999999999</v>
      </c>
      <c r="N25" s="2">
        <v>0</v>
      </c>
      <c r="O25" s="2">
        <v>255</v>
      </c>
      <c r="P25" s="2">
        <v>3931.877</v>
      </c>
      <c r="Q25" s="2">
        <v>33241744</v>
      </c>
      <c r="R25" s="2">
        <v>33241744</v>
      </c>
      <c r="S25" s="25">
        <f t="shared" si="1"/>
        <v>32998415.5</v>
      </c>
    </row>
    <row r="26" spans="1:19">
      <c r="A26" s="2">
        <v>24</v>
      </c>
      <c r="B26" s="2">
        <v>109572</v>
      </c>
      <c r="C26" s="2">
        <v>16.420999999999999</v>
      </c>
      <c r="D26" s="2">
        <v>0</v>
      </c>
      <c r="E26" s="2">
        <v>255</v>
      </c>
      <c r="F26" s="2">
        <v>1654.4059999999999</v>
      </c>
      <c r="G26" s="2">
        <v>1799254</v>
      </c>
      <c r="H26" s="2">
        <v>1799254</v>
      </c>
      <c r="I26" s="24">
        <f t="shared" si="0"/>
        <v>1771861</v>
      </c>
      <c r="K26" s="2">
        <f t="shared" si="2"/>
        <v>24</v>
      </c>
      <c r="L26" s="2">
        <v>128217</v>
      </c>
      <c r="M26" s="2">
        <v>94.867000000000004</v>
      </c>
      <c r="N26" s="2">
        <v>0</v>
      </c>
      <c r="O26" s="2">
        <v>255</v>
      </c>
      <c r="P26" s="2">
        <v>1553.2929999999999</v>
      </c>
      <c r="Q26" s="2">
        <v>12163552</v>
      </c>
      <c r="R26" s="2">
        <v>12163552</v>
      </c>
      <c r="S26" s="25">
        <f t="shared" si="1"/>
        <v>12131497.75</v>
      </c>
    </row>
    <row r="27" spans="1:19">
      <c r="A27" s="2">
        <v>25</v>
      </c>
      <c r="B27" s="2">
        <v>111450</v>
      </c>
      <c r="C27" s="2">
        <v>12.398999999999999</v>
      </c>
      <c r="D27" s="2">
        <v>0</v>
      </c>
      <c r="E27" s="2">
        <v>255</v>
      </c>
      <c r="F27" s="2">
        <v>1514.924</v>
      </c>
      <c r="G27" s="2">
        <v>1381899</v>
      </c>
      <c r="H27" s="2">
        <v>1381899</v>
      </c>
      <c r="I27" s="24">
        <f t="shared" si="0"/>
        <v>1354036.5</v>
      </c>
      <c r="K27" s="2">
        <f t="shared" si="2"/>
        <v>25</v>
      </c>
      <c r="L27" s="2">
        <v>238791</v>
      </c>
      <c r="M27" s="2">
        <v>66.558000000000007</v>
      </c>
      <c r="N27" s="2">
        <v>0</v>
      </c>
      <c r="O27" s="2">
        <v>255</v>
      </c>
      <c r="P27" s="2">
        <v>2335.3490000000002</v>
      </c>
      <c r="Q27" s="2">
        <v>15893473</v>
      </c>
      <c r="R27" s="2">
        <v>15893473</v>
      </c>
      <c r="S27" s="25">
        <f t="shared" si="1"/>
        <v>15833775.25</v>
      </c>
    </row>
    <row r="28" spans="1:19">
      <c r="A28" s="2">
        <v>26</v>
      </c>
      <c r="B28" s="2">
        <v>237791</v>
      </c>
      <c r="C28" s="2">
        <v>55.670999999999999</v>
      </c>
      <c r="D28" s="2">
        <v>0</v>
      </c>
      <c r="E28" s="2">
        <v>255</v>
      </c>
      <c r="F28" s="2">
        <v>1820.5450000000001</v>
      </c>
      <c r="G28" s="2">
        <v>13238027</v>
      </c>
      <c r="H28" s="2">
        <v>13238027</v>
      </c>
      <c r="I28" s="24">
        <f t="shared" si="0"/>
        <v>13178579.25</v>
      </c>
      <c r="K28" s="2">
        <f t="shared" si="2"/>
        <v>26</v>
      </c>
      <c r="L28" s="2">
        <v>1098709</v>
      </c>
      <c r="M28" s="2">
        <v>75.022000000000006</v>
      </c>
      <c r="N28" s="2">
        <v>0</v>
      </c>
      <c r="O28" s="2">
        <v>255</v>
      </c>
      <c r="P28" s="2">
        <v>4457.6080000000002</v>
      </c>
      <c r="Q28" s="2">
        <v>82427271</v>
      </c>
      <c r="R28" s="2">
        <v>82427271</v>
      </c>
      <c r="S28" s="25">
        <f t="shared" si="1"/>
        <v>82152593.75</v>
      </c>
    </row>
    <row r="29" spans="1:19">
      <c r="A29" s="2">
        <v>27</v>
      </c>
      <c r="B29" s="2">
        <v>76302</v>
      </c>
      <c r="C29" s="2">
        <v>17.559999999999999</v>
      </c>
      <c r="D29" s="2">
        <v>0</v>
      </c>
      <c r="E29" s="2">
        <v>255</v>
      </c>
      <c r="F29" s="2">
        <v>1027.578</v>
      </c>
      <c r="G29" s="2">
        <v>1339842</v>
      </c>
      <c r="H29" s="2">
        <v>1339842</v>
      </c>
      <c r="I29" s="24">
        <f t="shared" si="0"/>
        <v>1320766.5</v>
      </c>
      <c r="K29" s="2">
        <f t="shared" si="2"/>
        <v>27</v>
      </c>
      <c r="L29" s="2">
        <v>991029</v>
      </c>
      <c r="M29" s="2">
        <v>30.478000000000002</v>
      </c>
      <c r="N29" s="2">
        <v>0</v>
      </c>
      <c r="O29" s="2">
        <v>255</v>
      </c>
      <c r="P29" s="2">
        <v>3766.348</v>
      </c>
      <c r="Q29" s="2">
        <v>30204527</v>
      </c>
      <c r="R29" s="2">
        <v>30204527</v>
      </c>
      <c r="S29" s="25">
        <f t="shared" si="1"/>
        <v>29956769.75</v>
      </c>
    </row>
    <row r="30" spans="1:19">
      <c r="A30" s="2">
        <v>28</v>
      </c>
      <c r="B30" s="2">
        <v>91578</v>
      </c>
      <c r="C30" s="2">
        <v>30.347000000000001</v>
      </c>
      <c r="D30" s="2">
        <v>0</v>
      </c>
      <c r="E30" s="2">
        <v>255</v>
      </c>
      <c r="F30" s="2">
        <v>1250.6489999999999</v>
      </c>
      <c r="G30" s="2">
        <v>2779129</v>
      </c>
      <c r="H30" s="2">
        <v>2779129</v>
      </c>
      <c r="I30" s="24">
        <f t="shared" si="0"/>
        <v>2756234.5</v>
      </c>
      <c r="K30" s="2">
        <f t="shared" si="2"/>
        <v>28</v>
      </c>
      <c r="L30" s="2">
        <v>70269</v>
      </c>
      <c r="M30" s="2">
        <v>18.998999999999999</v>
      </c>
      <c r="N30" s="2">
        <v>0</v>
      </c>
      <c r="O30" s="2">
        <v>255</v>
      </c>
      <c r="P30" s="2">
        <v>984.30600000000004</v>
      </c>
      <c r="Q30" s="2">
        <v>1335054</v>
      </c>
      <c r="R30" s="2">
        <v>1335054</v>
      </c>
      <c r="S30" s="24">
        <f t="shared" si="1"/>
        <v>1317486.75</v>
      </c>
    </row>
    <row r="31" spans="1:19">
      <c r="A31" s="2">
        <v>29</v>
      </c>
      <c r="B31" s="2">
        <v>85510</v>
      </c>
      <c r="C31" s="2">
        <v>20.864000000000001</v>
      </c>
      <c r="D31" s="2">
        <v>0</v>
      </c>
      <c r="E31" s="2">
        <v>255</v>
      </c>
      <c r="F31" s="2">
        <v>1166.433</v>
      </c>
      <c r="G31" s="2">
        <v>1784048</v>
      </c>
      <c r="H31" s="2">
        <v>1784048</v>
      </c>
      <c r="I31" s="24">
        <f t="shared" si="0"/>
        <v>1762670.5</v>
      </c>
      <c r="K31" s="2">
        <f t="shared" si="2"/>
        <v>29</v>
      </c>
      <c r="L31" s="2">
        <v>49877</v>
      </c>
      <c r="M31" s="2">
        <v>28.558</v>
      </c>
      <c r="N31" s="2">
        <v>0</v>
      </c>
      <c r="O31" s="2">
        <v>255</v>
      </c>
      <c r="P31" s="2">
        <v>866.74900000000002</v>
      </c>
      <c r="Q31" s="2">
        <v>1424399</v>
      </c>
      <c r="R31" s="2">
        <v>1424399</v>
      </c>
      <c r="S31" s="24">
        <f t="shared" si="1"/>
        <v>1411929.75</v>
      </c>
    </row>
    <row r="32" spans="1:19">
      <c r="A32" s="2">
        <v>30</v>
      </c>
      <c r="B32" s="2">
        <v>411528</v>
      </c>
      <c r="C32" s="2">
        <v>34.630000000000003</v>
      </c>
      <c r="D32" s="2">
        <v>0</v>
      </c>
      <c r="E32" s="2">
        <v>255</v>
      </c>
      <c r="F32" s="2">
        <v>2410.0819999999999</v>
      </c>
      <c r="G32" s="2">
        <v>14251327</v>
      </c>
      <c r="H32" s="2">
        <v>14251327</v>
      </c>
      <c r="I32" s="24">
        <f t="shared" si="0"/>
        <v>14148445</v>
      </c>
      <c r="K32" s="2">
        <f t="shared" si="2"/>
        <v>30</v>
      </c>
      <c r="L32" s="2">
        <v>22441</v>
      </c>
      <c r="M32" s="2">
        <v>24.59</v>
      </c>
      <c r="N32" s="2">
        <v>0</v>
      </c>
      <c r="O32" s="2">
        <v>255</v>
      </c>
      <c r="P32" s="2">
        <v>604.66399999999999</v>
      </c>
      <c r="Q32" s="2">
        <v>551820</v>
      </c>
      <c r="R32" s="2">
        <v>551820</v>
      </c>
      <c r="S32" s="24">
        <f t="shared" si="1"/>
        <v>546209.75</v>
      </c>
    </row>
    <row r="33" spans="1:19">
      <c r="A33" s="2">
        <v>31</v>
      </c>
      <c r="B33" s="2">
        <v>291455</v>
      </c>
      <c r="C33" s="2">
        <v>11.616</v>
      </c>
      <c r="D33" s="2">
        <v>0</v>
      </c>
      <c r="E33" s="2">
        <v>255</v>
      </c>
      <c r="F33" s="2">
        <v>2145.9589999999998</v>
      </c>
      <c r="G33" s="2">
        <v>3385585</v>
      </c>
      <c r="H33" s="2">
        <v>3385585</v>
      </c>
      <c r="I33" s="24">
        <f t="shared" si="0"/>
        <v>3312721.25</v>
      </c>
      <c r="K33" s="2">
        <f t="shared" si="2"/>
        <v>31</v>
      </c>
      <c r="L33" s="2">
        <v>570883</v>
      </c>
      <c r="M33" s="2">
        <v>77.316000000000003</v>
      </c>
      <c r="N33" s="2">
        <v>0</v>
      </c>
      <c r="O33" s="2">
        <v>255</v>
      </c>
      <c r="P33" s="2">
        <v>3343.5880000000002</v>
      </c>
      <c r="Q33" s="2">
        <v>44138253</v>
      </c>
      <c r="R33" s="2">
        <v>44138253</v>
      </c>
      <c r="S33" s="25">
        <f t="shared" si="1"/>
        <v>43995532.25</v>
      </c>
    </row>
    <row r="34" spans="1:19">
      <c r="A34" s="2">
        <v>32</v>
      </c>
      <c r="B34" s="2">
        <v>448386</v>
      </c>
      <c r="C34" s="2">
        <v>48.034999999999997</v>
      </c>
      <c r="D34" s="2">
        <v>0</v>
      </c>
      <c r="E34" s="2">
        <v>255</v>
      </c>
      <c r="F34" s="2">
        <v>3201.95</v>
      </c>
      <c r="G34" s="2">
        <v>21538142</v>
      </c>
      <c r="H34" s="2">
        <v>21538142</v>
      </c>
      <c r="I34" s="24">
        <f t="shared" si="0"/>
        <v>21426045.5</v>
      </c>
      <c r="K34" s="2">
        <f t="shared" si="2"/>
        <v>32</v>
      </c>
      <c r="L34" s="2">
        <v>313918</v>
      </c>
      <c r="M34" s="2">
        <v>76.495999999999995</v>
      </c>
      <c r="N34" s="2">
        <v>0</v>
      </c>
      <c r="O34" s="2">
        <v>255</v>
      </c>
      <c r="P34" s="2">
        <v>2208.277</v>
      </c>
      <c r="Q34" s="2">
        <v>24013511</v>
      </c>
      <c r="R34" s="2">
        <v>24013511</v>
      </c>
      <c r="S34" s="25">
        <f t="shared" si="1"/>
        <v>23935031.5</v>
      </c>
    </row>
    <row r="35" spans="1:19">
      <c r="A35" s="2">
        <v>33</v>
      </c>
      <c r="B35" s="2">
        <v>209372</v>
      </c>
      <c r="C35" s="2">
        <v>9.2799999999999994</v>
      </c>
      <c r="D35" s="2">
        <v>0</v>
      </c>
      <c r="E35" s="2">
        <v>255</v>
      </c>
      <c r="F35" s="2">
        <v>1827.193</v>
      </c>
      <c r="G35" s="2">
        <v>1942979</v>
      </c>
      <c r="H35" s="2">
        <v>1942979</v>
      </c>
      <c r="I35" s="24">
        <f t="shared" si="0"/>
        <v>1890636</v>
      </c>
      <c r="K35" s="2">
        <f t="shared" si="2"/>
        <v>33</v>
      </c>
      <c r="L35" s="2">
        <v>59731</v>
      </c>
      <c r="M35" s="2">
        <v>13.096</v>
      </c>
      <c r="N35" s="2">
        <v>0</v>
      </c>
      <c r="O35" s="2">
        <v>255</v>
      </c>
      <c r="P35" s="2">
        <v>1077.201</v>
      </c>
      <c r="Q35" s="2">
        <v>782226</v>
      </c>
      <c r="R35" s="2">
        <v>782226</v>
      </c>
      <c r="S35" s="24">
        <f t="shared" si="1"/>
        <v>767293.25</v>
      </c>
    </row>
    <row r="36" spans="1:19">
      <c r="A36" s="2">
        <v>34</v>
      </c>
      <c r="B36" s="2">
        <v>191576</v>
      </c>
      <c r="C36" s="2">
        <v>14.885</v>
      </c>
      <c r="D36" s="2">
        <v>0</v>
      </c>
      <c r="E36" s="2">
        <v>255</v>
      </c>
      <c r="F36" s="2">
        <v>1795.3389999999999</v>
      </c>
      <c r="G36" s="2">
        <v>2851576</v>
      </c>
      <c r="H36" s="2">
        <v>2851576</v>
      </c>
      <c r="I36" s="24">
        <f t="shared" si="0"/>
        <v>2803682</v>
      </c>
      <c r="K36" s="2">
        <f t="shared" si="2"/>
        <v>34</v>
      </c>
      <c r="L36" s="2">
        <v>232918</v>
      </c>
      <c r="M36" s="2">
        <v>52.985999999999997</v>
      </c>
      <c r="N36" s="2">
        <v>0</v>
      </c>
      <c r="O36" s="2">
        <v>255</v>
      </c>
      <c r="P36" s="2">
        <v>2176.8069999999998</v>
      </c>
      <c r="Q36" s="2">
        <v>12341382</v>
      </c>
      <c r="R36" s="2">
        <v>12341382</v>
      </c>
      <c r="S36" s="25">
        <f t="shared" si="1"/>
        <v>12283152.5</v>
      </c>
    </row>
    <row r="37" spans="1:19">
      <c r="A37" s="2">
        <v>35</v>
      </c>
      <c r="B37" s="2">
        <v>151667</v>
      </c>
      <c r="C37" s="2">
        <v>9.7739999999999991</v>
      </c>
      <c r="D37" s="2">
        <v>0</v>
      </c>
      <c r="E37" s="2">
        <v>255</v>
      </c>
      <c r="F37" s="2">
        <v>1571.0329999999999</v>
      </c>
      <c r="G37" s="2">
        <v>1482359</v>
      </c>
      <c r="H37" s="2">
        <v>1482359</v>
      </c>
      <c r="I37" s="24">
        <f t="shared" si="0"/>
        <v>1444442.25</v>
      </c>
      <c r="K37" s="2">
        <f t="shared" si="2"/>
        <v>35</v>
      </c>
      <c r="L37" s="2">
        <v>242485</v>
      </c>
      <c r="M37" s="2">
        <v>50.963999999999999</v>
      </c>
      <c r="N37" s="2">
        <v>0</v>
      </c>
      <c r="O37" s="2">
        <v>255</v>
      </c>
      <c r="P37" s="2">
        <v>1985.98</v>
      </c>
      <c r="Q37" s="2">
        <v>12357925</v>
      </c>
      <c r="R37" s="2">
        <v>12357925</v>
      </c>
      <c r="S37" s="25">
        <f t="shared" si="1"/>
        <v>12297303.75</v>
      </c>
    </row>
    <row r="38" spans="1:19">
      <c r="A38" s="2">
        <v>36</v>
      </c>
      <c r="B38" s="2">
        <v>121464</v>
      </c>
      <c r="C38" s="2">
        <v>15.303000000000001</v>
      </c>
      <c r="D38" s="2">
        <v>0</v>
      </c>
      <c r="E38" s="2">
        <v>255</v>
      </c>
      <c r="F38" s="2">
        <v>1395.809</v>
      </c>
      <c r="G38" s="2">
        <v>1858716</v>
      </c>
      <c r="H38" s="2">
        <v>1858716</v>
      </c>
      <c r="I38" s="24">
        <f t="shared" si="0"/>
        <v>1828350</v>
      </c>
      <c r="K38" s="2">
        <f t="shared" si="2"/>
        <v>36</v>
      </c>
      <c r="L38" s="2">
        <v>373428</v>
      </c>
      <c r="M38" s="2">
        <v>52.676000000000002</v>
      </c>
      <c r="N38" s="2">
        <v>0</v>
      </c>
      <c r="O38" s="2">
        <v>255</v>
      </c>
      <c r="P38" s="2">
        <v>2516.2979999999998</v>
      </c>
      <c r="Q38" s="2">
        <v>19670862</v>
      </c>
      <c r="R38" s="2">
        <v>19670862</v>
      </c>
      <c r="S38" s="25">
        <f t="shared" si="1"/>
        <v>19577505</v>
      </c>
    </row>
    <row r="39" spans="1:19">
      <c r="A39" s="2">
        <v>37</v>
      </c>
      <c r="B39" s="2">
        <v>268852</v>
      </c>
      <c r="C39" s="2">
        <v>5.9710000000000001</v>
      </c>
      <c r="D39" s="2">
        <v>0</v>
      </c>
      <c r="E39" s="2">
        <v>223</v>
      </c>
      <c r="F39" s="2">
        <v>1919.412</v>
      </c>
      <c r="G39" s="2">
        <v>1605424</v>
      </c>
      <c r="H39" s="2">
        <v>1605424</v>
      </c>
      <c r="I39" s="24">
        <f t="shared" si="0"/>
        <v>1538211</v>
      </c>
      <c r="K39" s="2">
        <f t="shared" si="2"/>
        <v>37</v>
      </c>
      <c r="L39" s="2">
        <v>112322</v>
      </c>
      <c r="M39" s="2">
        <v>93.444000000000003</v>
      </c>
      <c r="N39" s="2">
        <v>0</v>
      </c>
      <c r="O39" s="2">
        <v>255</v>
      </c>
      <c r="P39" s="2">
        <v>1359.7149999999999</v>
      </c>
      <c r="Q39" s="2">
        <v>10495823</v>
      </c>
      <c r="R39" s="2">
        <v>10495823</v>
      </c>
      <c r="S39" s="25">
        <f t="shared" si="1"/>
        <v>10467742.5</v>
      </c>
    </row>
    <row r="40" spans="1:19">
      <c r="A40" s="2">
        <v>38</v>
      </c>
      <c r="B40" s="2">
        <v>98221</v>
      </c>
      <c r="C40" s="2">
        <v>18.905999999999999</v>
      </c>
      <c r="D40" s="2">
        <v>0</v>
      </c>
      <c r="E40" s="2">
        <v>255</v>
      </c>
      <c r="F40" s="2">
        <v>1316.4929999999999</v>
      </c>
      <c r="G40" s="2">
        <v>1856973</v>
      </c>
      <c r="H40" s="2">
        <v>1856973</v>
      </c>
      <c r="I40" s="24">
        <f t="shared" si="0"/>
        <v>1832417.75</v>
      </c>
      <c r="K40" s="2">
        <f t="shared" si="2"/>
        <v>38</v>
      </c>
      <c r="L40" s="2">
        <v>42445</v>
      </c>
      <c r="M40" s="2">
        <v>116.16200000000001</v>
      </c>
      <c r="N40" s="2">
        <v>0</v>
      </c>
      <c r="O40" s="2">
        <v>255</v>
      </c>
      <c r="P40" s="2">
        <v>782.81</v>
      </c>
      <c r="Q40" s="2">
        <v>4930476</v>
      </c>
      <c r="R40" s="2">
        <v>4930476</v>
      </c>
      <c r="S40" s="25">
        <f t="shared" si="1"/>
        <v>4919864.75</v>
      </c>
    </row>
    <row r="41" spans="1:19">
      <c r="K41" s="2">
        <f t="shared" si="2"/>
        <v>39</v>
      </c>
      <c r="L41" s="2">
        <v>27103</v>
      </c>
      <c r="M41" s="2">
        <v>92.733999999999995</v>
      </c>
      <c r="N41" s="2">
        <v>0</v>
      </c>
      <c r="O41" s="2">
        <v>255</v>
      </c>
      <c r="P41" s="2">
        <v>682.54700000000003</v>
      </c>
      <c r="Q41" s="2">
        <v>2513380</v>
      </c>
      <c r="R41" s="2">
        <v>2513380</v>
      </c>
      <c r="S41" s="25">
        <f t="shared" si="1"/>
        <v>2506604.25</v>
      </c>
    </row>
    <row r="42" spans="1:19">
      <c r="K42" s="2">
        <f t="shared" si="2"/>
        <v>40</v>
      </c>
      <c r="L42" s="2">
        <v>46415</v>
      </c>
      <c r="M42" s="2">
        <v>20.709</v>
      </c>
      <c r="N42" s="2">
        <v>0</v>
      </c>
      <c r="O42" s="2">
        <v>255</v>
      </c>
      <c r="P42" s="2">
        <v>812.86599999999999</v>
      </c>
      <c r="Q42" s="2">
        <v>961200</v>
      </c>
      <c r="R42" s="2">
        <v>961200</v>
      </c>
      <c r="S42" s="24">
        <f t="shared" si="1"/>
        <v>949596.25</v>
      </c>
    </row>
    <row r="43" spans="1:19">
      <c r="K43" s="2">
        <f t="shared" si="2"/>
        <v>41</v>
      </c>
      <c r="L43" s="2">
        <v>41739</v>
      </c>
      <c r="M43" s="2">
        <v>25.567</v>
      </c>
      <c r="N43" s="2">
        <v>0</v>
      </c>
      <c r="O43" s="2">
        <v>255</v>
      </c>
      <c r="P43" s="2">
        <v>804.68399999999997</v>
      </c>
      <c r="Q43" s="2">
        <v>1067130</v>
      </c>
      <c r="R43" s="2">
        <v>1067130</v>
      </c>
      <c r="S43" s="24">
        <f t="shared" si="1"/>
        <v>1056695.25</v>
      </c>
    </row>
    <row r="44" spans="1:19">
      <c r="K44" s="2">
        <f t="shared" si="2"/>
        <v>42</v>
      </c>
      <c r="L44" s="2">
        <v>36926</v>
      </c>
      <c r="M44" s="2">
        <v>46.758000000000003</v>
      </c>
      <c r="N44" s="2">
        <v>0</v>
      </c>
      <c r="O44" s="2">
        <v>255</v>
      </c>
      <c r="P44" s="2">
        <v>741.44200000000001</v>
      </c>
      <c r="Q44" s="2">
        <v>1726599</v>
      </c>
      <c r="R44" s="2">
        <v>1726599</v>
      </c>
      <c r="S44" s="25">
        <f t="shared" si="1"/>
        <v>1717367.5</v>
      </c>
    </row>
    <row r="45" spans="1:19">
      <c r="K45" s="2">
        <f t="shared" si="2"/>
        <v>43</v>
      </c>
      <c r="L45" s="2">
        <v>106969</v>
      </c>
      <c r="M45" s="2">
        <v>79.741</v>
      </c>
      <c r="N45" s="2">
        <v>0</v>
      </c>
      <c r="O45" s="2">
        <v>255</v>
      </c>
      <c r="P45" s="2">
        <v>1337.6980000000001</v>
      </c>
      <c r="Q45" s="2">
        <v>8529780</v>
      </c>
      <c r="R45" s="2">
        <v>8529780</v>
      </c>
      <c r="S45" s="25">
        <f t="shared" si="1"/>
        <v>8503037.75</v>
      </c>
    </row>
    <row r="46" spans="1:19">
      <c r="K46" s="2">
        <f t="shared" si="2"/>
        <v>44</v>
      </c>
      <c r="L46" s="2">
        <v>30006</v>
      </c>
      <c r="M46" s="2">
        <v>54.914999999999999</v>
      </c>
      <c r="N46" s="2">
        <v>0</v>
      </c>
      <c r="O46" s="2">
        <v>255</v>
      </c>
      <c r="P46" s="2">
        <v>806.67899999999997</v>
      </c>
      <c r="Q46" s="2">
        <v>1647784</v>
      </c>
      <c r="R46" s="2">
        <v>1647784</v>
      </c>
      <c r="S46" s="25">
        <f t="shared" si="1"/>
        <v>1640282.5</v>
      </c>
    </row>
    <row r="47" spans="1:19">
      <c r="K47" s="2">
        <f t="shared" si="2"/>
        <v>45</v>
      </c>
      <c r="L47" s="2">
        <v>63877</v>
      </c>
      <c r="M47" s="2">
        <v>20.885000000000002</v>
      </c>
      <c r="N47" s="2">
        <v>0</v>
      </c>
      <c r="O47" s="2">
        <v>255</v>
      </c>
      <c r="P47" s="2">
        <v>955.34900000000005</v>
      </c>
      <c r="Q47" s="2">
        <v>1334060</v>
      </c>
      <c r="R47" s="2">
        <v>1334060</v>
      </c>
      <c r="S47" s="24">
        <f t="shared" si="1"/>
        <v>1318090.75</v>
      </c>
    </row>
    <row r="48" spans="1:19">
      <c r="K48" s="2">
        <f t="shared" si="2"/>
        <v>46</v>
      </c>
      <c r="L48" s="2">
        <v>142791</v>
      </c>
      <c r="M48" s="2">
        <v>44.470999999999997</v>
      </c>
      <c r="N48" s="2">
        <v>0</v>
      </c>
      <c r="O48" s="2">
        <v>255</v>
      </c>
      <c r="P48" s="2">
        <v>1597.0139999999999</v>
      </c>
      <c r="Q48" s="2">
        <v>6350057</v>
      </c>
      <c r="R48" s="2">
        <v>6350057</v>
      </c>
      <c r="S48" s="25">
        <f t="shared" si="1"/>
        <v>6314359.25</v>
      </c>
    </row>
    <row r="49" spans="1:19">
      <c r="K49" s="2">
        <f t="shared" si="2"/>
        <v>47</v>
      </c>
      <c r="L49" s="2">
        <v>34714</v>
      </c>
      <c r="M49" s="2">
        <v>51.548999999999999</v>
      </c>
      <c r="N49" s="2">
        <v>0</v>
      </c>
      <c r="O49" s="2">
        <v>255</v>
      </c>
      <c r="P49" s="2">
        <v>798.51800000000003</v>
      </c>
      <c r="Q49" s="2">
        <v>1789478</v>
      </c>
      <c r="R49" s="2">
        <v>1789478</v>
      </c>
      <c r="S49" s="25">
        <f t="shared" si="1"/>
        <v>1780799.5</v>
      </c>
    </row>
    <row r="50" spans="1:19">
      <c r="K50" s="2">
        <f t="shared" si="2"/>
        <v>48</v>
      </c>
      <c r="L50" s="2">
        <v>162437</v>
      </c>
      <c r="M50" s="2">
        <v>62.125</v>
      </c>
      <c r="N50" s="2">
        <v>0</v>
      </c>
      <c r="O50" s="2">
        <v>255</v>
      </c>
      <c r="P50" s="2">
        <v>1851.327</v>
      </c>
      <c r="Q50" s="2">
        <v>10091440</v>
      </c>
      <c r="R50" s="2">
        <v>10091440</v>
      </c>
      <c r="S50" s="25">
        <f t="shared" si="1"/>
        <v>10050830.75</v>
      </c>
    </row>
    <row r="51" spans="1:19">
      <c r="K51" s="2">
        <f t="shared" si="2"/>
        <v>49</v>
      </c>
      <c r="L51" s="2">
        <v>60279</v>
      </c>
      <c r="M51" s="2">
        <v>46.887999999999998</v>
      </c>
      <c r="N51" s="2">
        <v>0</v>
      </c>
      <c r="O51" s="2">
        <v>255</v>
      </c>
      <c r="P51" s="2">
        <v>952.88199999999995</v>
      </c>
      <c r="Q51" s="2">
        <v>2826377</v>
      </c>
      <c r="R51" s="2">
        <v>2826377</v>
      </c>
      <c r="S51" s="24">
        <f t="shared" si="1"/>
        <v>2811307.25</v>
      </c>
    </row>
    <row r="52" spans="1:19">
      <c r="K52" s="2">
        <f t="shared" si="2"/>
        <v>50</v>
      </c>
      <c r="L52" s="2">
        <v>606975</v>
      </c>
      <c r="M52" s="2">
        <v>53.612000000000002</v>
      </c>
      <c r="N52" s="2">
        <v>0</v>
      </c>
      <c r="O52" s="2">
        <v>255</v>
      </c>
      <c r="P52" s="2">
        <v>2960.6</v>
      </c>
      <c r="Q52" s="2">
        <v>32540968</v>
      </c>
      <c r="R52" s="2">
        <v>32540968</v>
      </c>
      <c r="S52" s="25">
        <f t="shared" si="1"/>
        <v>32389224.25</v>
      </c>
    </row>
    <row r="53" spans="1:19">
      <c r="K53" s="2">
        <f t="shared" si="2"/>
        <v>51</v>
      </c>
      <c r="L53" s="2">
        <v>55371</v>
      </c>
      <c r="M53" s="2">
        <v>30.044</v>
      </c>
      <c r="N53" s="2">
        <v>0</v>
      </c>
      <c r="O53" s="2">
        <v>255</v>
      </c>
      <c r="P53" s="2">
        <v>1195.876</v>
      </c>
      <c r="Q53" s="2">
        <v>1663545</v>
      </c>
      <c r="R53" s="2">
        <v>1663545</v>
      </c>
      <c r="S53" s="24">
        <f t="shared" si="1"/>
        <v>1649702.25</v>
      </c>
    </row>
    <row r="54" spans="1:19">
      <c r="K54" s="2">
        <f t="shared" si="2"/>
        <v>52</v>
      </c>
      <c r="L54" s="2">
        <v>88655</v>
      </c>
      <c r="M54" s="2">
        <v>13.358000000000001</v>
      </c>
      <c r="N54" s="2">
        <v>0</v>
      </c>
      <c r="O54" s="2">
        <v>255</v>
      </c>
      <c r="P54" s="2">
        <v>1211.0709999999999</v>
      </c>
      <c r="Q54" s="2">
        <v>1184249</v>
      </c>
      <c r="R54" s="2">
        <v>1184249</v>
      </c>
      <c r="S54" s="24">
        <f t="shared" si="1"/>
        <v>1162085.25</v>
      </c>
    </row>
    <row r="57" spans="1:19">
      <c r="A57" s="26" t="s">
        <v>85</v>
      </c>
      <c r="B57" s="26"/>
      <c r="C57" s="26"/>
      <c r="D57" s="26"/>
      <c r="E57" s="26"/>
      <c r="F57" s="26"/>
      <c r="G57" s="26"/>
      <c r="H57" s="26"/>
    </row>
    <row r="58" spans="1:19">
      <c r="A58" s="26">
        <v>1</v>
      </c>
      <c r="B58" s="26">
        <v>2466</v>
      </c>
      <c r="C58" s="26">
        <v>0</v>
      </c>
      <c r="D58" s="26">
        <v>0</v>
      </c>
      <c r="E58" s="26">
        <v>0</v>
      </c>
      <c r="F58" s="26">
        <v>198.05199999999999</v>
      </c>
      <c r="G58" s="26">
        <v>0</v>
      </c>
      <c r="H58" s="26">
        <v>0</v>
      </c>
    </row>
    <row r="59" spans="1:19">
      <c r="A59" s="26">
        <v>2</v>
      </c>
      <c r="B59" s="26">
        <v>1155</v>
      </c>
      <c r="C59" s="26">
        <v>0</v>
      </c>
      <c r="D59" s="26">
        <v>0</v>
      </c>
      <c r="E59" s="26">
        <v>0</v>
      </c>
      <c r="F59" s="26">
        <v>134.36799999999999</v>
      </c>
      <c r="G59" s="26">
        <v>0</v>
      </c>
      <c r="H59" s="26">
        <v>0</v>
      </c>
    </row>
    <row r="60" spans="1:19">
      <c r="A60" s="26">
        <v>3</v>
      </c>
      <c r="B60" s="26">
        <v>1797</v>
      </c>
      <c r="C60" s="26">
        <v>0</v>
      </c>
      <c r="D60" s="26">
        <v>0</v>
      </c>
      <c r="E60" s="26">
        <v>0</v>
      </c>
      <c r="F60" s="26">
        <v>153.14099999999999</v>
      </c>
      <c r="G60" s="26">
        <v>0</v>
      </c>
      <c r="H60" s="26">
        <v>0</v>
      </c>
    </row>
    <row r="61" spans="1:19">
      <c r="A61" s="26">
        <v>4</v>
      </c>
      <c r="B61" s="26">
        <v>2388</v>
      </c>
      <c r="C61" s="26">
        <v>0</v>
      </c>
      <c r="D61" s="26">
        <v>0</v>
      </c>
      <c r="E61" s="26">
        <v>0</v>
      </c>
      <c r="F61" s="26">
        <v>186.84700000000001</v>
      </c>
      <c r="G61" s="26">
        <v>0</v>
      </c>
      <c r="H61" s="26">
        <v>0</v>
      </c>
    </row>
    <row r="62" spans="1:19">
      <c r="A62" s="26">
        <v>5</v>
      </c>
      <c r="B62" s="26">
        <v>352</v>
      </c>
      <c r="C62" s="26">
        <v>0</v>
      </c>
      <c r="D62" s="26">
        <v>0</v>
      </c>
      <c r="E62" s="26">
        <v>0</v>
      </c>
      <c r="F62" s="26">
        <v>86.38</v>
      </c>
      <c r="G62" s="26">
        <v>0</v>
      </c>
      <c r="H62" s="26">
        <v>0</v>
      </c>
    </row>
    <row r="63" spans="1:19">
      <c r="A63" s="26">
        <v>6</v>
      </c>
      <c r="B63" s="26">
        <v>1387</v>
      </c>
      <c r="C63" s="26">
        <v>1E-3</v>
      </c>
      <c r="D63" s="26">
        <v>0</v>
      </c>
      <c r="E63" s="26">
        <v>1</v>
      </c>
      <c r="F63" s="26">
        <v>147.09700000000001</v>
      </c>
      <c r="G63" s="26">
        <v>1</v>
      </c>
      <c r="H63" s="26">
        <v>1</v>
      </c>
    </row>
    <row r="64" spans="1:19">
      <c r="A64" s="26">
        <v>7</v>
      </c>
      <c r="B64" s="26">
        <v>766</v>
      </c>
      <c r="C64" s="26">
        <v>0</v>
      </c>
      <c r="D64" s="26">
        <v>0</v>
      </c>
      <c r="E64" s="26">
        <v>0</v>
      </c>
      <c r="F64" s="26">
        <v>105.52</v>
      </c>
      <c r="G64" s="26">
        <v>0</v>
      </c>
      <c r="H64" s="26">
        <v>0</v>
      </c>
    </row>
    <row r="65" spans="1:8">
      <c r="A65" s="26">
        <v>8</v>
      </c>
      <c r="B65" s="26">
        <v>492</v>
      </c>
      <c r="C65" s="26">
        <v>0</v>
      </c>
      <c r="D65" s="26">
        <v>0</v>
      </c>
      <c r="E65" s="26">
        <v>0</v>
      </c>
      <c r="F65" s="26">
        <v>83.111000000000004</v>
      </c>
      <c r="G65" s="26">
        <v>0</v>
      </c>
      <c r="H65" s="26">
        <v>0</v>
      </c>
    </row>
    <row r="66" spans="1:8">
      <c r="A66" s="26">
        <v>9</v>
      </c>
      <c r="B66" s="26">
        <v>935</v>
      </c>
      <c r="C66" s="26">
        <v>0</v>
      </c>
      <c r="D66" s="26">
        <v>0</v>
      </c>
      <c r="E66" s="26">
        <v>0</v>
      </c>
      <c r="F66" s="26">
        <v>115.625</v>
      </c>
      <c r="G66" s="26">
        <v>0</v>
      </c>
      <c r="H66" s="26">
        <v>0</v>
      </c>
    </row>
    <row r="67" spans="1:8">
      <c r="A67" s="26">
        <v>10</v>
      </c>
      <c r="B67" s="26">
        <v>1242</v>
      </c>
      <c r="C67" s="26">
        <v>0</v>
      </c>
      <c r="D67" s="26">
        <v>0</v>
      </c>
      <c r="E67" s="26">
        <v>0</v>
      </c>
      <c r="F67" s="26">
        <v>149.29</v>
      </c>
      <c r="G67" s="26">
        <v>0</v>
      </c>
      <c r="H67" s="26">
        <v>0</v>
      </c>
    </row>
    <row r="68" spans="1:8">
      <c r="A68" s="26">
        <v>11</v>
      </c>
      <c r="B68" s="26">
        <v>964</v>
      </c>
      <c r="C68" s="26">
        <v>2E-3</v>
      </c>
      <c r="D68" s="26">
        <v>0</v>
      </c>
      <c r="E68" s="26">
        <v>1</v>
      </c>
      <c r="F68" s="26">
        <v>114.416</v>
      </c>
      <c r="G68" s="26">
        <v>1</v>
      </c>
      <c r="H68" s="26">
        <v>1</v>
      </c>
    </row>
    <row r="69" spans="1:8">
      <c r="A69" s="26">
        <v>12</v>
      </c>
      <c r="B69" s="26">
        <v>847</v>
      </c>
      <c r="C69" s="26">
        <v>1.0999999999999999E-2</v>
      </c>
      <c r="D69" s="26">
        <v>0</v>
      </c>
      <c r="E69" s="26">
        <v>1</v>
      </c>
      <c r="F69" s="26">
        <v>126.72</v>
      </c>
      <c r="G69" s="26">
        <v>1</v>
      </c>
      <c r="H69" s="26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1A05-614A-444D-B7AF-29DF3B315BF2}">
  <dimension ref="A1:S88"/>
  <sheetViews>
    <sheetView workbookViewId="0"/>
  </sheetViews>
  <sheetFormatPr defaultRowHeight="14.4"/>
  <cols>
    <col min="1" max="1" width="10.44140625" bestFit="1" customWidth="1"/>
    <col min="2" max="3" width="7" bestFit="1" customWidth="1"/>
    <col min="4" max="5" width="4.5546875" bestFit="1" customWidth="1"/>
    <col min="6" max="6" width="9" bestFit="1" customWidth="1"/>
    <col min="7" max="7" width="16.109375" bestFit="1" customWidth="1"/>
    <col min="8" max="8" width="20.88671875" bestFit="1" customWidth="1"/>
    <col min="9" max="9" width="12" bestFit="1" customWidth="1"/>
    <col min="11" max="11" width="15.109375" bestFit="1" customWidth="1"/>
    <col min="12" max="12" width="7" bestFit="1" customWidth="1"/>
    <col min="13" max="13" width="8" bestFit="1" customWidth="1"/>
    <col min="14" max="15" width="4.5546875" bestFit="1" customWidth="1"/>
    <col min="16" max="16" width="9" bestFit="1" customWidth="1"/>
    <col min="17" max="17" width="16.109375" bestFit="1" customWidth="1"/>
    <col min="18" max="18" width="20.88671875" bestFit="1" customWidth="1"/>
    <col min="19" max="19" width="12" bestFit="1" customWidth="1"/>
  </cols>
  <sheetData>
    <row r="1" spans="1:19" ht="15.6">
      <c r="A1" s="20" t="s">
        <v>72</v>
      </c>
      <c r="B1" s="2"/>
      <c r="C1" s="2"/>
      <c r="D1" s="2"/>
      <c r="E1" s="2"/>
      <c r="F1" s="2"/>
      <c r="G1" s="2"/>
      <c r="H1" s="2"/>
      <c r="I1" s="13"/>
      <c r="K1" s="20" t="s">
        <v>73</v>
      </c>
      <c r="L1" s="2"/>
      <c r="M1" s="2"/>
      <c r="N1" s="2"/>
      <c r="O1" s="2"/>
      <c r="P1" s="2"/>
      <c r="Q1" s="2"/>
      <c r="R1" s="2"/>
      <c r="S1" s="2"/>
    </row>
    <row r="2" spans="1:19">
      <c r="A2" s="3" t="s">
        <v>76</v>
      </c>
      <c r="B2" s="3" t="s">
        <v>77</v>
      </c>
      <c r="C2" s="3" t="s">
        <v>78</v>
      </c>
      <c r="D2" s="3" t="s">
        <v>79</v>
      </c>
      <c r="E2" s="3" t="s">
        <v>80</v>
      </c>
      <c r="F2" s="3" t="s">
        <v>81</v>
      </c>
      <c r="G2" s="3" t="s">
        <v>82</v>
      </c>
      <c r="H2" s="3" t="s">
        <v>83</v>
      </c>
      <c r="I2" s="3" t="s">
        <v>84</v>
      </c>
      <c r="K2" s="3" t="s">
        <v>76</v>
      </c>
      <c r="L2" s="3" t="s">
        <v>77</v>
      </c>
      <c r="M2" s="3" t="s">
        <v>78</v>
      </c>
      <c r="N2" s="3" t="s">
        <v>79</v>
      </c>
      <c r="O2" s="3" t="s">
        <v>80</v>
      </c>
      <c r="P2" s="3" t="s">
        <v>81</v>
      </c>
      <c r="Q2" s="3" t="s">
        <v>82</v>
      </c>
      <c r="R2" s="3" t="s">
        <v>83</v>
      </c>
      <c r="S2" s="3" t="s">
        <v>84</v>
      </c>
    </row>
    <row r="3" spans="1:19">
      <c r="A3" s="2">
        <v>1</v>
      </c>
      <c r="B3" s="2">
        <v>65584</v>
      </c>
      <c r="C3" s="2">
        <v>54.665999999999997</v>
      </c>
      <c r="D3" s="2">
        <v>0</v>
      </c>
      <c r="E3" s="2">
        <v>255</v>
      </c>
      <c r="F3" s="2">
        <v>1091.5329999999999</v>
      </c>
      <c r="G3" s="2">
        <v>3585200</v>
      </c>
      <c r="H3" s="2">
        <v>3585200</v>
      </c>
      <c r="I3" s="28">
        <f t="shared" ref="I3:I48" si="0">G3-(B3*0.5454)</f>
        <v>3549430.4863999998</v>
      </c>
      <c r="K3" s="2">
        <v>1</v>
      </c>
      <c r="L3" s="2">
        <v>32311</v>
      </c>
      <c r="M3" s="2">
        <v>101.077</v>
      </c>
      <c r="N3" s="2">
        <v>0</v>
      </c>
      <c r="O3" s="2">
        <v>255</v>
      </c>
      <c r="P3" s="2">
        <v>687.875</v>
      </c>
      <c r="Q3" s="2">
        <v>3265901</v>
      </c>
      <c r="R3" s="2">
        <v>3265901</v>
      </c>
      <c r="S3" s="28">
        <f t="shared" ref="S3:S66" si="1">Q3-(L3*0.5454)</f>
        <v>3248278.5806</v>
      </c>
    </row>
    <row r="4" spans="1:19">
      <c r="A4" s="2">
        <v>2</v>
      </c>
      <c r="B4" s="2">
        <v>124129</v>
      </c>
      <c r="C4" s="2">
        <v>51.136000000000003</v>
      </c>
      <c r="D4" s="2">
        <v>0</v>
      </c>
      <c r="E4" s="2">
        <v>255</v>
      </c>
      <c r="F4" s="2">
        <v>1911.222</v>
      </c>
      <c r="G4" s="2">
        <v>6347440</v>
      </c>
      <c r="H4" s="2">
        <v>6347440</v>
      </c>
      <c r="I4" s="28">
        <f t="shared" si="0"/>
        <v>6279740.0433999998</v>
      </c>
      <c r="K4" s="2">
        <v>2</v>
      </c>
      <c r="L4" s="2">
        <v>82965</v>
      </c>
      <c r="M4" s="2">
        <v>107.669</v>
      </c>
      <c r="N4" s="2">
        <v>0</v>
      </c>
      <c r="O4" s="2">
        <v>255</v>
      </c>
      <c r="P4" s="2">
        <v>1475.8309999999999</v>
      </c>
      <c r="Q4" s="2">
        <v>8932727</v>
      </c>
      <c r="R4" s="2">
        <v>8932727</v>
      </c>
      <c r="S4" s="28">
        <f t="shared" si="1"/>
        <v>8887477.8890000004</v>
      </c>
    </row>
    <row r="5" spans="1:19">
      <c r="A5" s="2">
        <v>3</v>
      </c>
      <c r="B5" s="2">
        <v>41404</v>
      </c>
      <c r="C5" s="2">
        <v>12.8</v>
      </c>
      <c r="D5" s="2">
        <v>0</v>
      </c>
      <c r="E5" s="2">
        <v>133</v>
      </c>
      <c r="F5" s="2">
        <v>815.46500000000003</v>
      </c>
      <c r="G5" s="2">
        <v>529964</v>
      </c>
      <c r="H5" s="2">
        <v>529964</v>
      </c>
      <c r="I5" s="28">
        <f t="shared" si="0"/>
        <v>507382.25839999999</v>
      </c>
      <c r="K5" s="2">
        <v>3</v>
      </c>
      <c r="L5" s="2">
        <v>26908</v>
      </c>
      <c r="M5" s="2">
        <v>120.791</v>
      </c>
      <c r="N5" s="2">
        <v>0</v>
      </c>
      <c r="O5" s="2">
        <v>255</v>
      </c>
      <c r="P5" s="2">
        <v>794.72400000000005</v>
      </c>
      <c r="Q5" s="2">
        <v>3250237</v>
      </c>
      <c r="R5" s="2">
        <v>3250237</v>
      </c>
      <c r="S5" s="28">
        <f t="shared" si="1"/>
        <v>3235561.3768000002</v>
      </c>
    </row>
    <row r="6" spans="1:19">
      <c r="A6" s="2">
        <v>4</v>
      </c>
      <c r="B6" s="2">
        <v>25085</v>
      </c>
      <c r="C6" s="2">
        <v>61.817</v>
      </c>
      <c r="D6" s="2">
        <v>0</v>
      </c>
      <c r="E6" s="2">
        <v>255</v>
      </c>
      <c r="F6" s="2">
        <v>610.81299999999999</v>
      </c>
      <c r="G6" s="2">
        <v>1550673</v>
      </c>
      <c r="H6" s="2">
        <v>1550673</v>
      </c>
      <c r="I6" s="28">
        <f t="shared" si="0"/>
        <v>1536991.6410000001</v>
      </c>
      <c r="K6" s="2">
        <v>4</v>
      </c>
      <c r="L6" s="2">
        <v>23431</v>
      </c>
      <c r="M6" s="2">
        <v>83.418000000000006</v>
      </c>
      <c r="N6" s="2">
        <v>0</v>
      </c>
      <c r="O6" s="2">
        <v>255</v>
      </c>
      <c r="P6" s="2">
        <v>659.30200000000002</v>
      </c>
      <c r="Q6" s="2">
        <v>1954576</v>
      </c>
      <c r="R6" s="2">
        <v>1954576</v>
      </c>
      <c r="S6" s="28">
        <f t="shared" si="1"/>
        <v>1941796.7326</v>
      </c>
    </row>
    <row r="7" spans="1:19">
      <c r="A7" s="2">
        <v>5</v>
      </c>
      <c r="B7" s="2">
        <v>62649</v>
      </c>
      <c r="C7" s="2">
        <v>52.915999999999997</v>
      </c>
      <c r="D7" s="2">
        <v>0</v>
      </c>
      <c r="E7" s="2">
        <v>255</v>
      </c>
      <c r="F7" s="2">
        <v>947.2</v>
      </c>
      <c r="G7" s="2">
        <v>3315163</v>
      </c>
      <c r="H7" s="2">
        <v>3315163</v>
      </c>
      <c r="I7" s="28">
        <f t="shared" si="0"/>
        <v>3280994.2354000001</v>
      </c>
      <c r="K7" s="2">
        <v>5</v>
      </c>
      <c r="L7" s="2">
        <v>50362</v>
      </c>
      <c r="M7" s="2">
        <v>104.111</v>
      </c>
      <c r="N7" s="2">
        <v>0</v>
      </c>
      <c r="O7" s="2">
        <v>255</v>
      </c>
      <c r="P7" s="2">
        <v>870.48400000000004</v>
      </c>
      <c r="Q7" s="2">
        <v>5243214</v>
      </c>
      <c r="R7" s="2">
        <v>5243214</v>
      </c>
      <c r="S7" s="28">
        <f t="shared" si="1"/>
        <v>5215746.5652000001</v>
      </c>
    </row>
    <row r="8" spans="1:19">
      <c r="A8" s="2">
        <v>6</v>
      </c>
      <c r="B8" s="2">
        <v>46145</v>
      </c>
      <c r="C8" s="2">
        <v>9.6649999999999991</v>
      </c>
      <c r="D8" s="2">
        <v>0</v>
      </c>
      <c r="E8" s="2">
        <v>83</v>
      </c>
      <c r="F8" s="2">
        <v>816.85599999999999</v>
      </c>
      <c r="G8" s="2">
        <v>445994</v>
      </c>
      <c r="H8" s="2">
        <v>445994</v>
      </c>
      <c r="I8" s="28">
        <f t="shared" si="0"/>
        <v>420826.51699999999</v>
      </c>
      <c r="K8" s="2">
        <v>6</v>
      </c>
      <c r="L8" s="2">
        <v>24608</v>
      </c>
      <c r="M8" s="2">
        <v>137.083</v>
      </c>
      <c r="N8" s="2">
        <v>4</v>
      </c>
      <c r="O8" s="2">
        <v>255</v>
      </c>
      <c r="P8" s="2">
        <v>650.89099999999996</v>
      </c>
      <c r="Q8" s="2">
        <v>3373334</v>
      </c>
      <c r="R8" s="2">
        <v>3373334</v>
      </c>
      <c r="S8" s="28">
        <f t="shared" si="1"/>
        <v>3359912.7968000001</v>
      </c>
    </row>
    <row r="9" spans="1:19">
      <c r="A9" s="2">
        <v>7</v>
      </c>
      <c r="B9" s="2">
        <v>32160</v>
      </c>
      <c r="C9" s="2">
        <v>25.172000000000001</v>
      </c>
      <c r="D9" s="2">
        <v>0</v>
      </c>
      <c r="E9" s="2">
        <v>158</v>
      </c>
      <c r="F9" s="2">
        <v>689.76900000000001</v>
      </c>
      <c r="G9" s="2">
        <v>809522</v>
      </c>
      <c r="H9" s="2">
        <v>809522</v>
      </c>
      <c r="I9" s="28">
        <f t="shared" si="0"/>
        <v>791981.93599999999</v>
      </c>
      <c r="K9" s="2">
        <v>7</v>
      </c>
      <c r="L9" s="2">
        <v>25474</v>
      </c>
      <c r="M9" s="2">
        <v>81.483000000000004</v>
      </c>
      <c r="N9" s="2">
        <v>0</v>
      </c>
      <c r="O9" s="2">
        <v>255</v>
      </c>
      <c r="P9" s="2">
        <v>659.63099999999997</v>
      </c>
      <c r="Q9" s="2">
        <v>2075689</v>
      </c>
      <c r="R9" s="2">
        <v>2075689</v>
      </c>
      <c r="S9" s="28">
        <f t="shared" si="1"/>
        <v>2061795.4804</v>
      </c>
    </row>
    <row r="10" spans="1:19">
      <c r="A10" s="2">
        <v>8</v>
      </c>
      <c r="B10" s="2">
        <v>17854</v>
      </c>
      <c r="C10" s="2">
        <v>19.753</v>
      </c>
      <c r="D10" s="2">
        <v>0</v>
      </c>
      <c r="E10" s="2">
        <v>255</v>
      </c>
      <c r="F10" s="2">
        <v>527.19299999999998</v>
      </c>
      <c r="G10" s="2">
        <v>352667</v>
      </c>
      <c r="H10" s="2">
        <v>352667</v>
      </c>
      <c r="I10" s="28">
        <f t="shared" si="0"/>
        <v>342929.42839999998</v>
      </c>
      <c r="K10" s="2">
        <v>8</v>
      </c>
      <c r="L10" s="2">
        <v>25991</v>
      </c>
      <c r="M10" s="2">
        <v>121.175</v>
      </c>
      <c r="N10" s="2">
        <v>0</v>
      </c>
      <c r="O10" s="2">
        <v>255</v>
      </c>
      <c r="P10" s="2">
        <v>707.245</v>
      </c>
      <c r="Q10" s="2">
        <v>3149449</v>
      </c>
      <c r="R10" s="2">
        <v>3149449</v>
      </c>
      <c r="S10" s="28">
        <f t="shared" si="1"/>
        <v>3135273.5085999998</v>
      </c>
    </row>
    <row r="11" spans="1:19">
      <c r="A11" s="2">
        <v>9</v>
      </c>
      <c r="B11" s="2">
        <v>44125</v>
      </c>
      <c r="C11" s="2">
        <v>36.606999999999999</v>
      </c>
      <c r="D11" s="2">
        <v>0</v>
      </c>
      <c r="E11" s="2">
        <v>231</v>
      </c>
      <c r="F11" s="2">
        <v>842.39400000000001</v>
      </c>
      <c r="G11" s="2">
        <v>1615271</v>
      </c>
      <c r="H11" s="2">
        <v>1615271</v>
      </c>
      <c r="I11" s="28">
        <f t="shared" si="0"/>
        <v>1591205.2250000001</v>
      </c>
      <c r="K11" s="2">
        <v>9</v>
      </c>
      <c r="L11" s="2">
        <v>34653</v>
      </c>
      <c r="M11" s="2">
        <v>111.494</v>
      </c>
      <c r="N11" s="2">
        <v>0</v>
      </c>
      <c r="O11" s="2">
        <v>255</v>
      </c>
      <c r="P11" s="2">
        <v>755.39099999999996</v>
      </c>
      <c r="Q11" s="2">
        <v>3863591</v>
      </c>
      <c r="R11" s="2">
        <v>3863591</v>
      </c>
      <c r="S11" s="28">
        <f t="shared" si="1"/>
        <v>3844691.2538000001</v>
      </c>
    </row>
    <row r="12" spans="1:19">
      <c r="A12" s="2">
        <v>10</v>
      </c>
      <c r="B12" s="2">
        <v>41870</v>
      </c>
      <c r="C12" s="2">
        <v>31.423999999999999</v>
      </c>
      <c r="D12" s="2">
        <v>0</v>
      </c>
      <c r="E12" s="2">
        <v>205</v>
      </c>
      <c r="F12" s="2">
        <v>847.04200000000003</v>
      </c>
      <c r="G12" s="2">
        <v>1315739</v>
      </c>
      <c r="H12" s="2">
        <v>1315739</v>
      </c>
      <c r="I12" s="28">
        <f t="shared" si="0"/>
        <v>1292903.102</v>
      </c>
      <c r="K12" s="2">
        <v>10</v>
      </c>
      <c r="L12" s="2">
        <v>106021</v>
      </c>
      <c r="M12" s="2">
        <v>136.50200000000001</v>
      </c>
      <c r="N12" s="2">
        <v>0</v>
      </c>
      <c r="O12" s="2">
        <v>255</v>
      </c>
      <c r="P12" s="2">
        <v>1285.4690000000001</v>
      </c>
      <c r="Q12" s="2">
        <v>14472073</v>
      </c>
      <c r="R12" s="2">
        <v>14472073</v>
      </c>
      <c r="S12" s="28">
        <f t="shared" si="1"/>
        <v>14414249.146600001</v>
      </c>
    </row>
    <row r="13" spans="1:19">
      <c r="A13" s="2">
        <v>11</v>
      </c>
      <c r="B13" s="2">
        <v>29589</v>
      </c>
      <c r="C13" s="2">
        <v>32.045999999999999</v>
      </c>
      <c r="D13" s="2">
        <v>0</v>
      </c>
      <c r="E13" s="2">
        <v>159</v>
      </c>
      <c r="F13" s="2">
        <v>694.14700000000005</v>
      </c>
      <c r="G13" s="2">
        <v>948222</v>
      </c>
      <c r="H13" s="2">
        <v>948222</v>
      </c>
      <c r="I13" s="28">
        <f t="shared" si="0"/>
        <v>932084.1594</v>
      </c>
      <c r="K13" s="2">
        <v>11</v>
      </c>
      <c r="L13" s="2">
        <v>43699</v>
      </c>
      <c r="M13" s="2">
        <v>59.186999999999998</v>
      </c>
      <c r="N13" s="2">
        <v>0</v>
      </c>
      <c r="O13" s="2">
        <v>255</v>
      </c>
      <c r="P13" s="2">
        <v>820.86400000000003</v>
      </c>
      <c r="Q13" s="2">
        <v>2586416</v>
      </c>
      <c r="R13" s="2">
        <v>2586416</v>
      </c>
      <c r="S13" s="28">
        <f t="shared" si="1"/>
        <v>2562582.5654000002</v>
      </c>
    </row>
    <row r="14" spans="1:19">
      <c r="A14" s="2">
        <v>12</v>
      </c>
      <c r="B14" s="2">
        <v>54033</v>
      </c>
      <c r="C14" s="2">
        <v>49.206000000000003</v>
      </c>
      <c r="D14" s="2">
        <v>0</v>
      </c>
      <c r="E14" s="2">
        <v>255</v>
      </c>
      <c r="F14" s="2">
        <v>977.93299999999999</v>
      </c>
      <c r="G14" s="2">
        <v>2658752</v>
      </c>
      <c r="H14" s="2">
        <v>2658752</v>
      </c>
      <c r="I14" s="28">
        <f t="shared" si="0"/>
        <v>2629282.4018000001</v>
      </c>
      <c r="K14" s="2">
        <v>12</v>
      </c>
      <c r="L14" s="2">
        <v>29797</v>
      </c>
      <c r="M14" s="2">
        <v>57.085999999999999</v>
      </c>
      <c r="N14" s="2">
        <v>0</v>
      </c>
      <c r="O14" s="2">
        <v>255</v>
      </c>
      <c r="P14" s="2">
        <v>729.41</v>
      </c>
      <c r="Q14" s="2">
        <v>1700989</v>
      </c>
      <c r="R14" s="2">
        <v>1700989</v>
      </c>
      <c r="S14" s="28">
        <f t="shared" si="1"/>
        <v>1684737.7161999999</v>
      </c>
    </row>
    <row r="15" spans="1:19">
      <c r="A15" s="2">
        <v>13</v>
      </c>
      <c r="B15" s="2">
        <v>24180</v>
      </c>
      <c r="C15" s="2">
        <v>48.457000000000001</v>
      </c>
      <c r="D15" s="2">
        <v>0</v>
      </c>
      <c r="E15" s="2">
        <v>208</v>
      </c>
      <c r="F15" s="2">
        <v>746.64599999999996</v>
      </c>
      <c r="G15" s="2">
        <v>1171680</v>
      </c>
      <c r="H15" s="2">
        <v>1171680</v>
      </c>
      <c r="I15" s="28">
        <f t="shared" si="0"/>
        <v>1158492.2279999999</v>
      </c>
      <c r="K15" s="2">
        <v>13</v>
      </c>
      <c r="L15" s="2">
        <v>42056</v>
      </c>
      <c r="M15" s="2">
        <v>63.106999999999999</v>
      </c>
      <c r="N15" s="2">
        <v>0</v>
      </c>
      <c r="O15" s="2">
        <v>255</v>
      </c>
      <c r="P15" s="2">
        <v>770.55</v>
      </c>
      <c r="Q15" s="2">
        <v>2654010</v>
      </c>
      <c r="R15" s="2">
        <v>2654010</v>
      </c>
      <c r="S15" s="28">
        <f t="shared" si="1"/>
        <v>2631072.6576</v>
      </c>
    </row>
    <row r="16" spans="1:19">
      <c r="A16" s="2">
        <v>14</v>
      </c>
      <c r="B16" s="2">
        <v>42079</v>
      </c>
      <c r="C16" s="2">
        <v>51.026000000000003</v>
      </c>
      <c r="D16" s="2">
        <v>0</v>
      </c>
      <c r="E16" s="2">
        <v>255</v>
      </c>
      <c r="F16" s="2">
        <v>753.98900000000003</v>
      </c>
      <c r="G16" s="2">
        <v>2147112</v>
      </c>
      <c r="H16" s="2">
        <v>2147112</v>
      </c>
      <c r="I16" s="28">
        <f t="shared" si="0"/>
        <v>2124162.1134000001</v>
      </c>
      <c r="K16" s="2">
        <v>14</v>
      </c>
      <c r="L16" s="2">
        <v>157750</v>
      </c>
      <c r="M16" s="2">
        <v>79.238</v>
      </c>
      <c r="N16" s="2">
        <v>0</v>
      </c>
      <c r="O16" s="2">
        <v>255</v>
      </c>
      <c r="P16" s="2">
        <v>1740.7739999999999</v>
      </c>
      <c r="Q16" s="2">
        <v>12499775</v>
      </c>
      <c r="R16" s="2">
        <v>12499775</v>
      </c>
      <c r="S16" s="28">
        <f t="shared" si="1"/>
        <v>12413738.15</v>
      </c>
    </row>
    <row r="17" spans="1:19">
      <c r="A17" s="2">
        <v>15</v>
      </c>
      <c r="B17" s="2">
        <v>83978</v>
      </c>
      <c r="C17" s="2">
        <v>86.218999999999994</v>
      </c>
      <c r="D17" s="2">
        <v>0</v>
      </c>
      <c r="E17" s="2">
        <v>255</v>
      </c>
      <c r="F17" s="2">
        <v>1190</v>
      </c>
      <c r="G17" s="2">
        <v>7240520</v>
      </c>
      <c r="H17" s="2">
        <v>7240520</v>
      </c>
      <c r="I17" s="28">
        <f t="shared" si="0"/>
        <v>7194718.3987999996</v>
      </c>
      <c r="K17" s="2">
        <v>15</v>
      </c>
      <c r="L17" s="2">
        <v>190562</v>
      </c>
      <c r="M17" s="2">
        <v>103.955</v>
      </c>
      <c r="N17" s="2">
        <v>0</v>
      </c>
      <c r="O17" s="2">
        <v>255</v>
      </c>
      <c r="P17" s="2">
        <v>2152.7289999999998</v>
      </c>
      <c r="Q17" s="2">
        <v>19809954</v>
      </c>
      <c r="R17" s="2">
        <v>19809954</v>
      </c>
      <c r="S17" s="28">
        <f t="shared" si="1"/>
        <v>19706021.485199999</v>
      </c>
    </row>
    <row r="18" spans="1:19">
      <c r="A18" s="2">
        <v>16</v>
      </c>
      <c r="B18" s="2">
        <v>51688</v>
      </c>
      <c r="C18" s="2">
        <v>69.134</v>
      </c>
      <c r="D18" s="2">
        <v>0</v>
      </c>
      <c r="E18" s="2">
        <v>255</v>
      </c>
      <c r="F18" s="2">
        <v>1027.4000000000001</v>
      </c>
      <c r="G18" s="2">
        <v>3573388</v>
      </c>
      <c r="H18" s="2">
        <v>3573388</v>
      </c>
      <c r="I18" s="28">
        <f t="shared" si="0"/>
        <v>3545197.3648000001</v>
      </c>
      <c r="K18" s="2">
        <v>16</v>
      </c>
      <c r="L18" s="2">
        <v>31073</v>
      </c>
      <c r="M18" s="2">
        <v>111.53100000000001</v>
      </c>
      <c r="N18" s="2">
        <v>0</v>
      </c>
      <c r="O18" s="2">
        <v>255</v>
      </c>
      <c r="P18" s="2">
        <v>801.16899999999998</v>
      </c>
      <c r="Q18" s="2">
        <v>3465599</v>
      </c>
      <c r="R18" s="2">
        <v>3465599</v>
      </c>
      <c r="S18" s="28">
        <f t="shared" si="1"/>
        <v>3448651.7858000002</v>
      </c>
    </row>
    <row r="19" spans="1:19">
      <c r="A19" s="2">
        <v>17</v>
      </c>
      <c r="B19" s="2">
        <v>56761</v>
      </c>
      <c r="C19" s="2">
        <v>64.369</v>
      </c>
      <c r="D19" s="2">
        <v>0</v>
      </c>
      <c r="E19" s="2">
        <v>255</v>
      </c>
      <c r="F19" s="2">
        <v>934.26499999999999</v>
      </c>
      <c r="G19" s="2">
        <v>3653634</v>
      </c>
      <c r="H19" s="2">
        <v>3653634</v>
      </c>
      <c r="I19" s="28">
        <f t="shared" si="0"/>
        <v>3622676.5506000002</v>
      </c>
      <c r="K19" s="2">
        <v>17</v>
      </c>
      <c r="L19" s="2">
        <v>41977</v>
      </c>
      <c r="M19" s="2">
        <v>99.492000000000004</v>
      </c>
      <c r="N19" s="2">
        <v>0</v>
      </c>
      <c r="O19" s="2">
        <v>255</v>
      </c>
      <c r="P19" s="2">
        <v>797.649</v>
      </c>
      <c r="Q19" s="2">
        <v>4176377</v>
      </c>
      <c r="R19" s="2">
        <v>4176377</v>
      </c>
      <c r="S19" s="28">
        <f t="shared" si="1"/>
        <v>4153482.7442000001</v>
      </c>
    </row>
    <row r="20" spans="1:19">
      <c r="A20" s="2">
        <v>18</v>
      </c>
      <c r="B20" s="2">
        <v>62634</v>
      </c>
      <c r="C20" s="2">
        <v>51.374000000000002</v>
      </c>
      <c r="D20" s="2">
        <v>0</v>
      </c>
      <c r="E20" s="2">
        <v>255</v>
      </c>
      <c r="F20" s="2">
        <v>970.66399999999999</v>
      </c>
      <c r="G20" s="2">
        <v>3217790</v>
      </c>
      <c r="H20" s="2">
        <v>3217790</v>
      </c>
      <c r="I20" s="28">
        <f t="shared" si="0"/>
        <v>3183629.4164</v>
      </c>
      <c r="K20" s="2">
        <v>18</v>
      </c>
      <c r="L20" s="2">
        <v>18198</v>
      </c>
      <c r="M20" s="2">
        <v>100.626</v>
      </c>
      <c r="N20" s="2">
        <v>0</v>
      </c>
      <c r="O20" s="2">
        <v>255</v>
      </c>
      <c r="P20" s="2">
        <v>560.79</v>
      </c>
      <c r="Q20" s="2">
        <v>1831198</v>
      </c>
      <c r="R20" s="2">
        <v>1831198</v>
      </c>
      <c r="S20" s="28">
        <f t="shared" si="1"/>
        <v>1821272.8108000001</v>
      </c>
    </row>
    <row r="21" spans="1:19">
      <c r="A21" s="2">
        <v>19</v>
      </c>
      <c r="B21" s="2">
        <v>82364</v>
      </c>
      <c r="C21" s="2">
        <v>83.316999999999993</v>
      </c>
      <c r="D21" s="2">
        <v>0</v>
      </c>
      <c r="E21" s="2">
        <v>255</v>
      </c>
      <c r="F21" s="2">
        <v>1091.0050000000001</v>
      </c>
      <c r="G21" s="2">
        <v>6862329</v>
      </c>
      <c r="H21" s="2">
        <v>6862329</v>
      </c>
      <c r="I21" s="28">
        <f t="shared" si="0"/>
        <v>6817407.6743999999</v>
      </c>
      <c r="K21" s="2">
        <v>19</v>
      </c>
      <c r="L21" s="2">
        <v>50211</v>
      </c>
      <c r="M21" s="2">
        <v>97.305999999999997</v>
      </c>
      <c r="N21" s="2">
        <v>0</v>
      </c>
      <c r="O21" s="2">
        <v>255</v>
      </c>
      <c r="P21" s="2">
        <v>842.99800000000005</v>
      </c>
      <c r="Q21" s="2">
        <v>4885831</v>
      </c>
      <c r="R21" s="2">
        <v>4885831</v>
      </c>
      <c r="S21" s="28">
        <f t="shared" si="1"/>
        <v>4858445.9205999998</v>
      </c>
    </row>
    <row r="22" spans="1:19">
      <c r="A22" s="2">
        <v>20</v>
      </c>
      <c r="B22" s="2">
        <v>90177</v>
      </c>
      <c r="C22" s="2">
        <v>61.723999999999997</v>
      </c>
      <c r="D22" s="2">
        <v>0</v>
      </c>
      <c r="E22" s="2">
        <v>255</v>
      </c>
      <c r="F22" s="2">
        <v>1306.9880000000001</v>
      </c>
      <c r="G22" s="2">
        <v>5566050</v>
      </c>
      <c r="H22" s="2">
        <v>5566050</v>
      </c>
      <c r="I22" s="28">
        <f t="shared" si="0"/>
        <v>5516867.4642000003</v>
      </c>
      <c r="K22" s="2">
        <v>20</v>
      </c>
      <c r="L22" s="2">
        <v>94849</v>
      </c>
      <c r="M22" s="2">
        <v>83.257000000000005</v>
      </c>
      <c r="N22" s="2">
        <v>0</v>
      </c>
      <c r="O22" s="2">
        <v>255</v>
      </c>
      <c r="P22" s="2">
        <v>1165.2739999999999</v>
      </c>
      <c r="Q22" s="2">
        <v>7896796</v>
      </c>
      <c r="R22" s="2">
        <v>7896796</v>
      </c>
      <c r="S22" s="28">
        <f t="shared" si="1"/>
        <v>7845065.3553999998</v>
      </c>
    </row>
    <row r="23" spans="1:19">
      <c r="A23" s="2">
        <v>21</v>
      </c>
      <c r="B23" s="2">
        <v>41930</v>
      </c>
      <c r="C23" s="2">
        <v>61.911999999999999</v>
      </c>
      <c r="D23" s="2">
        <v>0</v>
      </c>
      <c r="E23" s="2">
        <v>255</v>
      </c>
      <c r="F23" s="2">
        <v>878.096</v>
      </c>
      <c r="G23" s="2">
        <v>2595960</v>
      </c>
      <c r="H23" s="2">
        <v>2595960</v>
      </c>
      <c r="I23" s="28">
        <f t="shared" si="0"/>
        <v>2573091.378</v>
      </c>
      <c r="K23" s="2">
        <v>21</v>
      </c>
      <c r="L23" s="2">
        <v>145771</v>
      </c>
      <c r="M23" s="2">
        <v>79.658000000000001</v>
      </c>
      <c r="N23" s="2">
        <v>0</v>
      </c>
      <c r="O23" s="2">
        <v>255</v>
      </c>
      <c r="P23" s="2">
        <v>1631.2059999999999</v>
      </c>
      <c r="Q23" s="2">
        <v>11611848</v>
      </c>
      <c r="R23" s="2">
        <v>11611848</v>
      </c>
      <c r="S23" s="28">
        <f t="shared" si="1"/>
        <v>11532344.4966</v>
      </c>
    </row>
    <row r="24" spans="1:19">
      <c r="A24" s="2">
        <v>22</v>
      </c>
      <c r="B24" s="2">
        <v>85313</v>
      </c>
      <c r="C24" s="2">
        <v>61.83</v>
      </c>
      <c r="D24" s="2">
        <v>0</v>
      </c>
      <c r="E24" s="2">
        <v>255</v>
      </c>
      <c r="F24" s="2">
        <v>1073.8599999999999</v>
      </c>
      <c r="G24" s="2">
        <v>5274867</v>
      </c>
      <c r="H24" s="2">
        <v>5274867</v>
      </c>
      <c r="I24" s="28">
        <f t="shared" si="0"/>
        <v>5228337.2898000004</v>
      </c>
      <c r="K24" s="2">
        <v>22</v>
      </c>
      <c r="L24" s="2">
        <v>68749</v>
      </c>
      <c r="M24" s="2">
        <v>113.45099999999999</v>
      </c>
      <c r="N24" s="2">
        <v>0</v>
      </c>
      <c r="O24" s="2">
        <v>255</v>
      </c>
      <c r="P24" s="2">
        <v>1046.202</v>
      </c>
      <c r="Q24" s="2">
        <v>7799662</v>
      </c>
      <c r="R24" s="2">
        <v>7799662</v>
      </c>
      <c r="S24" s="28">
        <f t="shared" si="1"/>
        <v>7762166.2954000002</v>
      </c>
    </row>
    <row r="25" spans="1:19">
      <c r="A25" s="2">
        <v>23</v>
      </c>
      <c r="B25" s="2">
        <v>47075</v>
      </c>
      <c r="C25" s="2">
        <v>57.801000000000002</v>
      </c>
      <c r="D25" s="2">
        <v>0</v>
      </c>
      <c r="E25" s="2">
        <v>255</v>
      </c>
      <c r="F25" s="2">
        <v>840.41099999999994</v>
      </c>
      <c r="G25" s="2">
        <v>2720962</v>
      </c>
      <c r="H25" s="2">
        <v>2720962</v>
      </c>
      <c r="I25" s="28">
        <f t="shared" si="0"/>
        <v>2695287.2949999999</v>
      </c>
      <c r="K25" s="2">
        <v>23</v>
      </c>
      <c r="L25" s="2">
        <v>132716</v>
      </c>
      <c r="M25" s="2">
        <v>102.072</v>
      </c>
      <c r="N25" s="2">
        <v>0</v>
      </c>
      <c r="O25" s="2">
        <v>255</v>
      </c>
      <c r="P25" s="2">
        <v>1535.9839999999999</v>
      </c>
      <c r="Q25" s="2">
        <v>13546543</v>
      </c>
      <c r="R25" s="2">
        <v>13546543</v>
      </c>
      <c r="S25" s="28">
        <f t="shared" si="1"/>
        <v>13474159.693600001</v>
      </c>
    </row>
    <row r="26" spans="1:19">
      <c r="A26" s="2">
        <v>24</v>
      </c>
      <c r="B26" s="2">
        <v>38076</v>
      </c>
      <c r="C26" s="2">
        <v>46.006999999999998</v>
      </c>
      <c r="D26" s="2">
        <v>0</v>
      </c>
      <c r="E26" s="2">
        <v>230</v>
      </c>
      <c r="F26" s="2">
        <v>790.46600000000001</v>
      </c>
      <c r="G26" s="2">
        <v>1751777</v>
      </c>
      <c r="H26" s="2">
        <v>1751777</v>
      </c>
      <c r="I26" s="28">
        <f t="shared" si="0"/>
        <v>1731010.3496000001</v>
      </c>
      <c r="K26" s="2">
        <v>24</v>
      </c>
      <c r="L26" s="2">
        <v>71438</v>
      </c>
      <c r="M26" s="2">
        <v>91.661000000000001</v>
      </c>
      <c r="N26" s="2">
        <v>0</v>
      </c>
      <c r="O26" s="2">
        <v>255</v>
      </c>
      <c r="P26" s="2">
        <v>1165.56</v>
      </c>
      <c r="Q26" s="2">
        <v>6548092</v>
      </c>
      <c r="R26" s="2">
        <v>6548092</v>
      </c>
      <c r="S26" s="28">
        <f t="shared" si="1"/>
        <v>6509129.7148000002</v>
      </c>
    </row>
    <row r="27" spans="1:19">
      <c r="A27" s="2">
        <v>25</v>
      </c>
      <c r="B27" s="2">
        <v>69939</v>
      </c>
      <c r="C27" s="2">
        <v>28.724</v>
      </c>
      <c r="D27" s="2">
        <v>0</v>
      </c>
      <c r="E27" s="2">
        <v>189</v>
      </c>
      <c r="F27" s="2">
        <v>1090.837</v>
      </c>
      <c r="G27" s="2">
        <v>2008944</v>
      </c>
      <c r="H27" s="2">
        <v>2008944</v>
      </c>
      <c r="I27" s="28">
        <f t="shared" si="0"/>
        <v>1970799.2694000001</v>
      </c>
      <c r="K27" s="2">
        <v>25</v>
      </c>
      <c r="L27" s="2">
        <v>44641</v>
      </c>
      <c r="M27" s="2">
        <v>60.006999999999998</v>
      </c>
      <c r="N27" s="2">
        <v>0</v>
      </c>
      <c r="O27" s="2">
        <v>255</v>
      </c>
      <c r="P27" s="2">
        <v>884.12599999999998</v>
      </c>
      <c r="Q27" s="2">
        <v>2678786</v>
      </c>
      <c r="R27" s="2">
        <v>2678786</v>
      </c>
      <c r="S27" s="28">
        <f t="shared" si="1"/>
        <v>2654438.7985999999</v>
      </c>
    </row>
    <row r="28" spans="1:19">
      <c r="A28" s="2">
        <v>26</v>
      </c>
      <c r="B28" s="2">
        <v>37524</v>
      </c>
      <c r="C28" s="2">
        <v>55.83</v>
      </c>
      <c r="D28" s="2">
        <v>0</v>
      </c>
      <c r="E28" s="2">
        <v>250</v>
      </c>
      <c r="F28" s="2">
        <v>980.12900000000002</v>
      </c>
      <c r="G28" s="2">
        <v>2094967</v>
      </c>
      <c r="H28" s="2">
        <v>2094967</v>
      </c>
      <c r="I28" s="28">
        <f t="shared" si="0"/>
        <v>2074501.4103999999</v>
      </c>
      <c r="K28" s="2">
        <v>26</v>
      </c>
      <c r="L28" s="2">
        <v>173970</v>
      </c>
      <c r="M28" s="2">
        <v>70.771000000000001</v>
      </c>
      <c r="N28" s="2">
        <v>0</v>
      </c>
      <c r="O28" s="2">
        <v>255</v>
      </c>
      <c r="P28" s="2">
        <v>1700.5129999999999</v>
      </c>
      <c r="Q28" s="2">
        <v>12311989</v>
      </c>
      <c r="R28" s="2">
        <v>12311989</v>
      </c>
      <c r="S28" s="28">
        <f t="shared" si="1"/>
        <v>12217105.762</v>
      </c>
    </row>
    <row r="29" spans="1:19">
      <c r="A29" s="2">
        <v>27</v>
      </c>
      <c r="B29" s="2">
        <v>51914</v>
      </c>
      <c r="C29" s="2">
        <v>64.53</v>
      </c>
      <c r="D29" s="2">
        <v>0</v>
      </c>
      <c r="E29" s="2">
        <v>255</v>
      </c>
      <c r="F29" s="2">
        <v>890.29300000000001</v>
      </c>
      <c r="G29" s="2">
        <v>3350035</v>
      </c>
      <c r="H29" s="2">
        <v>3350035</v>
      </c>
      <c r="I29" s="28">
        <f t="shared" si="0"/>
        <v>3321721.1044000001</v>
      </c>
      <c r="K29" s="2">
        <v>27</v>
      </c>
      <c r="L29" s="2">
        <v>116709</v>
      </c>
      <c r="M29" s="2">
        <v>62.622</v>
      </c>
      <c r="N29" s="2">
        <v>0</v>
      </c>
      <c r="O29" s="2">
        <v>255</v>
      </c>
      <c r="P29" s="2">
        <v>1684.2639999999999</v>
      </c>
      <c r="Q29" s="2">
        <v>7308520</v>
      </c>
      <c r="R29" s="2">
        <v>7308520</v>
      </c>
      <c r="S29" s="28">
        <f t="shared" si="1"/>
        <v>7244866.9113999996</v>
      </c>
    </row>
    <row r="30" spans="1:19">
      <c r="A30" s="2">
        <v>28</v>
      </c>
      <c r="B30" s="2">
        <v>46308</v>
      </c>
      <c r="C30" s="2">
        <v>53.191000000000003</v>
      </c>
      <c r="D30" s="2">
        <v>0</v>
      </c>
      <c r="E30" s="2">
        <v>255</v>
      </c>
      <c r="F30" s="2">
        <v>821.87199999999996</v>
      </c>
      <c r="G30" s="2">
        <v>2463179</v>
      </c>
      <c r="H30" s="2">
        <v>2463179</v>
      </c>
      <c r="I30" s="28">
        <f t="shared" si="0"/>
        <v>2437922.6168</v>
      </c>
      <c r="K30" s="2">
        <v>28</v>
      </c>
      <c r="L30" s="2">
        <v>134959</v>
      </c>
      <c r="M30" s="2">
        <v>80.688000000000002</v>
      </c>
      <c r="N30" s="2">
        <v>0</v>
      </c>
      <c r="O30" s="2">
        <v>255</v>
      </c>
      <c r="P30" s="2">
        <v>1656.3119999999999</v>
      </c>
      <c r="Q30" s="2">
        <v>10889586</v>
      </c>
      <c r="R30" s="2">
        <v>10889586</v>
      </c>
      <c r="S30" s="28">
        <f t="shared" si="1"/>
        <v>10815979.361400001</v>
      </c>
    </row>
    <row r="31" spans="1:19">
      <c r="A31" s="2">
        <v>29</v>
      </c>
      <c r="B31" s="2">
        <v>20997</v>
      </c>
      <c r="C31" s="2">
        <v>39.238</v>
      </c>
      <c r="D31" s="2">
        <v>0</v>
      </c>
      <c r="E31" s="2">
        <v>255</v>
      </c>
      <c r="F31" s="2">
        <v>547.94899999999996</v>
      </c>
      <c r="G31" s="2">
        <v>823870</v>
      </c>
      <c r="H31" s="2">
        <v>823870</v>
      </c>
      <c r="I31" s="28">
        <f t="shared" si="0"/>
        <v>812418.23620000004</v>
      </c>
      <c r="K31" s="2">
        <v>29</v>
      </c>
      <c r="L31" s="2">
        <v>84987</v>
      </c>
      <c r="M31" s="2">
        <v>44.981999999999999</v>
      </c>
      <c r="N31" s="2">
        <v>0</v>
      </c>
      <c r="O31" s="2">
        <v>255</v>
      </c>
      <c r="P31" s="2">
        <v>1157.165</v>
      </c>
      <c r="Q31" s="2">
        <v>3822859</v>
      </c>
      <c r="R31" s="2">
        <v>3822859</v>
      </c>
      <c r="S31" s="28">
        <f t="shared" si="1"/>
        <v>3776507.0902</v>
      </c>
    </row>
    <row r="32" spans="1:19">
      <c r="A32" s="2">
        <v>30</v>
      </c>
      <c r="B32" s="2">
        <v>43016</v>
      </c>
      <c r="C32" s="2">
        <v>56.232999999999997</v>
      </c>
      <c r="D32" s="2">
        <v>0</v>
      </c>
      <c r="E32" s="2">
        <v>255</v>
      </c>
      <c r="F32" s="2">
        <v>792.30499999999995</v>
      </c>
      <c r="G32" s="2">
        <v>2418935</v>
      </c>
      <c r="H32" s="2">
        <v>2418935</v>
      </c>
      <c r="I32" s="28">
        <f t="shared" si="0"/>
        <v>2395474.0735999998</v>
      </c>
      <c r="K32" s="2">
        <v>30</v>
      </c>
      <c r="L32" s="2">
        <v>74950</v>
      </c>
      <c r="M32" s="2">
        <v>120.586</v>
      </c>
      <c r="N32" s="2">
        <v>0</v>
      </c>
      <c r="O32" s="2">
        <v>255</v>
      </c>
      <c r="P32" s="2">
        <v>1186.511</v>
      </c>
      <c r="Q32" s="2">
        <v>9037890</v>
      </c>
      <c r="R32" s="2">
        <v>9037890</v>
      </c>
      <c r="S32" s="28">
        <f t="shared" si="1"/>
        <v>8997012.2699999996</v>
      </c>
    </row>
    <row r="33" spans="1:19">
      <c r="A33" s="2">
        <v>31</v>
      </c>
      <c r="B33" s="2">
        <v>31276</v>
      </c>
      <c r="C33" s="2">
        <v>57.607999999999997</v>
      </c>
      <c r="D33" s="2">
        <v>0</v>
      </c>
      <c r="E33" s="2">
        <v>255</v>
      </c>
      <c r="F33" s="2">
        <v>705.35</v>
      </c>
      <c r="G33" s="2">
        <v>1801748</v>
      </c>
      <c r="H33" s="2">
        <v>1801748</v>
      </c>
      <c r="I33" s="28">
        <f t="shared" si="0"/>
        <v>1784690.0696</v>
      </c>
      <c r="K33" s="2">
        <v>31</v>
      </c>
      <c r="L33" s="2">
        <v>236468</v>
      </c>
      <c r="M33" s="2">
        <v>96.215999999999994</v>
      </c>
      <c r="N33" s="2">
        <v>0</v>
      </c>
      <c r="O33" s="2">
        <v>255</v>
      </c>
      <c r="P33" s="2">
        <v>2518.7860000000001</v>
      </c>
      <c r="Q33" s="2">
        <v>22751956</v>
      </c>
      <c r="R33" s="2">
        <v>22751956</v>
      </c>
      <c r="S33" s="28">
        <f t="shared" si="1"/>
        <v>22622986.3528</v>
      </c>
    </row>
    <row r="34" spans="1:19">
      <c r="A34" s="2">
        <v>32</v>
      </c>
      <c r="B34" s="2">
        <v>39819</v>
      </c>
      <c r="C34" s="2">
        <v>62.883000000000003</v>
      </c>
      <c r="D34" s="2">
        <v>0</v>
      </c>
      <c r="E34" s="2">
        <v>255</v>
      </c>
      <c r="F34" s="2">
        <v>798.43399999999997</v>
      </c>
      <c r="G34" s="2">
        <v>2503927</v>
      </c>
      <c r="H34" s="2">
        <v>2503927</v>
      </c>
      <c r="I34" s="28">
        <f t="shared" si="0"/>
        <v>2482209.7174</v>
      </c>
      <c r="K34" s="2">
        <v>32</v>
      </c>
      <c r="L34" s="2">
        <v>523320</v>
      </c>
      <c r="M34" s="2">
        <v>114.667</v>
      </c>
      <c r="N34" s="2">
        <v>0</v>
      </c>
      <c r="O34" s="2">
        <v>255</v>
      </c>
      <c r="P34" s="2">
        <v>2892.15</v>
      </c>
      <c r="Q34" s="2">
        <v>60007507</v>
      </c>
      <c r="R34" s="2">
        <v>60007507</v>
      </c>
      <c r="S34" s="28">
        <f t="shared" si="1"/>
        <v>59722088.272</v>
      </c>
    </row>
    <row r="35" spans="1:19">
      <c r="A35" s="2">
        <v>33</v>
      </c>
      <c r="B35" s="2">
        <v>40529</v>
      </c>
      <c r="C35" s="2">
        <v>55.107999999999997</v>
      </c>
      <c r="D35" s="2">
        <v>0</v>
      </c>
      <c r="E35" s="2">
        <v>255</v>
      </c>
      <c r="F35" s="2">
        <v>788.173</v>
      </c>
      <c r="G35" s="2">
        <v>2233467</v>
      </c>
      <c r="H35" s="2">
        <v>2233467</v>
      </c>
      <c r="I35" s="28">
        <f t="shared" si="0"/>
        <v>2211362.4833999998</v>
      </c>
      <c r="K35" s="2">
        <v>33</v>
      </c>
      <c r="L35" s="2">
        <v>79028</v>
      </c>
      <c r="M35" s="2">
        <v>103.137</v>
      </c>
      <c r="N35" s="2">
        <v>0</v>
      </c>
      <c r="O35" s="2">
        <v>255</v>
      </c>
      <c r="P35" s="2">
        <v>1253.2919999999999</v>
      </c>
      <c r="Q35" s="2">
        <v>8150676</v>
      </c>
      <c r="R35" s="2">
        <v>8150676</v>
      </c>
      <c r="S35" s="28">
        <f t="shared" si="1"/>
        <v>8107574.1288000001</v>
      </c>
    </row>
    <row r="36" spans="1:19">
      <c r="A36" s="2">
        <v>34</v>
      </c>
      <c r="B36" s="2">
        <v>25266</v>
      </c>
      <c r="C36" s="2">
        <v>36.438000000000002</v>
      </c>
      <c r="D36" s="2">
        <v>0</v>
      </c>
      <c r="E36" s="2">
        <v>255</v>
      </c>
      <c r="F36" s="2">
        <v>594.54999999999995</v>
      </c>
      <c r="G36" s="2">
        <v>920652</v>
      </c>
      <c r="H36" s="2">
        <v>920652</v>
      </c>
      <c r="I36" s="28">
        <f t="shared" si="0"/>
        <v>906871.92359999998</v>
      </c>
      <c r="K36" s="2">
        <v>34</v>
      </c>
      <c r="L36" s="2">
        <v>57607</v>
      </c>
      <c r="M36" s="2">
        <v>127.17100000000001</v>
      </c>
      <c r="N36" s="2">
        <v>0</v>
      </c>
      <c r="O36" s="2">
        <v>255</v>
      </c>
      <c r="P36" s="2">
        <v>1006.684</v>
      </c>
      <c r="Q36" s="2">
        <v>7325929</v>
      </c>
      <c r="R36" s="2">
        <v>7325929</v>
      </c>
      <c r="S36" s="28">
        <f t="shared" si="1"/>
        <v>7294510.1421999997</v>
      </c>
    </row>
    <row r="37" spans="1:19">
      <c r="A37" s="2">
        <v>35</v>
      </c>
      <c r="B37" s="2">
        <v>26876</v>
      </c>
      <c r="C37" s="2">
        <v>31.895</v>
      </c>
      <c r="D37" s="2">
        <v>0</v>
      </c>
      <c r="E37" s="2">
        <v>255</v>
      </c>
      <c r="F37" s="2">
        <v>634.12400000000002</v>
      </c>
      <c r="G37" s="2">
        <v>857203</v>
      </c>
      <c r="H37" s="2">
        <v>857203</v>
      </c>
      <c r="I37" s="28">
        <f t="shared" si="0"/>
        <v>842544.82960000006</v>
      </c>
      <c r="K37" s="2">
        <v>35</v>
      </c>
      <c r="L37" s="2">
        <v>39106</v>
      </c>
      <c r="M37" s="2">
        <v>126.592</v>
      </c>
      <c r="N37" s="2">
        <v>0</v>
      </c>
      <c r="O37" s="2">
        <v>255</v>
      </c>
      <c r="P37" s="2">
        <v>764.21699999999998</v>
      </c>
      <c r="Q37" s="2">
        <v>4950503</v>
      </c>
      <c r="R37" s="2">
        <v>4950503</v>
      </c>
      <c r="S37" s="28">
        <f t="shared" si="1"/>
        <v>4929174.5876000002</v>
      </c>
    </row>
    <row r="38" spans="1:19">
      <c r="A38" s="2">
        <v>36</v>
      </c>
      <c r="B38" s="2">
        <v>50470</v>
      </c>
      <c r="C38" s="2">
        <v>49.003</v>
      </c>
      <c r="D38" s="2">
        <v>0</v>
      </c>
      <c r="E38" s="2">
        <v>255</v>
      </c>
      <c r="F38" s="2">
        <v>924.66499999999996</v>
      </c>
      <c r="G38" s="2">
        <v>2473157</v>
      </c>
      <c r="H38" s="2">
        <v>2473157</v>
      </c>
      <c r="I38" s="28">
        <f t="shared" si="0"/>
        <v>2445630.662</v>
      </c>
      <c r="K38" s="2">
        <v>36</v>
      </c>
      <c r="L38" s="2">
        <v>32304</v>
      </c>
      <c r="M38" s="2">
        <v>95.165000000000006</v>
      </c>
      <c r="N38" s="2">
        <v>0</v>
      </c>
      <c r="O38" s="2">
        <v>255</v>
      </c>
      <c r="P38" s="2">
        <v>703.96199999999999</v>
      </c>
      <c r="Q38" s="2">
        <v>3074214</v>
      </c>
      <c r="R38" s="2">
        <v>3074214</v>
      </c>
      <c r="S38" s="28">
        <f t="shared" si="1"/>
        <v>3056595.3983999998</v>
      </c>
    </row>
    <row r="39" spans="1:19">
      <c r="A39" s="2">
        <v>37</v>
      </c>
      <c r="B39" s="2">
        <v>66134</v>
      </c>
      <c r="C39" s="2">
        <v>39.494999999999997</v>
      </c>
      <c r="D39" s="2">
        <v>0</v>
      </c>
      <c r="E39" s="2">
        <v>255</v>
      </c>
      <c r="F39" s="2">
        <v>1001.317</v>
      </c>
      <c r="G39" s="2">
        <v>2611979</v>
      </c>
      <c r="H39" s="2">
        <v>2611979</v>
      </c>
      <c r="I39" s="28">
        <f t="shared" si="0"/>
        <v>2575909.5164000001</v>
      </c>
      <c r="K39" s="2">
        <v>37</v>
      </c>
      <c r="L39" s="2">
        <v>39749</v>
      </c>
      <c r="M39" s="2">
        <v>104.12</v>
      </c>
      <c r="N39" s="2">
        <v>0</v>
      </c>
      <c r="O39" s="2">
        <v>255</v>
      </c>
      <c r="P39" s="2">
        <v>819.08199999999999</v>
      </c>
      <c r="Q39" s="2">
        <v>4138684</v>
      </c>
      <c r="R39" s="2">
        <v>4138684</v>
      </c>
      <c r="S39" s="28">
        <f t="shared" si="1"/>
        <v>4117004.8953999998</v>
      </c>
    </row>
    <row r="40" spans="1:19">
      <c r="A40" s="2">
        <v>38</v>
      </c>
      <c r="B40" s="2">
        <v>63581</v>
      </c>
      <c r="C40" s="2">
        <v>47.203000000000003</v>
      </c>
      <c r="D40" s="2">
        <v>0</v>
      </c>
      <c r="E40" s="2">
        <v>255</v>
      </c>
      <c r="F40" s="2">
        <v>1090.414</v>
      </c>
      <c r="G40" s="2">
        <v>3001236</v>
      </c>
      <c r="H40" s="2">
        <v>3001236</v>
      </c>
      <c r="I40" s="28">
        <f t="shared" si="0"/>
        <v>2966558.9226000002</v>
      </c>
      <c r="K40" s="2">
        <v>38</v>
      </c>
      <c r="L40" s="2">
        <v>33045</v>
      </c>
      <c r="M40" s="2">
        <v>87.677000000000007</v>
      </c>
      <c r="N40" s="2">
        <v>0</v>
      </c>
      <c r="O40" s="2">
        <v>255</v>
      </c>
      <c r="P40" s="2">
        <v>874.56100000000004</v>
      </c>
      <c r="Q40" s="2">
        <v>2897300</v>
      </c>
      <c r="R40" s="2">
        <v>2897300</v>
      </c>
      <c r="S40" s="28">
        <f t="shared" si="1"/>
        <v>2879277.2570000002</v>
      </c>
    </row>
    <row r="41" spans="1:19">
      <c r="A41" s="2">
        <v>39</v>
      </c>
      <c r="B41" s="2">
        <v>106420</v>
      </c>
      <c r="C41" s="2">
        <v>31.141999999999999</v>
      </c>
      <c r="D41" s="2">
        <v>0</v>
      </c>
      <c r="E41" s="2">
        <v>255</v>
      </c>
      <c r="F41" s="2">
        <v>1263.2660000000001</v>
      </c>
      <c r="G41" s="2">
        <v>3314113</v>
      </c>
      <c r="H41" s="2">
        <v>3314113</v>
      </c>
      <c r="I41" s="28">
        <f t="shared" si="0"/>
        <v>3256071.5320000001</v>
      </c>
      <c r="K41" s="2">
        <v>39</v>
      </c>
      <c r="L41" s="2">
        <v>35737</v>
      </c>
      <c r="M41" s="2">
        <v>111.22799999999999</v>
      </c>
      <c r="N41" s="2">
        <v>0</v>
      </c>
      <c r="O41" s="2">
        <v>255</v>
      </c>
      <c r="P41" s="2">
        <v>758.38900000000001</v>
      </c>
      <c r="Q41" s="2">
        <v>3974947</v>
      </c>
      <c r="R41" s="2">
        <v>3974947</v>
      </c>
      <c r="S41" s="28">
        <f t="shared" si="1"/>
        <v>3955456.0402000002</v>
      </c>
    </row>
    <row r="42" spans="1:19">
      <c r="A42" s="2">
        <v>40</v>
      </c>
      <c r="B42" s="2">
        <v>102072</v>
      </c>
      <c r="C42" s="2">
        <v>47.651000000000003</v>
      </c>
      <c r="D42" s="2">
        <v>0</v>
      </c>
      <c r="E42" s="2">
        <v>255</v>
      </c>
      <c r="F42" s="2">
        <v>1267.954</v>
      </c>
      <c r="G42" s="2">
        <v>4863860</v>
      </c>
      <c r="H42" s="2">
        <v>4863860</v>
      </c>
      <c r="I42" s="28">
        <f t="shared" si="0"/>
        <v>4808189.9312000005</v>
      </c>
      <c r="K42" s="2">
        <v>40</v>
      </c>
      <c r="L42" s="2">
        <v>22202</v>
      </c>
      <c r="M42" s="2">
        <v>97.516999999999996</v>
      </c>
      <c r="N42" s="2">
        <v>0</v>
      </c>
      <c r="O42" s="2">
        <v>255</v>
      </c>
      <c r="P42" s="2">
        <v>612.93499999999995</v>
      </c>
      <c r="Q42" s="2">
        <v>2165069</v>
      </c>
      <c r="R42" s="2">
        <v>2165069</v>
      </c>
      <c r="S42" s="28">
        <f t="shared" si="1"/>
        <v>2152960.0292000002</v>
      </c>
    </row>
    <row r="43" spans="1:19">
      <c r="A43" s="2">
        <v>41</v>
      </c>
      <c r="B43" s="2">
        <v>78080</v>
      </c>
      <c r="C43" s="2">
        <v>19.747</v>
      </c>
      <c r="D43" s="2">
        <v>0</v>
      </c>
      <c r="E43" s="2">
        <v>196</v>
      </c>
      <c r="F43" s="2">
        <v>1141.7380000000001</v>
      </c>
      <c r="G43" s="2">
        <v>1541859</v>
      </c>
      <c r="H43" s="2">
        <v>1541859</v>
      </c>
      <c r="I43" s="28">
        <f t="shared" si="0"/>
        <v>1499274.1680000001</v>
      </c>
      <c r="K43" s="2">
        <v>41</v>
      </c>
      <c r="L43" s="2">
        <v>25196</v>
      </c>
      <c r="M43" s="2">
        <v>114.342</v>
      </c>
      <c r="N43" s="2">
        <v>0</v>
      </c>
      <c r="O43" s="2">
        <v>255</v>
      </c>
      <c r="P43" s="2">
        <v>659.63599999999997</v>
      </c>
      <c r="Q43" s="2">
        <v>2880959</v>
      </c>
      <c r="R43" s="2">
        <v>2880959</v>
      </c>
      <c r="S43" s="28">
        <f t="shared" si="1"/>
        <v>2867217.1016000002</v>
      </c>
    </row>
    <row r="44" spans="1:19">
      <c r="A44" s="2">
        <v>42</v>
      </c>
      <c r="B44" s="2">
        <v>88708</v>
      </c>
      <c r="C44" s="2">
        <v>50.029000000000003</v>
      </c>
      <c r="D44" s="2">
        <v>0</v>
      </c>
      <c r="E44" s="2">
        <v>255</v>
      </c>
      <c r="F44" s="2">
        <v>1229.0129999999999</v>
      </c>
      <c r="G44" s="2">
        <v>4437992</v>
      </c>
      <c r="H44" s="2">
        <v>4437992</v>
      </c>
      <c r="I44" s="28">
        <f t="shared" si="0"/>
        <v>4389610.6568</v>
      </c>
      <c r="K44" s="2">
        <v>42</v>
      </c>
      <c r="L44" s="2">
        <v>57223</v>
      </c>
      <c r="M44" s="2">
        <v>117.07299999999999</v>
      </c>
      <c r="N44" s="2">
        <v>0</v>
      </c>
      <c r="O44" s="2">
        <v>255</v>
      </c>
      <c r="P44" s="2">
        <v>1022.678</v>
      </c>
      <c r="Q44" s="2">
        <v>6699272</v>
      </c>
      <c r="R44" s="2">
        <v>6699272</v>
      </c>
      <c r="S44" s="28">
        <f t="shared" si="1"/>
        <v>6668062.5757999998</v>
      </c>
    </row>
    <row r="45" spans="1:19">
      <c r="A45" s="2">
        <v>43</v>
      </c>
      <c r="B45" s="2">
        <v>56161</v>
      </c>
      <c r="C45" s="2">
        <v>41.98</v>
      </c>
      <c r="D45" s="2">
        <v>0</v>
      </c>
      <c r="E45" s="2">
        <v>255</v>
      </c>
      <c r="F45" s="2">
        <v>1084.8869999999999</v>
      </c>
      <c r="G45" s="2">
        <v>2357629</v>
      </c>
      <c r="H45" s="2">
        <v>2357629</v>
      </c>
      <c r="I45" s="28">
        <f t="shared" si="0"/>
        <v>2326998.7905999999</v>
      </c>
      <c r="K45" s="2">
        <v>43</v>
      </c>
      <c r="L45" s="2">
        <v>86400</v>
      </c>
      <c r="M45" s="2">
        <v>107.25</v>
      </c>
      <c r="N45" s="2">
        <v>0</v>
      </c>
      <c r="O45" s="2">
        <v>255</v>
      </c>
      <c r="P45" s="2">
        <v>1157.307</v>
      </c>
      <c r="Q45" s="2">
        <v>9266406</v>
      </c>
      <c r="R45" s="2">
        <v>9266406</v>
      </c>
      <c r="S45" s="28">
        <f t="shared" si="1"/>
        <v>9219283.4399999995</v>
      </c>
    </row>
    <row r="46" spans="1:19">
      <c r="A46" s="2">
        <v>44</v>
      </c>
      <c r="B46" s="2">
        <v>67664</v>
      </c>
      <c r="C46" s="2">
        <v>57.326000000000001</v>
      </c>
      <c r="D46" s="2">
        <v>0</v>
      </c>
      <c r="E46" s="2">
        <v>255</v>
      </c>
      <c r="F46" s="2">
        <v>1080.472</v>
      </c>
      <c r="G46" s="2">
        <v>3878874</v>
      </c>
      <c r="H46" s="2">
        <v>3878874</v>
      </c>
      <c r="I46" s="28">
        <f t="shared" si="0"/>
        <v>3841970.0543999998</v>
      </c>
      <c r="K46" s="2">
        <v>44</v>
      </c>
      <c r="L46" s="2">
        <v>40568</v>
      </c>
      <c r="M46" s="2">
        <v>138.71</v>
      </c>
      <c r="N46" s="2">
        <v>0</v>
      </c>
      <c r="O46" s="2">
        <v>255</v>
      </c>
      <c r="P46" s="2">
        <v>882.60199999999998</v>
      </c>
      <c r="Q46" s="2">
        <v>5627186</v>
      </c>
      <c r="R46" s="2">
        <v>5627186</v>
      </c>
      <c r="S46" s="28">
        <f t="shared" si="1"/>
        <v>5605060.2127999999</v>
      </c>
    </row>
    <row r="47" spans="1:19">
      <c r="A47" s="2">
        <v>45</v>
      </c>
      <c r="B47" s="2">
        <v>73378</v>
      </c>
      <c r="C47" s="2">
        <v>42.459000000000003</v>
      </c>
      <c r="D47" s="2">
        <v>0</v>
      </c>
      <c r="E47" s="2">
        <v>255</v>
      </c>
      <c r="F47" s="2">
        <v>1073.7750000000001</v>
      </c>
      <c r="G47" s="2">
        <v>3115538</v>
      </c>
      <c r="H47" s="2">
        <v>3115538</v>
      </c>
      <c r="I47" s="28">
        <f t="shared" si="0"/>
        <v>3075517.6387999998</v>
      </c>
      <c r="K47" s="2">
        <v>45</v>
      </c>
      <c r="L47" s="2">
        <v>37287</v>
      </c>
      <c r="M47" s="2">
        <v>117.547</v>
      </c>
      <c r="N47" s="2">
        <v>0</v>
      </c>
      <c r="O47" s="2">
        <v>255</v>
      </c>
      <c r="P47" s="2">
        <v>785.90899999999999</v>
      </c>
      <c r="Q47" s="2">
        <v>4382977</v>
      </c>
      <c r="R47" s="2">
        <v>4382977</v>
      </c>
      <c r="S47" s="28">
        <f t="shared" si="1"/>
        <v>4362640.6701999996</v>
      </c>
    </row>
    <row r="48" spans="1:19">
      <c r="A48" s="2">
        <v>46</v>
      </c>
      <c r="B48" s="2">
        <v>88681</v>
      </c>
      <c r="C48" s="2">
        <v>44.338000000000001</v>
      </c>
      <c r="D48" s="2">
        <v>0</v>
      </c>
      <c r="E48" s="2">
        <v>255</v>
      </c>
      <c r="F48" s="2">
        <v>1308.924</v>
      </c>
      <c r="G48" s="2">
        <v>3931969</v>
      </c>
      <c r="H48" s="2">
        <v>3931969</v>
      </c>
      <c r="I48" s="28">
        <f t="shared" si="0"/>
        <v>3883602.3826000001</v>
      </c>
      <c r="K48" s="2">
        <v>46</v>
      </c>
      <c r="L48" s="2">
        <v>42682</v>
      </c>
      <c r="M48" s="2">
        <v>123.831</v>
      </c>
      <c r="N48" s="2">
        <v>0</v>
      </c>
      <c r="O48" s="2">
        <v>255</v>
      </c>
      <c r="P48" s="2">
        <v>976.66200000000003</v>
      </c>
      <c r="Q48" s="2">
        <v>5285356</v>
      </c>
      <c r="R48" s="2">
        <v>5285356</v>
      </c>
      <c r="S48" s="28">
        <f t="shared" si="1"/>
        <v>5262077.2372000003</v>
      </c>
    </row>
    <row r="49" spans="11:19">
      <c r="K49" s="2">
        <v>47</v>
      </c>
      <c r="L49" s="2">
        <v>32286</v>
      </c>
      <c r="M49" s="2">
        <v>99.483000000000004</v>
      </c>
      <c r="N49" s="2">
        <v>0</v>
      </c>
      <c r="O49" s="2">
        <v>255</v>
      </c>
      <c r="P49" s="2">
        <v>653.15200000000004</v>
      </c>
      <c r="Q49" s="2">
        <v>3211922</v>
      </c>
      <c r="R49" s="2">
        <v>3211922</v>
      </c>
      <c r="S49" s="28">
        <f t="shared" si="1"/>
        <v>3194313.2156000002</v>
      </c>
    </row>
    <row r="50" spans="11:19">
      <c r="K50" s="2">
        <v>48</v>
      </c>
      <c r="L50" s="2">
        <v>24135</v>
      </c>
      <c r="M50" s="2">
        <v>136.434</v>
      </c>
      <c r="N50" s="2">
        <v>0</v>
      </c>
      <c r="O50" s="2">
        <v>255</v>
      </c>
      <c r="P50" s="2">
        <v>707.95699999999999</v>
      </c>
      <c r="Q50" s="2">
        <v>3292838</v>
      </c>
      <c r="R50" s="2">
        <v>3292838</v>
      </c>
      <c r="S50" s="28">
        <f t="shared" si="1"/>
        <v>3279674.7710000002</v>
      </c>
    </row>
    <row r="51" spans="11:19">
      <c r="K51" s="2">
        <v>49</v>
      </c>
      <c r="L51" s="2">
        <v>61273</v>
      </c>
      <c r="M51" s="2">
        <v>93.287999999999997</v>
      </c>
      <c r="N51" s="2">
        <v>0</v>
      </c>
      <c r="O51" s="2">
        <v>255</v>
      </c>
      <c r="P51" s="2">
        <v>964.93799999999999</v>
      </c>
      <c r="Q51" s="2">
        <v>5716011</v>
      </c>
      <c r="R51" s="2">
        <v>5716011</v>
      </c>
      <c r="S51" s="28">
        <f t="shared" si="1"/>
        <v>5682592.7057999996</v>
      </c>
    </row>
    <row r="52" spans="11:19">
      <c r="K52" s="2">
        <v>50</v>
      </c>
      <c r="L52" s="2">
        <v>75824</v>
      </c>
      <c r="M52" s="2">
        <v>106.717</v>
      </c>
      <c r="N52" s="2">
        <v>0</v>
      </c>
      <c r="O52" s="2">
        <v>255</v>
      </c>
      <c r="P52" s="2">
        <v>1090.193</v>
      </c>
      <c r="Q52" s="2">
        <v>8091674</v>
      </c>
      <c r="R52" s="2">
        <v>8091674</v>
      </c>
      <c r="S52" s="28">
        <f t="shared" si="1"/>
        <v>8050319.5904000001</v>
      </c>
    </row>
    <row r="53" spans="11:19">
      <c r="K53" s="2">
        <v>51</v>
      </c>
      <c r="L53" s="2">
        <v>32567</v>
      </c>
      <c r="M53" s="2">
        <v>101.821</v>
      </c>
      <c r="N53" s="2">
        <v>0</v>
      </c>
      <c r="O53" s="2">
        <v>255</v>
      </c>
      <c r="P53" s="2">
        <v>747.24099999999999</v>
      </c>
      <c r="Q53" s="2">
        <v>3316018</v>
      </c>
      <c r="R53" s="2">
        <v>3316018</v>
      </c>
      <c r="S53" s="28">
        <f t="shared" si="1"/>
        <v>3298255.9582000002</v>
      </c>
    </row>
    <row r="54" spans="11:19">
      <c r="K54" s="2">
        <v>52</v>
      </c>
      <c r="L54" s="2">
        <v>47311</v>
      </c>
      <c r="M54" s="2">
        <v>124.129</v>
      </c>
      <c r="N54" s="2">
        <v>0</v>
      </c>
      <c r="O54" s="2">
        <v>255</v>
      </c>
      <c r="P54" s="2">
        <v>922.58900000000006</v>
      </c>
      <c r="Q54" s="2">
        <v>5872648</v>
      </c>
      <c r="R54" s="2">
        <v>5872648</v>
      </c>
      <c r="S54" s="28">
        <f t="shared" si="1"/>
        <v>5846844.5806</v>
      </c>
    </row>
    <row r="55" spans="11:19">
      <c r="K55" s="2">
        <v>53</v>
      </c>
      <c r="L55" s="2">
        <v>37962</v>
      </c>
      <c r="M55" s="2">
        <v>85.843999999999994</v>
      </c>
      <c r="N55" s="2">
        <v>0</v>
      </c>
      <c r="O55" s="2">
        <v>255</v>
      </c>
      <c r="P55" s="2">
        <v>772.92</v>
      </c>
      <c r="Q55" s="2">
        <v>3258828</v>
      </c>
      <c r="R55" s="2">
        <v>3258828</v>
      </c>
      <c r="S55" s="28">
        <f t="shared" si="1"/>
        <v>3238123.5252</v>
      </c>
    </row>
    <row r="56" spans="11:19">
      <c r="K56" s="2">
        <v>54</v>
      </c>
      <c r="L56" s="2">
        <v>48200</v>
      </c>
      <c r="M56" s="2">
        <v>84.665000000000006</v>
      </c>
      <c r="N56" s="2">
        <v>0</v>
      </c>
      <c r="O56" s="2">
        <v>255</v>
      </c>
      <c r="P56" s="2">
        <v>1036.3119999999999</v>
      </c>
      <c r="Q56" s="2">
        <v>4080871</v>
      </c>
      <c r="R56" s="2">
        <v>4080871</v>
      </c>
      <c r="S56" s="28">
        <f t="shared" si="1"/>
        <v>4054582.72</v>
      </c>
    </row>
    <row r="57" spans="11:19">
      <c r="K57" s="2">
        <v>55</v>
      </c>
      <c r="L57" s="2">
        <v>86757</v>
      </c>
      <c r="M57" s="2">
        <v>101.721</v>
      </c>
      <c r="N57" s="2">
        <v>0</v>
      </c>
      <c r="O57" s="2">
        <v>255</v>
      </c>
      <c r="P57" s="2">
        <v>1234.8520000000001</v>
      </c>
      <c r="Q57" s="2">
        <v>8825021</v>
      </c>
      <c r="R57" s="2">
        <v>8825021</v>
      </c>
      <c r="S57" s="28">
        <f t="shared" si="1"/>
        <v>8777703.7322000004</v>
      </c>
    </row>
    <row r="58" spans="11:19">
      <c r="K58" s="2">
        <v>56</v>
      </c>
      <c r="L58" s="2">
        <v>136477</v>
      </c>
      <c r="M58" s="2">
        <v>98.864999999999995</v>
      </c>
      <c r="N58" s="2">
        <v>0</v>
      </c>
      <c r="O58" s="2">
        <v>255</v>
      </c>
      <c r="P58" s="2">
        <v>1759.675</v>
      </c>
      <c r="Q58" s="2">
        <v>13492753</v>
      </c>
      <c r="R58" s="2">
        <v>13492753</v>
      </c>
      <c r="S58" s="28">
        <f t="shared" si="1"/>
        <v>13418318.4442</v>
      </c>
    </row>
    <row r="59" spans="11:19">
      <c r="K59" s="2">
        <v>57</v>
      </c>
      <c r="L59" s="2">
        <v>57441</v>
      </c>
      <c r="M59" s="2">
        <v>104.654</v>
      </c>
      <c r="N59" s="2">
        <v>0</v>
      </c>
      <c r="O59" s="2">
        <v>255</v>
      </c>
      <c r="P59" s="2">
        <v>949.52</v>
      </c>
      <c r="Q59" s="2">
        <v>6011418</v>
      </c>
      <c r="R59" s="2">
        <v>6011418</v>
      </c>
      <c r="S59" s="28">
        <f t="shared" si="1"/>
        <v>5980089.6786000002</v>
      </c>
    </row>
    <row r="60" spans="11:19">
      <c r="K60" s="2">
        <v>58</v>
      </c>
      <c r="L60" s="2">
        <v>34558</v>
      </c>
      <c r="M60" s="2">
        <v>102.452</v>
      </c>
      <c r="N60" s="2">
        <v>0</v>
      </c>
      <c r="O60" s="2">
        <v>255</v>
      </c>
      <c r="P60" s="2">
        <v>781.25</v>
      </c>
      <c r="Q60" s="2">
        <v>3540534</v>
      </c>
      <c r="R60" s="2">
        <v>3540534</v>
      </c>
      <c r="S60" s="28">
        <f t="shared" si="1"/>
        <v>3521686.0668000001</v>
      </c>
    </row>
    <row r="61" spans="11:19">
      <c r="K61" s="2">
        <v>59</v>
      </c>
      <c r="L61" s="2">
        <v>38148</v>
      </c>
      <c r="M61" s="2">
        <v>123.973</v>
      </c>
      <c r="N61" s="2">
        <v>0</v>
      </c>
      <c r="O61" s="2">
        <v>255</v>
      </c>
      <c r="P61" s="2">
        <v>911.36199999999997</v>
      </c>
      <c r="Q61" s="2">
        <v>4729326</v>
      </c>
      <c r="R61" s="2">
        <v>4729326</v>
      </c>
      <c r="S61" s="28">
        <f t="shared" si="1"/>
        <v>4708520.0807999996</v>
      </c>
    </row>
    <row r="62" spans="11:19">
      <c r="K62" s="2">
        <v>60</v>
      </c>
      <c r="L62" s="2">
        <v>89822</v>
      </c>
      <c r="M62" s="2">
        <v>111.867</v>
      </c>
      <c r="N62" s="2">
        <v>0</v>
      </c>
      <c r="O62" s="2">
        <v>255</v>
      </c>
      <c r="P62" s="2">
        <v>1149.4490000000001</v>
      </c>
      <c r="Q62" s="2">
        <v>10048159</v>
      </c>
      <c r="R62" s="2">
        <v>10048159</v>
      </c>
      <c r="S62" s="28">
        <f t="shared" si="1"/>
        <v>9999170.0811999999</v>
      </c>
    </row>
    <row r="63" spans="11:19">
      <c r="K63" s="2">
        <v>61</v>
      </c>
      <c r="L63" s="2">
        <v>34135</v>
      </c>
      <c r="M63" s="2">
        <v>94.376000000000005</v>
      </c>
      <c r="N63" s="2">
        <v>0</v>
      </c>
      <c r="O63" s="2">
        <v>255</v>
      </c>
      <c r="P63" s="2">
        <v>763.69299999999998</v>
      </c>
      <c r="Q63" s="2">
        <v>3221528</v>
      </c>
      <c r="R63" s="2">
        <v>3221528</v>
      </c>
      <c r="S63" s="28">
        <f t="shared" si="1"/>
        <v>3202910.7710000002</v>
      </c>
    </row>
    <row r="64" spans="11:19">
      <c r="K64" s="2">
        <v>62</v>
      </c>
      <c r="L64" s="2">
        <v>32446</v>
      </c>
      <c r="M64" s="2">
        <v>110.64100000000001</v>
      </c>
      <c r="N64" s="2">
        <v>0</v>
      </c>
      <c r="O64" s="2">
        <v>255</v>
      </c>
      <c r="P64" s="2">
        <v>795.55899999999997</v>
      </c>
      <c r="Q64" s="2">
        <v>3589843</v>
      </c>
      <c r="R64" s="2">
        <v>3589843</v>
      </c>
      <c r="S64" s="28">
        <f t="shared" si="1"/>
        <v>3572146.9515999998</v>
      </c>
    </row>
    <row r="65" spans="1:19">
      <c r="K65" s="2">
        <v>63</v>
      </c>
      <c r="L65" s="2">
        <v>51034</v>
      </c>
      <c r="M65" s="2">
        <v>148.137</v>
      </c>
      <c r="N65" s="2">
        <v>0</v>
      </c>
      <c r="O65" s="2">
        <v>255</v>
      </c>
      <c r="P65" s="2">
        <v>968.67200000000003</v>
      </c>
      <c r="Q65" s="2">
        <v>7560023</v>
      </c>
      <c r="R65" s="2">
        <v>7560023</v>
      </c>
      <c r="S65" s="28">
        <f t="shared" si="1"/>
        <v>7532189.0564000001</v>
      </c>
    </row>
    <row r="66" spans="1:19">
      <c r="K66" s="2">
        <v>64</v>
      </c>
      <c r="L66" s="2">
        <v>32045</v>
      </c>
      <c r="M66" s="2">
        <v>108.211</v>
      </c>
      <c r="N66" s="2">
        <v>0</v>
      </c>
      <c r="O66" s="2">
        <v>255</v>
      </c>
      <c r="P66" s="2">
        <v>705.99699999999996</v>
      </c>
      <c r="Q66" s="2">
        <v>3467616</v>
      </c>
      <c r="R66" s="2">
        <v>3467616</v>
      </c>
      <c r="S66" s="28">
        <f t="shared" si="1"/>
        <v>3450138.6570000001</v>
      </c>
    </row>
    <row r="67" spans="1:19">
      <c r="K67" s="2">
        <v>65</v>
      </c>
      <c r="L67" s="2">
        <v>65966</v>
      </c>
      <c r="M67" s="2">
        <v>128.441</v>
      </c>
      <c r="N67" s="2">
        <v>0</v>
      </c>
      <c r="O67" s="2">
        <v>255</v>
      </c>
      <c r="P67" s="2">
        <v>1037.873</v>
      </c>
      <c r="Q67" s="2">
        <v>8472761</v>
      </c>
      <c r="R67" s="2">
        <v>8472761</v>
      </c>
      <c r="S67" s="28">
        <f t="shared" ref="S67:S74" si="2">Q67-(L67*0.5454)</f>
        <v>8436783.1436000001</v>
      </c>
    </row>
    <row r="68" spans="1:19">
      <c r="K68" s="2">
        <v>66</v>
      </c>
      <c r="L68" s="2">
        <v>61642</v>
      </c>
      <c r="M68" s="2">
        <v>92.201999999999998</v>
      </c>
      <c r="N68" s="2">
        <v>0</v>
      </c>
      <c r="O68" s="2">
        <v>255</v>
      </c>
      <c r="P68" s="2">
        <v>949.78200000000004</v>
      </c>
      <c r="Q68" s="2">
        <v>5683528</v>
      </c>
      <c r="R68" s="2">
        <v>5683528</v>
      </c>
      <c r="S68" s="28">
        <f t="shared" si="2"/>
        <v>5649908.4532000003</v>
      </c>
    </row>
    <row r="69" spans="1:19">
      <c r="K69" s="2">
        <v>67</v>
      </c>
      <c r="L69" s="2">
        <v>37954</v>
      </c>
      <c r="M69" s="2">
        <v>72.616</v>
      </c>
      <c r="N69" s="2">
        <v>0</v>
      </c>
      <c r="O69" s="2">
        <v>255</v>
      </c>
      <c r="P69" s="2">
        <v>774.83399999999995</v>
      </c>
      <c r="Q69" s="2">
        <v>2756084</v>
      </c>
      <c r="R69" s="2">
        <v>2756084</v>
      </c>
      <c r="S69" s="28">
        <f t="shared" si="2"/>
        <v>2735383.8884000001</v>
      </c>
    </row>
    <row r="70" spans="1:19">
      <c r="K70" s="2">
        <v>68</v>
      </c>
      <c r="L70" s="2">
        <v>194354</v>
      </c>
      <c r="M70" s="2">
        <v>88.108999999999995</v>
      </c>
      <c r="N70" s="2">
        <v>0</v>
      </c>
      <c r="O70" s="2">
        <v>255</v>
      </c>
      <c r="P70" s="2">
        <v>1814.78</v>
      </c>
      <c r="Q70" s="2">
        <v>17124401</v>
      </c>
      <c r="R70" s="2">
        <v>17124401</v>
      </c>
      <c r="S70" s="28">
        <f t="shared" si="2"/>
        <v>17018400.328400001</v>
      </c>
    </row>
    <row r="71" spans="1:19">
      <c r="K71" s="2">
        <v>69</v>
      </c>
      <c r="L71" s="2">
        <v>107494</v>
      </c>
      <c r="M71" s="2">
        <v>72.855000000000004</v>
      </c>
      <c r="N71" s="2">
        <v>0</v>
      </c>
      <c r="O71" s="2">
        <v>255</v>
      </c>
      <c r="P71" s="2">
        <v>1241.0540000000001</v>
      </c>
      <c r="Q71" s="2">
        <v>7831441</v>
      </c>
      <c r="R71" s="2">
        <v>7831441</v>
      </c>
      <c r="S71" s="28">
        <f t="shared" si="2"/>
        <v>7772813.7724000001</v>
      </c>
    </row>
    <row r="72" spans="1:19">
      <c r="K72" s="2">
        <v>70</v>
      </c>
      <c r="L72" s="2">
        <v>92066</v>
      </c>
      <c r="M72" s="2">
        <v>87.033000000000001</v>
      </c>
      <c r="N72" s="2">
        <v>0</v>
      </c>
      <c r="O72" s="2">
        <v>255</v>
      </c>
      <c r="P72" s="2">
        <v>1213.2239999999999</v>
      </c>
      <c r="Q72" s="2">
        <v>8012791</v>
      </c>
      <c r="R72" s="2">
        <v>8012791</v>
      </c>
      <c r="S72" s="28">
        <f t="shared" si="2"/>
        <v>7962578.2035999997</v>
      </c>
    </row>
    <row r="73" spans="1:19">
      <c r="K73" s="2">
        <v>71</v>
      </c>
      <c r="L73" s="2">
        <v>53288</v>
      </c>
      <c r="M73" s="2">
        <v>84.338999999999999</v>
      </c>
      <c r="N73" s="2">
        <v>0</v>
      </c>
      <c r="O73" s="2">
        <v>255</v>
      </c>
      <c r="P73" s="2">
        <v>970.76800000000003</v>
      </c>
      <c r="Q73" s="2">
        <v>4494258</v>
      </c>
      <c r="R73" s="2">
        <v>4494258</v>
      </c>
      <c r="S73" s="28">
        <f t="shared" si="2"/>
        <v>4465194.7248</v>
      </c>
    </row>
    <row r="74" spans="1:19">
      <c r="K74" s="2">
        <v>72</v>
      </c>
      <c r="L74" s="2">
        <v>59645</v>
      </c>
      <c r="M74" s="2">
        <v>65.984999999999999</v>
      </c>
      <c r="N74" s="2">
        <v>0</v>
      </c>
      <c r="O74" s="2">
        <v>255</v>
      </c>
      <c r="P74" s="2">
        <v>917.56299999999999</v>
      </c>
      <c r="Q74" s="2">
        <v>3935660</v>
      </c>
      <c r="R74" s="2">
        <v>3935660</v>
      </c>
      <c r="S74" s="28">
        <f t="shared" si="2"/>
        <v>3903129.6170000001</v>
      </c>
    </row>
    <row r="77" spans="1:19">
      <c r="A77" s="29" t="s">
        <v>85</v>
      </c>
      <c r="B77" s="29"/>
      <c r="C77" s="29"/>
      <c r="D77" s="29"/>
      <c r="E77" s="29"/>
      <c r="F77" s="29"/>
      <c r="G77" s="29"/>
      <c r="H77" s="29"/>
    </row>
    <row r="78" spans="1:19">
      <c r="A78" s="29">
        <v>1</v>
      </c>
      <c r="B78" s="29">
        <v>867</v>
      </c>
      <c r="C78" s="29">
        <v>1</v>
      </c>
      <c r="D78" s="29">
        <v>0</v>
      </c>
      <c r="E78" s="29">
        <v>2</v>
      </c>
      <c r="F78" s="29">
        <v>113.248</v>
      </c>
      <c r="G78" s="29">
        <v>2</v>
      </c>
      <c r="H78" s="29">
        <v>2</v>
      </c>
    </row>
    <row r="79" spans="1:19">
      <c r="A79" s="29">
        <f t="shared" ref="A79:A88" si="3">(1+A78)</f>
        <v>2</v>
      </c>
      <c r="B79" s="29">
        <v>874</v>
      </c>
      <c r="C79" s="29">
        <v>1</v>
      </c>
      <c r="D79" s="29">
        <v>0</v>
      </c>
      <c r="E79" s="29">
        <v>0</v>
      </c>
      <c r="F79" s="29">
        <v>112.46599999999999</v>
      </c>
      <c r="G79" s="29">
        <v>0</v>
      </c>
      <c r="H79" s="29">
        <v>0</v>
      </c>
    </row>
    <row r="80" spans="1:19">
      <c r="A80" s="29">
        <f t="shared" si="3"/>
        <v>3</v>
      </c>
      <c r="B80" s="29">
        <v>576</v>
      </c>
      <c r="C80" s="29">
        <v>1</v>
      </c>
      <c r="D80" s="29">
        <v>0</v>
      </c>
      <c r="E80" s="29">
        <v>0</v>
      </c>
      <c r="F80" s="29">
        <v>94.23</v>
      </c>
      <c r="G80" s="29">
        <v>0</v>
      </c>
      <c r="H80" s="29">
        <v>0</v>
      </c>
    </row>
    <row r="81" spans="1:8">
      <c r="A81" s="29">
        <f t="shared" si="3"/>
        <v>4</v>
      </c>
      <c r="B81" s="29">
        <v>1037</v>
      </c>
      <c r="C81" s="29">
        <v>1.0149999999999999</v>
      </c>
      <c r="D81" s="29">
        <v>0</v>
      </c>
      <c r="E81" s="29">
        <v>1</v>
      </c>
      <c r="F81" s="29">
        <v>126.614</v>
      </c>
      <c r="G81" s="29">
        <v>1</v>
      </c>
      <c r="H81" s="29">
        <v>1</v>
      </c>
    </row>
    <row r="82" spans="1:8">
      <c r="A82" s="29">
        <f t="shared" si="3"/>
        <v>5</v>
      </c>
      <c r="B82" s="29">
        <v>1135</v>
      </c>
      <c r="C82" s="29">
        <v>0.77300000000000002</v>
      </c>
      <c r="D82" s="29">
        <v>0</v>
      </c>
      <c r="E82" s="29">
        <v>0</v>
      </c>
      <c r="F82" s="29">
        <v>127.03700000000001</v>
      </c>
      <c r="G82" s="29">
        <v>0</v>
      </c>
      <c r="H82" s="29">
        <v>0</v>
      </c>
    </row>
    <row r="83" spans="1:8">
      <c r="A83" s="29">
        <f t="shared" si="3"/>
        <v>6</v>
      </c>
      <c r="B83" s="29">
        <v>1130</v>
      </c>
      <c r="C83" s="29">
        <v>0.80500000000000005</v>
      </c>
      <c r="D83" s="29">
        <v>0</v>
      </c>
      <c r="E83" s="29">
        <v>1</v>
      </c>
      <c r="F83" s="29">
        <v>149.02799999999999</v>
      </c>
      <c r="G83" s="29">
        <v>1</v>
      </c>
      <c r="H83" s="29">
        <v>1</v>
      </c>
    </row>
    <row r="84" spans="1:8">
      <c r="A84" s="29">
        <f t="shared" si="3"/>
        <v>7</v>
      </c>
      <c r="B84" s="29">
        <v>1376</v>
      </c>
      <c r="C84" s="29">
        <v>0.84699999999999998</v>
      </c>
      <c r="D84" s="29">
        <v>0</v>
      </c>
      <c r="E84" s="29">
        <v>0</v>
      </c>
      <c r="F84" s="29">
        <v>157.79300000000001</v>
      </c>
      <c r="G84" s="29">
        <v>0</v>
      </c>
      <c r="H84" s="29">
        <v>0</v>
      </c>
    </row>
    <row r="85" spans="1:8">
      <c r="A85" s="29">
        <f t="shared" si="3"/>
        <v>8</v>
      </c>
      <c r="B85" s="29">
        <v>882</v>
      </c>
      <c r="C85" s="29">
        <v>0.79</v>
      </c>
      <c r="D85" s="29">
        <v>0</v>
      </c>
      <c r="E85" s="29">
        <v>0</v>
      </c>
      <c r="F85" s="29">
        <v>113.857</v>
      </c>
      <c r="G85" s="29">
        <v>0</v>
      </c>
      <c r="H85" s="29">
        <v>0</v>
      </c>
    </row>
    <row r="86" spans="1:8">
      <c r="A86" s="29">
        <f t="shared" si="3"/>
        <v>9</v>
      </c>
      <c r="B86" s="29">
        <v>2108</v>
      </c>
      <c r="C86" s="29">
        <v>0.86899999999999999</v>
      </c>
      <c r="D86" s="29">
        <v>0</v>
      </c>
      <c r="E86" s="29">
        <v>1</v>
      </c>
      <c r="F86" s="29">
        <v>186.363</v>
      </c>
      <c r="G86" s="29">
        <v>1</v>
      </c>
      <c r="H86" s="29">
        <v>1</v>
      </c>
    </row>
    <row r="87" spans="1:8">
      <c r="A87" s="29">
        <f t="shared" si="3"/>
        <v>10</v>
      </c>
      <c r="B87" s="29">
        <v>1083</v>
      </c>
      <c r="C87" s="29">
        <v>0.80800000000000005</v>
      </c>
      <c r="D87" s="29">
        <v>0</v>
      </c>
      <c r="E87" s="29">
        <v>1</v>
      </c>
      <c r="F87" s="29">
        <v>119.991</v>
      </c>
      <c r="G87" s="29">
        <v>1</v>
      </c>
      <c r="H87" s="29">
        <v>1</v>
      </c>
    </row>
    <row r="88" spans="1:8">
      <c r="A88" s="29">
        <f t="shared" si="3"/>
        <v>11</v>
      </c>
      <c r="B88" s="29">
        <v>1863</v>
      </c>
      <c r="C88" s="29">
        <v>0.73399999999999999</v>
      </c>
      <c r="D88" s="29">
        <v>0</v>
      </c>
      <c r="E88" s="29">
        <v>0</v>
      </c>
      <c r="F88" s="29">
        <v>225.65600000000001</v>
      </c>
      <c r="G88" s="29">
        <v>0</v>
      </c>
      <c r="H88" s="2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Figure 1D</vt:lpstr>
      <vt:lpstr>Figure 2A</vt:lpstr>
      <vt:lpstr>Figure 2B</vt:lpstr>
      <vt:lpstr>Figure 2C</vt:lpstr>
      <vt:lpstr>Figure 3A</vt:lpstr>
      <vt:lpstr>Figure 3B</vt:lpstr>
      <vt:lpstr>Figure 3C</vt:lpstr>
      <vt:lpstr>Figure 4A</vt:lpstr>
      <vt:lpstr>Figure 4B</vt:lpstr>
      <vt:lpstr>Figure 4C</vt:lpstr>
      <vt:lpstr>Figure 4D</vt:lpstr>
      <vt:lpstr>Figure 5C</vt:lpstr>
      <vt:lpstr>Figure 5D</vt:lpstr>
      <vt:lpstr>Figure 5E</vt:lpstr>
      <vt:lpstr>Figure 6A</vt:lpstr>
      <vt:lpstr>Figure 6D</vt:lpstr>
      <vt:lpstr>Figure 6E</vt:lpstr>
      <vt:lpstr>Figure 6G</vt:lpstr>
      <vt:lpstr>Figure 6H</vt:lpstr>
      <vt:lpstr>Figure 7A</vt:lpstr>
      <vt:lpstr>Figure 7B</vt:lpstr>
      <vt:lpstr>Figure 7C</vt:lpstr>
      <vt:lpstr>Figure 7D</vt:lpstr>
      <vt:lpstr>Figure 8A</vt:lpstr>
      <vt:lpstr>Figure 8B</vt:lpstr>
      <vt:lpstr>Supplemental Figure 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PRATUL JAIN</dc:creator>
  <dc:description/>
  <cp:lastModifiedBy>Harshil Chittora</cp:lastModifiedBy>
  <cp:revision>1</cp:revision>
  <dcterms:created xsi:type="dcterms:W3CDTF">2024-08-15T16:20:20Z</dcterms:created>
  <dcterms:modified xsi:type="dcterms:W3CDTF">2025-06-17T06:39:46Z</dcterms:modified>
  <dc:language>en-IN</dc:language>
</cp:coreProperties>
</file>