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hope-my.sharepoint.com/personal/piyer_coh_org/Documents/"/>
    </mc:Choice>
  </mc:AlternateContent>
  <xr:revisionPtr revIDLastSave="0" documentId="8_{0E3AC250-E4C3-44CC-9AA3-4BAD7C45A9A5}" xr6:coauthVersionLast="47" xr6:coauthVersionMax="47" xr10:uidLastSave="{00000000-0000-0000-0000-000000000000}"/>
  <bookViews>
    <workbookView xWindow="-24045" yWindow="3015" windowWidth="21525" windowHeight="12465" firstSheet="7" activeTab="13" xr2:uid="{711237CE-CA06-F24F-8F0A-8D47396A7AC2}"/>
  </bookViews>
  <sheets>
    <sheet name="Figure 2A" sheetId="12" r:id="rId1"/>
    <sheet name="Figure 2B" sheetId="13" r:id="rId2"/>
    <sheet name="Figure 2C" sheetId="10" r:id="rId3"/>
    <sheet name="Figure 2D" sheetId="11" r:id="rId4"/>
    <sheet name="Figure 2E" sheetId="14" r:id="rId5"/>
    <sheet name="Figure 2I-Quantification" sheetId="1" r:id="rId6"/>
    <sheet name="Figure 4E" sheetId="3" r:id="rId7"/>
    <sheet name="Figure 4F" sheetId="4" r:id="rId8"/>
    <sheet name="Figure 4G" sheetId="6" r:id="rId9"/>
    <sheet name="Figure 4K" sheetId="2" r:id="rId10"/>
    <sheet name="Figure 5A" sheetId="8" r:id="rId11"/>
    <sheet name="Figure 5B" sheetId="7" r:id="rId12"/>
    <sheet name="Figure 5C" sheetId="9" r:id="rId13"/>
    <sheet name="Figure 5G" sheetId="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5" l="1"/>
  <c r="S7" i="5"/>
  <c r="P7" i="5"/>
  <c r="O7" i="5"/>
  <c r="K7" i="5"/>
  <c r="J7" i="5"/>
  <c r="F7" i="5"/>
  <c r="E7" i="5"/>
  <c r="T6" i="5"/>
  <c r="S6" i="5"/>
  <c r="P6" i="5"/>
  <c r="O6" i="5"/>
  <c r="K6" i="5"/>
  <c r="J6" i="5"/>
  <c r="F6" i="5"/>
  <c r="E6" i="5"/>
  <c r="T5" i="5"/>
  <c r="S5" i="5"/>
  <c r="P5" i="5"/>
  <c r="O5" i="5"/>
  <c r="K5" i="5"/>
  <c r="J5" i="5"/>
  <c r="F5" i="5"/>
  <c r="E5" i="5"/>
  <c r="T4" i="5"/>
  <c r="S4" i="5"/>
  <c r="P4" i="5"/>
  <c r="O4" i="5"/>
  <c r="K4" i="5"/>
  <c r="J4" i="5"/>
  <c r="F4" i="5"/>
  <c r="E4" i="5"/>
  <c r="T3" i="5"/>
  <c r="S3" i="5"/>
  <c r="P3" i="5"/>
  <c r="O3" i="5"/>
  <c r="K3" i="5"/>
  <c r="J3" i="5"/>
  <c r="F3" i="5"/>
  <c r="E3" i="5"/>
  <c r="E2" i="5"/>
  <c r="M50" i="1"/>
  <c r="M49" i="1"/>
  <c r="M48" i="1"/>
  <c r="M47" i="1"/>
  <c r="M46" i="1"/>
  <c r="M45" i="1"/>
  <c r="M44" i="1"/>
  <c r="M43" i="1"/>
  <c r="M42" i="1"/>
  <c r="M41" i="1"/>
  <c r="M40" i="1"/>
  <c r="M31" i="1"/>
  <c r="M30" i="1"/>
  <c r="M29" i="1"/>
  <c r="M28" i="1"/>
  <c r="M27" i="1"/>
  <c r="M26" i="1"/>
  <c r="M25" i="1"/>
  <c r="M24" i="1"/>
  <c r="M23" i="1"/>
  <c r="M22" i="1"/>
  <c r="M21" i="1"/>
  <c r="M14" i="1"/>
  <c r="M13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<sst xmlns="http://schemas.openxmlformats.org/spreadsheetml/2006/main" count="239" uniqueCount="76">
  <si>
    <t>Complex II</t>
  </si>
  <si>
    <t>Lili Lab 2023-04-26 17h30m20s</t>
  </si>
  <si>
    <t>Channel</t>
  </si>
  <si>
    <t>Lane No.</t>
  </si>
  <si>
    <t>Adj. Total Band Vol. (Int)</t>
  </si>
  <si>
    <t>Total Band Vol. (Int)</t>
  </si>
  <si>
    <t>Adj. Total Lane Vol. (Int)</t>
  </si>
  <si>
    <t>Total Lane Vol. (Int)</t>
  </si>
  <si>
    <t>Bkgd. Vol. (Int)</t>
  </si>
  <si>
    <t>Norm. Factor</t>
  </si>
  <si>
    <t>Chemiluminescence</t>
  </si>
  <si>
    <t>WT</t>
  </si>
  <si>
    <t>N/A</t>
  </si>
  <si>
    <t>MT</t>
  </si>
  <si>
    <t>MDR</t>
  </si>
  <si>
    <t>DM</t>
  </si>
  <si>
    <t>CLL</t>
  </si>
  <si>
    <t>Complex III</t>
  </si>
  <si>
    <t>Complex IV</t>
  </si>
  <si>
    <t>GAPDH</t>
  </si>
  <si>
    <t>Normalized to GAPDH</t>
  </si>
  <si>
    <t>Lili Lab 2023-04-27 12h52m28s</t>
  </si>
  <si>
    <t>HG3C</t>
  </si>
  <si>
    <t>HG3 NFAT2 I5</t>
  </si>
  <si>
    <t>HG3 NFAT2 full</t>
  </si>
  <si>
    <t>SF3B1 WT MDR FF</t>
  </si>
  <si>
    <t>SF3B1 FW MDR FF</t>
  </si>
  <si>
    <t>SF3B1 FW MDR FF CLL</t>
  </si>
  <si>
    <t>Short</t>
  </si>
  <si>
    <t>Long</t>
  </si>
  <si>
    <t>Isoform 5</t>
  </si>
  <si>
    <t>Isoform 6</t>
  </si>
  <si>
    <t>stdev</t>
  </si>
  <si>
    <t>Average</t>
  </si>
  <si>
    <t>13q</t>
  </si>
  <si>
    <t xml:space="preserve">Average </t>
  </si>
  <si>
    <t>Mutant SF3B1</t>
  </si>
  <si>
    <t>WT SF3B1</t>
  </si>
  <si>
    <t>13q MDR SF3B1</t>
  </si>
  <si>
    <r>
      <t>Drug concentration (</t>
    </r>
    <r>
      <rPr>
        <b/>
        <sz val="12"/>
        <color theme="1"/>
        <rFont val="Aptos Narrow"/>
        <family val="2"/>
      </rPr>
      <t>µM)</t>
    </r>
    <r>
      <rPr>
        <b/>
        <sz val="12"/>
        <color theme="1"/>
        <rFont val="Aptos Narrow"/>
        <family val="2"/>
        <scheme val="minor"/>
      </rPr>
      <t xml:space="preserve"> </t>
    </r>
  </si>
  <si>
    <t>Days</t>
  </si>
  <si>
    <t>% DAPI+ve cells</t>
  </si>
  <si>
    <t>Ba/F3</t>
  </si>
  <si>
    <t>Ba/F3-MYC</t>
  </si>
  <si>
    <t>Ba/F3- I5</t>
  </si>
  <si>
    <t>Ba/F3-MYC I5</t>
  </si>
  <si>
    <t>DM CLL</t>
  </si>
  <si>
    <t>DM normal B</t>
  </si>
  <si>
    <t>MDR CLL</t>
  </si>
  <si>
    <t>DM CLL (n=3)</t>
  </si>
  <si>
    <t>DM CLL (n=2)</t>
  </si>
  <si>
    <t>DM normal B (n=2)</t>
  </si>
  <si>
    <t>MDR CLL (n=2)</t>
  </si>
  <si>
    <t>MDR MT</t>
  </si>
  <si>
    <t>DM </t>
  </si>
  <si>
    <t>WT </t>
  </si>
  <si>
    <t>Spleen weight</t>
  </si>
  <si>
    <t>Splenic total cells</t>
  </si>
  <si>
    <t>Splenic B</t>
  </si>
  <si>
    <t>BM cells</t>
  </si>
  <si>
    <t>Pre Pro B</t>
  </si>
  <si>
    <t>Early Pro B</t>
  </si>
  <si>
    <t>Late Pro B and large Pre B</t>
  </si>
  <si>
    <t>Small Pre B</t>
  </si>
  <si>
    <t>Immature B</t>
  </si>
  <si>
    <t>Mature B</t>
  </si>
  <si>
    <t>Peritoneal cells</t>
  </si>
  <si>
    <t>B1</t>
  </si>
  <si>
    <t>B1a</t>
  </si>
  <si>
    <t>B1b</t>
  </si>
  <si>
    <t>Transitional B 1</t>
  </si>
  <si>
    <t>Transitional B 2</t>
  </si>
  <si>
    <t>Transitional B 3</t>
  </si>
  <si>
    <t>Follicular B </t>
  </si>
  <si>
    <t>Marginal zone B </t>
  </si>
  <si>
    <r>
      <t>Log (</t>
    </r>
    <r>
      <rPr>
        <b/>
        <sz val="10"/>
        <rFont val="Aptos Narrow"/>
        <family val="2"/>
      </rPr>
      <t>μ</t>
    </r>
    <r>
      <rPr>
        <b/>
        <sz val="10"/>
        <rFont val="Arial"/>
        <family val="2"/>
      </rPr>
      <t>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</si>
</sst>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name val="Arial"/>
      <family val="2"/>
    </font>
    <font>
      <sz val="10"/>
      <name val="Arial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Aptos Narrow"/>
      <family val="2"/>
      <scheme val="minor"/>
    </font>
    <font>
      <b/>
      <sz val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2" xfId="0" applyBorder="1"/>
    <xf numFmtId="0" fontId="2" fillId="0" borderId="2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5" fillId="0" borderId="0" xfId="0" applyFont="1"/>
    <xf numFmtId="0" fontId="5" fillId="0" borderId="12" xfId="0" applyFont="1" applyBorder="1"/>
    <xf numFmtId="0" fontId="5" fillId="0" borderId="10" xfId="0" applyFont="1" applyBorder="1"/>
    <xf numFmtId="0" fontId="5" fillId="0" borderId="2" xfId="0" applyFont="1" applyBorder="1"/>
    <xf numFmtId="0" fontId="4" fillId="0" borderId="5" xfId="0" applyFont="1" applyBorder="1"/>
    <xf numFmtId="0" fontId="0" fillId="0" borderId="10" xfId="0" applyBorder="1"/>
    <xf numFmtId="0" fontId="0" fillId="0" borderId="5" xfId="0" applyBorder="1"/>
    <xf numFmtId="0" fontId="0" fillId="0" borderId="6" xfId="0" applyBorder="1"/>
    <xf numFmtId="0" fontId="0" fillId="0" borderId="12" xfId="0" applyBorder="1"/>
    <xf numFmtId="0" fontId="4" fillId="0" borderId="7" xfId="0" applyFont="1" applyBorder="1"/>
    <xf numFmtId="0" fontId="0" fillId="0" borderId="8" xfId="0" applyBorder="1"/>
    <xf numFmtId="0" fontId="0" fillId="0" borderId="11" xfId="0" applyBorder="1"/>
    <xf numFmtId="0" fontId="0" fillId="0" borderId="7" xfId="0" applyBorder="1"/>
    <xf numFmtId="0" fontId="0" fillId="0" borderId="9" xfId="0" applyBorder="1"/>
    <xf numFmtId="0" fontId="0" fillId="0" borderId="13" xfId="0" applyBorder="1"/>
    <xf numFmtId="0" fontId="7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2DE69-AD2A-42DA-B4C5-4B106A6115E8}">
  <dimension ref="A1:K4"/>
  <sheetViews>
    <sheetView workbookViewId="0">
      <selection activeCell="H9" sqref="H9"/>
    </sheetView>
  </sheetViews>
  <sheetFormatPr defaultRowHeight="15.75" x14ac:dyDescent="0.25"/>
  <sheetData>
    <row r="1" spans="1:11" x14ac:dyDescent="0.25">
      <c r="B1" s="46" t="s">
        <v>15</v>
      </c>
      <c r="C1" s="46"/>
      <c r="D1" s="46"/>
      <c r="E1" s="46"/>
      <c r="F1" s="46"/>
      <c r="G1" s="46" t="s">
        <v>53</v>
      </c>
      <c r="H1" s="46"/>
      <c r="I1" s="46"/>
      <c r="J1" s="46"/>
      <c r="K1" s="46"/>
    </row>
    <row r="2" spans="1:11" x14ac:dyDescent="0.25">
      <c r="A2" s="47" t="s">
        <v>56</v>
      </c>
      <c r="B2" s="45">
        <v>-0.47405000000000003</v>
      </c>
      <c r="C2" s="45">
        <v>-0.36915999999999999</v>
      </c>
      <c r="D2" s="45">
        <v>-0.43728</v>
      </c>
      <c r="E2" s="45">
        <v>-0.43080000000000002</v>
      </c>
      <c r="F2" s="45">
        <v>-0.33888000000000001</v>
      </c>
      <c r="G2" s="45">
        <v>-0.29670999999999997</v>
      </c>
      <c r="H2" s="45">
        <v>-7.1800000000000003E-2</v>
      </c>
      <c r="I2" s="45">
        <v>-0.11289</v>
      </c>
      <c r="J2" s="45">
        <v>4.8226999999999999E-2</v>
      </c>
      <c r="K2" s="45">
        <v>-0.28266000000000002</v>
      </c>
    </row>
    <row r="3" spans="1:11" x14ac:dyDescent="0.25">
      <c r="A3" s="47" t="s">
        <v>57</v>
      </c>
      <c r="B3" s="45">
        <v>-0.55659999999999998</v>
      </c>
      <c r="C3" s="45">
        <v>-0.23349</v>
      </c>
      <c r="D3" s="45">
        <v>-0.57547000000000004</v>
      </c>
      <c r="E3" s="45">
        <v>-0.52829999999999999</v>
      </c>
      <c r="F3" s="45">
        <v>-0.55659999999999998</v>
      </c>
      <c r="G3" s="45">
        <v>-0.23349</v>
      </c>
      <c r="H3" s="45">
        <v>-0.23702999999999999</v>
      </c>
      <c r="I3" s="45">
        <v>-0.12736</v>
      </c>
      <c r="J3" s="45">
        <v>3.7735999999999999E-2</v>
      </c>
      <c r="K3" s="45">
        <v>-0.375</v>
      </c>
    </row>
    <row r="4" spans="1:11" x14ac:dyDescent="0.25">
      <c r="A4" s="47" t="s">
        <v>58</v>
      </c>
      <c r="B4" s="45">
        <v>-0.66183999999999998</v>
      </c>
      <c r="C4" s="45">
        <v>-0.46206999999999998</v>
      </c>
      <c r="D4" s="45">
        <v>-0.66183999999999998</v>
      </c>
      <c r="E4" s="45">
        <v>-0.69686999999999999</v>
      </c>
      <c r="F4" s="45">
        <v>-0.54776999999999998</v>
      </c>
      <c r="G4" s="45">
        <v>-0.23508999999999999</v>
      </c>
      <c r="H4" s="45">
        <v>-0.13955000000000001</v>
      </c>
      <c r="I4" s="45">
        <v>-0.32773999999999998</v>
      </c>
      <c r="J4" s="45">
        <v>-0.38563999999999998</v>
      </c>
      <c r="K4" s="45">
        <v>-0.46381</v>
      </c>
    </row>
  </sheetData>
  <mergeCells count="2">
    <mergeCell ref="B1:F1"/>
    <mergeCell ref="G1:K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D5D5-F623-8343-A733-25FAC13AAF12}">
  <dimension ref="A1:G5"/>
  <sheetViews>
    <sheetView workbookViewId="0">
      <selection activeCell="E25" sqref="E25"/>
    </sheetView>
  </sheetViews>
  <sheetFormatPr defaultColWidth="11" defaultRowHeight="15.75" x14ac:dyDescent="0.25"/>
  <sheetData>
    <row r="1" spans="1:7" ht="18" x14ac:dyDescent="0.25">
      <c r="A1" s="7"/>
      <c r="B1" s="32" t="s">
        <v>22</v>
      </c>
      <c r="C1" s="32"/>
      <c r="D1" s="32" t="s">
        <v>23</v>
      </c>
      <c r="E1" s="32"/>
      <c r="F1" s="32" t="s">
        <v>24</v>
      </c>
      <c r="G1" s="32"/>
    </row>
    <row r="2" spans="1:7" ht="18" x14ac:dyDescent="0.25">
      <c r="A2" s="6">
        <v>0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</row>
    <row r="3" spans="1:7" ht="18" x14ac:dyDescent="0.25">
      <c r="A3" s="6">
        <v>24</v>
      </c>
      <c r="B3" s="6">
        <v>0.58989999999999998</v>
      </c>
      <c r="C3" s="6">
        <v>0.35070000000000001</v>
      </c>
      <c r="D3" s="6">
        <v>1.2585999999999999</v>
      </c>
      <c r="E3" s="6">
        <v>1.1505000000000001</v>
      </c>
      <c r="F3" s="6">
        <v>0.75739999999999996</v>
      </c>
      <c r="G3" s="6">
        <v>1.0764</v>
      </c>
    </row>
    <row r="4" spans="1:7" ht="18" x14ac:dyDescent="0.25">
      <c r="A4" s="6">
        <v>48</v>
      </c>
      <c r="B4" s="6">
        <v>0.52580000000000005</v>
      </c>
      <c r="C4" s="6">
        <v>0.5292</v>
      </c>
      <c r="D4" s="6">
        <v>1.4361999999999999</v>
      </c>
      <c r="E4" s="6">
        <v>1.4263999999999999</v>
      </c>
      <c r="F4" s="6">
        <v>0.99229999999999996</v>
      </c>
      <c r="G4" s="6">
        <v>0.89180000000000004</v>
      </c>
    </row>
    <row r="5" spans="1:7" ht="18" x14ac:dyDescent="0.25">
      <c r="A5" s="6">
        <v>72</v>
      </c>
      <c r="B5" s="6">
        <v>0.97360000000000002</v>
      </c>
      <c r="C5" s="6">
        <v>0.82320000000000004</v>
      </c>
      <c r="D5" s="6">
        <v>1.2706999999999999</v>
      </c>
      <c r="E5" s="6">
        <v>1.1928000000000001</v>
      </c>
      <c r="F5" s="6">
        <v>1.0914999999999999</v>
      </c>
      <c r="G5" s="6">
        <v>1.1267</v>
      </c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7DD0-80CB-4B8E-AA89-681E5D33B548}">
  <dimension ref="A1:G7"/>
  <sheetViews>
    <sheetView workbookViewId="0">
      <selection activeCell="K12" sqref="K12"/>
    </sheetView>
  </sheetViews>
  <sheetFormatPr defaultRowHeight="15.75" x14ac:dyDescent="0.25"/>
  <sheetData>
    <row r="1" spans="1:7" x14ac:dyDescent="0.25">
      <c r="A1" s="28" t="s">
        <v>75</v>
      </c>
      <c r="B1" s="41" t="s">
        <v>49</v>
      </c>
      <c r="C1" s="41"/>
      <c r="D1" s="41" t="s">
        <v>47</v>
      </c>
      <c r="E1" s="41"/>
      <c r="F1" s="41" t="s">
        <v>48</v>
      </c>
      <c r="G1" s="41"/>
    </row>
    <row r="2" spans="1:7" x14ac:dyDescent="0.25">
      <c r="A2" s="27">
        <v>-4</v>
      </c>
      <c r="B2" s="27">
        <v>100</v>
      </c>
      <c r="C2" s="27">
        <v>100</v>
      </c>
      <c r="D2" s="27">
        <v>100</v>
      </c>
      <c r="E2" s="27">
        <v>100</v>
      </c>
      <c r="F2" s="27">
        <v>100</v>
      </c>
      <c r="G2" s="27">
        <v>100</v>
      </c>
    </row>
    <row r="3" spans="1:7" x14ac:dyDescent="0.25">
      <c r="A3" s="27">
        <v>-3</v>
      </c>
      <c r="B3" s="27">
        <v>79.524069999999995</v>
      </c>
      <c r="C3" s="27">
        <v>87.922700000000006</v>
      </c>
      <c r="D3" s="27">
        <v>97.09402</v>
      </c>
      <c r="E3" s="27">
        <v>92.088009999999997</v>
      </c>
      <c r="F3" s="27">
        <v>52.896369999999997</v>
      </c>
      <c r="G3" s="27">
        <v>49.278289999999998</v>
      </c>
    </row>
    <row r="4" spans="1:7" x14ac:dyDescent="0.25">
      <c r="A4" s="27">
        <v>-2</v>
      </c>
      <c r="B4" s="27">
        <v>79.377679999999998</v>
      </c>
      <c r="C4" s="27">
        <v>87.462289999999996</v>
      </c>
      <c r="D4" s="27">
        <v>99.524659999999997</v>
      </c>
      <c r="E4" s="27">
        <v>95.722980000000007</v>
      </c>
      <c r="F4" s="27">
        <v>57.644820000000003</v>
      </c>
      <c r="G4" s="27">
        <v>47.137610000000002</v>
      </c>
    </row>
    <row r="5" spans="1:7" x14ac:dyDescent="0.25">
      <c r="A5" s="27">
        <v>-1</v>
      </c>
      <c r="B5" s="27">
        <v>71.311859999999996</v>
      </c>
      <c r="C5" s="27">
        <v>79.360470000000007</v>
      </c>
      <c r="D5" s="27">
        <v>97.360349999999997</v>
      </c>
      <c r="E5" s="27">
        <v>93.820220000000006</v>
      </c>
      <c r="F5" s="27">
        <v>50.93065</v>
      </c>
      <c r="G5" s="27">
        <v>47.529049999999998</v>
      </c>
    </row>
    <row r="6" spans="1:7" x14ac:dyDescent="0.25">
      <c r="A6" s="27">
        <v>0</v>
      </c>
      <c r="B6" s="27">
        <v>57.615250000000003</v>
      </c>
      <c r="C6" s="27">
        <v>68.354280000000003</v>
      </c>
      <c r="D6" s="27">
        <v>88.116510000000005</v>
      </c>
      <c r="E6" s="27">
        <v>90.917599999999993</v>
      </c>
      <c r="F6" s="27">
        <v>47.097490000000001</v>
      </c>
      <c r="G6" s="27">
        <v>44.10398</v>
      </c>
    </row>
    <row r="7" spans="1:7" x14ac:dyDescent="0.25">
      <c r="A7" s="27">
        <v>1</v>
      </c>
      <c r="B7" s="27">
        <v>18.898129999999998</v>
      </c>
      <c r="C7" s="27">
        <v>20.625160000000001</v>
      </c>
      <c r="D7" s="27">
        <v>82.776520000000005</v>
      </c>
      <c r="E7" s="27">
        <v>77.982879999999994</v>
      </c>
      <c r="F7" s="27">
        <v>26.598690000000001</v>
      </c>
      <c r="G7" s="27">
        <v>17.12538</v>
      </c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F4401-CBBA-4914-A902-6DD05AD2EFE7}">
  <dimension ref="A1:G7"/>
  <sheetViews>
    <sheetView workbookViewId="0">
      <selection activeCell="J7" sqref="J7"/>
    </sheetView>
  </sheetViews>
  <sheetFormatPr defaultRowHeight="15.75" x14ac:dyDescent="0.25"/>
  <sheetData>
    <row r="1" spans="1:7" x14ac:dyDescent="0.25">
      <c r="A1" s="28" t="s">
        <v>75</v>
      </c>
      <c r="B1" s="41" t="s">
        <v>46</v>
      </c>
      <c r="C1" s="41"/>
      <c r="D1" s="41" t="s">
        <v>47</v>
      </c>
      <c r="E1" s="41"/>
      <c r="F1" s="41" t="s">
        <v>48</v>
      </c>
      <c r="G1" s="41"/>
    </row>
    <row r="2" spans="1:7" x14ac:dyDescent="0.25">
      <c r="A2" s="53">
        <v>-4</v>
      </c>
      <c r="B2" s="53">
        <v>100</v>
      </c>
      <c r="C2" s="53">
        <v>100</v>
      </c>
      <c r="D2" s="53">
        <v>100</v>
      </c>
      <c r="E2" s="53">
        <v>100</v>
      </c>
      <c r="F2" s="53">
        <v>100</v>
      </c>
      <c r="G2" s="53">
        <v>100</v>
      </c>
    </row>
    <row r="3" spans="1:7" x14ac:dyDescent="0.25">
      <c r="A3" s="53">
        <v>-2</v>
      </c>
      <c r="B3" s="53">
        <v>40.816589999999998</v>
      </c>
      <c r="C3" s="53">
        <v>19.450869999999998</v>
      </c>
      <c r="D3" s="53">
        <v>93.739189999999994</v>
      </c>
      <c r="E3" s="53">
        <v>98.534710000000004</v>
      </c>
      <c r="F3" s="53">
        <v>90.629419999999996</v>
      </c>
      <c r="G3" s="53">
        <v>131.5147</v>
      </c>
    </row>
    <row r="4" spans="1:7" x14ac:dyDescent="0.25">
      <c r="A4" s="53">
        <v>-1</v>
      </c>
      <c r="B4" s="53">
        <v>9.9674709999999997</v>
      </c>
      <c r="C4" s="53">
        <v>6.7515429999999999</v>
      </c>
      <c r="D4" s="53">
        <v>95.490470000000002</v>
      </c>
      <c r="E4" s="53">
        <v>95.822770000000006</v>
      </c>
      <c r="F4" s="53">
        <v>30.087530000000001</v>
      </c>
      <c r="G4" s="53">
        <v>51.758859999999999</v>
      </c>
    </row>
    <row r="5" spans="1:7" x14ac:dyDescent="0.25">
      <c r="A5" s="53">
        <v>0</v>
      </c>
      <c r="B5" s="53">
        <v>2.7633420000000002</v>
      </c>
      <c r="C5" s="53">
        <v>2.9192390000000001</v>
      </c>
      <c r="D5" s="53">
        <v>75.138459999999995</v>
      </c>
      <c r="E5" s="53">
        <v>78.468429999999998</v>
      </c>
      <c r="F5" s="53">
        <v>21.566479999999999</v>
      </c>
      <c r="G5" s="53">
        <v>19.29232</v>
      </c>
    </row>
    <row r="6" spans="1:7" x14ac:dyDescent="0.25">
      <c r="A6" s="53">
        <v>1</v>
      </c>
      <c r="B6" s="53">
        <v>2.2953420000000002</v>
      </c>
      <c r="C6" s="53">
        <v>5.9220680000000003</v>
      </c>
      <c r="D6" s="53">
        <v>73.155140000000003</v>
      </c>
      <c r="E6" s="53">
        <v>79.832539999999995</v>
      </c>
      <c r="F6" s="53">
        <v>22.512550000000001</v>
      </c>
      <c r="G6" s="53">
        <v>15.747</v>
      </c>
    </row>
    <row r="7" spans="1:7" x14ac:dyDescent="0.25">
      <c r="A7" s="53">
        <v>2</v>
      </c>
      <c r="B7" s="53">
        <v>6.234178</v>
      </c>
      <c r="C7" s="53">
        <v>10.17876</v>
      </c>
      <c r="D7" s="53">
        <v>6.0856810000000001</v>
      </c>
      <c r="E7" s="53">
        <v>6.9356900000000001</v>
      </c>
      <c r="F7" s="53">
        <v>15.31085</v>
      </c>
      <c r="G7" s="53">
        <v>26.686440000000001</v>
      </c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901AB-4D6B-4265-AB69-811F1A2A29C8}">
  <dimension ref="A1:G7"/>
  <sheetViews>
    <sheetView workbookViewId="0">
      <selection activeCell="L12" sqref="L12"/>
    </sheetView>
  </sheetViews>
  <sheetFormatPr defaultRowHeight="15.75" x14ac:dyDescent="0.25"/>
  <sheetData>
    <row r="1" spans="1:7" x14ac:dyDescent="0.25">
      <c r="A1" s="28" t="s">
        <v>75</v>
      </c>
      <c r="B1" s="41" t="s">
        <v>50</v>
      </c>
      <c r="C1" s="41"/>
      <c r="D1" s="41" t="s">
        <v>51</v>
      </c>
      <c r="E1" s="41"/>
      <c r="F1" s="41" t="s">
        <v>52</v>
      </c>
      <c r="G1" s="41"/>
    </row>
    <row r="2" spans="1:7" x14ac:dyDescent="0.25">
      <c r="A2" s="27">
        <v>-4</v>
      </c>
      <c r="B2" s="27">
        <v>100</v>
      </c>
      <c r="C2" s="27">
        <v>100</v>
      </c>
      <c r="D2" s="27">
        <v>100</v>
      </c>
      <c r="E2" s="27">
        <v>100</v>
      </c>
      <c r="F2" s="27">
        <v>100</v>
      </c>
      <c r="G2" s="27">
        <v>100</v>
      </c>
    </row>
    <row r="3" spans="1:7" x14ac:dyDescent="0.25">
      <c r="A3" s="27">
        <v>-3</v>
      </c>
      <c r="B3" s="27">
        <v>1.6988460000000001</v>
      </c>
      <c r="C3" s="27">
        <v>2.5758930000000002</v>
      </c>
      <c r="D3" s="27">
        <v>72.870090000000005</v>
      </c>
      <c r="E3" s="27">
        <v>80.008840000000006</v>
      </c>
      <c r="F3" s="27">
        <v>15.9857</v>
      </c>
      <c r="G3" s="27">
        <v>21.057929999999999</v>
      </c>
    </row>
    <row r="4" spans="1:7" x14ac:dyDescent="0.25">
      <c r="A4" s="27">
        <v>-2</v>
      </c>
      <c r="B4" s="27">
        <v>1.491609</v>
      </c>
      <c r="C4" s="27">
        <v>2.3246829999999998</v>
      </c>
      <c r="D4" s="27">
        <v>68.675920000000005</v>
      </c>
      <c r="E4" s="27">
        <v>78.944410000000005</v>
      </c>
      <c r="F4" s="27">
        <v>16.915040000000001</v>
      </c>
      <c r="G4" s="27">
        <v>19.366320000000002</v>
      </c>
    </row>
    <row r="5" spans="1:7" x14ac:dyDescent="0.25">
      <c r="A5" s="27">
        <v>-1</v>
      </c>
      <c r="B5" s="27">
        <v>1.3878299999999999</v>
      </c>
      <c r="C5" s="27">
        <v>2.0318689999999999</v>
      </c>
      <c r="D5" s="27">
        <v>71.211110000000005</v>
      </c>
      <c r="E5" s="27">
        <v>78.988870000000006</v>
      </c>
      <c r="F5" s="27">
        <v>12.334339999999999</v>
      </c>
      <c r="G5" s="27">
        <v>15.875679999999999</v>
      </c>
    </row>
    <row r="6" spans="1:7" x14ac:dyDescent="0.25">
      <c r="A6" s="27">
        <v>0</v>
      </c>
      <c r="B6" s="27">
        <v>1.57995</v>
      </c>
      <c r="C6" s="27">
        <v>1.8165180000000001</v>
      </c>
      <c r="D6" s="27">
        <v>72.125470000000007</v>
      </c>
      <c r="E6" s="27">
        <v>76.315470000000005</v>
      </c>
      <c r="F6" s="27">
        <v>11.773440000000001</v>
      </c>
      <c r="G6" s="27">
        <v>16.842320000000001</v>
      </c>
    </row>
    <row r="7" spans="1:7" x14ac:dyDescent="0.25">
      <c r="A7" s="27">
        <v>1</v>
      </c>
      <c r="B7" s="27">
        <v>1.4084140000000001</v>
      </c>
      <c r="C7" s="27">
        <v>1.9472739999999999</v>
      </c>
      <c r="D7" s="27">
        <v>68.531610000000001</v>
      </c>
      <c r="E7" s="27">
        <v>81.151120000000006</v>
      </c>
      <c r="F7" s="27">
        <v>12.63679</v>
      </c>
      <c r="G7" s="27">
        <v>14.74122</v>
      </c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8A164-1BCB-4099-BBC6-9015D891C412}">
  <dimension ref="A1:T7"/>
  <sheetViews>
    <sheetView tabSelected="1" workbookViewId="0">
      <selection activeCell="J21" sqref="J21"/>
    </sheetView>
  </sheetViews>
  <sheetFormatPr defaultRowHeight="15.75" x14ac:dyDescent="0.25"/>
  <cols>
    <col min="1" max="1" width="20.75" bestFit="1" customWidth="1"/>
  </cols>
  <sheetData>
    <row r="1" spans="1:20" x14ac:dyDescent="0.25">
      <c r="A1" s="12" t="s">
        <v>39</v>
      </c>
      <c r="B1" s="34" t="s">
        <v>36</v>
      </c>
      <c r="C1" s="35"/>
      <c r="D1" s="36"/>
      <c r="E1" s="15" t="s">
        <v>33</v>
      </c>
      <c r="F1" s="15" t="s">
        <v>32</v>
      </c>
      <c r="G1" s="37" t="s">
        <v>38</v>
      </c>
      <c r="H1" s="37"/>
      <c r="I1" s="38"/>
      <c r="J1" s="13" t="s">
        <v>33</v>
      </c>
      <c r="K1" s="14" t="s">
        <v>32</v>
      </c>
      <c r="L1" s="39" t="s">
        <v>37</v>
      </c>
      <c r="M1" s="37"/>
      <c r="N1" s="38"/>
      <c r="O1" s="13" t="s">
        <v>33</v>
      </c>
      <c r="P1" s="14" t="s">
        <v>32</v>
      </c>
      <c r="Q1" s="40" t="s">
        <v>34</v>
      </c>
      <c r="R1" s="40"/>
      <c r="S1" s="15" t="s">
        <v>35</v>
      </c>
      <c r="T1" s="15" t="s">
        <v>32</v>
      </c>
    </row>
    <row r="2" spans="1:20" x14ac:dyDescent="0.25">
      <c r="A2">
        <v>1.0000000000000001E-5</v>
      </c>
      <c r="B2" s="16">
        <v>100</v>
      </c>
      <c r="C2" s="4">
        <v>100</v>
      </c>
      <c r="D2" s="17">
        <v>100</v>
      </c>
      <c r="E2" s="4">
        <f>AVERAGE(B2:D2)</f>
        <v>100</v>
      </c>
      <c r="F2" s="4">
        <v>0</v>
      </c>
      <c r="G2" s="20">
        <v>100</v>
      </c>
      <c r="H2" s="4">
        <v>100</v>
      </c>
      <c r="I2" s="19">
        <v>100</v>
      </c>
      <c r="J2" s="20">
        <v>100</v>
      </c>
      <c r="K2" s="17">
        <v>0</v>
      </c>
      <c r="L2" s="18">
        <v>100</v>
      </c>
      <c r="M2" s="4">
        <v>100</v>
      </c>
      <c r="N2" s="19">
        <v>100</v>
      </c>
      <c r="O2" s="20">
        <v>100</v>
      </c>
      <c r="P2" s="17">
        <v>0</v>
      </c>
      <c r="Q2" s="4">
        <v>100</v>
      </c>
      <c r="R2" s="4">
        <v>100</v>
      </c>
      <c r="S2" s="4">
        <v>100</v>
      </c>
      <c r="T2" s="4">
        <v>0</v>
      </c>
    </row>
    <row r="3" spans="1:20" x14ac:dyDescent="0.25">
      <c r="A3">
        <v>1E-3</v>
      </c>
      <c r="B3" s="16">
        <v>75.523219999999995</v>
      </c>
      <c r="C3" s="4">
        <v>95.602149999999995</v>
      </c>
      <c r="D3" s="17">
        <v>83.631399999999999</v>
      </c>
      <c r="E3" s="4">
        <f t="shared" ref="E3:E7" si="0">AVERAGE(B3:D3)</f>
        <v>84.918923333333325</v>
      </c>
      <c r="F3" s="4">
        <f>STDEV(B3:D3)</f>
        <v>10.101195213272206</v>
      </c>
      <c r="G3" s="20">
        <v>44.346420000000002</v>
      </c>
      <c r="H3" s="4">
        <v>46.414149999999999</v>
      </c>
      <c r="I3" s="19">
        <v>18.572420000000001</v>
      </c>
      <c r="J3" s="20">
        <f>AVERAGE(G3:H3)</f>
        <v>45.380285000000001</v>
      </c>
      <c r="K3" s="17">
        <f>STDEV(G3:H3)</f>
        <v>1.4621059046628582</v>
      </c>
      <c r="L3" s="18">
        <v>80.008840000000006</v>
      </c>
      <c r="M3" s="4">
        <v>49.287799999999997</v>
      </c>
      <c r="N3" s="19">
        <v>72.870090000000005</v>
      </c>
      <c r="O3" s="20">
        <f>AVERAGE(L3:N3)</f>
        <v>67.388909999999996</v>
      </c>
      <c r="P3" s="17">
        <f>STDEV(L3:N3)</f>
        <v>16.077253351076504</v>
      </c>
      <c r="Q3" s="4">
        <v>55.540759999999999</v>
      </c>
      <c r="R3" s="4">
        <v>57.894860000000001</v>
      </c>
      <c r="S3" s="4">
        <f>AVERAGE(Q3:R3)</f>
        <v>56.71781</v>
      </c>
      <c r="T3" s="4">
        <f>STDEV(Q3:R3)</f>
        <v>1.6646000735912534</v>
      </c>
    </row>
    <row r="4" spans="1:20" x14ac:dyDescent="0.25">
      <c r="A4">
        <v>0.01</v>
      </c>
      <c r="B4" s="16">
        <v>61.883560000000003</v>
      </c>
      <c r="C4" s="4">
        <v>86.86739</v>
      </c>
      <c r="D4" s="17">
        <v>59.852209999999999</v>
      </c>
      <c r="E4" s="4">
        <f t="shared" si="0"/>
        <v>69.534386666666663</v>
      </c>
      <c r="F4" s="4">
        <f t="shared" ref="F4:F7" si="1">STDEV(B4:D4)</f>
        <v>15.045143705549417</v>
      </c>
      <c r="G4" s="20">
        <v>44.675449999999998</v>
      </c>
      <c r="H4" s="4">
        <v>44.7318</v>
      </c>
      <c r="I4" s="19">
        <v>17.86628</v>
      </c>
      <c r="J4" s="20">
        <f t="shared" ref="J4:J7" si="2">AVERAGE(G4:H4)</f>
        <v>44.703625000000002</v>
      </c>
      <c r="K4" s="17">
        <f t="shared" ref="K4:K7" si="3">STDEV(G4:H4)</f>
        <v>3.9845467119863295E-2</v>
      </c>
      <c r="L4" s="18">
        <v>78.944410000000005</v>
      </c>
      <c r="M4" s="4">
        <v>74.643109999999993</v>
      </c>
      <c r="N4" s="19">
        <v>68.675920000000005</v>
      </c>
      <c r="O4" s="20">
        <f t="shared" ref="O4:O7" si="4">AVERAGE(L4:N4)</f>
        <v>74.08781333333333</v>
      </c>
      <c r="P4" s="17">
        <f t="shared" ref="P4:P7" si="5">STDEV(L4:N4)</f>
        <v>5.1567177071305084</v>
      </c>
      <c r="Q4" s="4">
        <v>54.123559999999998</v>
      </c>
      <c r="R4" s="4">
        <v>62.864930000000001</v>
      </c>
      <c r="S4" s="4">
        <f t="shared" ref="S4:S7" si="6">AVERAGE(Q4:R4)</f>
        <v>58.494244999999999</v>
      </c>
      <c r="T4" s="4">
        <f t="shared" ref="T4:T7" si="7">STDEV(Q4:R4)</f>
        <v>6.1810820038606531</v>
      </c>
    </row>
    <row r="5" spans="1:20" x14ac:dyDescent="0.25">
      <c r="A5">
        <v>0.1</v>
      </c>
      <c r="B5" s="16">
        <v>63.32161</v>
      </c>
      <c r="C5" s="4">
        <v>74.299940000000007</v>
      </c>
      <c r="D5" s="17">
        <v>61.903570000000002</v>
      </c>
      <c r="E5" s="4">
        <f t="shared" si="0"/>
        <v>66.508373333333338</v>
      </c>
      <c r="F5" s="4">
        <f t="shared" si="1"/>
        <v>6.7848428648888675</v>
      </c>
      <c r="G5" s="20">
        <v>41.648890000000002</v>
      </c>
      <c r="H5" s="4">
        <v>41.216949999999997</v>
      </c>
      <c r="I5" s="19">
        <v>14.48922</v>
      </c>
      <c r="J5" s="20">
        <f t="shared" si="2"/>
        <v>41.432919999999996</v>
      </c>
      <c r="K5" s="17">
        <f t="shared" si="3"/>
        <v>0.30542770306572048</v>
      </c>
      <c r="L5" s="18">
        <v>78.988870000000006</v>
      </c>
      <c r="M5" s="4">
        <v>54.743589999999998</v>
      </c>
      <c r="N5" s="19">
        <v>71.211110000000005</v>
      </c>
      <c r="O5" s="20">
        <f t="shared" si="4"/>
        <v>68.314523333333341</v>
      </c>
      <c r="P5" s="17">
        <f t="shared" si="5"/>
        <v>12.379461268881329</v>
      </c>
      <c r="Q5" s="4">
        <v>51.343649999999997</v>
      </c>
      <c r="R5" s="4">
        <v>60.01099</v>
      </c>
      <c r="S5" s="4">
        <f t="shared" si="6"/>
        <v>55.677319999999995</v>
      </c>
      <c r="T5" s="4">
        <f t="shared" si="7"/>
        <v>6.1287348888494124</v>
      </c>
    </row>
    <row r="6" spans="1:20" x14ac:dyDescent="0.25">
      <c r="A6">
        <v>10</v>
      </c>
      <c r="B6" s="16">
        <v>59.653019999999998</v>
      </c>
      <c r="C6" s="4">
        <v>52.684739999999998</v>
      </c>
      <c r="D6" s="17">
        <v>32.638599999999997</v>
      </c>
      <c r="E6" s="4">
        <f t="shared" si="0"/>
        <v>48.325453333333336</v>
      </c>
      <c r="F6" s="4">
        <f t="shared" si="1"/>
        <v>14.024879934093303</v>
      </c>
      <c r="G6" s="20">
        <v>40.37397</v>
      </c>
      <c r="H6" s="4">
        <v>38.512889999999999</v>
      </c>
      <c r="I6" s="19">
        <v>8.2461020000000005</v>
      </c>
      <c r="J6" s="20">
        <f t="shared" si="2"/>
        <v>39.443429999999999</v>
      </c>
      <c r="K6" s="17">
        <f t="shared" si="3"/>
        <v>1.3159822883306607</v>
      </c>
      <c r="L6" s="18">
        <v>76.315470000000005</v>
      </c>
      <c r="M6" s="4">
        <v>60.176110000000001</v>
      </c>
      <c r="N6" s="19">
        <v>72.125470000000007</v>
      </c>
      <c r="O6" s="20">
        <f t="shared" si="4"/>
        <v>69.539016666666669</v>
      </c>
      <c r="P6" s="17">
        <f t="shared" si="5"/>
        <v>8.3747860233282001</v>
      </c>
      <c r="Q6" s="4">
        <v>52.918970000000002</v>
      </c>
      <c r="R6" s="4">
        <v>58.39114</v>
      </c>
      <c r="S6" s="4">
        <f t="shared" si="6"/>
        <v>55.655055000000004</v>
      </c>
      <c r="T6" s="4">
        <f t="shared" si="7"/>
        <v>3.8694085148055888</v>
      </c>
    </row>
    <row r="7" spans="1:20" ht="16.5" thickBot="1" x14ac:dyDescent="0.3">
      <c r="A7">
        <v>100</v>
      </c>
      <c r="B7" s="21">
        <v>38.632869999999997</v>
      </c>
      <c r="C7" s="22">
        <v>32.814830000000001</v>
      </c>
      <c r="D7" s="23">
        <v>29.465219999999999</v>
      </c>
      <c r="E7" s="4">
        <f t="shared" si="0"/>
        <v>33.637639999999998</v>
      </c>
      <c r="F7" s="4">
        <f t="shared" si="1"/>
        <v>4.6388806680814199</v>
      </c>
      <c r="G7" s="26">
        <v>7.0841079999999996</v>
      </c>
      <c r="H7" s="22">
        <v>7.1395499999999998</v>
      </c>
      <c r="I7" s="25">
        <v>2.6980629999999999</v>
      </c>
      <c r="J7" s="20">
        <f t="shared" si="2"/>
        <v>7.1118290000000002</v>
      </c>
      <c r="K7" s="17">
        <f t="shared" si="3"/>
        <v>3.920341416254472E-2</v>
      </c>
      <c r="L7" s="24">
        <v>81.151120000000006</v>
      </c>
      <c r="M7" s="22">
        <v>69.743010999999996</v>
      </c>
      <c r="N7" s="25">
        <v>68.531610000000001</v>
      </c>
      <c r="O7" s="20">
        <f t="shared" si="4"/>
        <v>73.141913666666667</v>
      </c>
      <c r="P7" s="17">
        <f t="shared" si="5"/>
        <v>6.9625722734583082</v>
      </c>
      <c r="Q7" s="4">
        <v>37.649329999999999</v>
      </c>
      <c r="R7" s="4">
        <v>44.645049999999998</v>
      </c>
      <c r="S7" s="4">
        <f t="shared" si="6"/>
        <v>41.147189999999995</v>
      </c>
      <c r="T7" s="4">
        <f t="shared" si="7"/>
        <v>4.9467210512823536</v>
      </c>
    </row>
  </sheetData>
  <mergeCells count="4">
    <mergeCell ref="B1:D1"/>
    <mergeCell ref="G1:I1"/>
    <mergeCell ref="L1:N1"/>
    <mergeCell ref="Q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BBCD-06F7-4E2E-A555-B31F679B3116}">
  <dimension ref="A1:K17"/>
  <sheetViews>
    <sheetView workbookViewId="0">
      <selection activeCell="M12" sqref="M12"/>
    </sheetView>
  </sheetViews>
  <sheetFormatPr defaultRowHeight="15.75" x14ac:dyDescent="0.25"/>
  <sheetData>
    <row r="1" spans="1:11" x14ac:dyDescent="0.25">
      <c r="B1" s="48" t="s">
        <v>15</v>
      </c>
      <c r="C1" s="49"/>
      <c r="D1" s="49"/>
      <c r="E1" s="49"/>
      <c r="F1" s="50"/>
      <c r="G1" s="51" t="s">
        <v>53</v>
      </c>
      <c r="H1" s="51"/>
      <c r="I1" s="51"/>
      <c r="J1" s="51"/>
      <c r="K1" s="51"/>
    </row>
    <row r="2" spans="1:11" x14ac:dyDescent="0.25">
      <c r="A2" s="47" t="s">
        <v>59</v>
      </c>
      <c r="B2" s="52">
        <v>-0.15526000000000001</v>
      </c>
      <c r="C2" s="52">
        <v>-0.19162000000000001</v>
      </c>
      <c r="D2" s="52">
        <v>5.1330000000000004E-3</v>
      </c>
      <c r="E2" s="52">
        <v>-0.13472999999999999</v>
      </c>
      <c r="F2" s="52">
        <v>8.6399000000000004E-2</v>
      </c>
      <c r="G2" s="52">
        <v>-2.053E-2</v>
      </c>
      <c r="H2" s="52">
        <v>-8.4690000000000001E-2</v>
      </c>
      <c r="I2" s="52">
        <v>0.231822</v>
      </c>
      <c r="J2" s="52">
        <v>9.1958999999999999E-2</v>
      </c>
      <c r="K2" s="52">
        <v>-0.13174</v>
      </c>
    </row>
    <row r="3" spans="1:11" x14ac:dyDescent="0.25">
      <c r="A3" s="47" t="s">
        <v>60</v>
      </c>
      <c r="B3" s="52">
        <v>-0.24772</v>
      </c>
      <c r="C3" s="52">
        <v>-9.5740000000000006E-2</v>
      </c>
      <c r="D3" s="52">
        <v>-0.35410000000000003</v>
      </c>
      <c r="E3" s="52">
        <v>0.208207</v>
      </c>
      <c r="F3" s="52">
        <v>5.6231000000000003E-2</v>
      </c>
      <c r="G3" s="52">
        <v>4.8632000000000002E-2</v>
      </c>
      <c r="H3" s="52">
        <v>0.26139800000000002</v>
      </c>
      <c r="I3" s="52">
        <v>-0.18693000000000001</v>
      </c>
      <c r="J3" s="52">
        <v>7.9027E-2</v>
      </c>
      <c r="K3" s="52">
        <v>-8.0549999999999997E-2</v>
      </c>
    </row>
    <row r="4" spans="1:11" x14ac:dyDescent="0.25">
      <c r="A4" s="47" t="s">
        <v>61</v>
      </c>
      <c r="B4" s="52">
        <v>-7.4340000000000003E-2</v>
      </c>
      <c r="C4" s="52">
        <v>-0.20554</v>
      </c>
      <c r="D4" s="52">
        <v>-4.5190000000000001E-2</v>
      </c>
      <c r="E4" s="52">
        <v>-0.11808</v>
      </c>
      <c r="F4" s="52">
        <v>-0.12536</v>
      </c>
      <c r="G4" s="52">
        <v>7.1429000000000006E-2</v>
      </c>
      <c r="H4" s="52">
        <v>-0.35859999999999997</v>
      </c>
      <c r="I4" s="52">
        <v>5.6850999999999999E-2</v>
      </c>
      <c r="J4" s="52">
        <v>0.34839700000000001</v>
      </c>
      <c r="K4" s="52">
        <v>-0.11808</v>
      </c>
    </row>
    <row r="5" spans="1:11" x14ac:dyDescent="0.25">
      <c r="A5" s="47" t="s">
        <v>62</v>
      </c>
      <c r="B5" s="52">
        <v>1.0324E-2</v>
      </c>
      <c r="C5" s="52">
        <v>-0.41739999999999999</v>
      </c>
      <c r="D5" s="52">
        <v>-0.45428000000000002</v>
      </c>
      <c r="E5" s="52">
        <v>-1.917E-2</v>
      </c>
      <c r="F5" s="52">
        <v>-0.24779000000000001</v>
      </c>
      <c r="G5" s="52">
        <v>-0.31415999999999999</v>
      </c>
      <c r="H5" s="52">
        <v>2.9499999999999999E-3</v>
      </c>
      <c r="I5" s="52">
        <v>-0.30678</v>
      </c>
      <c r="J5" s="52">
        <v>-6.3420000000000004E-2</v>
      </c>
      <c r="K5" s="52">
        <v>-4.8669999999999998E-2</v>
      </c>
    </row>
    <row r="6" spans="1:11" x14ac:dyDescent="0.25">
      <c r="A6" s="47" t="s">
        <v>63</v>
      </c>
      <c r="B6" s="52">
        <v>-0.1938</v>
      </c>
      <c r="C6" s="52">
        <v>0.144703</v>
      </c>
      <c r="D6" s="52">
        <v>-0.22481000000000001</v>
      </c>
      <c r="E6" s="52">
        <v>-0.25323000000000001</v>
      </c>
      <c r="F6" s="52">
        <v>-0.17313000000000001</v>
      </c>
      <c r="G6" s="52">
        <v>-4.6510000000000003E-2</v>
      </c>
      <c r="H6" s="52">
        <v>0.44961200000000001</v>
      </c>
      <c r="I6" s="52">
        <v>-3.8760000000000003E-2</v>
      </c>
      <c r="J6" s="52">
        <v>4.9096000000000001E-2</v>
      </c>
      <c r="K6" s="52">
        <v>-0.37468000000000001</v>
      </c>
    </row>
    <row r="7" spans="1:11" x14ac:dyDescent="0.25">
      <c r="A7" s="47" t="s">
        <v>64</v>
      </c>
      <c r="B7" s="52">
        <v>-0.41964000000000001</v>
      </c>
      <c r="C7" s="52">
        <v>-2.98E-3</v>
      </c>
      <c r="D7" s="52">
        <v>-0.41071000000000002</v>
      </c>
      <c r="E7" s="52">
        <v>-0.26488</v>
      </c>
      <c r="F7" s="52">
        <v>-0.38392999999999999</v>
      </c>
      <c r="G7" s="52">
        <v>-0.28273999999999999</v>
      </c>
      <c r="H7" s="52">
        <v>-0.22917000000000001</v>
      </c>
      <c r="I7" s="52">
        <v>-0.42559999999999998</v>
      </c>
      <c r="J7" s="52">
        <v>-0.22917000000000001</v>
      </c>
      <c r="K7" s="52">
        <v>-0.44047999999999998</v>
      </c>
    </row>
    <row r="8" spans="1:11" x14ac:dyDescent="0.25">
      <c r="A8" s="47" t="s">
        <v>65</v>
      </c>
      <c r="B8" s="52">
        <v>-7.775E-2</v>
      </c>
      <c r="C8" s="52">
        <v>6.6969000000000001E-2</v>
      </c>
      <c r="D8" s="52">
        <v>-0.14585999999999999</v>
      </c>
      <c r="E8" s="52">
        <v>-0.13450999999999999</v>
      </c>
      <c r="F8" s="52">
        <v>0.39614100000000002</v>
      </c>
      <c r="G8" s="52">
        <v>-9.1939999999999994E-2</v>
      </c>
      <c r="H8" s="52">
        <v>0.27979599999999999</v>
      </c>
      <c r="I8" s="52">
        <v>2.4403999999999999E-2</v>
      </c>
      <c r="J8" s="52">
        <v>0.29398400000000002</v>
      </c>
      <c r="K8" s="52">
        <v>-8.6269999999999999E-2</v>
      </c>
    </row>
    <row r="9" spans="1:11" x14ac:dyDescent="0.25">
      <c r="A9" s="47" t="s">
        <v>66</v>
      </c>
      <c r="B9" s="52">
        <v>-0.16969000000000001</v>
      </c>
      <c r="C9" s="52">
        <v>6.2801999999999997E-2</v>
      </c>
      <c r="D9" s="52">
        <v>-0.15459000000000001</v>
      </c>
      <c r="E9" s="52">
        <v>-6.4009999999999997E-2</v>
      </c>
      <c r="F9" s="52">
        <v>4.1667000000000003E-2</v>
      </c>
      <c r="G9" s="52">
        <v>-9.4200000000000006E-2</v>
      </c>
      <c r="H9" s="52">
        <v>-3.62E-3</v>
      </c>
      <c r="I9" s="52">
        <v>0.132246</v>
      </c>
      <c r="J9" s="52">
        <v>-0.16969000000000001</v>
      </c>
      <c r="K9" s="52">
        <v>-0.21498</v>
      </c>
    </row>
    <row r="10" spans="1:11" x14ac:dyDescent="0.25">
      <c r="A10" s="47" t="s">
        <v>67</v>
      </c>
      <c r="B10" s="52">
        <v>-0.27044000000000001</v>
      </c>
      <c r="C10" s="52">
        <v>0.132075</v>
      </c>
      <c r="D10" s="52">
        <v>-0.10063</v>
      </c>
      <c r="E10" s="52">
        <v>-0.10692</v>
      </c>
      <c r="F10" s="52">
        <v>-0.21384</v>
      </c>
      <c r="G10" s="52">
        <v>-3.1449999999999999E-2</v>
      </c>
      <c r="H10" s="52">
        <v>-0.16352</v>
      </c>
      <c r="I10" s="52">
        <v>-0.10063</v>
      </c>
      <c r="J10" s="52">
        <v>-0.31447000000000003</v>
      </c>
      <c r="K10" s="52">
        <v>-0.22012999999999999</v>
      </c>
    </row>
    <row r="11" spans="1:11" x14ac:dyDescent="0.25">
      <c r="A11" s="47" t="s">
        <v>68</v>
      </c>
      <c r="B11" s="52">
        <v>-3.4040000000000001E-2</v>
      </c>
      <c r="C11" s="52">
        <v>-1.277E-2</v>
      </c>
      <c r="D11" s="52">
        <v>-6.3829999999999998E-2</v>
      </c>
      <c r="E11" s="52">
        <v>-0.10638</v>
      </c>
      <c r="F11" s="52">
        <v>-0.11489000000000001</v>
      </c>
      <c r="G11" s="52">
        <v>0.15319099999999999</v>
      </c>
      <c r="H11" s="52">
        <v>-0.18298</v>
      </c>
      <c r="I11" s="52">
        <v>0.36170200000000002</v>
      </c>
      <c r="J11" s="52">
        <v>-0.42553000000000002</v>
      </c>
      <c r="K11" s="52">
        <v>-0.31489</v>
      </c>
    </row>
    <row r="12" spans="1:11" x14ac:dyDescent="0.25">
      <c r="A12" s="47" t="s">
        <v>69</v>
      </c>
      <c r="B12" s="52">
        <v>-0.31143999999999999</v>
      </c>
      <c r="C12" s="52">
        <v>0.157196</v>
      </c>
      <c r="D12" s="52">
        <v>-0.10700999999999999</v>
      </c>
      <c r="E12" s="52">
        <v>-0.10700999999999999</v>
      </c>
      <c r="F12" s="52">
        <v>-0.23025999999999999</v>
      </c>
      <c r="G12" s="52">
        <v>-6.3469999999999999E-2</v>
      </c>
      <c r="H12" s="52">
        <v>-0.16014999999999999</v>
      </c>
      <c r="I12" s="52">
        <v>-0.18081</v>
      </c>
      <c r="J12" s="52">
        <v>-0.29520000000000002</v>
      </c>
      <c r="K12" s="52">
        <v>-0.20369000000000001</v>
      </c>
    </row>
    <row r="13" spans="1:11" x14ac:dyDescent="0.25">
      <c r="A13" s="47" t="s">
        <v>70</v>
      </c>
      <c r="B13" s="52">
        <v>1.9691E-2</v>
      </c>
      <c r="C13" s="52">
        <v>0.118143</v>
      </c>
      <c r="D13" s="52">
        <v>0.35724299999999998</v>
      </c>
      <c r="E13" s="52">
        <v>0.37834000000000001</v>
      </c>
      <c r="F13" s="52">
        <v>0.392405</v>
      </c>
      <c r="G13" s="52">
        <v>-0.35302</v>
      </c>
      <c r="H13" s="52">
        <v>4.7820000000000001E-2</v>
      </c>
      <c r="I13" s="52">
        <v>-0.10689</v>
      </c>
      <c r="J13" s="52">
        <v>0.14627299999999999</v>
      </c>
      <c r="K13" s="52">
        <v>0.174402</v>
      </c>
    </row>
    <row r="14" spans="1:11" x14ac:dyDescent="0.25">
      <c r="A14" s="47" t="s">
        <v>71</v>
      </c>
      <c r="B14" s="52">
        <v>1.1363639999999999</v>
      </c>
      <c r="C14" s="52">
        <v>0.95454499999999998</v>
      </c>
      <c r="D14" s="52">
        <v>0.227273</v>
      </c>
      <c r="E14" s="52">
        <v>0.62121199999999999</v>
      </c>
      <c r="F14" s="52">
        <v>-6.0609999999999997E-2</v>
      </c>
      <c r="G14" s="52">
        <v>-0.35302</v>
      </c>
      <c r="H14" s="52">
        <v>4.7820000000000001E-2</v>
      </c>
      <c r="I14" s="52">
        <v>-0.10689</v>
      </c>
      <c r="J14" s="52">
        <v>0.14627299999999999</v>
      </c>
      <c r="K14" s="52">
        <v>0.174402</v>
      </c>
    </row>
    <row r="15" spans="1:11" x14ac:dyDescent="0.25">
      <c r="A15" s="47" t="s">
        <v>72</v>
      </c>
      <c r="B15" s="52">
        <v>1.5325999999999999E-2</v>
      </c>
      <c r="C15" s="52">
        <v>0.13026799999999999</v>
      </c>
      <c r="D15" s="52">
        <v>-0.38696999999999998</v>
      </c>
      <c r="E15" s="52">
        <v>-0.27202999999999999</v>
      </c>
      <c r="F15" s="52">
        <v>-0.54022999999999999</v>
      </c>
      <c r="G15" s="52">
        <v>-3.0300000000000001E-2</v>
      </c>
      <c r="H15" s="52">
        <v>0.57575799999999999</v>
      </c>
      <c r="I15" s="52">
        <v>-4.5449999999999997E-2</v>
      </c>
      <c r="J15" s="52">
        <v>-0.10606</v>
      </c>
      <c r="K15" s="52">
        <v>-0.33333000000000002</v>
      </c>
    </row>
    <row r="16" spans="1:11" x14ac:dyDescent="0.25">
      <c r="A16" s="47" t="s">
        <v>73</v>
      </c>
      <c r="B16" s="52">
        <v>5.5129999999999997E-3</v>
      </c>
      <c r="C16" s="52">
        <v>-0.21586</v>
      </c>
      <c r="D16" s="52">
        <v>-0.17193</v>
      </c>
      <c r="E16" s="52">
        <v>0.15137200000000001</v>
      </c>
      <c r="F16" s="52">
        <v>-0.23452000000000001</v>
      </c>
      <c r="G16" s="52">
        <v>-0.30371999999999999</v>
      </c>
      <c r="H16" s="52">
        <v>0.11691699999999999</v>
      </c>
      <c r="I16" s="52">
        <v>-8.0000000000000004E-4</v>
      </c>
      <c r="J16" s="52">
        <v>0.23463899999999999</v>
      </c>
      <c r="K16" s="52">
        <v>0.14763999999999999</v>
      </c>
    </row>
    <row r="17" spans="1:11" x14ac:dyDescent="0.25">
      <c r="A17" s="47" t="s">
        <v>74</v>
      </c>
      <c r="B17" s="52">
        <v>0.377025</v>
      </c>
      <c r="C17" s="52">
        <v>0.26656800000000003</v>
      </c>
      <c r="D17" s="52">
        <v>0.29111399999999998</v>
      </c>
      <c r="E17" s="52">
        <v>0.200295</v>
      </c>
      <c r="F17" s="52">
        <v>0.36720700000000001</v>
      </c>
      <c r="G17" s="52">
        <v>-0.39372000000000001</v>
      </c>
      <c r="H17" s="52">
        <v>-0.35443999999999998</v>
      </c>
      <c r="I17" s="52">
        <v>-0.3029</v>
      </c>
      <c r="J17" s="52">
        <v>-0.59499000000000002</v>
      </c>
      <c r="K17" s="52">
        <v>-0.47716999999999998</v>
      </c>
    </row>
  </sheetData>
  <mergeCells count="2">
    <mergeCell ref="G1:K1"/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1EE25-642D-4B6E-B24C-0122E7806B87}">
  <dimension ref="A1:S6"/>
  <sheetViews>
    <sheetView workbookViewId="0">
      <selection activeCell="E26" sqref="E26"/>
    </sheetView>
  </sheetViews>
  <sheetFormatPr defaultRowHeight="15.75" x14ac:dyDescent="0.25"/>
  <sheetData>
    <row r="1" spans="1:19" x14ac:dyDescent="0.25">
      <c r="B1" s="46" t="s">
        <v>15</v>
      </c>
      <c r="C1" s="46"/>
      <c r="D1" s="46"/>
      <c r="E1" s="46"/>
      <c r="F1" s="46"/>
      <c r="G1" s="46"/>
      <c r="H1" s="46" t="s">
        <v>53</v>
      </c>
      <c r="I1" s="46"/>
      <c r="J1" s="46"/>
      <c r="K1" s="46"/>
      <c r="L1" s="46"/>
      <c r="M1" s="46"/>
      <c r="N1" s="46" t="s">
        <v>11</v>
      </c>
      <c r="O1" s="46"/>
      <c r="P1" s="46"/>
      <c r="Q1" s="46"/>
      <c r="R1" s="46"/>
      <c r="S1" s="46"/>
    </row>
    <row r="2" spans="1:19" x14ac:dyDescent="0.25">
      <c r="A2" s="47">
        <v>0</v>
      </c>
      <c r="B2" s="45">
        <v>1</v>
      </c>
      <c r="C2" s="45">
        <v>1</v>
      </c>
      <c r="D2" s="45">
        <v>1</v>
      </c>
      <c r="E2" s="45">
        <v>1</v>
      </c>
      <c r="F2" s="45">
        <v>1</v>
      </c>
      <c r="G2" s="45">
        <v>1</v>
      </c>
      <c r="H2" s="45">
        <v>1</v>
      </c>
      <c r="I2" s="45">
        <v>1</v>
      </c>
      <c r="J2" s="45">
        <v>1</v>
      </c>
      <c r="K2" s="45">
        <v>1</v>
      </c>
      <c r="L2" s="45">
        <v>1</v>
      </c>
      <c r="M2" s="45">
        <v>1</v>
      </c>
      <c r="N2" s="45">
        <v>1</v>
      </c>
      <c r="O2" s="45">
        <v>1</v>
      </c>
      <c r="P2" s="45">
        <v>1</v>
      </c>
      <c r="Q2" s="45">
        <v>1</v>
      </c>
      <c r="R2" s="45">
        <v>1</v>
      </c>
      <c r="S2" s="45">
        <v>1</v>
      </c>
    </row>
    <row r="3" spans="1:19" x14ac:dyDescent="0.25">
      <c r="A3" s="47">
        <v>1</v>
      </c>
      <c r="B3" s="45">
        <v>1.1446540000000001</v>
      </c>
      <c r="C3" s="45">
        <v>0.79128100000000001</v>
      </c>
      <c r="D3" s="45">
        <v>0.94186000000000003</v>
      </c>
      <c r="E3" s="45">
        <v>0.74712599999999996</v>
      </c>
      <c r="F3" s="45">
        <v>1.105769</v>
      </c>
      <c r="G3" s="45">
        <v>1.262626</v>
      </c>
      <c r="H3" s="45">
        <v>1.124312</v>
      </c>
      <c r="I3" s="45">
        <v>1.1232880000000001</v>
      </c>
      <c r="J3" s="45">
        <v>0.96759300000000004</v>
      </c>
      <c r="K3" s="45">
        <v>0.781362</v>
      </c>
      <c r="L3" s="45">
        <v>1.2803819999999999</v>
      </c>
      <c r="M3" s="45">
        <v>0.75555600000000001</v>
      </c>
      <c r="N3" s="45">
        <v>1.2904040000000001</v>
      </c>
      <c r="O3" s="45">
        <v>1.191756</v>
      </c>
      <c r="P3" s="45">
        <v>0.92063499999999998</v>
      </c>
      <c r="Q3" s="45">
        <v>1.1666669999999999</v>
      </c>
      <c r="R3" s="45">
        <v>1.039644</v>
      </c>
      <c r="S3" s="45">
        <v>1.4826839999999999</v>
      </c>
    </row>
    <row r="4" spans="1:19" x14ac:dyDescent="0.25">
      <c r="A4" s="47">
        <v>2</v>
      </c>
      <c r="B4" s="45">
        <v>0.90484799999999999</v>
      </c>
      <c r="C4" s="45">
        <v>0.90817899999999996</v>
      </c>
      <c r="D4" s="45">
        <v>0.94573600000000002</v>
      </c>
      <c r="E4" s="45">
        <v>0.88888900000000004</v>
      </c>
      <c r="F4" s="45">
        <v>1.362179</v>
      </c>
      <c r="G4" s="45">
        <v>1.0164139999999999</v>
      </c>
      <c r="H4" s="45">
        <v>1.3734869999999999</v>
      </c>
      <c r="I4" s="45">
        <v>1.726027</v>
      </c>
      <c r="J4" s="45">
        <v>1.5925929999999999</v>
      </c>
      <c r="K4" s="45">
        <v>1.057348</v>
      </c>
      <c r="L4" s="45">
        <v>1.4930559999999999</v>
      </c>
      <c r="M4" s="45">
        <v>1.1174599999999999</v>
      </c>
      <c r="N4" s="45">
        <v>1.3861110000000001</v>
      </c>
      <c r="O4" s="45">
        <v>2.1093190000000002</v>
      </c>
      <c r="P4" s="45">
        <v>1.3862429999999999</v>
      </c>
      <c r="Q4" s="45">
        <v>1.4375</v>
      </c>
      <c r="R4" s="45">
        <v>1.7880259999999999</v>
      </c>
      <c r="S4" s="45">
        <v>1.785714</v>
      </c>
    </row>
    <row r="5" spans="1:19" x14ac:dyDescent="0.25">
      <c r="A5" s="47">
        <v>3</v>
      </c>
      <c r="B5" s="45">
        <v>1.310273</v>
      </c>
      <c r="C5" s="45">
        <v>0.89506200000000002</v>
      </c>
      <c r="D5" s="45">
        <v>1.4612400000000001</v>
      </c>
      <c r="E5" s="45">
        <v>1.321839</v>
      </c>
      <c r="F5" s="45">
        <v>1.482372</v>
      </c>
      <c r="G5" s="45">
        <v>1.5656570000000001</v>
      </c>
      <c r="H5" s="45">
        <v>1.776678</v>
      </c>
      <c r="I5" s="45">
        <v>2.9086759999999998</v>
      </c>
      <c r="J5" s="45">
        <v>2.9444439999999998</v>
      </c>
      <c r="K5" s="45">
        <v>1.935484</v>
      </c>
      <c r="L5" s="45">
        <v>2.8515630000000001</v>
      </c>
      <c r="M5" s="45">
        <v>1.9555560000000001</v>
      </c>
      <c r="N5" s="45">
        <v>1.9848479999999999</v>
      </c>
      <c r="O5" s="45">
        <v>2.6045400000000001</v>
      </c>
      <c r="P5" s="45">
        <v>2.4074070000000001</v>
      </c>
      <c r="Q5" s="45">
        <v>2.359375</v>
      </c>
      <c r="R5" s="45">
        <v>2.904531</v>
      </c>
      <c r="S5" s="45">
        <v>2.954545</v>
      </c>
    </row>
    <row r="6" spans="1:19" x14ac:dyDescent="0.25">
      <c r="A6" s="47">
        <v>4</v>
      </c>
      <c r="B6" s="45">
        <v>1.2688680000000001</v>
      </c>
      <c r="C6" s="45">
        <v>1.1666669999999999</v>
      </c>
      <c r="D6" s="45">
        <v>1.2248060000000001</v>
      </c>
      <c r="E6" s="45">
        <v>1.0613030000000001</v>
      </c>
      <c r="F6" s="45">
        <v>1.3701920000000001</v>
      </c>
      <c r="G6" s="45">
        <v>1.5214650000000001</v>
      </c>
      <c r="H6" s="45">
        <v>1.930693</v>
      </c>
      <c r="I6" s="45">
        <v>2.5251139999999999</v>
      </c>
      <c r="J6" s="45">
        <v>2.2592590000000001</v>
      </c>
      <c r="K6" s="45">
        <v>2.0896059999999999</v>
      </c>
      <c r="L6" s="45">
        <v>2.4392360000000002</v>
      </c>
      <c r="M6" s="45">
        <v>1.8126979999999999</v>
      </c>
      <c r="N6" s="45">
        <v>1.822727</v>
      </c>
      <c r="O6" s="45">
        <v>2.2586620000000002</v>
      </c>
      <c r="P6" s="45">
        <v>2.0105819999999999</v>
      </c>
      <c r="Q6" s="45">
        <v>1.9375</v>
      </c>
      <c r="R6" s="45">
        <v>2.5364080000000002</v>
      </c>
      <c r="S6" s="45">
        <v>3.1168830000000001</v>
      </c>
    </row>
  </sheetData>
  <mergeCells count="3">
    <mergeCell ref="B1:G1"/>
    <mergeCell ref="H1:M1"/>
    <mergeCell ref="N1:S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9CF43-2310-4C17-BE8F-37C6D32C1CB1}">
  <dimension ref="A1:P9"/>
  <sheetViews>
    <sheetView workbookViewId="0">
      <selection activeCell="N22" sqref="N22"/>
    </sheetView>
  </sheetViews>
  <sheetFormatPr defaultRowHeight="15.75" x14ac:dyDescent="0.25"/>
  <sheetData>
    <row r="1" spans="1:16" x14ac:dyDescent="0.25">
      <c r="B1" s="46" t="s">
        <v>54</v>
      </c>
      <c r="C1" s="46"/>
      <c r="D1" s="46"/>
      <c r="E1" s="46"/>
      <c r="F1" s="46"/>
      <c r="G1" s="46" t="s">
        <v>53</v>
      </c>
      <c r="H1" s="46"/>
      <c r="I1" s="46"/>
      <c r="J1" s="46"/>
      <c r="K1" s="46"/>
      <c r="L1" s="46" t="s">
        <v>55</v>
      </c>
      <c r="M1" s="46"/>
      <c r="N1" s="46"/>
      <c r="O1" s="46"/>
      <c r="P1" s="46"/>
    </row>
    <row r="2" spans="1:16" x14ac:dyDescent="0.25">
      <c r="A2" s="47">
        <v>0</v>
      </c>
      <c r="B2" s="45">
        <v>13.33333</v>
      </c>
      <c r="C2" s="45">
        <v>8.6366669999999992</v>
      </c>
      <c r="D2" s="45">
        <v>9.27</v>
      </c>
      <c r="E2" s="45">
        <v>10.43333</v>
      </c>
      <c r="F2" s="45">
        <v>13.033329999999999</v>
      </c>
      <c r="G2" s="45">
        <v>5.4233330000000004</v>
      </c>
      <c r="H2" s="45">
        <v>4.773333</v>
      </c>
      <c r="I2" s="45">
        <v>7.443333</v>
      </c>
      <c r="J2" s="45">
        <v>6.72</v>
      </c>
      <c r="K2" s="45">
        <v>6.4966670000000004</v>
      </c>
      <c r="L2" s="45">
        <v>6.2833329999999998</v>
      </c>
      <c r="M2" s="45">
        <v>4.2933329999999996</v>
      </c>
      <c r="N2" s="45">
        <v>7.36</v>
      </c>
      <c r="O2" s="45">
        <v>7.9033329999999999</v>
      </c>
      <c r="P2" s="45">
        <v>5.59</v>
      </c>
    </row>
    <row r="3" spans="1:16" x14ac:dyDescent="0.25">
      <c r="A3" s="47">
        <v>1</v>
      </c>
      <c r="B3" s="45">
        <v>4.68</v>
      </c>
      <c r="C3" s="45">
        <v>8.4600000000000009</v>
      </c>
      <c r="D3" s="45">
        <v>9.6733329999999995</v>
      </c>
      <c r="E3" s="45">
        <v>9.8833330000000004</v>
      </c>
      <c r="F3" s="45">
        <v>12.966670000000001</v>
      </c>
      <c r="G3" s="45">
        <v>3.443333</v>
      </c>
      <c r="H3" s="45">
        <v>3.08</v>
      </c>
      <c r="I3" s="45">
        <v>6.4233330000000004</v>
      </c>
      <c r="J3" s="45">
        <v>6.22</v>
      </c>
      <c r="K3" s="45">
        <v>5.9</v>
      </c>
      <c r="L3" s="45">
        <v>4.1133329999999999</v>
      </c>
      <c r="M3" s="45">
        <v>4.3600000000000003</v>
      </c>
      <c r="N3" s="45">
        <v>5.9466669999999997</v>
      </c>
      <c r="O3" s="45">
        <v>6.3733329999999997</v>
      </c>
      <c r="P3" s="45">
        <v>5.88</v>
      </c>
    </row>
    <row r="4" spans="1:16" x14ac:dyDescent="0.25">
      <c r="A4" s="47">
        <v>2</v>
      </c>
      <c r="B4" s="45">
        <v>13.466670000000001</v>
      </c>
      <c r="C4" s="45">
        <v>15.23333</v>
      </c>
      <c r="D4" s="45">
        <v>17.133330000000001</v>
      </c>
      <c r="E4" s="45">
        <v>16.8</v>
      </c>
      <c r="F4" s="45">
        <v>15.76667</v>
      </c>
      <c r="G4" s="45">
        <v>12.16667</v>
      </c>
      <c r="H4" s="45">
        <v>11.83333</v>
      </c>
      <c r="I4" s="45">
        <v>14.466670000000001</v>
      </c>
      <c r="J4" s="45">
        <v>10.453329999999999</v>
      </c>
      <c r="K4" s="45">
        <v>12.83333</v>
      </c>
      <c r="L4" s="45">
        <v>12.8</v>
      </c>
      <c r="M4" s="45">
        <v>14.5</v>
      </c>
      <c r="N4" s="45">
        <v>13.466670000000001</v>
      </c>
      <c r="O4" s="45">
        <v>11.866669999999999</v>
      </c>
      <c r="P4" s="45">
        <v>15.8</v>
      </c>
    </row>
    <row r="5" spans="1:16" x14ac:dyDescent="0.25">
      <c r="A5" s="47">
        <v>3</v>
      </c>
      <c r="B5" s="45">
        <v>30.233329999999999</v>
      </c>
      <c r="C5" s="45">
        <v>27.366669999999999</v>
      </c>
      <c r="D5" s="45">
        <v>28.7</v>
      </c>
      <c r="E5" s="45">
        <v>27.266670000000001</v>
      </c>
      <c r="F5" s="45">
        <v>25.5</v>
      </c>
      <c r="G5" s="45">
        <v>30.066669999999998</v>
      </c>
      <c r="H5" s="45">
        <v>30.533329999999999</v>
      </c>
      <c r="I5" s="45">
        <v>28.6</v>
      </c>
      <c r="J5" s="45">
        <v>25.3</v>
      </c>
      <c r="K5" s="45">
        <v>29.4</v>
      </c>
      <c r="L5" s="45">
        <v>32.1</v>
      </c>
      <c r="M5" s="45">
        <v>33.066670000000002</v>
      </c>
      <c r="N5" s="45">
        <v>27.566669999999998</v>
      </c>
      <c r="O5" s="45">
        <v>26.366669999999999</v>
      </c>
      <c r="P5" s="45">
        <v>31.866669999999999</v>
      </c>
    </row>
    <row r="6" spans="1:16" x14ac:dyDescent="0.25">
      <c r="A6" s="47">
        <v>4</v>
      </c>
      <c r="B6" s="45">
        <v>25.8</v>
      </c>
      <c r="C6" s="45">
        <v>27.5</v>
      </c>
      <c r="D6" s="45">
        <v>22.633330000000001</v>
      </c>
      <c r="E6" s="45">
        <v>23.066669999999998</v>
      </c>
      <c r="F6" s="45">
        <v>23.366669999999999</v>
      </c>
      <c r="G6" s="45">
        <v>33.566670000000002</v>
      </c>
      <c r="H6" s="45">
        <v>33.033329999999999</v>
      </c>
      <c r="I6" s="45">
        <v>27.8</v>
      </c>
      <c r="J6" s="45">
        <v>31.66667</v>
      </c>
      <c r="K6" s="45">
        <v>32.4</v>
      </c>
      <c r="L6" s="45">
        <v>30.733329999999999</v>
      </c>
      <c r="M6" s="45">
        <v>29.433330000000002</v>
      </c>
      <c r="N6" s="45">
        <v>27.033329999999999</v>
      </c>
      <c r="O6" s="45">
        <v>29.4</v>
      </c>
      <c r="P6" s="45">
        <v>28.83333</v>
      </c>
    </row>
    <row r="7" spans="1:16" x14ac:dyDescent="0.25">
      <c r="A7" s="47">
        <v>5</v>
      </c>
      <c r="B7" s="45">
        <v>7.2833329999999998</v>
      </c>
      <c r="C7" s="45">
        <v>8.2866669999999996</v>
      </c>
      <c r="D7" s="45">
        <v>6.8</v>
      </c>
      <c r="E7" s="45">
        <v>6.8333329999999997</v>
      </c>
      <c r="F7" s="45">
        <v>5.9466669999999997</v>
      </c>
      <c r="G7" s="45">
        <v>10.5</v>
      </c>
      <c r="H7" s="45">
        <v>11.2</v>
      </c>
      <c r="I7" s="45">
        <v>9.58</v>
      </c>
      <c r="J7" s="45">
        <v>12.866669999999999</v>
      </c>
      <c r="K7" s="45">
        <v>9.3466670000000001</v>
      </c>
      <c r="L7" s="45">
        <v>9.3266670000000005</v>
      </c>
      <c r="M7" s="45">
        <v>8.57</v>
      </c>
      <c r="N7" s="45">
        <v>10.83333</v>
      </c>
      <c r="O7" s="45">
        <v>10.9</v>
      </c>
      <c r="P7" s="45">
        <v>7.62</v>
      </c>
    </row>
    <row r="8" spans="1:16" x14ac:dyDescent="0.25">
      <c r="A8" s="47">
        <v>6</v>
      </c>
      <c r="B8" s="45">
        <v>1.52</v>
      </c>
      <c r="C8" s="45">
        <v>1.8533329999999999</v>
      </c>
      <c r="D8" s="45">
        <v>1.74</v>
      </c>
      <c r="E8" s="45">
        <v>1.726667</v>
      </c>
      <c r="F8" s="45">
        <v>1.1233329999999999</v>
      </c>
      <c r="G8" s="45">
        <v>2.3466670000000001</v>
      </c>
      <c r="H8" s="45">
        <v>2.536667</v>
      </c>
      <c r="I8" s="45">
        <v>2.076667</v>
      </c>
      <c r="J8" s="45">
        <v>2.85</v>
      </c>
      <c r="K8" s="45">
        <v>1.586667</v>
      </c>
      <c r="L8" s="45">
        <v>2.173333</v>
      </c>
      <c r="M8" s="45">
        <v>2.0633330000000001</v>
      </c>
      <c r="N8" s="45">
        <v>2.8933330000000002</v>
      </c>
      <c r="O8" s="45">
        <v>2.61</v>
      </c>
      <c r="P8" s="45">
        <v>1.5933330000000001</v>
      </c>
    </row>
    <row r="9" spans="1:16" x14ac:dyDescent="0.25">
      <c r="A9" s="47">
        <v>7</v>
      </c>
      <c r="B9" s="45">
        <v>0.45</v>
      </c>
      <c r="C9" s="45">
        <v>0.78</v>
      </c>
      <c r="D9" s="45">
        <v>0.87666699999999997</v>
      </c>
      <c r="E9" s="45">
        <v>0.81</v>
      </c>
      <c r="F9" s="45">
        <v>0.48333300000000001</v>
      </c>
      <c r="G9" s="45">
        <v>0.776667</v>
      </c>
      <c r="H9" s="45">
        <v>0.95666700000000005</v>
      </c>
      <c r="I9" s="45">
        <v>0.98333300000000001</v>
      </c>
      <c r="J9" s="45">
        <v>1.17</v>
      </c>
      <c r="K9" s="45">
        <v>0.56333299999999997</v>
      </c>
      <c r="L9" s="45">
        <v>0.76333300000000004</v>
      </c>
      <c r="M9" s="45">
        <v>0.71333299999999999</v>
      </c>
      <c r="N9" s="45">
        <v>1.27</v>
      </c>
      <c r="O9" s="45">
        <v>1.253333</v>
      </c>
      <c r="P9" s="45">
        <v>0.65333300000000005</v>
      </c>
    </row>
  </sheetData>
  <mergeCells count="3">
    <mergeCell ref="B1:F1"/>
    <mergeCell ref="G1:K1"/>
    <mergeCell ref="L1:P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3906D-6CA0-4EBD-8F9A-BF2227E09A31}">
  <dimension ref="A1:S5"/>
  <sheetViews>
    <sheetView workbookViewId="0">
      <selection activeCell="I13" sqref="I13"/>
    </sheetView>
  </sheetViews>
  <sheetFormatPr defaultRowHeight="15.75" x14ac:dyDescent="0.25"/>
  <sheetData>
    <row r="1" spans="1:19" x14ac:dyDescent="0.25">
      <c r="B1" s="46" t="s">
        <v>15</v>
      </c>
      <c r="C1" s="46"/>
      <c r="D1" s="46"/>
      <c r="E1" s="46"/>
      <c r="F1" s="46"/>
      <c r="G1" s="46"/>
      <c r="H1" s="46" t="s">
        <v>53</v>
      </c>
      <c r="I1" s="46"/>
      <c r="J1" s="46"/>
      <c r="K1" s="46"/>
      <c r="L1" s="46"/>
      <c r="M1" s="46"/>
      <c r="N1" s="46" t="s">
        <v>11</v>
      </c>
      <c r="O1" s="46"/>
      <c r="P1" s="46"/>
      <c r="Q1" s="46"/>
      <c r="R1" s="46"/>
      <c r="S1" s="46"/>
    </row>
    <row r="2" spans="1:19" x14ac:dyDescent="0.25">
      <c r="A2" s="47">
        <v>1</v>
      </c>
      <c r="B2" s="45">
        <v>3.016667</v>
      </c>
      <c r="C2" s="45">
        <v>3.536667</v>
      </c>
      <c r="D2" s="45">
        <v>1.193333</v>
      </c>
      <c r="E2" s="45">
        <v>1.48</v>
      </c>
      <c r="F2" s="45">
        <v>1.4066669999999999</v>
      </c>
      <c r="G2" s="45"/>
      <c r="H2" s="45">
        <v>2.0666669999999998</v>
      </c>
      <c r="I2" s="45">
        <v>1.53</v>
      </c>
      <c r="J2" s="45">
        <v>1.836667</v>
      </c>
      <c r="K2" s="45">
        <v>1.756667</v>
      </c>
      <c r="L2" s="45">
        <v>1.44</v>
      </c>
      <c r="M2" s="45"/>
      <c r="N2" s="45">
        <v>0.61</v>
      </c>
      <c r="O2" s="45">
        <v>0.403333</v>
      </c>
      <c r="P2" s="45">
        <v>0.47</v>
      </c>
      <c r="Q2" s="45">
        <v>0.61666699999999997</v>
      </c>
      <c r="R2" s="45">
        <v>0.22</v>
      </c>
      <c r="S2" s="45"/>
    </row>
    <row r="3" spans="1:19" x14ac:dyDescent="0.25">
      <c r="A3" s="47">
        <v>2</v>
      </c>
      <c r="B3" s="45">
        <v>14.133330000000001</v>
      </c>
      <c r="C3" s="45">
        <v>8.17</v>
      </c>
      <c r="D3" s="45">
        <v>9.233333</v>
      </c>
      <c r="E3" s="45">
        <v>17.600000000000001</v>
      </c>
      <c r="F3" s="45">
        <v>15.9</v>
      </c>
      <c r="G3" s="45"/>
      <c r="H3" s="45">
        <v>15.8</v>
      </c>
      <c r="I3" s="45">
        <v>13.033329999999999</v>
      </c>
      <c r="J3" s="45">
        <v>19.866669999999999</v>
      </c>
      <c r="K3" s="45">
        <v>19.633330000000001</v>
      </c>
      <c r="L3" s="45">
        <v>23.5</v>
      </c>
      <c r="M3" s="45"/>
      <c r="N3" s="45">
        <v>2.27</v>
      </c>
      <c r="O3" s="45">
        <v>1.026667</v>
      </c>
      <c r="P3" s="45">
        <v>3.1333329999999999</v>
      </c>
      <c r="Q3" s="45">
        <v>3.5666669999999998</v>
      </c>
      <c r="R3" s="45">
        <v>0.63333300000000003</v>
      </c>
      <c r="S3" s="45"/>
    </row>
    <row r="4" spans="1:19" x14ac:dyDescent="0.25">
      <c r="A4" s="47">
        <v>3</v>
      </c>
      <c r="B4" s="45">
        <v>24.566669999999998</v>
      </c>
      <c r="C4" s="45">
        <v>22.1</v>
      </c>
      <c r="D4" s="45">
        <v>21.033329999999999</v>
      </c>
      <c r="E4" s="45">
        <v>20.966670000000001</v>
      </c>
      <c r="F4" s="45">
        <v>26.366669999999999</v>
      </c>
      <c r="G4" s="45"/>
      <c r="H4" s="45">
        <v>30.4</v>
      </c>
      <c r="I4" s="45">
        <v>32.266669999999998</v>
      </c>
      <c r="J4" s="45">
        <v>30.8</v>
      </c>
      <c r="K4" s="45">
        <v>30.933330000000002</v>
      </c>
      <c r="L4" s="45">
        <v>36.933329999999998</v>
      </c>
      <c r="M4" s="45"/>
      <c r="N4" s="45">
        <v>6.3566669999999998</v>
      </c>
      <c r="O4" s="45">
        <v>6.8333329999999997</v>
      </c>
      <c r="P4" s="45">
        <v>5.74</v>
      </c>
      <c r="Q4" s="45">
        <v>5.17</v>
      </c>
      <c r="R4" s="45">
        <v>2.5666669999999998</v>
      </c>
      <c r="S4" s="45"/>
    </row>
    <row r="5" spans="1:19" x14ac:dyDescent="0.25">
      <c r="A5" s="47">
        <v>4</v>
      </c>
      <c r="B5" s="45">
        <v>18</v>
      </c>
      <c r="C5" s="45">
        <v>16.366669999999999</v>
      </c>
      <c r="D5" s="45">
        <v>14.93333</v>
      </c>
      <c r="E5" s="45">
        <v>14.2</v>
      </c>
      <c r="F5" s="45">
        <v>14.73333</v>
      </c>
      <c r="G5" s="45"/>
      <c r="H5" s="45">
        <v>21.5</v>
      </c>
      <c r="I5" s="45">
        <v>21.866669999999999</v>
      </c>
      <c r="J5" s="45">
        <v>18.966670000000001</v>
      </c>
      <c r="K5" s="45">
        <v>18.066669999999998</v>
      </c>
      <c r="L5" s="45">
        <v>20.7</v>
      </c>
      <c r="M5" s="45"/>
      <c r="N5" s="45">
        <v>5.0266669999999998</v>
      </c>
      <c r="O5" s="45">
        <v>6.8033330000000003</v>
      </c>
      <c r="P5" s="45">
        <v>4.3600000000000003</v>
      </c>
      <c r="Q5" s="45">
        <v>3.4533330000000002</v>
      </c>
      <c r="R5" s="45">
        <v>2.5866669999999998</v>
      </c>
      <c r="S5" s="45"/>
    </row>
  </sheetData>
  <mergeCells count="3">
    <mergeCell ref="B1:G1"/>
    <mergeCell ref="H1:M1"/>
    <mergeCell ref="N1:S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4DA9C-DE78-D644-B3B8-BC632EA071F6}">
  <dimension ref="A1:M67"/>
  <sheetViews>
    <sheetView workbookViewId="0">
      <selection activeCell="C53" sqref="C53"/>
    </sheetView>
  </sheetViews>
  <sheetFormatPr defaultColWidth="11" defaultRowHeight="15.75" x14ac:dyDescent="0.25"/>
  <cols>
    <col min="13" max="13" width="19" bestFit="1" customWidth="1"/>
  </cols>
  <sheetData>
    <row r="1" spans="1:13" x14ac:dyDescent="0.25">
      <c r="A1" s="12" t="s">
        <v>0</v>
      </c>
    </row>
    <row r="2" spans="1:13" ht="40.5" x14ac:dyDescent="0.25">
      <c r="A2" s="1" t="s">
        <v>1</v>
      </c>
      <c r="B2" s="1"/>
      <c r="C2" s="1"/>
      <c r="D2" s="1"/>
      <c r="E2" s="1"/>
      <c r="F2" s="1"/>
      <c r="G2" s="1"/>
      <c r="H2" s="1"/>
      <c r="K2" s="4" t="s">
        <v>0</v>
      </c>
      <c r="L2" s="4" t="s">
        <v>19</v>
      </c>
      <c r="M2" s="4" t="s">
        <v>20</v>
      </c>
    </row>
    <row r="3" spans="1:13" ht="27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K3" s="4"/>
      <c r="L3" s="4"/>
      <c r="M3" s="4"/>
    </row>
    <row r="4" spans="1:13" ht="27" x14ac:dyDescent="0.25">
      <c r="A4" s="2" t="s">
        <v>10</v>
      </c>
      <c r="B4" s="2" t="s">
        <v>11</v>
      </c>
      <c r="C4" s="2">
        <v>68706044</v>
      </c>
      <c r="D4" s="2">
        <v>77481580</v>
      </c>
      <c r="E4" s="2">
        <v>160735340</v>
      </c>
      <c r="F4" s="2">
        <v>254609204</v>
      </c>
      <c r="G4" s="2">
        <v>93873864</v>
      </c>
      <c r="H4" s="2" t="s">
        <v>12</v>
      </c>
      <c r="K4" s="5">
        <v>68706044</v>
      </c>
      <c r="L4" s="5">
        <v>46941666</v>
      </c>
      <c r="M4" s="4">
        <f>K4/L4</f>
        <v>1.4636473277279933</v>
      </c>
    </row>
    <row r="5" spans="1:13" ht="27" x14ac:dyDescent="0.25">
      <c r="A5" s="2" t="s">
        <v>10</v>
      </c>
      <c r="B5" s="2" t="s">
        <v>11</v>
      </c>
      <c r="C5" s="2">
        <v>67071489</v>
      </c>
      <c r="D5" s="2">
        <v>76678820</v>
      </c>
      <c r="E5" s="2">
        <v>154683972</v>
      </c>
      <c r="F5" s="2">
        <v>254007184</v>
      </c>
      <c r="G5" s="2">
        <v>99323212</v>
      </c>
      <c r="H5" s="2" t="s">
        <v>12</v>
      </c>
      <c r="K5" s="5">
        <v>67071489</v>
      </c>
      <c r="L5" s="5">
        <v>43262259</v>
      </c>
      <c r="M5" s="4">
        <f t="shared" ref="M5:M14" si="0">K5/L5</f>
        <v>1.5503464347527482</v>
      </c>
    </row>
    <row r="6" spans="1:13" ht="27" x14ac:dyDescent="0.25">
      <c r="A6" s="2" t="s">
        <v>10</v>
      </c>
      <c r="B6" s="2" t="s">
        <v>13</v>
      </c>
      <c r="C6" s="2">
        <v>45370803</v>
      </c>
      <c r="D6" s="2">
        <v>53682087</v>
      </c>
      <c r="E6" s="2">
        <v>110286507</v>
      </c>
      <c r="F6" s="2">
        <v>193387890</v>
      </c>
      <c r="G6" s="2">
        <v>83101383</v>
      </c>
      <c r="H6" s="2" t="s">
        <v>12</v>
      </c>
      <c r="K6" s="5">
        <v>45370803</v>
      </c>
      <c r="L6" s="5">
        <v>42155718</v>
      </c>
      <c r="M6" s="4">
        <f t="shared" si="0"/>
        <v>1.076266877959474</v>
      </c>
    </row>
    <row r="7" spans="1:13" ht="27" x14ac:dyDescent="0.25">
      <c r="A7" s="2" t="s">
        <v>10</v>
      </c>
      <c r="B7" s="2" t="s">
        <v>13</v>
      </c>
      <c r="C7" s="2">
        <v>31745010</v>
      </c>
      <c r="D7" s="2">
        <v>37521105</v>
      </c>
      <c r="E7" s="2">
        <v>85709988</v>
      </c>
      <c r="F7" s="2">
        <v>162484713</v>
      </c>
      <c r="G7" s="2">
        <v>76774725</v>
      </c>
      <c r="H7" s="2" t="s">
        <v>12</v>
      </c>
      <c r="K7" s="5">
        <v>31745010</v>
      </c>
      <c r="L7" s="5">
        <v>39997698</v>
      </c>
      <c r="M7" s="4">
        <f t="shared" si="0"/>
        <v>0.79367092576177756</v>
      </c>
    </row>
    <row r="8" spans="1:13" ht="27" x14ac:dyDescent="0.25">
      <c r="A8" s="2" t="s">
        <v>10</v>
      </c>
      <c r="B8" s="2" t="s">
        <v>14</v>
      </c>
      <c r="C8" s="2">
        <v>45346578</v>
      </c>
      <c r="D8" s="2">
        <v>52300749</v>
      </c>
      <c r="E8" s="2">
        <v>116383854</v>
      </c>
      <c r="F8" s="2">
        <v>196031094</v>
      </c>
      <c r="G8" s="2">
        <v>79647240</v>
      </c>
      <c r="H8" s="2" t="s">
        <v>12</v>
      </c>
      <c r="K8" s="5">
        <v>45346578</v>
      </c>
      <c r="L8" s="5">
        <v>39388995</v>
      </c>
      <c r="M8" s="4">
        <f t="shared" si="0"/>
        <v>1.1512499366891691</v>
      </c>
    </row>
    <row r="9" spans="1:13" ht="27" x14ac:dyDescent="0.25">
      <c r="A9" s="2" t="s">
        <v>10</v>
      </c>
      <c r="B9" s="2" t="s">
        <v>14</v>
      </c>
      <c r="C9" s="2">
        <v>62351787</v>
      </c>
      <c r="D9" s="2">
        <v>70140438</v>
      </c>
      <c r="E9" s="2">
        <v>143910123</v>
      </c>
      <c r="F9" s="2">
        <v>222973398</v>
      </c>
      <c r="G9" s="2">
        <v>79063275</v>
      </c>
      <c r="H9" s="2" t="s">
        <v>12</v>
      </c>
      <c r="K9" s="5">
        <v>62351787</v>
      </c>
      <c r="L9" s="5">
        <v>39766905</v>
      </c>
      <c r="M9" s="4">
        <f t="shared" si="0"/>
        <v>1.5679316004099388</v>
      </c>
    </row>
    <row r="10" spans="1:13" ht="27" x14ac:dyDescent="0.25">
      <c r="A10" s="2" t="s">
        <v>10</v>
      </c>
      <c r="B10" s="2" t="s">
        <v>15</v>
      </c>
      <c r="C10" s="2">
        <v>18446340</v>
      </c>
      <c r="D10" s="2">
        <v>24844761</v>
      </c>
      <c r="E10" s="2">
        <v>47584398</v>
      </c>
      <c r="F10" s="2">
        <v>119323344</v>
      </c>
      <c r="G10" s="2">
        <v>71738946</v>
      </c>
      <c r="H10" s="2" t="s">
        <v>12</v>
      </c>
      <c r="K10" s="5">
        <v>18446340</v>
      </c>
      <c r="L10" s="5">
        <v>39112773</v>
      </c>
      <c r="M10" s="4">
        <f t="shared" si="0"/>
        <v>0.47161933519773708</v>
      </c>
    </row>
    <row r="11" spans="1:13" ht="27" x14ac:dyDescent="0.25">
      <c r="A11" s="2" t="s">
        <v>10</v>
      </c>
      <c r="B11" s="2" t="s">
        <v>15</v>
      </c>
      <c r="C11" s="2">
        <v>21173961</v>
      </c>
      <c r="D11" s="2">
        <v>27984549</v>
      </c>
      <c r="E11" s="2">
        <v>48435921</v>
      </c>
      <c r="F11" s="2">
        <v>121032204</v>
      </c>
      <c r="G11" s="2">
        <v>72596283</v>
      </c>
      <c r="H11" s="2" t="s">
        <v>12</v>
      </c>
      <c r="K11" s="5">
        <v>21173961</v>
      </c>
      <c r="L11" s="5">
        <v>36388173</v>
      </c>
      <c r="M11" s="4">
        <f t="shared" si="0"/>
        <v>0.58189129198654743</v>
      </c>
    </row>
    <row r="12" spans="1:13" ht="27" x14ac:dyDescent="0.25">
      <c r="A12" s="2" t="s">
        <v>10</v>
      </c>
      <c r="B12" s="2" t="s">
        <v>16</v>
      </c>
      <c r="C12" s="2">
        <v>56081274</v>
      </c>
      <c r="D12" s="2">
        <v>63490305</v>
      </c>
      <c r="E12" s="2">
        <v>109347375</v>
      </c>
      <c r="F12" s="2">
        <v>186168384</v>
      </c>
      <c r="G12" s="2">
        <v>76821009</v>
      </c>
      <c r="H12" s="2" t="s">
        <v>12</v>
      </c>
      <c r="K12" s="5">
        <v>56081274</v>
      </c>
      <c r="L12" s="5">
        <v>45104157</v>
      </c>
      <c r="M12" s="4">
        <f t="shared" si="0"/>
        <v>1.2433726230599986</v>
      </c>
    </row>
    <row r="13" spans="1:13" ht="27" x14ac:dyDescent="0.25">
      <c r="A13" s="2" t="s">
        <v>10</v>
      </c>
      <c r="B13" s="2" t="s">
        <v>16</v>
      </c>
      <c r="C13" s="2">
        <v>88803920</v>
      </c>
      <c r="D13" s="2">
        <v>101686928</v>
      </c>
      <c r="E13" s="2">
        <v>239373600</v>
      </c>
      <c r="F13" s="2">
        <v>346331276</v>
      </c>
      <c r="G13" s="2">
        <v>106957676</v>
      </c>
      <c r="H13" s="2" t="s">
        <v>12</v>
      </c>
      <c r="K13" s="5">
        <v>88803920</v>
      </c>
      <c r="L13" s="5">
        <v>47980662</v>
      </c>
      <c r="M13" s="4">
        <f t="shared" si="0"/>
        <v>1.8508273187226971</v>
      </c>
    </row>
    <row r="14" spans="1:13" ht="27" x14ac:dyDescent="0.25">
      <c r="A14" s="2" t="s">
        <v>10</v>
      </c>
      <c r="B14" s="2" t="s">
        <v>16</v>
      </c>
      <c r="C14" s="2">
        <v>72974055</v>
      </c>
      <c r="D14" s="2">
        <v>84167410</v>
      </c>
      <c r="E14" s="2">
        <v>253486460</v>
      </c>
      <c r="F14" s="2">
        <v>357934770</v>
      </c>
      <c r="G14" s="2">
        <v>104448310</v>
      </c>
      <c r="H14" s="2" t="s">
        <v>12</v>
      </c>
      <c r="K14" s="5">
        <v>72974055</v>
      </c>
      <c r="L14" s="5">
        <v>39502254</v>
      </c>
      <c r="M14" s="4">
        <f t="shared" si="0"/>
        <v>1.8473390151356932</v>
      </c>
    </row>
    <row r="16" spans="1:13" x14ac:dyDescent="0.25">
      <c r="A16" s="3"/>
    </row>
    <row r="17" spans="1:13" x14ac:dyDescent="0.25">
      <c r="A17" s="30" t="s">
        <v>17</v>
      </c>
    </row>
    <row r="19" spans="1:13" ht="40.5" x14ac:dyDescent="0.25">
      <c r="A19" s="1" t="s">
        <v>1</v>
      </c>
      <c r="B19" s="1"/>
      <c r="C19" s="1"/>
      <c r="D19" s="1"/>
      <c r="E19" s="1"/>
      <c r="F19" s="1"/>
      <c r="G19" s="1"/>
      <c r="H19" s="1"/>
      <c r="K19" s="4" t="s">
        <v>17</v>
      </c>
      <c r="L19" s="4" t="s">
        <v>19</v>
      </c>
      <c r="M19" s="4" t="s">
        <v>20</v>
      </c>
    </row>
    <row r="20" spans="1:13" ht="27" x14ac:dyDescent="0.25">
      <c r="A20" s="2" t="s">
        <v>2</v>
      </c>
      <c r="B20" s="2" t="s">
        <v>3</v>
      </c>
      <c r="C20" s="2" t="s">
        <v>4</v>
      </c>
      <c r="D20" s="2" t="s">
        <v>5</v>
      </c>
      <c r="E20" s="2" t="s">
        <v>6</v>
      </c>
      <c r="F20" s="2" t="s">
        <v>7</v>
      </c>
      <c r="G20" s="2" t="s">
        <v>8</v>
      </c>
      <c r="H20" s="2" t="s">
        <v>9</v>
      </c>
      <c r="K20" s="4"/>
      <c r="L20" s="4"/>
      <c r="M20" s="4"/>
    </row>
    <row r="21" spans="1:13" ht="27" x14ac:dyDescent="0.25">
      <c r="A21" s="2" t="s">
        <v>10</v>
      </c>
      <c r="B21" s="2" t="s">
        <v>11</v>
      </c>
      <c r="C21" s="2">
        <v>41851008</v>
      </c>
      <c r="D21" s="2">
        <v>46211712</v>
      </c>
      <c r="E21" s="2">
        <v>160735340</v>
      </c>
      <c r="F21" s="2">
        <v>254609204</v>
      </c>
      <c r="G21" s="2">
        <v>93873864</v>
      </c>
      <c r="H21" s="2" t="s">
        <v>12</v>
      </c>
      <c r="K21" s="5">
        <v>41851008</v>
      </c>
      <c r="L21" s="5">
        <v>46941666</v>
      </c>
      <c r="M21" s="4">
        <f>K21/L21</f>
        <v>0.89155352943800503</v>
      </c>
    </row>
    <row r="22" spans="1:13" ht="27" x14ac:dyDescent="0.25">
      <c r="A22" s="2" t="s">
        <v>10</v>
      </c>
      <c r="B22" s="2" t="s">
        <v>11</v>
      </c>
      <c r="C22" s="2">
        <v>38764592</v>
      </c>
      <c r="D22" s="2">
        <v>43221298</v>
      </c>
      <c r="E22" s="2">
        <v>154683972</v>
      </c>
      <c r="F22" s="2">
        <v>254007184</v>
      </c>
      <c r="G22" s="2">
        <v>99323212</v>
      </c>
      <c r="H22" s="2" t="s">
        <v>12</v>
      </c>
      <c r="K22" s="5">
        <v>38764592</v>
      </c>
      <c r="L22" s="5">
        <v>43262259</v>
      </c>
      <c r="M22" s="4">
        <f t="shared" ref="M22:M31" si="1">K22/L22</f>
        <v>0.89603716717612925</v>
      </c>
    </row>
    <row r="23" spans="1:13" ht="27" x14ac:dyDescent="0.25">
      <c r="A23" s="2" t="s">
        <v>10</v>
      </c>
      <c r="B23" s="2" t="s">
        <v>13</v>
      </c>
      <c r="C23" s="2">
        <v>30820698</v>
      </c>
      <c r="D23" s="2">
        <v>34578423</v>
      </c>
      <c r="E23" s="2">
        <v>110286507</v>
      </c>
      <c r="F23" s="2">
        <v>193387890</v>
      </c>
      <c r="G23" s="2">
        <v>83101383</v>
      </c>
      <c r="H23" s="2" t="s">
        <v>12</v>
      </c>
      <c r="K23" s="5">
        <v>30820698</v>
      </c>
      <c r="L23" s="5">
        <v>42155718</v>
      </c>
      <c r="M23" s="4">
        <f t="shared" si="1"/>
        <v>0.73111547999253623</v>
      </c>
    </row>
    <row r="24" spans="1:13" ht="27" x14ac:dyDescent="0.25">
      <c r="A24" s="2" t="s">
        <v>10</v>
      </c>
      <c r="B24" s="2" t="s">
        <v>13</v>
      </c>
      <c r="C24" s="2">
        <v>27133767</v>
      </c>
      <c r="D24" s="2">
        <v>30537294</v>
      </c>
      <c r="E24" s="2">
        <v>85709988</v>
      </c>
      <c r="F24" s="2">
        <v>162484713</v>
      </c>
      <c r="G24" s="2">
        <v>76774725</v>
      </c>
      <c r="H24" s="2" t="s">
        <v>12</v>
      </c>
      <c r="K24" s="5">
        <v>27133767</v>
      </c>
      <c r="L24" s="5">
        <v>39997698</v>
      </c>
      <c r="M24" s="4">
        <f t="shared" si="1"/>
        <v>0.67838321595407813</v>
      </c>
    </row>
    <row r="25" spans="1:13" ht="27" x14ac:dyDescent="0.25">
      <c r="A25" s="2" t="s">
        <v>10</v>
      </c>
      <c r="B25" s="2" t="s">
        <v>14</v>
      </c>
      <c r="C25" s="2">
        <v>35501994</v>
      </c>
      <c r="D25" s="2">
        <v>39312444</v>
      </c>
      <c r="E25" s="2">
        <v>116383854</v>
      </c>
      <c r="F25" s="2">
        <v>196031094</v>
      </c>
      <c r="G25" s="2">
        <v>79647240</v>
      </c>
      <c r="H25" s="2" t="s">
        <v>12</v>
      </c>
      <c r="K25" s="5">
        <v>35501994</v>
      </c>
      <c r="L25" s="5">
        <v>39388995</v>
      </c>
      <c r="M25" s="4">
        <f t="shared" si="1"/>
        <v>0.90131758883414015</v>
      </c>
    </row>
    <row r="26" spans="1:13" ht="27" x14ac:dyDescent="0.25">
      <c r="A26" s="2" t="s">
        <v>10</v>
      </c>
      <c r="B26" s="2" t="s">
        <v>14</v>
      </c>
      <c r="C26" s="2">
        <v>38556681</v>
      </c>
      <c r="D26" s="2">
        <v>42344673</v>
      </c>
      <c r="E26" s="2">
        <v>143910123</v>
      </c>
      <c r="F26" s="2">
        <v>222973398</v>
      </c>
      <c r="G26" s="2">
        <v>79063275</v>
      </c>
      <c r="H26" s="2" t="s">
        <v>12</v>
      </c>
      <c r="K26" s="5">
        <v>38556681</v>
      </c>
      <c r="L26" s="5">
        <v>39766905</v>
      </c>
      <c r="M26" s="4">
        <f t="shared" si="1"/>
        <v>0.96956705582192027</v>
      </c>
    </row>
    <row r="27" spans="1:13" ht="27" x14ac:dyDescent="0.25">
      <c r="A27" s="2" t="s">
        <v>10</v>
      </c>
      <c r="B27" s="2" t="s">
        <v>15</v>
      </c>
      <c r="C27" s="2">
        <v>17137677</v>
      </c>
      <c r="D27" s="2">
        <v>19614840</v>
      </c>
      <c r="E27" s="2">
        <v>47584398</v>
      </c>
      <c r="F27" s="2">
        <v>119323344</v>
      </c>
      <c r="G27" s="2">
        <v>71738946</v>
      </c>
      <c r="H27" s="2" t="s">
        <v>12</v>
      </c>
      <c r="K27" s="5">
        <v>17137677</v>
      </c>
      <c r="L27" s="5">
        <v>39112773</v>
      </c>
      <c r="M27" s="4">
        <f t="shared" si="1"/>
        <v>0.43816062338510237</v>
      </c>
    </row>
    <row r="28" spans="1:13" ht="27" x14ac:dyDescent="0.25">
      <c r="A28" s="2" t="s">
        <v>10</v>
      </c>
      <c r="B28" s="2" t="s">
        <v>15</v>
      </c>
      <c r="C28" s="2">
        <v>14615370</v>
      </c>
      <c r="D28" s="2">
        <v>16984176</v>
      </c>
      <c r="E28" s="2">
        <v>48435921</v>
      </c>
      <c r="F28" s="2">
        <v>121032204</v>
      </c>
      <c r="G28" s="2">
        <v>72596283</v>
      </c>
      <c r="H28" s="2" t="s">
        <v>12</v>
      </c>
      <c r="K28" s="5">
        <v>14615370</v>
      </c>
      <c r="L28" s="5">
        <v>36388173</v>
      </c>
      <c r="M28" s="4">
        <f t="shared" si="1"/>
        <v>0.40165165753169307</v>
      </c>
    </row>
    <row r="29" spans="1:13" ht="27" x14ac:dyDescent="0.25">
      <c r="A29" s="2" t="s">
        <v>10</v>
      </c>
      <c r="B29" s="2" t="s">
        <v>16</v>
      </c>
      <c r="C29" s="2">
        <v>22367598</v>
      </c>
      <c r="D29" s="2">
        <v>25375887</v>
      </c>
      <c r="E29" s="2">
        <v>109347375</v>
      </c>
      <c r="F29" s="2">
        <v>186168384</v>
      </c>
      <c r="G29" s="2">
        <v>76821009</v>
      </c>
      <c r="H29" s="2" t="s">
        <v>12</v>
      </c>
      <c r="K29" s="5">
        <v>22367598</v>
      </c>
      <c r="L29" s="5">
        <v>45104157</v>
      </c>
      <c r="M29" s="4">
        <f t="shared" si="1"/>
        <v>0.49590990027814952</v>
      </c>
    </row>
    <row r="30" spans="1:13" ht="27" x14ac:dyDescent="0.25">
      <c r="A30" s="2" t="s">
        <v>10</v>
      </c>
      <c r="B30" s="2" t="s">
        <v>16</v>
      </c>
      <c r="C30" s="2">
        <v>84162852</v>
      </c>
      <c r="D30" s="2">
        <v>90441836</v>
      </c>
      <c r="E30" s="2">
        <v>239373600</v>
      </c>
      <c r="F30" s="2">
        <v>346331276</v>
      </c>
      <c r="G30" s="2">
        <v>106957676</v>
      </c>
      <c r="H30" s="2" t="s">
        <v>12</v>
      </c>
      <c r="K30" s="5">
        <v>84162852</v>
      </c>
      <c r="L30" s="5">
        <v>47980662</v>
      </c>
      <c r="M30" s="4">
        <f t="shared" si="1"/>
        <v>1.7540994328089929</v>
      </c>
    </row>
    <row r="31" spans="1:13" ht="27" x14ac:dyDescent="0.25">
      <c r="A31" s="2" t="s">
        <v>10</v>
      </c>
      <c r="B31" s="2" t="s">
        <v>16</v>
      </c>
      <c r="C31" s="2">
        <v>56997034</v>
      </c>
      <c r="D31" s="2">
        <v>62409495</v>
      </c>
      <c r="E31" s="2">
        <v>253486460</v>
      </c>
      <c r="F31" s="2">
        <v>357934770</v>
      </c>
      <c r="G31" s="2">
        <v>104448310</v>
      </c>
      <c r="H31" s="2" t="s">
        <v>12</v>
      </c>
      <c r="K31" s="5">
        <v>56997034</v>
      </c>
      <c r="L31" s="5">
        <v>39502254</v>
      </c>
      <c r="M31" s="4">
        <f t="shared" si="1"/>
        <v>1.4428805505630133</v>
      </c>
    </row>
    <row r="36" spans="1:13" x14ac:dyDescent="0.25">
      <c r="A36" s="30" t="s">
        <v>18</v>
      </c>
    </row>
    <row r="38" spans="1:13" ht="40.5" x14ac:dyDescent="0.25">
      <c r="A38" s="1" t="s">
        <v>1</v>
      </c>
      <c r="B38" s="1"/>
      <c r="C38" s="1"/>
      <c r="D38" s="1"/>
      <c r="E38" s="1"/>
      <c r="F38" s="1"/>
      <c r="G38" s="1"/>
      <c r="H38" s="1"/>
    </row>
    <row r="39" spans="1:13" ht="27" x14ac:dyDescent="0.25">
      <c r="A39" s="2" t="s">
        <v>2</v>
      </c>
      <c r="B39" s="2" t="s">
        <v>3</v>
      </c>
      <c r="C39" s="2" t="s">
        <v>4</v>
      </c>
      <c r="D39" s="2" t="s">
        <v>5</v>
      </c>
      <c r="E39" s="2" t="s">
        <v>6</v>
      </c>
      <c r="F39" s="2" t="s">
        <v>7</v>
      </c>
      <c r="G39" s="2" t="s">
        <v>8</v>
      </c>
      <c r="H39" s="2" t="s">
        <v>9</v>
      </c>
      <c r="K39" s="5" t="s">
        <v>18</v>
      </c>
      <c r="L39" s="5" t="s">
        <v>19</v>
      </c>
      <c r="M39" s="5" t="s">
        <v>20</v>
      </c>
    </row>
    <row r="40" spans="1:13" ht="27" x14ac:dyDescent="0.25">
      <c r="A40" s="2" t="s">
        <v>10</v>
      </c>
      <c r="B40" s="2">
        <v>1</v>
      </c>
      <c r="C40" s="2">
        <v>10005044</v>
      </c>
      <c r="D40" s="2">
        <v>14629112</v>
      </c>
      <c r="E40" s="2">
        <v>160735340</v>
      </c>
      <c r="F40" s="2">
        <v>254609204</v>
      </c>
      <c r="G40" s="2">
        <v>93873864</v>
      </c>
      <c r="H40" s="2" t="s">
        <v>12</v>
      </c>
      <c r="K40" s="5">
        <v>10005044</v>
      </c>
      <c r="L40" s="5">
        <v>46941666</v>
      </c>
      <c r="M40" s="4">
        <f>K40/L40</f>
        <v>0.21313781236481893</v>
      </c>
    </row>
    <row r="41" spans="1:13" ht="27" x14ac:dyDescent="0.25">
      <c r="A41" s="2" t="s">
        <v>10</v>
      </c>
      <c r="B41" s="2">
        <v>2</v>
      </c>
      <c r="C41" s="2">
        <v>10502786</v>
      </c>
      <c r="D41" s="2">
        <v>15632775</v>
      </c>
      <c r="E41" s="2">
        <v>154683972</v>
      </c>
      <c r="F41" s="2">
        <v>254007184</v>
      </c>
      <c r="G41" s="2">
        <v>99323212</v>
      </c>
      <c r="H41" s="2" t="s">
        <v>12</v>
      </c>
      <c r="K41" s="5">
        <v>10502786</v>
      </c>
      <c r="L41" s="5">
        <v>43262259</v>
      </c>
      <c r="M41" s="4">
        <f t="shared" ref="M41:M50" si="2">K41/L41</f>
        <v>0.2427701706468911</v>
      </c>
    </row>
    <row r="42" spans="1:13" ht="27" x14ac:dyDescent="0.25">
      <c r="A42" s="2" t="s">
        <v>10</v>
      </c>
      <c r="B42" s="2">
        <v>3</v>
      </c>
      <c r="C42" s="2">
        <v>6913701</v>
      </c>
      <c r="D42" s="2">
        <v>8886243</v>
      </c>
      <c r="E42" s="2">
        <v>110286507</v>
      </c>
      <c r="F42" s="2">
        <v>193387890</v>
      </c>
      <c r="G42" s="2">
        <v>83101383</v>
      </c>
      <c r="H42" s="2" t="s">
        <v>12</v>
      </c>
      <c r="K42" s="5">
        <v>6913701</v>
      </c>
      <c r="L42" s="5">
        <v>42155718</v>
      </c>
      <c r="M42" s="4">
        <f t="shared" si="2"/>
        <v>0.16400387249957407</v>
      </c>
    </row>
    <row r="43" spans="1:13" ht="27" x14ac:dyDescent="0.25">
      <c r="A43" s="2" t="s">
        <v>10</v>
      </c>
      <c r="B43" s="2">
        <v>4</v>
      </c>
      <c r="C43" s="2">
        <v>5640777</v>
      </c>
      <c r="D43" s="2">
        <v>8446716</v>
      </c>
      <c r="E43" s="2">
        <v>85709988</v>
      </c>
      <c r="F43" s="2">
        <v>162484713</v>
      </c>
      <c r="G43" s="2">
        <v>76774725</v>
      </c>
      <c r="H43" s="2" t="s">
        <v>12</v>
      </c>
      <c r="K43" s="5">
        <v>5640777</v>
      </c>
      <c r="L43" s="5">
        <v>39997698</v>
      </c>
      <c r="M43" s="4">
        <f t="shared" si="2"/>
        <v>0.14102754113499233</v>
      </c>
    </row>
    <row r="44" spans="1:13" ht="27" x14ac:dyDescent="0.25">
      <c r="A44" s="2" t="s">
        <v>10</v>
      </c>
      <c r="B44" s="2">
        <v>5</v>
      </c>
      <c r="C44" s="2">
        <v>7920948</v>
      </c>
      <c r="D44" s="2">
        <v>11832402</v>
      </c>
      <c r="E44" s="2">
        <v>116383854</v>
      </c>
      <c r="F44" s="2">
        <v>196031094</v>
      </c>
      <c r="G44" s="2">
        <v>79647240</v>
      </c>
      <c r="H44" s="2" t="s">
        <v>12</v>
      </c>
      <c r="K44" s="5">
        <v>7920948</v>
      </c>
      <c r="L44" s="5">
        <v>39388995</v>
      </c>
      <c r="M44" s="4">
        <f t="shared" si="2"/>
        <v>0.20109545826188255</v>
      </c>
    </row>
    <row r="45" spans="1:13" ht="27" x14ac:dyDescent="0.25">
      <c r="A45" s="2" t="s">
        <v>10</v>
      </c>
      <c r="B45" s="2">
        <v>6</v>
      </c>
      <c r="C45" s="2">
        <v>10908717</v>
      </c>
      <c r="D45" s="2">
        <v>15065499</v>
      </c>
      <c r="E45" s="2">
        <v>143910123</v>
      </c>
      <c r="F45" s="2">
        <v>222973398</v>
      </c>
      <c r="G45" s="2">
        <v>79063275</v>
      </c>
      <c r="H45" s="2" t="s">
        <v>12</v>
      </c>
      <c r="K45" s="5">
        <v>10908717</v>
      </c>
      <c r="L45" s="5">
        <v>39766905</v>
      </c>
      <c r="M45" s="4">
        <f t="shared" si="2"/>
        <v>0.27431646993901082</v>
      </c>
    </row>
    <row r="46" spans="1:13" ht="27" x14ac:dyDescent="0.25">
      <c r="A46" s="2" t="s">
        <v>10</v>
      </c>
      <c r="B46" s="2">
        <v>7</v>
      </c>
      <c r="C46" s="2">
        <v>2997117</v>
      </c>
      <c r="D46" s="2">
        <v>5127606</v>
      </c>
      <c r="E46" s="2">
        <v>47584398</v>
      </c>
      <c r="F46" s="2">
        <v>119323344</v>
      </c>
      <c r="G46" s="2">
        <v>71738946</v>
      </c>
      <c r="H46" s="2" t="s">
        <v>12</v>
      </c>
      <c r="K46" s="5">
        <v>2997117</v>
      </c>
      <c r="L46" s="5">
        <v>39112773</v>
      </c>
      <c r="M46" s="4">
        <f t="shared" si="2"/>
        <v>7.6627576367443953E-2</v>
      </c>
    </row>
    <row r="47" spans="1:13" ht="27" x14ac:dyDescent="0.25">
      <c r="A47" s="2" t="s">
        <v>10</v>
      </c>
      <c r="B47" s="2">
        <v>8</v>
      </c>
      <c r="C47" s="2">
        <v>2252469</v>
      </c>
      <c r="D47" s="2">
        <v>3308964</v>
      </c>
      <c r="E47" s="2">
        <v>48435921</v>
      </c>
      <c r="F47" s="2">
        <v>121032204</v>
      </c>
      <c r="G47" s="2">
        <v>72596283</v>
      </c>
      <c r="H47" s="2" t="s">
        <v>12</v>
      </c>
      <c r="K47" s="5">
        <v>2252469</v>
      </c>
      <c r="L47" s="5">
        <v>36388173</v>
      </c>
      <c r="M47" s="4">
        <f t="shared" si="2"/>
        <v>6.1901129248780919E-2</v>
      </c>
    </row>
    <row r="48" spans="1:13" ht="27" x14ac:dyDescent="0.25">
      <c r="A48" s="2" t="s">
        <v>10</v>
      </c>
      <c r="B48" s="2">
        <v>9</v>
      </c>
      <c r="C48" s="2">
        <v>4359930</v>
      </c>
      <c r="D48" s="2">
        <v>6943626</v>
      </c>
      <c r="E48" s="2">
        <v>109347375</v>
      </c>
      <c r="F48" s="2">
        <v>186168384</v>
      </c>
      <c r="G48" s="2">
        <v>76821009</v>
      </c>
      <c r="H48" s="2" t="s">
        <v>12</v>
      </c>
      <c r="K48" s="5">
        <v>4359930</v>
      </c>
      <c r="L48" s="5">
        <v>45104157</v>
      </c>
      <c r="M48" s="4">
        <f t="shared" si="2"/>
        <v>9.6663595774553551E-2</v>
      </c>
    </row>
    <row r="49" spans="1:13" ht="27" x14ac:dyDescent="0.25">
      <c r="A49" s="2" t="s">
        <v>10</v>
      </c>
      <c r="B49" s="2">
        <v>10</v>
      </c>
      <c r="C49" s="2">
        <v>11581896</v>
      </c>
      <c r="D49" s="2">
        <v>14488148</v>
      </c>
      <c r="E49" s="2">
        <v>239373600</v>
      </c>
      <c r="F49" s="2">
        <v>346331276</v>
      </c>
      <c r="G49" s="2">
        <v>106957676</v>
      </c>
      <c r="H49" s="2" t="s">
        <v>12</v>
      </c>
      <c r="K49" s="5">
        <v>11581896</v>
      </c>
      <c r="L49" s="5">
        <v>47980662</v>
      </c>
      <c r="M49" s="4">
        <f t="shared" si="2"/>
        <v>0.24138674868637702</v>
      </c>
    </row>
    <row r="50" spans="1:13" ht="27" x14ac:dyDescent="0.25">
      <c r="A50" s="2" t="s">
        <v>10</v>
      </c>
      <c r="B50" s="2">
        <v>11</v>
      </c>
      <c r="C50" s="2">
        <v>7161362</v>
      </c>
      <c r="D50" s="2">
        <v>11002204</v>
      </c>
      <c r="E50" s="2">
        <v>253486460</v>
      </c>
      <c r="F50" s="2">
        <v>357934770</v>
      </c>
      <c r="G50" s="2">
        <v>104448310</v>
      </c>
      <c r="H50" s="2" t="s">
        <v>12</v>
      </c>
      <c r="K50" s="5">
        <v>7161362</v>
      </c>
      <c r="L50" s="5">
        <v>39502254</v>
      </c>
      <c r="M50" s="4">
        <f t="shared" si="2"/>
        <v>0.18128995879576898</v>
      </c>
    </row>
    <row r="54" spans="1:13" ht="18.75" x14ac:dyDescent="0.3">
      <c r="A54" s="31" t="s">
        <v>19</v>
      </c>
    </row>
    <row r="55" spans="1:13" ht="40.5" x14ac:dyDescent="0.25">
      <c r="A55" s="1" t="s">
        <v>21</v>
      </c>
      <c r="B55" s="1"/>
      <c r="C55" s="1"/>
      <c r="D55" s="1"/>
      <c r="E55" s="1"/>
      <c r="F55" s="1"/>
      <c r="G55" s="1"/>
      <c r="H55" s="1"/>
    </row>
    <row r="56" spans="1:13" ht="27" x14ac:dyDescent="0.25">
      <c r="A56" s="2" t="s">
        <v>2</v>
      </c>
      <c r="B56" s="2" t="s">
        <v>3</v>
      </c>
      <c r="C56" s="2" t="s">
        <v>4</v>
      </c>
      <c r="D56" s="2" t="s">
        <v>5</v>
      </c>
      <c r="E56" s="2" t="s">
        <v>6</v>
      </c>
      <c r="F56" s="2" t="s">
        <v>7</v>
      </c>
      <c r="G56" s="2" t="s">
        <v>8</v>
      </c>
      <c r="H56" s="2" t="s">
        <v>9</v>
      </c>
    </row>
    <row r="57" spans="1:13" ht="27" x14ac:dyDescent="0.25">
      <c r="A57" s="2" t="s">
        <v>10</v>
      </c>
      <c r="B57" s="2">
        <v>1</v>
      </c>
      <c r="C57" s="2">
        <v>46941666</v>
      </c>
      <c r="D57" s="2">
        <v>49058133</v>
      </c>
      <c r="E57" s="2">
        <v>64682061</v>
      </c>
      <c r="F57" s="2">
        <v>85319538</v>
      </c>
      <c r="G57" s="2">
        <v>20637477</v>
      </c>
      <c r="H57" s="2" t="s">
        <v>12</v>
      </c>
    </row>
    <row r="58" spans="1:13" ht="27" x14ac:dyDescent="0.25">
      <c r="A58" s="2" t="s">
        <v>10</v>
      </c>
      <c r="B58" s="2">
        <v>2</v>
      </c>
      <c r="C58" s="2">
        <v>43262259</v>
      </c>
      <c r="D58" s="2">
        <v>45117039</v>
      </c>
      <c r="E58" s="2">
        <v>58231200</v>
      </c>
      <c r="F58" s="2">
        <v>77425152</v>
      </c>
      <c r="G58" s="2">
        <v>19193952</v>
      </c>
      <c r="H58" s="2" t="s">
        <v>12</v>
      </c>
    </row>
    <row r="59" spans="1:13" ht="27" x14ac:dyDescent="0.25">
      <c r="A59" s="2" t="s">
        <v>10</v>
      </c>
      <c r="B59" s="2">
        <v>3</v>
      </c>
      <c r="C59" s="2">
        <v>42155718</v>
      </c>
      <c r="D59" s="2">
        <v>43976355</v>
      </c>
      <c r="E59" s="2">
        <v>53407803</v>
      </c>
      <c r="F59" s="2">
        <v>72499782</v>
      </c>
      <c r="G59" s="2">
        <v>19091979</v>
      </c>
      <c r="H59" s="2" t="s">
        <v>12</v>
      </c>
    </row>
    <row r="60" spans="1:13" ht="27" x14ac:dyDescent="0.25">
      <c r="A60" s="2" t="s">
        <v>10</v>
      </c>
      <c r="B60" s="2">
        <v>4</v>
      </c>
      <c r="C60" s="2">
        <v>39997698</v>
      </c>
      <c r="D60" s="2">
        <v>41578878</v>
      </c>
      <c r="E60" s="2">
        <v>48668310</v>
      </c>
      <c r="F60" s="2">
        <v>66849087</v>
      </c>
      <c r="G60" s="2">
        <v>18180777</v>
      </c>
      <c r="H60" s="2" t="s">
        <v>12</v>
      </c>
    </row>
    <row r="61" spans="1:13" ht="27" x14ac:dyDescent="0.25">
      <c r="A61" s="2" t="s">
        <v>10</v>
      </c>
      <c r="B61" s="2">
        <v>5</v>
      </c>
      <c r="C61" s="2">
        <v>39388995</v>
      </c>
      <c r="D61" s="2">
        <v>40985736</v>
      </c>
      <c r="E61" s="2">
        <v>50912799</v>
      </c>
      <c r="F61" s="2">
        <v>69152115</v>
      </c>
      <c r="G61" s="2">
        <v>18239316</v>
      </c>
      <c r="H61" s="2" t="s">
        <v>12</v>
      </c>
    </row>
    <row r="62" spans="1:13" ht="27" x14ac:dyDescent="0.25">
      <c r="A62" s="2" t="s">
        <v>10</v>
      </c>
      <c r="B62" s="2">
        <v>6</v>
      </c>
      <c r="C62" s="2">
        <v>39766905</v>
      </c>
      <c r="D62" s="2">
        <v>41390322</v>
      </c>
      <c r="E62" s="2">
        <v>54376119</v>
      </c>
      <c r="F62" s="2">
        <v>72208740</v>
      </c>
      <c r="G62" s="2">
        <v>17832621</v>
      </c>
      <c r="H62" s="2" t="s">
        <v>12</v>
      </c>
    </row>
    <row r="63" spans="1:13" ht="27" x14ac:dyDescent="0.25">
      <c r="A63" s="2" t="s">
        <v>10</v>
      </c>
      <c r="B63" s="2">
        <v>7</v>
      </c>
      <c r="C63" s="2">
        <v>39112773</v>
      </c>
      <c r="D63" s="2">
        <v>40582005</v>
      </c>
      <c r="E63" s="2">
        <v>44412690</v>
      </c>
      <c r="F63" s="2">
        <v>60932259</v>
      </c>
      <c r="G63" s="2">
        <v>16519569</v>
      </c>
      <c r="H63" s="2" t="s">
        <v>12</v>
      </c>
    </row>
    <row r="64" spans="1:13" ht="27" x14ac:dyDescent="0.25">
      <c r="A64" s="2" t="s">
        <v>10</v>
      </c>
      <c r="B64" s="2">
        <v>8</v>
      </c>
      <c r="C64" s="2">
        <v>36388173</v>
      </c>
      <c r="D64" s="2">
        <v>37830273</v>
      </c>
      <c r="E64" s="2">
        <v>42714774</v>
      </c>
      <c r="F64" s="2">
        <v>59482407</v>
      </c>
      <c r="G64" s="2">
        <v>16767633</v>
      </c>
      <c r="H64" s="2" t="s">
        <v>12</v>
      </c>
    </row>
    <row r="65" spans="1:8" ht="27" x14ac:dyDescent="0.25">
      <c r="A65" s="2" t="s">
        <v>10</v>
      </c>
      <c r="B65" s="2">
        <v>9</v>
      </c>
      <c r="C65" s="2">
        <v>45104157</v>
      </c>
      <c r="D65" s="2">
        <v>46520436</v>
      </c>
      <c r="E65" s="2">
        <v>68525286</v>
      </c>
      <c r="F65" s="2">
        <v>86302560</v>
      </c>
      <c r="G65" s="2">
        <v>17777274</v>
      </c>
      <c r="H65" s="2" t="s">
        <v>12</v>
      </c>
    </row>
    <row r="66" spans="1:8" ht="27" x14ac:dyDescent="0.25">
      <c r="A66" s="2" t="s">
        <v>10</v>
      </c>
      <c r="B66" s="2">
        <v>10</v>
      </c>
      <c r="C66" s="2">
        <v>47980662</v>
      </c>
      <c r="D66" s="2">
        <v>49427436</v>
      </c>
      <c r="E66" s="2">
        <v>86693580</v>
      </c>
      <c r="F66" s="2">
        <v>105550149</v>
      </c>
      <c r="G66" s="2">
        <v>18856569</v>
      </c>
      <c r="H66" s="2" t="s">
        <v>12</v>
      </c>
    </row>
    <row r="67" spans="1:8" ht="27" x14ac:dyDescent="0.25">
      <c r="A67" s="2" t="s">
        <v>10</v>
      </c>
      <c r="B67" s="2">
        <v>11</v>
      </c>
      <c r="C67" s="2">
        <v>39502254</v>
      </c>
      <c r="D67" s="2">
        <v>41287209</v>
      </c>
      <c r="E67" s="2">
        <v>67315119</v>
      </c>
      <c r="F67" s="2">
        <v>86870793</v>
      </c>
      <c r="G67" s="2">
        <v>19555674</v>
      </c>
      <c r="H67" s="2" t="s">
        <v>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B2D11-63AC-164C-AE35-F36DF5527D67}">
  <dimension ref="A1:K3"/>
  <sheetViews>
    <sheetView workbookViewId="0">
      <selection activeCell="L16" sqref="L16"/>
    </sheetView>
  </sheetViews>
  <sheetFormatPr defaultColWidth="11" defaultRowHeight="15.75" x14ac:dyDescent="0.25"/>
  <cols>
    <col min="6" max="7" width="15.875" bestFit="1" customWidth="1"/>
    <col min="9" max="9" width="15.875" bestFit="1" customWidth="1"/>
    <col min="11" max="11" width="15.875" bestFit="1" customWidth="1"/>
  </cols>
  <sheetData>
    <row r="1" spans="1:11" ht="18" x14ac:dyDescent="0.25">
      <c r="A1" s="9"/>
      <c r="B1" s="33" t="s">
        <v>11</v>
      </c>
      <c r="C1" s="33"/>
      <c r="D1" s="33" t="s">
        <v>13</v>
      </c>
      <c r="E1" s="33"/>
      <c r="F1" s="33" t="s">
        <v>25</v>
      </c>
      <c r="G1" s="33"/>
      <c r="H1" s="33" t="s">
        <v>26</v>
      </c>
      <c r="I1" s="33"/>
      <c r="J1" s="33" t="s">
        <v>27</v>
      </c>
      <c r="K1" s="33"/>
    </row>
    <row r="2" spans="1:11" ht="18" x14ac:dyDescent="0.25">
      <c r="A2" s="10" t="s">
        <v>28</v>
      </c>
      <c r="B2" s="11">
        <v>0.99568088600000004</v>
      </c>
      <c r="C2" s="11">
        <v>1.0043378489999999</v>
      </c>
      <c r="D2" s="11">
        <v>2.2000000000000002</v>
      </c>
      <c r="E2" s="11">
        <v>1.6</v>
      </c>
      <c r="F2" s="11">
        <v>0.71204262600000001</v>
      </c>
      <c r="G2" s="11">
        <v>0.68776547200000004</v>
      </c>
      <c r="H2" s="11">
        <v>1.93</v>
      </c>
      <c r="I2" s="11">
        <v>1.387034723</v>
      </c>
      <c r="J2" s="11">
        <v>11.263078630000001</v>
      </c>
      <c r="K2" s="11">
        <v>13.351207090000001</v>
      </c>
    </row>
    <row r="3" spans="1:11" ht="18" x14ac:dyDescent="0.25">
      <c r="A3" s="10" t="s">
        <v>29</v>
      </c>
      <c r="B3" s="11">
        <v>0.78836920099999996</v>
      </c>
      <c r="C3" s="11">
        <v>1.2684412309999999</v>
      </c>
      <c r="D3" s="11">
        <v>0.73</v>
      </c>
      <c r="E3" s="11">
        <v>0.74</v>
      </c>
      <c r="F3" s="11">
        <v>0.764163755</v>
      </c>
      <c r="G3" s="11">
        <v>0.45300212499999998</v>
      </c>
      <c r="H3" s="11">
        <v>0.65342697000000005</v>
      </c>
      <c r="I3" s="11">
        <v>0.67893448000000001</v>
      </c>
      <c r="J3" s="11">
        <v>0.62245521500000001</v>
      </c>
      <c r="K3" s="11">
        <v>0.59981537500000004</v>
      </c>
    </row>
  </sheetData>
  <mergeCells count="5"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BC1C6-EF78-FE41-8B52-6C8BBA282135}">
  <dimension ref="A1:K3"/>
  <sheetViews>
    <sheetView zoomScale="86" workbookViewId="0">
      <selection activeCell="I26" sqref="I26"/>
    </sheetView>
  </sheetViews>
  <sheetFormatPr defaultColWidth="11" defaultRowHeight="15.75" x14ac:dyDescent="0.25"/>
  <cols>
    <col min="4" max="5" width="6.5" bestFit="1" customWidth="1"/>
    <col min="6" max="7" width="15.875" bestFit="1" customWidth="1"/>
    <col min="9" max="11" width="15.875" bestFit="1" customWidth="1"/>
  </cols>
  <sheetData>
    <row r="1" spans="1:11" ht="18" x14ac:dyDescent="0.25">
      <c r="A1" s="7"/>
      <c r="B1" s="33" t="s">
        <v>11</v>
      </c>
      <c r="C1" s="33"/>
      <c r="D1" s="33" t="s">
        <v>13</v>
      </c>
      <c r="E1" s="33"/>
      <c r="F1" s="33" t="s">
        <v>25</v>
      </c>
      <c r="G1" s="33"/>
      <c r="H1" s="33" t="s">
        <v>26</v>
      </c>
      <c r="I1" s="33"/>
      <c r="J1" s="33" t="s">
        <v>27</v>
      </c>
      <c r="K1" s="33"/>
    </row>
    <row r="2" spans="1:11" ht="18" x14ac:dyDescent="0.25">
      <c r="A2" s="8" t="s">
        <v>30</v>
      </c>
      <c r="B2" s="11">
        <v>0.99568088600000004</v>
      </c>
      <c r="C2" s="11">
        <v>1.0043378489999999</v>
      </c>
      <c r="D2" s="11">
        <v>0.45</v>
      </c>
      <c r="E2" s="11">
        <v>0.28000000000000003</v>
      </c>
      <c r="F2" s="11">
        <v>0.71204262600000001</v>
      </c>
      <c r="G2" s="11">
        <v>0.68776547200000004</v>
      </c>
      <c r="H2" s="11">
        <v>0.92133747799999999</v>
      </c>
      <c r="I2" s="11">
        <v>1.187034723</v>
      </c>
      <c r="J2" s="11">
        <v>11.263078630000001</v>
      </c>
      <c r="K2" s="11">
        <v>13.351207090000001</v>
      </c>
    </row>
    <row r="3" spans="1:11" ht="18" x14ac:dyDescent="0.25">
      <c r="A3" s="8" t="s">
        <v>31</v>
      </c>
      <c r="B3" s="11">
        <v>0.78836920099999996</v>
      </c>
      <c r="C3" s="11">
        <v>1.2684412309999999</v>
      </c>
      <c r="D3" s="11">
        <v>0.64</v>
      </c>
      <c r="E3" s="11">
        <v>0.89</v>
      </c>
      <c r="F3" s="11">
        <v>0.764163755</v>
      </c>
      <c r="G3" s="11">
        <v>0.45300212499999998</v>
      </c>
      <c r="H3" s="11">
        <v>0.65342697000000005</v>
      </c>
      <c r="I3" s="11">
        <v>0.67893448000000001</v>
      </c>
      <c r="J3" s="11">
        <v>0.62245521500000001</v>
      </c>
      <c r="K3" s="11">
        <v>0.59981537500000004</v>
      </c>
    </row>
  </sheetData>
  <mergeCells count="5"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942E8-FAC1-427B-BE42-AE046E0D7487}">
  <dimension ref="A1:I6"/>
  <sheetViews>
    <sheetView workbookViewId="0">
      <selection activeCell="J24" sqref="J24"/>
    </sheetView>
  </sheetViews>
  <sheetFormatPr defaultRowHeight="15.75" x14ac:dyDescent="0.25"/>
  <sheetData>
    <row r="1" spans="1:9" x14ac:dyDescent="0.25">
      <c r="A1" s="42" t="s">
        <v>41</v>
      </c>
      <c r="B1" s="43"/>
      <c r="C1" s="43"/>
      <c r="D1" s="43"/>
      <c r="E1" s="43"/>
      <c r="F1" s="43"/>
      <c r="G1" s="43"/>
      <c r="H1" s="43"/>
      <c r="I1" s="44"/>
    </row>
    <row r="2" spans="1:9" x14ac:dyDescent="0.25">
      <c r="A2" s="28" t="s">
        <v>40</v>
      </c>
      <c r="B2" s="41" t="s">
        <v>42</v>
      </c>
      <c r="C2" s="41"/>
      <c r="D2" s="41" t="s">
        <v>43</v>
      </c>
      <c r="E2" s="41"/>
      <c r="F2" s="41" t="s">
        <v>44</v>
      </c>
      <c r="G2" s="41"/>
      <c r="H2" s="41" t="s">
        <v>45</v>
      </c>
      <c r="I2" s="41"/>
    </row>
    <row r="3" spans="1:9" x14ac:dyDescent="0.25">
      <c r="A3" s="29">
        <v>1</v>
      </c>
      <c r="B3" s="27">
        <v>9.43</v>
      </c>
      <c r="C3" s="27">
        <v>9.5500000000000007</v>
      </c>
      <c r="D3" s="27">
        <v>13.5</v>
      </c>
      <c r="E3" s="27">
        <v>14.9</v>
      </c>
      <c r="F3" s="27">
        <v>2.14</v>
      </c>
      <c r="G3" s="27">
        <v>3.04</v>
      </c>
      <c r="H3" s="27">
        <v>5.09</v>
      </c>
      <c r="I3" s="27">
        <v>9</v>
      </c>
    </row>
    <row r="4" spans="1:9" x14ac:dyDescent="0.25">
      <c r="A4" s="29">
        <v>7</v>
      </c>
      <c r="B4" s="27">
        <v>32.5</v>
      </c>
      <c r="C4" s="27">
        <v>32.799999999999997</v>
      </c>
      <c r="D4" s="27">
        <v>69.2</v>
      </c>
      <c r="E4" s="27">
        <v>70.400000000000006</v>
      </c>
      <c r="F4" s="27">
        <v>11.4</v>
      </c>
      <c r="G4" s="27">
        <v>10.7</v>
      </c>
      <c r="H4" s="27">
        <v>24.8</v>
      </c>
      <c r="I4" s="27">
        <v>20.6</v>
      </c>
    </row>
    <row r="5" spans="1:9" x14ac:dyDescent="0.25">
      <c r="A5" s="29">
        <v>15</v>
      </c>
      <c r="B5" s="27">
        <v>76.599999999999994</v>
      </c>
      <c r="C5" s="27">
        <v>78.8</v>
      </c>
      <c r="D5" s="27">
        <v>95</v>
      </c>
      <c r="E5" s="27">
        <v>96</v>
      </c>
      <c r="F5" s="27">
        <v>48.3</v>
      </c>
      <c r="G5" s="27">
        <v>56.8</v>
      </c>
      <c r="H5" s="27">
        <v>53.5</v>
      </c>
      <c r="I5" s="27">
        <v>45.2</v>
      </c>
    </row>
    <row r="6" spans="1:9" x14ac:dyDescent="0.25">
      <c r="A6" s="29">
        <v>25</v>
      </c>
      <c r="B6" s="27">
        <v>99.99</v>
      </c>
      <c r="C6" s="27">
        <v>100</v>
      </c>
      <c r="D6" s="27">
        <v>99.9</v>
      </c>
      <c r="E6" s="27">
        <v>100</v>
      </c>
      <c r="F6" s="27">
        <v>99.99</v>
      </c>
      <c r="G6" s="27">
        <v>100</v>
      </c>
      <c r="H6" s="27">
        <v>23.8</v>
      </c>
      <c r="I6" s="27">
        <v>22.3</v>
      </c>
    </row>
  </sheetData>
  <mergeCells count="5">
    <mergeCell ref="B2:C2"/>
    <mergeCell ref="D2:E2"/>
    <mergeCell ref="F2:G2"/>
    <mergeCell ref="H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Figure 2A</vt:lpstr>
      <vt:lpstr>Figure 2B</vt:lpstr>
      <vt:lpstr>Figure 2C</vt:lpstr>
      <vt:lpstr>Figure 2D</vt:lpstr>
      <vt:lpstr>Figure 2E</vt:lpstr>
      <vt:lpstr>Figure 2I-Quantification</vt:lpstr>
      <vt:lpstr>Figure 4E</vt:lpstr>
      <vt:lpstr>Figure 4F</vt:lpstr>
      <vt:lpstr>Figure 4G</vt:lpstr>
      <vt:lpstr>Figure 4K</vt:lpstr>
      <vt:lpstr>Figure 5A</vt:lpstr>
      <vt:lpstr>Figure 5B</vt:lpstr>
      <vt:lpstr>Figure 5C</vt:lpstr>
      <vt:lpstr>Figure 5G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Prajish Iyer</dc:creator>
  <cp:lastModifiedBy>Prajish Iyer</cp:lastModifiedBy>
  <dcterms:created xsi:type="dcterms:W3CDTF">2024-06-27T05:20:10Z</dcterms:created>
  <dcterms:modified xsi:type="dcterms:W3CDTF">2025-06-26T23:05:48Z</dcterms:modified>
</cp:coreProperties>
</file>