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fd95cfee13be22/論文/leaky gut/JCI insight/Revise/R2/Submission/"/>
    </mc:Choice>
  </mc:AlternateContent>
  <xr:revisionPtr revIDLastSave="0" documentId="13_ncr:1_{4AEBEAD7-14A8-4F9B-89BC-11AF755E2DD3}" xr6:coauthVersionLast="47" xr6:coauthVersionMax="47" xr10:uidLastSave="{00000000-0000-0000-0000-000000000000}"/>
  <bookViews>
    <workbookView xWindow="31950" yWindow="750" windowWidth="25515" windowHeight="14670" xr2:uid="{E96E9DF9-5089-4959-B00A-D133834E41FB}"/>
  </bookViews>
  <sheets>
    <sheet name="Fig1C　" sheetId="2" r:id="rId1"/>
    <sheet name="Fig1D　" sheetId="4" r:id="rId2"/>
    <sheet name="Fig 1E " sheetId="5" r:id="rId3"/>
    <sheet name="Fig1F " sheetId="6" r:id="rId4"/>
    <sheet name="Fig２A　" sheetId="7" r:id="rId5"/>
    <sheet name="Fig2B " sheetId="9" r:id="rId6"/>
    <sheet name="Fig2D " sheetId="10" r:id="rId7"/>
    <sheet name="Fig2E " sheetId="11" r:id="rId8"/>
    <sheet name="Fig2F " sheetId="12" r:id="rId9"/>
    <sheet name="Fig3A " sheetId="13" r:id="rId10"/>
    <sheet name="Fig3B " sheetId="14" r:id="rId11"/>
    <sheet name="Fig3C " sheetId="16" r:id="rId12"/>
    <sheet name="Fig3D " sheetId="15" r:id="rId13"/>
    <sheet name="Fig3E " sheetId="17" r:id="rId14"/>
    <sheet name="Fig4B " sheetId="18" r:id="rId15"/>
    <sheet name="Fig4C " sheetId="19" r:id="rId16"/>
    <sheet name="Fig4D " sheetId="84" r:id="rId17"/>
    <sheet name="Fig4E " sheetId="21" r:id="rId18"/>
    <sheet name="Fig5B " sheetId="22" r:id="rId19"/>
    <sheet name="Fig5C " sheetId="23" r:id="rId20"/>
    <sheet name="Fig5D " sheetId="25" r:id="rId21"/>
    <sheet name="Fig5E " sheetId="26" r:id="rId22"/>
    <sheet name="FIg6B " sheetId="34" r:id="rId23"/>
    <sheet name="Fig6C " sheetId="35" r:id="rId24"/>
    <sheet name="Fig6D " sheetId="36" r:id="rId25"/>
    <sheet name="Fig6E " sheetId="37" r:id="rId26"/>
    <sheet name="Fig7B " sheetId="38" r:id="rId27"/>
    <sheet name="Fig7C " sheetId="39" r:id="rId28"/>
    <sheet name="Fig7D " sheetId="40" r:id="rId29"/>
    <sheet name="Fig7E " sheetId="41" r:id="rId30"/>
    <sheet name="Fig7F " sheetId="42" r:id="rId31"/>
    <sheet name="Fig7G " sheetId="43" r:id="rId32"/>
    <sheet name="Fig7H " sheetId="44" r:id="rId33"/>
    <sheet name="Fig8A " sheetId="45" r:id="rId34"/>
    <sheet name="Fig8B " sheetId="46" r:id="rId35"/>
    <sheet name="Fig8C " sheetId="47" r:id="rId36"/>
    <sheet name="Fig9B " sheetId="48" r:id="rId37"/>
    <sheet name="Fig9C " sheetId="85" r:id="rId38"/>
    <sheet name="Fig9D " sheetId="86" r:id="rId39"/>
    <sheet name="Fig9E " sheetId="87" r:id="rId40"/>
    <sheet name="Fig9F " sheetId="88" r:id="rId41"/>
    <sheet name="Fig10A" sheetId="58" r:id="rId42"/>
    <sheet name="Fig10B" sheetId="59" r:id="rId43"/>
    <sheet name="Fig10C" sheetId="89" r:id="rId44"/>
    <sheet name="Fig11B" sheetId="69" r:id="rId45"/>
    <sheet name="Fig11C" sheetId="70" r:id="rId46"/>
    <sheet name="Fig11D" sheetId="90" r:id="rId47"/>
    <sheet name="Fig11E" sheetId="72" r:id="rId48"/>
    <sheet name="Fig11F" sheetId="91" r:id="rId49"/>
    <sheet name="Fig11G" sheetId="74" r:id="rId50"/>
    <sheet name="Fig11H" sheetId="75" r:id="rId51"/>
    <sheet name="Fig12A" sheetId="76" r:id="rId52"/>
    <sheet name="Fig12B" sheetId="77" r:id="rId53"/>
    <sheet name="Fig12C" sheetId="78" r:id="rId54"/>
    <sheet name="Fig12D" sheetId="79" r:id="rId55"/>
    <sheet name="Fig13A" sheetId="80" r:id="rId56"/>
    <sheet name="Fig13B" sheetId="81" r:id="rId57"/>
    <sheet name="Fig13C" sheetId="82" r:id="rId58"/>
    <sheet name="Suppl Fig1A" sheetId="83" r:id="rId59"/>
    <sheet name="Suppl Fig1B" sheetId="92" r:id="rId60"/>
    <sheet name="Suppl Fig1C" sheetId="93" r:id="rId61"/>
    <sheet name="Suppl Fig1D" sheetId="94" r:id="rId62"/>
    <sheet name="Suppl Fig2A" sheetId="95" r:id="rId63"/>
    <sheet name="Suppl Fig2B" sheetId="98" r:id="rId64"/>
    <sheet name="Suppl Fig2C" sheetId="100" r:id="rId65"/>
    <sheet name="Suppl Fig2D" sheetId="101" r:id="rId66"/>
    <sheet name="Suppl Fig3A" sheetId="102" r:id="rId67"/>
    <sheet name="Suppl Fig3B" sheetId="103" r:id="rId68"/>
    <sheet name="Suppl Fig3C" sheetId="104" r:id="rId69"/>
    <sheet name="Suppl Fig3D" sheetId="105" r:id="rId70"/>
    <sheet name="Suppl Fig5A" sheetId="106" r:id="rId71"/>
    <sheet name="Suppl Fig5B" sheetId="107" r:id="rId72"/>
  </sheets>
  <externalReferences>
    <externalReference r:id="rId7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02" l="1"/>
  <c r="E34" i="102"/>
  <c r="F34" i="102"/>
  <c r="D35" i="102"/>
  <c r="E35" i="102"/>
  <c r="F35" i="102"/>
  <c r="C35" i="102"/>
  <c r="C34" i="102"/>
  <c r="J4" i="82" l="1"/>
  <c r="G8" i="82"/>
  <c r="G7" i="82"/>
  <c r="G6" i="82"/>
  <c r="F8" i="82"/>
  <c r="F7" i="82"/>
  <c r="F6" i="82"/>
  <c r="E8" i="82"/>
  <c r="E7" i="82"/>
  <c r="E6" i="82"/>
  <c r="D8" i="82"/>
  <c r="D7" i="82"/>
  <c r="D6" i="82"/>
  <c r="N8" i="82"/>
  <c r="N7" i="82"/>
  <c r="N6" i="82"/>
  <c r="M8" i="82"/>
  <c r="M7" i="82"/>
  <c r="M6" i="82"/>
  <c r="L8" i="82"/>
  <c r="L7" i="82"/>
  <c r="L6" i="82"/>
  <c r="K8" i="82"/>
  <c r="K7" i="82"/>
  <c r="K6" i="82"/>
  <c r="N26" i="80" l="1"/>
  <c r="M25" i="80"/>
  <c r="N12" i="80"/>
  <c r="M12" i="80"/>
  <c r="I25" i="80"/>
  <c r="H26" i="80"/>
  <c r="J13" i="80"/>
  <c r="I13" i="80"/>
  <c r="H12" i="80"/>
  <c r="E26" i="80"/>
  <c r="D25" i="80"/>
  <c r="C26" i="80"/>
  <c r="O26" i="80"/>
  <c r="O25" i="80"/>
  <c r="O24" i="80"/>
  <c r="N24" i="80"/>
  <c r="M24" i="80"/>
  <c r="O13" i="80"/>
  <c r="O12" i="80"/>
  <c r="O11" i="80"/>
  <c r="N11" i="80"/>
  <c r="M11" i="80"/>
  <c r="J26" i="80"/>
  <c r="J25" i="80"/>
  <c r="J24" i="80"/>
  <c r="I24" i="80"/>
  <c r="H24" i="80"/>
  <c r="J11" i="80"/>
  <c r="I11" i="80"/>
  <c r="H11" i="80"/>
  <c r="D26" i="80"/>
  <c r="E24" i="80"/>
  <c r="D24" i="80"/>
  <c r="C24" i="80"/>
  <c r="N25" i="80" l="1"/>
  <c r="M26" i="80"/>
  <c r="N13" i="80"/>
  <c r="M13" i="80"/>
  <c r="I26" i="80"/>
  <c r="H25" i="80"/>
  <c r="J12" i="80"/>
  <c r="I12" i="80"/>
  <c r="H13" i="80"/>
  <c r="E25" i="80"/>
  <c r="C25" i="80"/>
  <c r="G26" i="107" l="1"/>
  <c r="F26" i="107"/>
  <c r="C26" i="107"/>
  <c r="G25" i="107"/>
  <c r="F25" i="107"/>
  <c r="C25" i="107"/>
  <c r="G24" i="107"/>
  <c r="F24" i="107"/>
  <c r="E24" i="107"/>
  <c r="D24" i="107"/>
  <c r="C24" i="107"/>
  <c r="G26" i="106" l="1"/>
  <c r="F26" i="106"/>
  <c r="E26" i="106"/>
  <c r="D26" i="106"/>
  <c r="C26" i="106"/>
  <c r="G25" i="106"/>
  <c r="F25" i="106"/>
  <c r="E25" i="106"/>
  <c r="D25" i="106"/>
  <c r="C25" i="106"/>
  <c r="G24" i="106"/>
  <c r="F24" i="106"/>
  <c r="E24" i="106"/>
  <c r="D24" i="106"/>
  <c r="C24" i="106"/>
  <c r="D13" i="59" l="1"/>
  <c r="C31" i="35" l="1"/>
  <c r="C32" i="35"/>
  <c r="C33" i="35"/>
  <c r="D32" i="21" l="1"/>
  <c r="E32" i="21"/>
  <c r="F32" i="21"/>
  <c r="D33" i="21"/>
  <c r="E33" i="21"/>
  <c r="F33" i="21"/>
  <c r="C33" i="21"/>
  <c r="C32" i="21"/>
  <c r="D17" i="6" l="1"/>
  <c r="E17" i="6"/>
  <c r="F17" i="6"/>
  <c r="G17" i="6"/>
  <c r="H17" i="6"/>
  <c r="J17" i="6"/>
  <c r="K17" i="6"/>
  <c r="L17" i="6"/>
  <c r="M17" i="6"/>
  <c r="N17" i="6"/>
  <c r="O17" i="6"/>
  <c r="C17" i="6"/>
  <c r="D16" i="6"/>
  <c r="E16" i="6"/>
  <c r="F16" i="6"/>
  <c r="G16" i="6"/>
  <c r="H16" i="6"/>
  <c r="J16" i="6"/>
  <c r="K16" i="6"/>
  <c r="L16" i="6"/>
  <c r="M16" i="6"/>
  <c r="N16" i="6"/>
  <c r="O16" i="6"/>
  <c r="C16" i="6"/>
  <c r="F16" i="105" l="1"/>
  <c r="E16" i="105"/>
  <c r="D16" i="105"/>
  <c r="C16" i="105"/>
  <c r="F15" i="105"/>
  <c r="E15" i="105"/>
  <c r="D15" i="105"/>
  <c r="C15" i="105"/>
  <c r="F14" i="105"/>
  <c r="E14" i="105"/>
  <c r="D14" i="105"/>
  <c r="C14" i="105"/>
  <c r="F33" i="104"/>
  <c r="E33" i="104"/>
  <c r="D33" i="104"/>
  <c r="C33" i="104"/>
  <c r="F32" i="104"/>
  <c r="E32" i="104"/>
  <c r="D32" i="104"/>
  <c r="C32" i="104"/>
  <c r="F31" i="104"/>
  <c r="E31" i="104"/>
  <c r="D31" i="104"/>
  <c r="C31" i="104"/>
  <c r="F33" i="103"/>
  <c r="E33" i="103"/>
  <c r="D33" i="103"/>
  <c r="C33" i="103"/>
  <c r="F32" i="103"/>
  <c r="E32" i="103"/>
  <c r="D32" i="103"/>
  <c r="C32" i="103"/>
  <c r="F31" i="103"/>
  <c r="E31" i="103"/>
  <c r="D31" i="103"/>
  <c r="C31" i="103"/>
  <c r="F33" i="102"/>
  <c r="E33" i="102"/>
  <c r="D33" i="102"/>
  <c r="C33" i="102"/>
  <c r="D32" i="83"/>
  <c r="E32" i="83"/>
  <c r="F32" i="83"/>
  <c r="D33" i="83"/>
  <c r="E33" i="83"/>
  <c r="F33" i="83"/>
  <c r="C33" i="83"/>
  <c r="C32" i="83"/>
  <c r="D21" i="92"/>
  <c r="E21" i="92"/>
  <c r="F21" i="92"/>
  <c r="D22" i="92"/>
  <c r="E22" i="92"/>
  <c r="F22" i="92"/>
  <c r="C22" i="92"/>
  <c r="C21" i="92"/>
  <c r="D27" i="93"/>
  <c r="E27" i="93"/>
  <c r="F27" i="93"/>
  <c r="D28" i="93"/>
  <c r="E28" i="93"/>
  <c r="F28" i="93"/>
  <c r="C28" i="93"/>
  <c r="C27" i="93"/>
  <c r="D18" i="98"/>
  <c r="E18" i="98"/>
  <c r="F18" i="98"/>
  <c r="D19" i="98"/>
  <c r="E19" i="98"/>
  <c r="F19" i="98"/>
  <c r="C19" i="98"/>
  <c r="C18" i="98"/>
  <c r="D18" i="100"/>
  <c r="E18" i="100"/>
  <c r="F18" i="100"/>
  <c r="D19" i="100"/>
  <c r="E19" i="100"/>
  <c r="F19" i="100"/>
  <c r="C18" i="100"/>
  <c r="C19" i="100"/>
  <c r="D18" i="101"/>
  <c r="E18" i="101"/>
  <c r="F18" i="101"/>
  <c r="D19" i="101"/>
  <c r="E19" i="101"/>
  <c r="F19" i="101"/>
  <c r="C19" i="101"/>
  <c r="C18" i="101"/>
  <c r="D18" i="95"/>
  <c r="E18" i="95"/>
  <c r="F18" i="95"/>
  <c r="D19" i="95"/>
  <c r="E19" i="95"/>
  <c r="F19" i="95"/>
  <c r="C19" i="95"/>
  <c r="C18" i="95"/>
  <c r="D16" i="94"/>
  <c r="E16" i="94"/>
  <c r="F16" i="94"/>
  <c r="D17" i="94"/>
  <c r="E17" i="94"/>
  <c r="F17" i="94"/>
  <c r="C17" i="94"/>
  <c r="C16" i="94"/>
  <c r="F17" i="101"/>
  <c r="E17" i="101"/>
  <c r="D17" i="101"/>
  <c r="C17" i="101"/>
  <c r="F17" i="100"/>
  <c r="E17" i="100"/>
  <c r="D17" i="100"/>
  <c r="C17" i="100"/>
  <c r="F17" i="98"/>
  <c r="E17" i="98"/>
  <c r="D17" i="98"/>
  <c r="C17" i="98"/>
  <c r="F17" i="95"/>
  <c r="E17" i="95"/>
  <c r="D17" i="95"/>
  <c r="C17" i="95"/>
  <c r="F15" i="94"/>
  <c r="E15" i="94"/>
  <c r="D15" i="94"/>
  <c r="C15" i="94"/>
  <c r="F26" i="93"/>
  <c r="E26" i="93"/>
  <c r="D26" i="93"/>
  <c r="C26" i="93"/>
  <c r="F20" i="92"/>
  <c r="E20" i="92"/>
  <c r="D20" i="92"/>
  <c r="C20" i="92"/>
  <c r="D31" i="83"/>
  <c r="E31" i="83"/>
  <c r="F31" i="83"/>
  <c r="N15" i="82"/>
  <c r="M15" i="82"/>
  <c r="L15" i="82"/>
  <c r="K15" i="82"/>
  <c r="J15" i="82"/>
  <c r="G15" i="82"/>
  <c r="F15" i="82"/>
  <c r="E15" i="82"/>
  <c r="D15" i="82"/>
  <c r="C15" i="82"/>
  <c r="N14" i="82"/>
  <c r="M14" i="82"/>
  <c r="L14" i="82"/>
  <c r="K14" i="82"/>
  <c r="J14" i="82"/>
  <c r="G14" i="82"/>
  <c r="F14" i="82"/>
  <c r="E14" i="82"/>
  <c r="D14" i="82"/>
  <c r="C14" i="82"/>
  <c r="N13" i="82"/>
  <c r="M13" i="82"/>
  <c r="L13" i="82"/>
  <c r="K13" i="82"/>
  <c r="J13" i="82"/>
  <c r="G13" i="82"/>
  <c r="F13" i="82"/>
  <c r="E13" i="82"/>
  <c r="D13" i="82"/>
  <c r="C13" i="82"/>
  <c r="P14" i="81"/>
  <c r="O14" i="81"/>
  <c r="N14" i="81"/>
  <c r="M14" i="81"/>
  <c r="L14" i="81"/>
  <c r="K14" i="81"/>
  <c r="P13" i="81"/>
  <c r="O13" i="81"/>
  <c r="N13" i="81"/>
  <c r="M13" i="81"/>
  <c r="L13" i="81"/>
  <c r="K13" i="81"/>
  <c r="P12" i="81"/>
  <c r="O12" i="81"/>
  <c r="N12" i="81"/>
  <c r="M12" i="81"/>
  <c r="L12" i="81"/>
  <c r="K12" i="81"/>
  <c r="H14" i="81"/>
  <c r="G14" i="81"/>
  <c r="F14" i="81"/>
  <c r="E14" i="81"/>
  <c r="D14" i="81"/>
  <c r="C14" i="81"/>
  <c r="H13" i="81"/>
  <c r="G13" i="81"/>
  <c r="F13" i="81"/>
  <c r="E13" i="81"/>
  <c r="D13" i="81"/>
  <c r="C13" i="81"/>
  <c r="H12" i="81"/>
  <c r="G12" i="81"/>
  <c r="F12" i="81"/>
  <c r="E12" i="81"/>
  <c r="D12" i="81"/>
  <c r="C12" i="81"/>
  <c r="E11" i="80"/>
  <c r="E12" i="80"/>
  <c r="E13" i="80"/>
  <c r="H14" i="77"/>
  <c r="I14" i="77"/>
  <c r="H15" i="77"/>
  <c r="I15" i="77"/>
  <c r="H16" i="77"/>
  <c r="I16" i="77"/>
  <c r="D14" i="77"/>
  <c r="E14" i="77"/>
  <c r="D15" i="77"/>
  <c r="E15" i="77"/>
  <c r="D16" i="77"/>
  <c r="E16" i="77"/>
  <c r="G16" i="77"/>
  <c r="C16" i="77"/>
  <c r="G15" i="77"/>
  <c r="C15" i="77"/>
  <c r="G14" i="77"/>
  <c r="C14" i="77"/>
  <c r="E15" i="91"/>
  <c r="D15" i="91"/>
  <c r="C15" i="91"/>
  <c r="E14" i="91"/>
  <c r="D14" i="91"/>
  <c r="C14" i="91"/>
  <c r="E13" i="91"/>
  <c r="D13" i="91"/>
  <c r="C13" i="91"/>
  <c r="E16" i="90"/>
  <c r="D16" i="90"/>
  <c r="C16" i="90"/>
  <c r="E15" i="90"/>
  <c r="D15" i="90"/>
  <c r="C15" i="90"/>
  <c r="E14" i="90"/>
  <c r="D14" i="90"/>
  <c r="C14" i="90"/>
  <c r="C31" i="83"/>
  <c r="D13" i="80"/>
  <c r="C13" i="80"/>
  <c r="D12" i="80"/>
  <c r="C12" i="80"/>
  <c r="D11" i="80"/>
  <c r="C11" i="80"/>
  <c r="E16" i="79"/>
  <c r="D16" i="79"/>
  <c r="C16" i="79"/>
  <c r="E15" i="79"/>
  <c r="D15" i="79"/>
  <c r="C15" i="79"/>
  <c r="E14" i="79"/>
  <c r="D14" i="79"/>
  <c r="C14" i="79"/>
  <c r="E16" i="78"/>
  <c r="D16" i="78"/>
  <c r="C16" i="78"/>
  <c r="E15" i="78"/>
  <c r="D15" i="78"/>
  <c r="C15" i="78"/>
  <c r="E14" i="78"/>
  <c r="D14" i="78"/>
  <c r="C14" i="78"/>
  <c r="E21" i="76"/>
  <c r="D21" i="76"/>
  <c r="C21" i="76"/>
  <c r="E20" i="76"/>
  <c r="D20" i="76"/>
  <c r="C20" i="76"/>
  <c r="E19" i="76"/>
  <c r="D19" i="76"/>
  <c r="C19" i="76"/>
  <c r="E14" i="75"/>
  <c r="D14" i="75"/>
  <c r="C14" i="75"/>
  <c r="E13" i="75"/>
  <c r="D13" i="75"/>
  <c r="C13" i="75"/>
  <c r="E12" i="75"/>
  <c r="D12" i="75"/>
  <c r="C12" i="75"/>
  <c r="E16" i="74"/>
  <c r="D16" i="74"/>
  <c r="C16" i="74"/>
  <c r="E15" i="74"/>
  <c r="D15" i="74"/>
  <c r="C15" i="74"/>
  <c r="E14" i="74"/>
  <c r="D14" i="74"/>
  <c r="C14" i="74"/>
  <c r="E21" i="72"/>
  <c r="D21" i="72"/>
  <c r="C21" i="72"/>
  <c r="E20" i="72"/>
  <c r="D20" i="72"/>
  <c r="C20" i="72"/>
  <c r="E19" i="72"/>
  <c r="D19" i="72"/>
  <c r="C19" i="72"/>
  <c r="E16" i="70"/>
  <c r="D16" i="70"/>
  <c r="C16" i="70"/>
  <c r="E15" i="70"/>
  <c r="D15" i="70"/>
  <c r="C15" i="70"/>
  <c r="E14" i="70"/>
  <c r="D14" i="70"/>
  <c r="C14" i="70"/>
  <c r="E19" i="69"/>
  <c r="E20" i="69"/>
  <c r="E21" i="69"/>
  <c r="D21" i="69"/>
  <c r="C21" i="69"/>
  <c r="D20" i="69"/>
  <c r="C20" i="69"/>
  <c r="D19" i="69"/>
  <c r="C19" i="69"/>
  <c r="D19" i="89"/>
  <c r="C19" i="89"/>
  <c r="D18" i="89"/>
  <c r="C18" i="89"/>
  <c r="D17" i="89"/>
  <c r="C17" i="89"/>
  <c r="G15" i="59"/>
  <c r="F15" i="59"/>
  <c r="G14" i="59"/>
  <c r="F14" i="59"/>
  <c r="G13" i="59"/>
  <c r="F13" i="59"/>
  <c r="D15" i="59"/>
  <c r="C15" i="59"/>
  <c r="D14" i="59"/>
  <c r="C14" i="59"/>
  <c r="C13" i="59"/>
  <c r="D16" i="58"/>
  <c r="C16" i="58"/>
  <c r="D15" i="58"/>
  <c r="C15" i="58"/>
  <c r="D14" i="58"/>
  <c r="C14" i="58"/>
  <c r="D17" i="88"/>
  <c r="C17" i="88"/>
  <c r="D16" i="88"/>
  <c r="C16" i="88"/>
  <c r="D15" i="88"/>
  <c r="C15" i="88"/>
  <c r="C18" i="87"/>
  <c r="D19" i="87"/>
  <c r="C19" i="87"/>
  <c r="D18" i="87"/>
  <c r="D17" i="87"/>
  <c r="C17" i="87"/>
  <c r="D15" i="86"/>
  <c r="C15" i="86"/>
  <c r="D14" i="86"/>
  <c r="C14" i="86"/>
  <c r="D13" i="86"/>
  <c r="C13" i="86"/>
  <c r="D19" i="85"/>
  <c r="C19" i="85"/>
  <c r="D18" i="85"/>
  <c r="C18" i="85"/>
  <c r="D17" i="85"/>
  <c r="C17" i="85"/>
  <c r="D19" i="48"/>
  <c r="C19" i="48"/>
  <c r="D18" i="48"/>
  <c r="C18" i="48"/>
  <c r="D17" i="48"/>
  <c r="C17" i="48"/>
  <c r="E18" i="47"/>
  <c r="D18" i="47"/>
  <c r="C18" i="47"/>
  <c r="E17" i="47"/>
  <c r="D17" i="47"/>
  <c r="C17" i="47"/>
  <c r="E16" i="47"/>
  <c r="D16" i="47"/>
  <c r="C16" i="47"/>
  <c r="E15" i="46"/>
  <c r="D15" i="46"/>
  <c r="C15" i="46"/>
  <c r="E14" i="46"/>
  <c r="D14" i="46"/>
  <c r="C14" i="46"/>
  <c r="E13" i="46"/>
  <c r="D13" i="46"/>
  <c r="C13" i="46"/>
  <c r="E18" i="45"/>
  <c r="D18" i="45"/>
  <c r="C18" i="45"/>
  <c r="E17" i="45"/>
  <c r="D17" i="45"/>
  <c r="C17" i="45"/>
  <c r="E16" i="45"/>
  <c r="D16" i="45"/>
  <c r="C16" i="45"/>
  <c r="E18" i="44"/>
  <c r="D18" i="44"/>
  <c r="C18" i="44"/>
  <c r="E17" i="44"/>
  <c r="D17" i="44"/>
  <c r="C17" i="44"/>
  <c r="E16" i="44"/>
  <c r="D16" i="44"/>
  <c r="C16" i="44"/>
  <c r="E19" i="43"/>
  <c r="D19" i="43"/>
  <c r="C19" i="43"/>
  <c r="E18" i="43"/>
  <c r="D18" i="43"/>
  <c r="C18" i="43"/>
  <c r="E17" i="43"/>
  <c r="D17" i="43"/>
  <c r="C17" i="43"/>
  <c r="E19" i="42"/>
  <c r="D19" i="42"/>
  <c r="C19" i="42"/>
  <c r="E18" i="42"/>
  <c r="D18" i="42"/>
  <c r="C18" i="42"/>
  <c r="E17" i="42"/>
  <c r="D17" i="42"/>
  <c r="C17" i="42"/>
  <c r="E17" i="41"/>
  <c r="D17" i="41"/>
  <c r="C17" i="41"/>
  <c r="E16" i="41"/>
  <c r="D16" i="41"/>
  <c r="C16" i="41"/>
  <c r="E15" i="41"/>
  <c r="D15" i="41"/>
  <c r="C15" i="41"/>
  <c r="E17" i="40"/>
  <c r="D17" i="40"/>
  <c r="C17" i="40"/>
  <c r="E16" i="40"/>
  <c r="D16" i="40"/>
  <c r="C16" i="40"/>
  <c r="E15" i="40"/>
  <c r="D15" i="40"/>
  <c r="C15" i="40"/>
  <c r="E17" i="39"/>
  <c r="D17" i="39"/>
  <c r="C17" i="39"/>
  <c r="E16" i="39"/>
  <c r="D16" i="39"/>
  <c r="C16" i="39"/>
  <c r="E15" i="39"/>
  <c r="D15" i="39"/>
  <c r="C15" i="39"/>
  <c r="E17" i="38"/>
  <c r="D17" i="38"/>
  <c r="C17" i="38"/>
  <c r="E16" i="38"/>
  <c r="D16" i="38"/>
  <c r="C16" i="38"/>
  <c r="E15" i="38"/>
  <c r="D15" i="38"/>
  <c r="C15" i="38"/>
  <c r="F33" i="37"/>
  <c r="E33" i="37"/>
  <c r="D33" i="37"/>
  <c r="C33" i="37"/>
  <c r="F32" i="37"/>
  <c r="E32" i="37"/>
  <c r="D32" i="37"/>
  <c r="C32" i="37"/>
  <c r="F31" i="37"/>
  <c r="E31" i="37"/>
  <c r="D31" i="37"/>
  <c r="C31" i="37"/>
  <c r="F19" i="36"/>
  <c r="E19" i="36"/>
  <c r="D19" i="36"/>
  <c r="C19" i="36"/>
  <c r="F18" i="36"/>
  <c r="E18" i="36"/>
  <c r="D18" i="36"/>
  <c r="C18" i="36"/>
  <c r="F17" i="36"/>
  <c r="E17" i="36"/>
  <c r="D17" i="36"/>
  <c r="C17" i="36"/>
  <c r="F33" i="35"/>
  <c r="E33" i="35"/>
  <c r="D33" i="35"/>
  <c r="F32" i="35"/>
  <c r="E32" i="35"/>
  <c r="D32" i="35"/>
  <c r="F31" i="35"/>
  <c r="E31" i="35"/>
  <c r="D31" i="35"/>
  <c r="F16" i="34"/>
  <c r="E16" i="34"/>
  <c r="D16" i="34"/>
  <c r="C16" i="34"/>
  <c r="F15" i="34"/>
  <c r="E15" i="34"/>
  <c r="D15" i="34"/>
  <c r="C15" i="34"/>
  <c r="F14" i="34"/>
  <c r="E14" i="34"/>
  <c r="D14" i="34"/>
  <c r="C14" i="34"/>
  <c r="F19" i="26"/>
  <c r="E19" i="26"/>
  <c r="D19" i="26"/>
  <c r="C19" i="26"/>
  <c r="F18" i="26"/>
  <c r="E18" i="26"/>
  <c r="D18" i="26"/>
  <c r="C18" i="26"/>
  <c r="F17" i="26"/>
  <c r="E17" i="26"/>
  <c r="D17" i="26"/>
  <c r="C17" i="26"/>
  <c r="F19" i="25"/>
  <c r="E19" i="25"/>
  <c r="D19" i="25"/>
  <c r="C19" i="25"/>
  <c r="F18" i="25"/>
  <c r="E18" i="25"/>
  <c r="D18" i="25"/>
  <c r="C18" i="25"/>
  <c r="F17" i="25"/>
  <c r="E17" i="25"/>
  <c r="D17" i="25"/>
  <c r="C17" i="25"/>
  <c r="F19" i="23"/>
  <c r="E19" i="23"/>
  <c r="D19" i="23"/>
  <c r="C19" i="23"/>
  <c r="F18" i="23"/>
  <c r="E18" i="23"/>
  <c r="D18" i="23"/>
  <c r="C18" i="23"/>
  <c r="F17" i="23"/>
  <c r="E17" i="23"/>
  <c r="D17" i="23"/>
  <c r="C17" i="23"/>
  <c r="D18" i="22"/>
  <c r="E18" i="22"/>
  <c r="F18" i="22"/>
  <c r="D19" i="22"/>
  <c r="E19" i="22"/>
  <c r="F19" i="22"/>
  <c r="C19" i="22"/>
  <c r="C18" i="22"/>
  <c r="F17" i="22"/>
  <c r="E17" i="22"/>
  <c r="D17" i="22"/>
  <c r="C17" i="22"/>
  <c r="F31" i="21"/>
  <c r="E31" i="21"/>
  <c r="D31" i="21"/>
  <c r="C31" i="21"/>
  <c r="F15" i="84"/>
  <c r="E15" i="84"/>
  <c r="D15" i="84"/>
  <c r="C15" i="84"/>
  <c r="F14" i="84"/>
  <c r="E14" i="84"/>
  <c r="D14" i="84"/>
  <c r="C14" i="84"/>
  <c r="F13" i="84"/>
  <c r="E13" i="84"/>
  <c r="D13" i="84"/>
  <c r="C13" i="84"/>
  <c r="D17" i="19"/>
  <c r="F17" i="19"/>
  <c r="E17" i="19"/>
  <c r="C17" i="19"/>
  <c r="F16" i="19"/>
  <c r="E16" i="19"/>
  <c r="D16" i="19"/>
  <c r="C16" i="19"/>
  <c r="F15" i="19"/>
  <c r="E15" i="19"/>
  <c r="D15" i="19"/>
  <c r="C15" i="19"/>
  <c r="E20" i="18"/>
  <c r="F20" i="18"/>
  <c r="E21" i="18"/>
  <c r="F21" i="18"/>
  <c r="E22" i="18"/>
  <c r="F22" i="18"/>
  <c r="D22" i="18"/>
  <c r="C22" i="18"/>
  <c r="D21" i="18"/>
  <c r="C21" i="18"/>
  <c r="D20" i="18"/>
  <c r="C20" i="18"/>
  <c r="D15" i="17"/>
  <c r="C15" i="17"/>
  <c r="D14" i="17"/>
  <c r="C14" i="17"/>
  <c r="D13" i="17"/>
  <c r="C13" i="17"/>
  <c r="C13" i="16"/>
  <c r="D13" i="16"/>
  <c r="C14" i="16"/>
  <c r="D14" i="16"/>
  <c r="C15" i="16"/>
  <c r="D15" i="16"/>
  <c r="D20" i="15"/>
  <c r="C20" i="15"/>
  <c r="D19" i="15"/>
  <c r="C19" i="15"/>
  <c r="D18" i="15"/>
  <c r="C18" i="15"/>
  <c r="D19" i="14"/>
  <c r="D20" i="14"/>
  <c r="C20" i="14"/>
  <c r="C19" i="14"/>
  <c r="D18" i="14"/>
  <c r="C18" i="14"/>
  <c r="D14" i="13"/>
  <c r="C14" i="13"/>
  <c r="D13" i="13"/>
  <c r="C13" i="13"/>
  <c r="D12" i="13"/>
  <c r="C12" i="13"/>
  <c r="D15" i="12"/>
  <c r="C15" i="12"/>
  <c r="D14" i="12"/>
  <c r="C14" i="12"/>
  <c r="D13" i="12"/>
  <c r="C13" i="12"/>
  <c r="D15" i="11"/>
  <c r="C15" i="11"/>
  <c r="D14" i="11"/>
  <c r="C14" i="11"/>
  <c r="D13" i="11"/>
  <c r="C13" i="11"/>
  <c r="D15" i="10"/>
  <c r="C15" i="10"/>
  <c r="D14" i="10"/>
  <c r="C14" i="10"/>
  <c r="D13" i="10"/>
  <c r="C13" i="10"/>
  <c r="D15" i="9"/>
  <c r="C15" i="9"/>
  <c r="D14" i="9"/>
  <c r="C14" i="9"/>
  <c r="D13" i="9"/>
  <c r="C13" i="9"/>
  <c r="D15" i="7"/>
  <c r="C15" i="7"/>
  <c r="D14" i="7"/>
  <c r="C14" i="7"/>
  <c r="D13" i="7"/>
  <c r="C13" i="7"/>
  <c r="J14" i="6"/>
  <c r="D15" i="6"/>
  <c r="E15" i="6"/>
  <c r="F15" i="6"/>
  <c r="G15" i="6"/>
  <c r="H15" i="6"/>
  <c r="J15" i="6"/>
  <c r="K15" i="6"/>
  <c r="L15" i="6"/>
  <c r="M15" i="6"/>
  <c r="N15" i="6"/>
  <c r="O15" i="6"/>
  <c r="C15" i="6"/>
  <c r="C14" i="6"/>
  <c r="D15" i="5"/>
  <c r="C15" i="5"/>
  <c r="D14" i="5"/>
  <c r="C14" i="5"/>
  <c r="D13" i="5"/>
  <c r="C13" i="5"/>
  <c r="D15" i="4"/>
  <c r="C15" i="4"/>
  <c r="D14" i="4"/>
  <c r="C14" i="4"/>
  <c r="D13" i="4"/>
  <c r="C13" i="4"/>
  <c r="D15" i="2"/>
  <c r="C15" i="2"/>
  <c r="D14" i="2"/>
  <c r="C14" i="2"/>
  <c r="D13" i="2" l="1"/>
  <c r="C13" i="2"/>
</calcChain>
</file>

<file path=xl/sharedStrings.xml><?xml version="1.0" encoding="utf-8"?>
<sst xmlns="http://schemas.openxmlformats.org/spreadsheetml/2006/main" count="760" uniqueCount="153">
  <si>
    <t>Data points</t>
    <phoneticPr fontId="4"/>
  </si>
  <si>
    <t>Group summary</t>
    <phoneticPr fontId="4"/>
  </si>
  <si>
    <t>Mean</t>
  </si>
  <si>
    <t>SEM</t>
  </si>
  <si>
    <t>Figure 1C</t>
    <phoneticPr fontId="4"/>
  </si>
  <si>
    <t>Body weight (g)</t>
    <phoneticPr fontId="3"/>
  </si>
  <si>
    <t>Vehicle</t>
    <phoneticPr fontId="3"/>
  </si>
  <si>
    <t>DSS</t>
    <phoneticPr fontId="3"/>
  </si>
  <si>
    <t>Figure 1D</t>
    <phoneticPr fontId="4"/>
  </si>
  <si>
    <t>Fasting blood glucose (mg/dL)</t>
    <phoneticPr fontId="3"/>
  </si>
  <si>
    <t>Figure 1E</t>
    <phoneticPr fontId="4"/>
  </si>
  <si>
    <t>Fasting plasma insulin (mg/dL)</t>
    <phoneticPr fontId="3"/>
  </si>
  <si>
    <t>Colon length (cm)</t>
    <phoneticPr fontId="3"/>
  </si>
  <si>
    <t>Disease activity index</t>
    <phoneticPr fontId="3"/>
  </si>
  <si>
    <t>Relative fluorescence intensity</t>
    <phoneticPr fontId="3"/>
  </si>
  <si>
    <t>Serum FITC-Dextran (mg/mL)</t>
    <phoneticPr fontId="3"/>
  </si>
  <si>
    <t>LPS Concentration (EU/mL)</t>
    <phoneticPr fontId="3"/>
  </si>
  <si>
    <t>Figure 1F</t>
    <phoneticPr fontId="4"/>
  </si>
  <si>
    <t xml:space="preserve">Relative intensity of pERK/ERK </t>
  </si>
  <si>
    <t xml:space="preserve">Relative intensity of pERK/ERK </t>
    <phoneticPr fontId="3"/>
  </si>
  <si>
    <t>Figure 2A</t>
    <phoneticPr fontId="4"/>
  </si>
  <si>
    <t>Figure 2B</t>
    <phoneticPr fontId="4"/>
  </si>
  <si>
    <t>BrdU(+) β-cells (%)</t>
    <phoneticPr fontId="3"/>
  </si>
  <si>
    <t>Ki67(+) β-cell (%)</t>
    <phoneticPr fontId="3"/>
  </si>
  <si>
    <t>Figure 2D</t>
    <phoneticPr fontId="4"/>
  </si>
  <si>
    <t>Fold change expression (internal control: β-actin)</t>
    <phoneticPr fontId="3"/>
  </si>
  <si>
    <t>Figure 2E</t>
    <phoneticPr fontId="4"/>
  </si>
  <si>
    <t>β-cell mass (mg/pancres)</t>
    <phoneticPr fontId="3"/>
  </si>
  <si>
    <t>Vehicle-LacZ</t>
    <phoneticPr fontId="3"/>
  </si>
  <si>
    <t>Vehicle-d/nMEK</t>
    <phoneticPr fontId="3"/>
  </si>
  <si>
    <t>DSS-LacZ</t>
    <phoneticPr fontId="3"/>
  </si>
  <si>
    <t>DSS-d/nMEK</t>
    <phoneticPr fontId="3"/>
  </si>
  <si>
    <t>Figure 3B</t>
    <phoneticPr fontId="4"/>
  </si>
  <si>
    <t>Figure 3C</t>
    <phoneticPr fontId="4"/>
  </si>
  <si>
    <t>Figure 3D</t>
    <phoneticPr fontId="4"/>
  </si>
  <si>
    <t>Figure 3E</t>
    <phoneticPr fontId="4"/>
  </si>
  <si>
    <t>Figure 4B</t>
    <phoneticPr fontId="4"/>
  </si>
  <si>
    <t>β-cell mass (mg/pancreas)</t>
    <phoneticPr fontId="3"/>
  </si>
  <si>
    <t>Figure 4C</t>
    <phoneticPr fontId="4"/>
  </si>
  <si>
    <t>Relative intensity of pERK/ERK</t>
    <phoneticPr fontId="3"/>
  </si>
  <si>
    <t>Figure 4D</t>
    <phoneticPr fontId="4"/>
  </si>
  <si>
    <t>Vehicle-Sham</t>
    <phoneticPr fontId="3"/>
  </si>
  <si>
    <t>Vehicle-Cap</t>
    <phoneticPr fontId="3"/>
  </si>
  <si>
    <t>DSS-Sham</t>
    <phoneticPr fontId="3"/>
  </si>
  <si>
    <t>DSS-Cap</t>
    <phoneticPr fontId="3"/>
  </si>
  <si>
    <t>β-cells mass (mg/pancreas)</t>
    <phoneticPr fontId="3"/>
  </si>
  <si>
    <t>Figure 4E</t>
    <phoneticPr fontId="4"/>
  </si>
  <si>
    <t>Vehicle-Vx</t>
    <phoneticPr fontId="3"/>
  </si>
  <si>
    <t>DSS-Vx</t>
    <phoneticPr fontId="3"/>
  </si>
  <si>
    <t>Vehicle-IgG</t>
    <phoneticPr fontId="3"/>
  </si>
  <si>
    <t>DSS-IgG</t>
    <phoneticPr fontId="3"/>
  </si>
  <si>
    <t>DSS-LPAM1</t>
    <phoneticPr fontId="3"/>
  </si>
  <si>
    <t>Figure 5B</t>
    <phoneticPr fontId="4"/>
  </si>
  <si>
    <t>Figure 5C</t>
    <phoneticPr fontId="4"/>
  </si>
  <si>
    <t>Figure 5D</t>
    <phoneticPr fontId="4"/>
  </si>
  <si>
    <t>Figure 5E</t>
    <phoneticPr fontId="4"/>
  </si>
  <si>
    <t>Serum FITC-Dextran (μg/mL)</t>
    <phoneticPr fontId="3"/>
  </si>
  <si>
    <t>NC</t>
    <phoneticPr fontId="3"/>
  </si>
  <si>
    <t>HFD</t>
    <phoneticPr fontId="3"/>
  </si>
  <si>
    <t>Figure 6C</t>
    <phoneticPr fontId="4"/>
  </si>
  <si>
    <t>Figure 6E</t>
    <phoneticPr fontId="4"/>
  </si>
  <si>
    <t>LPS Consentration (EU/mL)</t>
    <phoneticPr fontId="3"/>
  </si>
  <si>
    <t>Fold change expression</t>
    <phoneticPr fontId="3"/>
  </si>
  <si>
    <t>MKi67</t>
    <phoneticPr fontId="3"/>
  </si>
  <si>
    <t>FoxM1</t>
    <phoneticPr fontId="3"/>
  </si>
  <si>
    <t>NC-IgG</t>
    <phoneticPr fontId="3"/>
  </si>
  <si>
    <t>HFD-IgG</t>
    <phoneticPr fontId="3"/>
  </si>
  <si>
    <t>HFD-LPAM1</t>
    <phoneticPr fontId="3"/>
  </si>
  <si>
    <t>Figure 7B</t>
    <phoneticPr fontId="4"/>
  </si>
  <si>
    <t>Figure 7C</t>
    <phoneticPr fontId="4"/>
  </si>
  <si>
    <t>Fasting insulin level (ng/mL)</t>
    <phoneticPr fontId="3"/>
  </si>
  <si>
    <t>Figure 7E</t>
    <phoneticPr fontId="4"/>
  </si>
  <si>
    <t>Figure 7F</t>
    <phoneticPr fontId="4"/>
  </si>
  <si>
    <t>Figure 7G</t>
    <phoneticPr fontId="4"/>
  </si>
  <si>
    <t>Figure 7H</t>
    <phoneticPr fontId="4"/>
  </si>
  <si>
    <t>LPS consentration (EU/mL)</t>
    <phoneticPr fontId="3"/>
  </si>
  <si>
    <t>Relative intensity of pERK/ERK</t>
  </si>
  <si>
    <t>Ki67(+) β-cells (%)</t>
  </si>
  <si>
    <t>IL-6</t>
    <phoneticPr fontId="3"/>
  </si>
  <si>
    <t>IL-10</t>
    <phoneticPr fontId="3"/>
  </si>
  <si>
    <t>Figure 8A</t>
    <phoneticPr fontId="4"/>
  </si>
  <si>
    <t>Figure 8B</t>
    <phoneticPr fontId="4"/>
  </si>
  <si>
    <t>0 hours</t>
    <phoneticPr fontId="3"/>
  </si>
  <si>
    <t>1 hours</t>
    <phoneticPr fontId="3"/>
  </si>
  <si>
    <t>3 hours</t>
    <phoneticPr fontId="3"/>
  </si>
  <si>
    <t>6 hours</t>
    <phoneticPr fontId="3"/>
  </si>
  <si>
    <t>12 hours</t>
    <phoneticPr fontId="3"/>
  </si>
  <si>
    <t>24 hours</t>
    <phoneticPr fontId="3"/>
  </si>
  <si>
    <t>Figure 8C</t>
    <phoneticPr fontId="4"/>
  </si>
  <si>
    <t>Supplemental Figure 1A</t>
    <phoneticPr fontId="4"/>
  </si>
  <si>
    <t>Supplemental Figure 1B</t>
    <phoneticPr fontId="4"/>
  </si>
  <si>
    <t>Supplemental Figure 1D</t>
    <phoneticPr fontId="4"/>
  </si>
  <si>
    <t>Supplemental Figure 1C</t>
    <phoneticPr fontId="4"/>
  </si>
  <si>
    <t>Supplemental Figure 2A</t>
    <phoneticPr fontId="4"/>
  </si>
  <si>
    <t>Supplemental Figure 2B</t>
    <phoneticPr fontId="4"/>
  </si>
  <si>
    <t>Supplemental Figure 2C</t>
    <phoneticPr fontId="4"/>
  </si>
  <si>
    <t>Supplemental Figure 3A</t>
    <phoneticPr fontId="4"/>
  </si>
  <si>
    <t>Supplemental Figure 3D</t>
    <phoneticPr fontId="4"/>
  </si>
  <si>
    <t>Supplemental Figure 3B</t>
    <phoneticPr fontId="4"/>
  </si>
  <si>
    <t>Supplemental Figure 3C</t>
    <phoneticPr fontId="4"/>
  </si>
  <si>
    <t>Liver</t>
    <phoneticPr fontId="3"/>
  </si>
  <si>
    <t>Gastrocnemius muscle</t>
    <phoneticPr fontId="3"/>
  </si>
  <si>
    <t>Islet</t>
    <phoneticPr fontId="3"/>
  </si>
  <si>
    <t>Renal cortex</t>
    <phoneticPr fontId="3"/>
  </si>
  <si>
    <t>0 min</t>
    <phoneticPr fontId="3"/>
  </si>
  <si>
    <t>15 min</t>
    <phoneticPr fontId="3"/>
  </si>
  <si>
    <t>30 min</t>
    <phoneticPr fontId="3"/>
  </si>
  <si>
    <t>60 min</t>
    <phoneticPr fontId="3"/>
  </si>
  <si>
    <t>90 min</t>
    <phoneticPr fontId="3"/>
  </si>
  <si>
    <t>120 min</t>
    <phoneticPr fontId="3"/>
  </si>
  <si>
    <t>Fasting plasma glucose at insulin torelance test (% of basal)</t>
    <phoneticPr fontId="3"/>
  </si>
  <si>
    <t>Figure 6D</t>
    <phoneticPr fontId="4"/>
  </si>
  <si>
    <t>Fold change in expression (Internal control; β-actin)</t>
    <phoneticPr fontId="3"/>
  </si>
  <si>
    <t>Supplemental Figure 5A</t>
    <phoneticPr fontId="4"/>
  </si>
  <si>
    <t>Brown adipoe tissue</t>
    <phoneticPr fontId="3"/>
  </si>
  <si>
    <t>Not detected</t>
    <phoneticPr fontId="3"/>
  </si>
  <si>
    <t>NA</t>
    <phoneticPr fontId="3"/>
  </si>
  <si>
    <t>Mean pixel intensity</t>
    <phoneticPr fontId="3"/>
  </si>
  <si>
    <t>IL-12/p70</t>
  </si>
  <si>
    <t>IL-17</t>
  </si>
  <si>
    <t>IL-23</t>
  </si>
  <si>
    <t>TNF-α</t>
  </si>
  <si>
    <t>LPS(+)</t>
    <phoneticPr fontId="3"/>
  </si>
  <si>
    <t>LPS(-)</t>
    <phoneticPr fontId="3"/>
  </si>
  <si>
    <t>IL-23 (-)</t>
    <phoneticPr fontId="3"/>
  </si>
  <si>
    <t>IL-23 (+)</t>
    <phoneticPr fontId="3"/>
  </si>
  <si>
    <t>Supplemental Figure 2D</t>
    <phoneticPr fontId="4"/>
  </si>
  <si>
    <t>Figure 2F</t>
    <phoneticPr fontId="4"/>
  </si>
  <si>
    <t>Figure 3A</t>
    <phoneticPr fontId="4"/>
  </si>
  <si>
    <t>Figure 6B</t>
  </si>
  <si>
    <t>Figure 7D</t>
  </si>
  <si>
    <t>Figure 9B</t>
    <phoneticPr fontId="4"/>
  </si>
  <si>
    <t>Figure 9C</t>
    <phoneticPr fontId="4"/>
  </si>
  <si>
    <t>Figure 9D</t>
    <phoneticPr fontId="4"/>
  </si>
  <si>
    <t>Figure 9E</t>
    <phoneticPr fontId="4"/>
  </si>
  <si>
    <t>Figure 9F</t>
    <phoneticPr fontId="4"/>
  </si>
  <si>
    <t>Figure 10A</t>
    <phoneticPr fontId="4"/>
  </si>
  <si>
    <t>Figure 10B</t>
    <phoneticPr fontId="4"/>
  </si>
  <si>
    <t>Figure 10C</t>
    <phoneticPr fontId="4"/>
  </si>
  <si>
    <t>Figure 11B</t>
    <phoneticPr fontId="4"/>
  </si>
  <si>
    <t>Figure 11C</t>
    <phoneticPr fontId="4"/>
  </si>
  <si>
    <t>Figure 11D</t>
    <phoneticPr fontId="4"/>
  </si>
  <si>
    <t>Figure 11E</t>
    <phoneticPr fontId="4"/>
  </si>
  <si>
    <t>Figure 11F</t>
  </si>
  <si>
    <t>Figure 11G</t>
    <phoneticPr fontId="4"/>
  </si>
  <si>
    <t>Figure 11H</t>
    <phoneticPr fontId="4"/>
  </si>
  <si>
    <t>Figure 12A</t>
    <phoneticPr fontId="4"/>
  </si>
  <si>
    <t>Figure 12B</t>
    <phoneticPr fontId="4"/>
  </si>
  <si>
    <t>Figure 12C</t>
    <phoneticPr fontId="4"/>
  </si>
  <si>
    <t>Figure 12D</t>
    <phoneticPr fontId="4"/>
  </si>
  <si>
    <t>Figure 13A</t>
    <phoneticPr fontId="4"/>
  </si>
  <si>
    <t>Figure 13B</t>
    <phoneticPr fontId="4"/>
  </si>
  <si>
    <t>Figure 13C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</si>
</sst>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.00_);[Red]\(0.00\)"/>
    <numFmt numFmtId="178" formatCode="0.000_ "/>
    <numFmt numFmtId="179" formatCode="0.000_);[Red]\(0.000\)"/>
    <numFmt numFmtId="180" formatCode="0.00000000_ "/>
    <numFmt numFmtId="181" formatCode="0.0_);[Red]\(0.0\)"/>
    <numFmt numFmtId="182" formatCode="0.00000000_);[Red]\(0.00000000\)"/>
    <numFmt numFmtId="183" formatCode="#,##0.0_);[Red]\(#,##0.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  <charset val="128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6"/>
      <name val="Arial"/>
      <family val="2"/>
      <charset val="128"/>
    </font>
    <font>
      <sz val="11"/>
      <color theme="1"/>
      <name val="Arial"/>
      <family val="2"/>
    </font>
    <font>
      <sz val="8.25"/>
      <name val="Microsoft Sans Serif"/>
      <family val="2"/>
    </font>
    <font>
      <sz val="10"/>
      <name val="Verdana"/>
      <family val="2"/>
    </font>
    <font>
      <sz val="12"/>
      <color theme="1"/>
      <name val="游ゴシック"/>
      <family val="2"/>
      <charset val="128"/>
      <scheme val="minor"/>
    </font>
    <font>
      <sz val="11"/>
      <name val="Arial"/>
      <family val="2"/>
    </font>
    <font>
      <sz val="10"/>
      <name val="Verdan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top"/>
      <protection locked="0"/>
    </xf>
    <xf numFmtId="0" fontId="7" fillId="0" borderId="0"/>
    <xf numFmtId="0" fontId="8" fillId="0" borderId="0">
      <alignment vertical="center"/>
    </xf>
    <xf numFmtId="0" fontId="10" fillId="0" borderId="0"/>
  </cellStyleXfs>
  <cellXfs count="57">
    <xf numFmtId="0" fontId="0" fillId="0" borderId="0" xfId="0">
      <alignment vertical="center"/>
    </xf>
    <xf numFmtId="0" fontId="2" fillId="0" borderId="0" xfId="1" applyFont="1" applyAlignment="1"/>
    <xf numFmtId="0" fontId="5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/>
    <xf numFmtId="0" fontId="1" fillId="0" borderId="1" xfId="1" applyBorder="1">
      <alignment vertical="center"/>
    </xf>
    <xf numFmtId="0" fontId="5" fillId="0" borderId="0" xfId="1" applyFont="1" applyAlignment="1"/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178" fontId="1" fillId="0" borderId="1" xfId="1" applyNumberFormat="1" applyBorder="1">
      <alignment vertical="center"/>
    </xf>
    <xf numFmtId="179" fontId="1" fillId="0" borderId="1" xfId="1" applyNumberFormat="1" applyBorder="1">
      <alignment vertical="center"/>
    </xf>
    <xf numFmtId="180" fontId="1" fillId="0" borderId="1" xfId="1" applyNumberFormat="1" applyBorder="1">
      <alignment vertical="center"/>
    </xf>
    <xf numFmtId="0" fontId="1" fillId="0" borderId="2" xfId="1" applyBorder="1">
      <alignment vertical="center"/>
    </xf>
    <xf numFmtId="181" fontId="1" fillId="0" borderId="1" xfId="1" applyNumberFormat="1" applyBorder="1">
      <alignment vertical="center"/>
    </xf>
    <xf numFmtId="182" fontId="1" fillId="0" borderId="1" xfId="1" applyNumberFormat="1" applyBorder="1">
      <alignment vertical="center"/>
    </xf>
    <xf numFmtId="181" fontId="1" fillId="0" borderId="0" xfId="1" applyNumberFormat="1">
      <alignment vertical="center"/>
    </xf>
    <xf numFmtId="181" fontId="5" fillId="0" borderId="0" xfId="1" applyNumberFormat="1" applyFont="1">
      <alignment vertical="center"/>
    </xf>
    <xf numFmtId="182" fontId="1" fillId="0" borderId="0" xfId="1" applyNumberFormat="1">
      <alignment vertical="center"/>
    </xf>
    <xf numFmtId="182" fontId="5" fillId="0" borderId="0" xfId="1" applyNumberFormat="1" applyFont="1">
      <alignment vertical="center"/>
    </xf>
    <xf numFmtId="182" fontId="0" fillId="0" borderId="0" xfId="0" applyNumberFormat="1">
      <alignment vertical="center"/>
    </xf>
    <xf numFmtId="183" fontId="1" fillId="0" borderId="1" xfId="1" applyNumberFormat="1" applyBorder="1">
      <alignment vertical="center"/>
    </xf>
    <xf numFmtId="183" fontId="1" fillId="0" borderId="0" xfId="1" applyNumberFormat="1">
      <alignment vertical="center"/>
    </xf>
    <xf numFmtId="183" fontId="5" fillId="0" borderId="0" xfId="1" applyNumberFormat="1" applyFont="1">
      <alignment vertical="center"/>
    </xf>
    <xf numFmtId="0" fontId="1" fillId="0" borderId="3" xfId="1" applyBorder="1">
      <alignment vertical="center"/>
    </xf>
    <xf numFmtId="0" fontId="1" fillId="0" borderId="6" xfId="1" applyBorder="1">
      <alignment vertical="center"/>
    </xf>
    <xf numFmtId="177" fontId="1" fillId="0" borderId="0" xfId="1" applyNumberFormat="1">
      <alignment vertical="center"/>
    </xf>
    <xf numFmtId="177" fontId="5" fillId="0" borderId="0" xfId="1" applyNumberFormat="1" applyFont="1">
      <alignment vertical="center"/>
    </xf>
    <xf numFmtId="182" fontId="9" fillId="0" borderId="1" xfId="3" applyNumberFormat="1" applyFont="1" applyBorder="1" applyAlignment="1">
      <alignment vertical="center"/>
    </xf>
    <xf numFmtId="182" fontId="9" fillId="0" borderId="1" xfId="3" applyNumberFormat="1" applyFont="1" applyBorder="1"/>
    <xf numFmtId="182" fontId="5" fillId="0" borderId="1" xfId="1" applyNumberFormat="1" applyFont="1" applyBorder="1">
      <alignment vertical="center"/>
    </xf>
    <xf numFmtId="182" fontId="1" fillId="0" borderId="2" xfId="1" applyNumberFormat="1" applyBorder="1">
      <alignment vertical="center"/>
    </xf>
    <xf numFmtId="182" fontId="5" fillId="0" borderId="1" xfId="1" applyNumberFormat="1" applyFont="1" applyBorder="1" applyAlignment="1"/>
    <xf numFmtId="179" fontId="5" fillId="0" borderId="0" xfId="1" applyNumberFormat="1" applyFont="1">
      <alignment vertical="center"/>
    </xf>
    <xf numFmtId="179" fontId="1" fillId="0" borderId="0" xfId="1" applyNumberFormat="1">
      <alignment vertical="center"/>
    </xf>
    <xf numFmtId="182" fontId="2" fillId="0" borderId="0" xfId="1" applyNumberFormat="1" applyFont="1" applyAlignment="1"/>
    <xf numFmtId="182" fontId="5" fillId="0" borderId="0" xfId="1" applyNumberFormat="1" applyFont="1" applyAlignment="1"/>
    <xf numFmtId="182" fontId="5" fillId="0" borderId="0" xfId="0" applyNumberFormat="1" applyFont="1">
      <alignment vertical="center"/>
    </xf>
    <xf numFmtId="182" fontId="5" fillId="0" borderId="4" xfId="1" applyNumberFormat="1" applyFont="1" applyBorder="1">
      <alignment vertical="center"/>
    </xf>
    <xf numFmtId="182" fontId="5" fillId="0" borderId="3" xfId="1" applyNumberFormat="1" applyFont="1" applyBorder="1">
      <alignment vertical="center"/>
    </xf>
    <xf numFmtId="182" fontId="5" fillId="0" borderId="5" xfId="1" applyNumberFormat="1" applyFont="1" applyBorder="1">
      <alignment vertical="center"/>
    </xf>
    <xf numFmtId="182" fontId="5" fillId="0" borderId="1" xfId="0" applyNumberFormat="1" applyFont="1" applyBorder="1">
      <alignment vertical="center"/>
    </xf>
    <xf numFmtId="181" fontId="5" fillId="0" borderId="1" xfId="1" applyNumberFormat="1" applyFont="1" applyBorder="1">
      <alignment vertical="center"/>
    </xf>
    <xf numFmtId="182" fontId="5" fillId="0" borderId="8" xfId="1" applyNumberFormat="1" applyFont="1" applyBorder="1">
      <alignment vertical="center"/>
    </xf>
    <xf numFmtId="182" fontId="5" fillId="0" borderId="7" xfId="1" applyNumberFormat="1" applyFont="1" applyBorder="1">
      <alignment vertical="center"/>
    </xf>
    <xf numFmtId="181" fontId="2" fillId="0" borderId="0" xfId="1" applyNumberFormat="1" applyFont="1" applyAlignment="1"/>
    <xf numFmtId="181" fontId="5" fillId="0" borderId="0" xfId="1" applyNumberFormat="1" applyFont="1" applyAlignment="1"/>
    <xf numFmtId="181" fontId="0" fillId="0" borderId="0" xfId="0" applyNumberFormat="1">
      <alignment vertical="center"/>
    </xf>
    <xf numFmtId="181" fontId="5" fillId="0" borderId="1" xfId="1" applyNumberFormat="1" applyFont="1" applyBorder="1" applyAlignment="1"/>
    <xf numFmtId="181" fontId="0" fillId="0" borderId="1" xfId="0" applyNumberFormat="1" applyBorder="1">
      <alignment vertical="center"/>
    </xf>
    <xf numFmtId="181" fontId="1" fillId="0" borderId="9" xfId="1" applyNumberFormat="1" applyBorder="1">
      <alignment vertical="center"/>
    </xf>
    <xf numFmtId="181" fontId="5" fillId="0" borderId="10" xfId="1" applyNumberFormat="1" applyFont="1" applyBorder="1">
      <alignment vertical="center"/>
    </xf>
    <xf numFmtId="181" fontId="0" fillId="0" borderId="10" xfId="0" applyNumberFormat="1" applyBorder="1">
      <alignment vertical="center"/>
    </xf>
    <xf numFmtId="181" fontId="1" fillId="0" borderId="2" xfId="1" applyNumberFormat="1" applyBorder="1">
      <alignment vertical="center"/>
    </xf>
    <xf numFmtId="181" fontId="1" fillId="0" borderId="6" xfId="1" applyNumberFormat="1" applyBorder="1">
      <alignment vertical="center"/>
    </xf>
    <xf numFmtId="181" fontId="1" fillId="0" borderId="3" xfId="1" applyNumberFormat="1" applyBorder="1">
      <alignment vertical="center"/>
    </xf>
  </cellXfs>
  <cellStyles count="6">
    <cellStyle name="Normal" xfId="2" xr:uid="{179FE3BE-F6CB-48E2-8DAE-79538AE322A3}"/>
    <cellStyle name="標準" xfId="0" builtinId="0"/>
    <cellStyle name="標準 2" xfId="1" xr:uid="{2B9FF8A9-296B-490A-99F8-ECA2843A25D3}"/>
    <cellStyle name="標準 2 2" xfId="4" xr:uid="{D134BE1C-2E3B-46D8-9C4F-8AACAA386BBD}"/>
    <cellStyle name="標準 3" xfId="3" xr:uid="{50CD0CA9-092F-4B1A-B0DB-558A59D2FA28}"/>
    <cellStyle name="標準 4" xfId="5" xr:uid="{B859D91C-1C76-4020-B573-2A3AB7CE4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rek\Desktop\j%20&#23455;&#39443;&#38306;&#36899;\d&#12487;&#12540;&#12479;&#38306;&#36899;\ERK&#27963;&#24615;&#21270;&#12539;&#33144;&#31649;&#28814;&#30151;&#38306;&#36899;&#65288;DSS%20Colitis&#65289;\231222_IL-23%20stimulation_Hepa1-6\1226_WB%20image%20(240108)_pERK\50ng%20(IL-23)_Results%20pERK%20and%20ERK_Hepa1-6.xlsx" TargetMode="External"/><Relationship Id="rId1" Type="http://schemas.openxmlformats.org/officeDocument/2006/relationships/externalLinkPath" Target="/Users/harek/Desktop/j%20&#23455;&#39443;&#38306;&#36899;/d&#12487;&#12540;&#12479;&#38306;&#36899;/ERK&#27963;&#24615;&#21270;&#12539;&#33144;&#31649;&#28814;&#30151;&#38306;&#36899;&#65288;DSS%20Colitis&#65289;/231222_IL-23%20stimulation_Hepa1-6/1226_WB%20image%20(240108)_pERK/50ng%20(IL-23)_Results%20pERK%20and%20ERK_Hepa1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 pERK"/>
    </sheetNames>
    <sheetDataSet>
      <sheetData sheetId="0">
        <row r="17">
          <cell r="E17">
            <v>1.1537362491943532</v>
          </cell>
          <cell r="Q17">
            <v>1.1016184204868225</v>
          </cell>
          <cell r="AC17">
            <v>0.83634003720502459</v>
          </cell>
        </row>
        <row r="18">
          <cell r="E18">
            <v>1.1200932517539268</v>
          </cell>
          <cell r="Q18">
            <v>0.98914764304271197</v>
          </cell>
          <cell r="AC18">
            <v>0.97749460377246744</v>
          </cell>
        </row>
        <row r="19">
          <cell r="E19">
            <v>1.7283899097676685</v>
          </cell>
          <cell r="Q19">
            <v>2.200532509077306</v>
          </cell>
          <cell r="AC19">
            <v>1.4669232816244122</v>
          </cell>
        </row>
        <row r="20">
          <cell r="E20">
            <v>1.3396234465122214</v>
          </cell>
          <cell r="Q20">
            <v>1.2739076780260816</v>
          </cell>
          <cell r="AC20">
            <v>0.95458353823141118</v>
          </cell>
        </row>
        <row r="21">
          <cell r="E21">
            <v>2.1415957239117471</v>
          </cell>
          <cell r="Q21">
            <v>2.4312572922663414</v>
          </cell>
          <cell r="AC21">
            <v>1.4287072987459226</v>
          </cell>
        </row>
        <row r="22">
          <cell r="E22">
            <v>1.4963923927883704</v>
          </cell>
          <cell r="Q22">
            <v>1.280248505037874</v>
          </cell>
          <cell r="AC22">
            <v>0.86681048078237977</v>
          </cell>
        </row>
        <row r="23">
          <cell r="E23">
            <v>2.3809791310800033</v>
          </cell>
          <cell r="Q23">
            <v>2.1310622376173263</v>
          </cell>
          <cell r="AC23">
            <v>1.1333921129463511</v>
          </cell>
        </row>
        <row r="24">
          <cell r="E24">
            <v>1.3962569646928469</v>
          </cell>
          <cell r="Q24">
            <v>1.2396191730989883</v>
          </cell>
          <cell r="AC24">
            <v>0.87636600585060487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99D7-317D-439E-A9B7-0F97D7B830E1}">
  <dimension ref="A1:F24"/>
  <sheetViews>
    <sheetView tabSelected="1" workbookViewId="0"/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4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5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9">
        <v>25.3</v>
      </c>
      <c r="D6" s="9">
        <v>23.1</v>
      </c>
    </row>
    <row r="7" spans="1:6" x14ac:dyDescent="0.4">
      <c r="B7" s="2"/>
      <c r="C7" s="9">
        <v>25.6</v>
      </c>
      <c r="D7" s="9">
        <v>24</v>
      </c>
    </row>
    <row r="8" spans="1:6" x14ac:dyDescent="0.4">
      <c r="B8" s="2"/>
      <c r="C8" s="15">
        <v>26.3</v>
      </c>
      <c r="D8" s="15">
        <v>24.6</v>
      </c>
    </row>
    <row r="9" spans="1:6" x14ac:dyDescent="0.4">
      <c r="B9" s="2"/>
      <c r="C9" s="15">
        <v>26.4</v>
      </c>
      <c r="D9" s="15">
        <v>24</v>
      </c>
    </row>
    <row r="10" spans="1:6" x14ac:dyDescent="0.4">
      <c r="B10" s="2"/>
      <c r="C10" s="15">
        <v>23.2</v>
      </c>
      <c r="D10" s="15">
        <v>23</v>
      </c>
    </row>
    <row r="11" spans="1:6" x14ac:dyDescent="0.4">
      <c r="B11" s="2"/>
      <c r="C11" s="17"/>
      <c r="D11" s="17"/>
    </row>
    <row r="12" spans="1:6" x14ac:dyDescent="0.4">
      <c r="B12" s="2"/>
      <c r="C12" s="18" t="s">
        <v>1</v>
      </c>
      <c r="D12" s="17"/>
    </row>
    <row r="13" spans="1:6" x14ac:dyDescent="0.4">
      <c r="B13" s="5"/>
      <c r="C13" s="15" t="str">
        <f>C5</f>
        <v>Vehicle</v>
      </c>
      <c r="D13" s="15" t="str">
        <f>D5</f>
        <v>DSS</v>
      </c>
    </row>
    <row r="14" spans="1:6" x14ac:dyDescent="0.2">
      <c r="B14" s="6" t="s">
        <v>2</v>
      </c>
      <c r="C14" s="15">
        <f>AVERAGE(C6:C10)</f>
        <v>25.36</v>
      </c>
      <c r="D14" s="15">
        <f>AVERAGE(D6:D10)</f>
        <v>23.740000000000002</v>
      </c>
    </row>
    <row r="15" spans="1:6" x14ac:dyDescent="0.2">
      <c r="B15" s="6" t="s">
        <v>3</v>
      </c>
      <c r="C15" s="15">
        <f>STDEV(C6:C10)/SQRT(COUNT(C6:C10))</f>
        <v>0.57844619455918289</v>
      </c>
      <c r="D15" s="15">
        <f>STDEV(D6:D10)/SQRT(COUNT(D6:D10))</f>
        <v>0.30265491900843117</v>
      </c>
    </row>
    <row r="16" spans="1:6" x14ac:dyDescent="0.4">
      <c r="B16" s="2"/>
      <c r="C16" s="17"/>
      <c r="D16" s="17"/>
    </row>
    <row r="17" spans="1:6" x14ac:dyDescent="0.4">
      <c r="A17" s="2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5CD5-2702-4076-B51F-5A50CD8F6D65}">
  <dimension ref="A1:F23"/>
  <sheetViews>
    <sheetView workbookViewId="0">
      <selection activeCell="A2" sqref="A2"/>
    </sheetView>
  </sheetViews>
  <sheetFormatPr defaultColWidth="8.75" defaultRowHeight="14.25" x14ac:dyDescent="0.4"/>
  <cols>
    <col min="1" max="2" width="8.75" style="3"/>
    <col min="3" max="3" width="14.5" style="3" bestFit="1" customWidth="1"/>
    <col min="4" max="4" width="14.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128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19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13">
        <v>0.18253275999999999</v>
      </c>
      <c r="D6" s="13">
        <v>4.941230107</v>
      </c>
    </row>
    <row r="7" spans="1:6" x14ac:dyDescent="0.4">
      <c r="B7" s="2"/>
      <c r="C7" s="13">
        <v>0.11084826</v>
      </c>
      <c r="D7" s="13">
        <v>4.5811974319999997</v>
      </c>
    </row>
    <row r="8" spans="1:6" x14ac:dyDescent="0.4">
      <c r="B8" s="2"/>
      <c r="C8" s="13">
        <v>0.50193626099999999</v>
      </c>
      <c r="D8" s="13">
        <v>3.6537688959999999</v>
      </c>
    </row>
    <row r="9" spans="1:6" x14ac:dyDescent="0.4">
      <c r="B9" s="2"/>
      <c r="C9" s="13">
        <v>3.3676723850000001</v>
      </c>
      <c r="D9" s="13">
        <v>1.783618575</v>
      </c>
    </row>
    <row r="10" spans="1:6" x14ac:dyDescent="0.4">
      <c r="B10" s="2"/>
    </row>
    <row r="11" spans="1:6" x14ac:dyDescent="0.4">
      <c r="B11" s="2"/>
      <c r="C11" s="2" t="s">
        <v>1</v>
      </c>
    </row>
    <row r="12" spans="1:6" x14ac:dyDescent="0.4">
      <c r="B12" s="5"/>
      <c r="C12" s="7" t="str">
        <f>C5</f>
        <v>Vehicle</v>
      </c>
      <c r="D12" s="7" t="str">
        <f>D5</f>
        <v>DSS</v>
      </c>
    </row>
    <row r="13" spans="1:6" x14ac:dyDescent="0.2">
      <c r="B13" s="6" t="s">
        <v>2</v>
      </c>
      <c r="C13" s="16">
        <f>AVERAGE(C6:C9)</f>
        <v>1.0407474164999999</v>
      </c>
      <c r="D13" s="16">
        <f>AVERAGE(D6:D9)</f>
        <v>3.7399537524999995</v>
      </c>
    </row>
    <row r="14" spans="1:6" x14ac:dyDescent="0.2">
      <c r="B14" s="6" t="s">
        <v>3</v>
      </c>
      <c r="C14" s="16">
        <f>STDEV(C6:C9)/SQRT(COUNT(C6:C9))</f>
        <v>0.78028531684521218</v>
      </c>
      <c r="D14" s="16">
        <f>STDEV(D6:D9)/SQRT(COUNT(D6:D9))</f>
        <v>0.70624777075715439</v>
      </c>
    </row>
    <row r="15" spans="1:6" x14ac:dyDescent="0.4">
      <c r="B15" s="2"/>
    </row>
    <row r="16" spans="1:6" x14ac:dyDescent="0.4">
      <c r="A16" s="2"/>
    </row>
    <row r="17" spans="1:6" x14ac:dyDescent="0.4">
      <c r="A17" s="2"/>
    </row>
    <row r="18" spans="1:6" x14ac:dyDescent="0.4">
      <c r="A18" s="2"/>
      <c r="E18" s="2"/>
      <c r="F18" s="2"/>
    </row>
    <row r="19" spans="1:6" x14ac:dyDescent="0.4">
      <c r="A19" s="2"/>
      <c r="B19" s="2"/>
      <c r="C19" s="2"/>
      <c r="D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5277-3E80-4FBA-879F-F5D3FD9CC60E}">
  <dimension ref="A1:D20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17.375" style="2" bestFit="1" customWidth="1"/>
    <col min="4" max="4" width="17.5" style="2" customWidth="1"/>
    <col min="5" max="5" width="10.75" style="2" customWidth="1"/>
    <col min="6" max="16384" width="8.75" style="2"/>
  </cols>
  <sheetData>
    <row r="1" spans="1:4" ht="15" x14ac:dyDescent="0.25">
      <c r="A1" s="1" t="s">
        <v>32</v>
      </c>
      <c r="B1" s="1"/>
    </row>
    <row r="2" spans="1:4" ht="15" x14ac:dyDescent="0.4">
      <c r="C2" s="4"/>
    </row>
    <row r="3" spans="1:4" x14ac:dyDescent="0.4">
      <c r="C3" s="2" t="s">
        <v>0</v>
      </c>
      <c r="D3" s="3"/>
    </row>
    <row r="4" spans="1:4" x14ac:dyDescent="0.4">
      <c r="C4" s="7" t="s">
        <v>22</v>
      </c>
      <c r="D4" s="7"/>
    </row>
    <row r="5" spans="1:4" x14ac:dyDescent="0.4">
      <c r="C5" s="7" t="s">
        <v>6</v>
      </c>
      <c r="D5" s="7" t="s">
        <v>7</v>
      </c>
    </row>
    <row r="6" spans="1:4" x14ac:dyDescent="0.4">
      <c r="C6" s="7">
        <v>4.3239130460000004</v>
      </c>
      <c r="D6" s="7">
        <v>5.7378052239999997</v>
      </c>
    </row>
    <row r="7" spans="1:4" x14ac:dyDescent="0.4">
      <c r="C7" s="7">
        <v>5.8513231010000002</v>
      </c>
      <c r="D7" s="7">
        <v>7.4300699300000002</v>
      </c>
    </row>
    <row r="8" spans="1:4" x14ac:dyDescent="0.4">
      <c r="C8" s="7">
        <v>5.6977112060000001</v>
      </c>
      <c r="D8" s="7">
        <v>4.4022783570000001</v>
      </c>
    </row>
    <row r="9" spans="1:4" x14ac:dyDescent="0.4">
      <c r="C9" s="7">
        <v>1.28717412</v>
      </c>
      <c r="D9" s="7">
        <v>6.4442714529999998</v>
      </c>
    </row>
    <row r="10" spans="1:4" x14ac:dyDescent="0.4">
      <c r="C10" s="7">
        <v>4.4594437569999998</v>
      </c>
      <c r="D10" s="7">
        <v>4.6746011540000003</v>
      </c>
    </row>
    <row r="11" spans="1:4" x14ac:dyDescent="0.4">
      <c r="C11" s="13">
        <v>2.3595461160000002</v>
      </c>
      <c r="D11" s="13">
        <v>4.7486352009999999</v>
      </c>
    </row>
    <row r="12" spans="1:4" x14ac:dyDescent="0.4">
      <c r="C12" s="13">
        <v>2.3411877900000002</v>
      </c>
      <c r="D12" s="13">
        <v>3.0348858519999999</v>
      </c>
    </row>
    <row r="13" spans="1:4" x14ac:dyDescent="0.4">
      <c r="C13" s="13">
        <v>3.3737533530000001</v>
      </c>
      <c r="D13" s="13">
        <v>4.3431358409999996</v>
      </c>
    </row>
    <row r="14" spans="1:4" x14ac:dyDescent="0.4">
      <c r="C14" s="13">
        <v>2.4708744540000001</v>
      </c>
      <c r="D14" s="13">
        <v>4.0921007639999996</v>
      </c>
    </row>
    <row r="15" spans="1:4" x14ac:dyDescent="0.4">
      <c r="C15" s="13">
        <v>3.927864644</v>
      </c>
      <c r="D15" s="13">
        <v>5.7272588520000003</v>
      </c>
    </row>
    <row r="16" spans="1:4" x14ac:dyDescent="0.4">
      <c r="C16" s="3"/>
      <c r="D16" s="3"/>
    </row>
    <row r="17" spans="2:4" x14ac:dyDescent="0.4">
      <c r="C17" s="2" t="s">
        <v>1</v>
      </c>
      <c r="D17" s="3"/>
    </row>
    <row r="18" spans="2:4" x14ac:dyDescent="0.4">
      <c r="B18" s="5"/>
      <c r="C18" s="7" t="str">
        <f>C5</f>
        <v>Vehicle</v>
      </c>
      <c r="D18" s="7" t="str">
        <f>D5</f>
        <v>DSS</v>
      </c>
    </row>
    <row r="19" spans="2:4" x14ac:dyDescent="0.2">
      <c r="B19" s="6" t="s">
        <v>2</v>
      </c>
      <c r="C19" s="16">
        <f>AVERAGE(C6:C15)</f>
        <v>3.6092791587000002</v>
      </c>
      <c r="D19" s="16">
        <f>AVERAGE(D6:D15)</f>
        <v>5.0635042628000004</v>
      </c>
    </row>
    <row r="20" spans="2:4" x14ac:dyDescent="0.2">
      <c r="B20" s="6" t="s">
        <v>3</v>
      </c>
      <c r="C20" s="16">
        <f>STDEV(C6:C15)/SQRT(COUNT(C6:C15))</f>
        <v>0.47885030703057702</v>
      </c>
      <c r="D20" s="16">
        <f>STDEV(D6:D15)/SQRT(COUNT(D6:D15))</f>
        <v>0.40370312196409613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BEC5-13A4-47B0-8B69-F438914AB777}">
  <dimension ref="A1:D15"/>
  <sheetViews>
    <sheetView workbookViewId="0">
      <selection activeCell="E11" sqref="E11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15.875" style="2" bestFit="1" customWidth="1"/>
    <col min="4" max="4" width="11.625" style="2" bestFit="1" customWidth="1"/>
    <col min="5" max="5" width="10.75" style="2" customWidth="1"/>
    <col min="6" max="16384" width="8.75" style="2"/>
  </cols>
  <sheetData>
    <row r="1" spans="1:4" ht="15" x14ac:dyDescent="0.25">
      <c r="A1" s="1" t="s">
        <v>33</v>
      </c>
      <c r="B1" s="1"/>
    </row>
    <row r="2" spans="1:4" ht="15" x14ac:dyDescent="0.4">
      <c r="C2" s="4"/>
    </row>
    <row r="3" spans="1:4" x14ac:dyDescent="0.4">
      <c r="C3" s="2" t="s">
        <v>0</v>
      </c>
      <c r="D3" s="3"/>
    </row>
    <row r="4" spans="1:4" x14ac:dyDescent="0.4">
      <c r="C4" s="7" t="s">
        <v>23</v>
      </c>
      <c r="D4" s="7"/>
    </row>
    <row r="5" spans="1:4" x14ac:dyDescent="0.4">
      <c r="C5" s="7" t="s">
        <v>6</v>
      </c>
      <c r="D5" s="7" t="s">
        <v>7</v>
      </c>
    </row>
    <row r="6" spans="1:4" x14ac:dyDescent="0.4">
      <c r="C6" s="13">
        <v>1.636946977</v>
      </c>
      <c r="D6" s="13">
        <v>3.965457486</v>
      </c>
    </row>
    <row r="7" spans="1:4" x14ac:dyDescent="0.4">
      <c r="C7" s="13">
        <v>1.2248500600000001</v>
      </c>
      <c r="D7" s="13">
        <v>2.2310694770000001</v>
      </c>
    </row>
    <row r="8" spans="1:4" x14ac:dyDescent="0.4">
      <c r="C8" s="13">
        <v>1.118587598</v>
      </c>
      <c r="D8" s="13">
        <v>2.2304476439999998</v>
      </c>
    </row>
    <row r="9" spans="1:4" x14ac:dyDescent="0.4">
      <c r="C9" s="13">
        <v>1.118587598</v>
      </c>
      <c r="D9" s="13">
        <v>2.086457727</v>
      </c>
    </row>
    <row r="10" spans="1:4" x14ac:dyDescent="0.4">
      <c r="C10" s="13">
        <v>0.78719455599999999</v>
      </c>
      <c r="D10" s="13">
        <v>2.1527411409999999</v>
      </c>
    </row>
    <row r="11" spans="1:4" x14ac:dyDescent="0.4">
      <c r="C11" s="3"/>
      <c r="D11" s="3"/>
    </row>
    <row r="12" spans="1:4" x14ac:dyDescent="0.4">
      <c r="C12" s="2" t="s">
        <v>1</v>
      </c>
      <c r="D12" s="3"/>
    </row>
    <row r="13" spans="1:4" x14ac:dyDescent="0.4">
      <c r="B13" s="5"/>
      <c r="C13" s="7" t="str">
        <f>C5</f>
        <v>Vehicle</v>
      </c>
      <c r="D13" s="7" t="str">
        <f>D5</f>
        <v>DSS</v>
      </c>
    </row>
    <row r="14" spans="1:4" x14ac:dyDescent="0.2">
      <c r="B14" s="6" t="s">
        <v>2</v>
      </c>
      <c r="C14" s="16">
        <f>AVERAGE(C6:C10)</f>
        <v>1.1772333578</v>
      </c>
      <c r="D14" s="16">
        <f>AVERAGE(D6:D10)</f>
        <v>2.533234695</v>
      </c>
    </row>
    <row r="15" spans="1:4" x14ac:dyDescent="0.2">
      <c r="B15" s="6" t="s">
        <v>3</v>
      </c>
      <c r="C15" s="16">
        <f>STDEV(C6:C10)/SQRT(COUNT(C6:C10))</f>
        <v>0.13649411694299926</v>
      </c>
      <c r="D15" s="16">
        <f>STDEV(D6:D10)/SQRT(COUNT(D6:D10))</f>
        <v>0.35907039310230782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6A9B-A3BF-4875-8A2A-B19E5DEB0921}">
  <dimension ref="A1:D20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11.125" style="2" customWidth="1"/>
    <col min="4" max="4" width="11.75" style="2" customWidth="1"/>
    <col min="5" max="5" width="10.75" style="2" customWidth="1"/>
    <col min="6" max="16384" width="8.75" style="2"/>
  </cols>
  <sheetData>
    <row r="1" spans="1:4" ht="15" x14ac:dyDescent="0.25">
      <c r="A1" s="1" t="s">
        <v>34</v>
      </c>
      <c r="B1" s="1"/>
    </row>
    <row r="2" spans="1:4" ht="15" x14ac:dyDescent="0.4">
      <c r="C2" s="4"/>
    </row>
    <row r="3" spans="1:4" x14ac:dyDescent="0.4">
      <c r="C3" s="2" t="s">
        <v>0</v>
      </c>
      <c r="D3" s="3"/>
    </row>
    <row r="4" spans="1:4" x14ac:dyDescent="0.4">
      <c r="C4" s="7" t="s">
        <v>25</v>
      </c>
      <c r="D4" s="7"/>
    </row>
    <row r="5" spans="1:4" x14ac:dyDescent="0.4">
      <c r="C5" s="7" t="s">
        <v>6</v>
      </c>
      <c r="D5" s="7" t="s">
        <v>7</v>
      </c>
    </row>
    <row r="6" spans="1:4" x14ac:dyDescent="0.4">
      <c r="C6" s="13">
        <v>0.59873730800000002</v>
      </c>
      <c r="D6" s="13">
        <v>1.024446508</v>
      </c>
    </row>
    <row r="7" spans="1:4" x14ac:dyDescent="0.4">
      <c r="C7" s="13">
        <v>0.58854450400000002</v>
      </c>
      <c r="D7" s="13">
        <v>2.1799401039999999</v>
      </c>
    </row>
    <row r="8" spans="1:4" x14ac:dyDescent="0.4">
      <c r="C8" s="13">
        <v>1.4149882410000001</v>
      </c>
      <c r="D8" s="13">
        <v>1.1976162429999999</v>
      </c>
    </row>
    <row r="9" spans="1:4" x14ac:dyDescent="0.4">
      <c r="C9" s="13">
        <v>0.76402626900000004</v>
      </c>
      <c r="D9" s="13">
        <v>1.999214549</v>
      </c>
    </row>
    <row r="10" spans="1:4" x14ac:dyDescent="0.4">
      <c r="C10" s="13">
        <v>1.4204414480000001</v>
      </c>
      <c r="D10" s="13">
        <v>0.91302385799999997</v>
      </c>
    </row>
    <row r="11" spans="1:4" x14ac:dyDescent="0.4">
      <c r="C11" s="13">
        <v>1.6258091560000001</v>
      </c>
      <c r="D11" s="13">
        <v>1.2375567510000001</v>
      </c>
    </row>
    <row r="12" spans="1:4" x14ac:dyDescent="0.4">
      <c r="C12" s="13">
        <v>1.0427530599999999</v>
      </c>
      <c r="D12" s="13">
        <v>1.396039196</v>
      </c>
    </row>
    <row r="13" spans="1:4" x14ac:dyDescent="0.4">
      <c r="C13" s="13">
        <v>0.60498790700000005</v>
      </c>
      <c r="D13" s="13">
        <v>1.576676491</v>
      </c>
    </row>
    <row r="14" spans="1:4" x14ac:dyDescent="0.4">
      <c r="C14" s="13">
        <v>1.0266882500000001</v>
      </c>
      <c r="D14" s="13">
        <v>3.140375304</v>
      </c>
    </row>
    <row r="15" spans="1:4" x14ac:dyDescent="0.4">
      <c r="C15" s="13">
        <v>0.91302385799999997</v>
      </c>
      <c r="D15" s="13">
        <v>2.570821713</v>
      </c>
    </row>
    <row r="16" spans="1:4" x14ac:dyDescent="0.4">
      <c r="C16" s="3"/>
      <c r="D16" s="3"/>
    </row>
    <row r="17" spans="2:4" x14ac:dyDescent="0.4">
      <c r="C17" s="2" t="s">
        <v>1</v>
      </c>
      <c r="D17" s="3"/>
    </row>
    <row r="18" spans="2:4" x14ac:dyDescent="0.4">
      <c r="B18" s="5"/>
      <c r="C18" s="7" t="str">
        <f>C5</f>
        <v>Vehicle</v>
      </c>
      <c r="D18" s="7" t="str">
        <f>D5</f>
        <v>DSS</v>
      </c>
    </row>
    <row r="19" spans="2:4" x14ac:dyDescent="0.2">
      <c r="B19" s="6" t="s">
        <v>2</v>
      </c>
      <c r="C19" s="16">
        <f>AVERAGE(C6:C15)</f>
        <v>1.0000000001</v>
      </c>
      <c r="D19" s="16">
        <f>AVERAGE(D6:D15)</f>
        <v>1.7235710717000003</v>
      </c>
    </row>
    <row r="20" spans="2:4" x14ac:dyDescent="0.2">
      <c r="B20" s="6" t="s">
        <v>3</v>
      </c>
      <c r="C20" s="16">
        <f>STDEV(C6:C15)/SQRT(COUNT(C6:C15))</f>
        <v>0.11984961946449889</v>
      </c>
      <c r="D20" s="16">
        <f>STDEV(D6:D15)/SQRT(COUNT(D6:D15))</f>
        <v>0.23086492906433831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1542-D232-45DC-8E4C-F65B0677F6F8}">
  <dimension ref="A1:E16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22.375" style="2" bestFit="1" customWidth="1"/>
    <col min="4" max="4" width="11.625" style="2" bestFit="1" customWidth="1"/>
    <col min="5" max="5" width="10.75" style="2" customWidth="1"/>
    <col min="6" max="16384" width="8.75" style="2"/>
  </cols>
  <sheetData>
    <row r="1" spans="1:5" ht="15" x14ac:dyDescent="0.25">
      <c r="A1" s="1" t="s">
        <v>35</v>
      </c>
      <c r="B1" s="1"/>
    </row>
    <row r="2" spans="1:5" ht="15" x14ac:dyDescent="0.4">
      <c r="C2" s="4"/>
    </row>
    <row r="3" spans="1:5" x14ac:dyDescent="0.4">
      <c r="C3" s="2" t="s">
        <v>0</v>
      </c>
      <c r="D3" s="3"/>
    </row>
    <row r="4" spans="1:5" x14ac:dyDescent="0.4">
      <c r="C4" s="7" t="s">
        <v>27</v>
      </c>
      <c r="D4" s="7"/>
    </row>
    <row r="5" spans="1:5" x14ac:dyDescent="0.4">
      <c r="C5" s="7" t="s">
        <v>6</v>
      </c>
      <c r="D5" s="7" t="s">
        <v>7</v>
      </c>
    </row>
    <row r="6" spans="1:5" x14ac:dyDescent="0.4">
      <c r="C6" s="13">
        <v>1.3381486419999999</v>
      </c>
      <c r="D6" s="13">
        <v>1.6221146280000001</v>
      </c>
    </row>
    <row r="7" spans="1:5" x14ac:dyDescent="0.4">
      <c r="C7" s="13">
        <v>1.0530372320000001</v>
      </c>
      <c r="D7" s="13">
        <v>1.434535573</v>
      </c>
    </row>
    <row r="8" spans="1:5" x14ac:dyDescent="0.4">
      <c r="C8" s="13">
        <v>0.93336951499999998</v>
      </c>
      <c r="D8" s="13">
        <v>1.3276936429999999</v>
      </c>
    </row>
    <row r="9" spans="1:5" x14ac:dyDescent="0.4">
      <c r="C9" s="13">
        <v>0.85153737900000004</v>
      </c>
      <c r="D9" s="13">
        <v>1.20778447</v>
      </c>
    </row>
    <row r="10" spans="1:5" x14ac:dyDescent="0.4">
      <c r="C10" s="13">
        <v>0.79823999400000001</v>
      </c>
      <c r="D10" s="13">
        <v>1.2024127490000001</v>
      </c>
    </row>
    <row r="11" spans="1:5" x14ac:dyDescent="0.4">
      <c r="C11" s="3"/>
      <c r="D11" s="3"/>
    </row>
    <row r="12" spans="1:5" x14ac:dyDescent="0.4">
      <c r="C12" s="2" t="s">
        <v>1</v>
      </c>
      <c r="D12" s="3"/>
    </row>
    <row r="13" spans="1:5" x14ac:dyDescent="0.4">
      <c r="B13" s="5"/>
      <c r="C13" s="7" t="str">
        <f>C5</f>
        <v>Vehicle</v>
      </c>
      <c r="D13" s="7" t="str">
        <f>D5</f>
        <v>DSS</v>
      </c>
    </row>
    <row r="14" spans="1:5" x14ac:dyDescent="0.2">
      <c r="B14" s="6" t="s">
        <v>2</v>
      </c>
      <c r="C14" s="16">
        <f>AVERAGE(C6:C10)</f>
        <v>0.9948665524000001</v>
      </c>
      <c r="D14" s="16">
        <f>AVERAGE(D6:D10)</f>
        <v>1.3589082126000001</v>
      </c>
      <c r="E14" s="20"/>
    </row>
    <row r="15" spans="1:5" x14ac:dyDescent="0.2">
      <c r="B15" s="6" t="s">
        <v>3</v>
      </c>
      <c r="C15" s="16">
        <f>STDEV(C6:C10)/SQRT(COUNT(C6:C10))</f>
        <v>9.5972277775928622E-2</v>
      </c>
      <c r="D15" s="16">
        <f>STDEV(D6:D10)/SQRT(COUNT(D6:D10))</f>
        <v>7.851773042087748E-2</v>
      </c>
      <c r="E15" s="20"/>
    </row>
    <row r="16" spans="1:5" x14ac:dyDescent="0.4">
      <c r="C16" s="20"/>
      <c r="D16" s="20"/>
      <c r="E16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976B-E65A-492B-B54B-471C1528010F}">
  <dimension ref="A1:F22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36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18</v>
      </c>
      <c r="D4" s="7"/>
    </row>
    <row r="5" spans="1:6" x14ac:dyDescent="0.4">
      <c r="C5" s="7" t="s">
        <v>28</v>
      </c>
      <c r="D5" s="7" t="s">
        <v>29</v>
      </c>
      <c r="E5" s="7" t="s">
        <v>30</v>
      </c>
      <c r="F5" s="7" t="s">
        <v>31</v>
      </c>
    </row>
    <row r="6" spans="1:6" x14ac:dyDescent="0.4">
      <c r="C6" s="13">
        <v>0.848170274</v>
      </c>
      <c r="D6" s="13">
        <v>4.8244975050000001</v>
      </c>
      <c r="E6" s="13">
        <v>16.070207409999998</v>
      </c>
      <c r="F6" s="13">
        <v>2.5753201319999999</v>
      </c>
    </row>
    <row r="7" spans="1:6" x14ac:dyDescent="0.4">
      <c r="C7" s="13">
        <v>1.0561721340000001</v>
      </c>
      <c r="D7" s="13">
        <v>0.32128632499999998</v>
      </c>
      <c r="E7" s="13">
        <v>11.541823409999999</v>
      </c>
      <c r="F7" s="13">
        <v>0.45182870200000003</v>
      </c>
    </row>
    <row r="8" spans="1:6" x14ac:dyDescent="0.4">
      <c r="C8" s="13">
        <v>0.50271611100000002</v>
      </c>
      <c r="D8" s="13">
        <v>0.50402786300000002</v>
      </c>
      <c r="E8" s="13">
        <v>1.2115666329999999</v>
      </c>
      <c r="F8" s="13">
        <v>1.5087452050000001</v>
      </c>
    </row>
    <row r="9" spans="1:6" x14ac:dyDescent="0.4">
      <c r="C9" s="13">
        <v>0.31255280299999999</v>
      </c>
      <c r="D9" s="13">
        <v>1.0399360879999999</v>
      </c>
      <c r="E9" s="13">
        <v>19.70858836</v>
      </c>
      <c r="F9" s="13">
        <v>3.1613861320000001</v>
      </c>
    </row>
    <row r="10" spans="1:6" x14ac:dyDescent="0.4">
      <c r="C10" s="13">
        <v>0.92140896500000002</v>
      </c>
      <c r="D10" s="13">
        <v>0.54664428700000001</v>
      </c>
      <c r="E10" s="13">
        <v>2.4734634780000002</v>
      </c>
      <c r="F10" s="13">
        <v>1.0542285659999999</v>
      </c>
    </row>
    <row r="11" spans="1:6" x14ac:dyDescent="0.4">
      <c r="C11" s="13">
        <v>1.3461080459999999</v>
      </c>
      <c r="D11" s="13">
        <v>1.1756548760000001</v>
      </c>
      <c r="E11" s="13">
        <v>6.404535149</v>
      </c>
      <c r="F11" s="13">
        <v>0.52134552099999998</v>
      </c>
    </row>
    <row r="12" spans="1:6" x14ac:dyDescent="0.4">
      <c r="C12" s="13">
        <v>0.61799441600000005</v>
      </c>
      <c r="D12" s="13">
        <v>3.615371289</v>
      </c>
      <c r="E12" s="13">
        <v>12.08316284</v>
      </c>
      <c r="F12" s="13">
        <v>2.28939184</v>
      </c>
    </row>
    <row r="13" spans="1:6" x14ac:dyDescent="0.4">
      <c r="C13" s="13">
        <v>2.618266373</v>
      </c>
      <c r="D13" s="13">
        <v>1.057558497</v>
      </c>
      <c r="E13" s="13">
        <v>6.3703771050000002</v>
      </c>
      <c r="F13" s="13">
        <v>1.5322052230000001</v>
      </c>
    </row>
    <row r="14" spans="1:6" x14ac:dyDescent="0.4">
      <c r="C14" s="13">
        <v>0.96419819799999995</v>
      </c>
      <c r="D14" s="13">
        <v>0.60777989499999996</v>
      </c>
      <c r="E14" s="13">
        <v>0.93441616400000005</v>
      </c>
      <c r="F14" s="13">
        <v>0.32449939500000002</v>
      </c>
    </row>
    <row r="15" spans="1:6" x14ac:dyDescent="0.4">
      <c r="C15" s="13">
        <v>0.30861175000000002</v>
      </c>
      <c r="D15" s="13">
        <v>2.0358016459999999</v>
      </c>
      <c r="E15" s="13">
        <v>0.61727997599999995</v>
      </c>
      <c r="F15" s="13">
        <v>0.59652239600000001</v>
      </c>
    </row>
    <row r="16" spans="1:6" x14ac:dyDescent="0.4">
      <c r="C16" s="13"/>
      <c r="D16" s="13">
        <v>0.90247755299999999</v>
      </c>
      <c r="E16" s="13"/>
      <c r="F16" s="13">
        <v>0.64181761299999995</v>
      </c>
    </row>
    <row r="17" spans="2:6" x14ac:dyDescent="0.4">
      <c r="C17" s="13"/>
      <c r="D17" s="13">
        <v>1.239138726</v>
      </c>
      <c r="E17" s="13"/>
      <c r="F17" s="13">
        <v>1.291810669</v>
      </c>
    </row>
    <row r="18" spans="2:6" x14ac:dyDescent="0.4">
      <c r="C18" s="3"/>
      <c r="D18" s="3"/>
    </row>
    <row r="19" spans="2:6" x14ac:dyDescent="0.4">
      <c r="C19" s="2" t="s">
        <v>1</v>
      </c>
      <c r="D19" s="3"/>
    </row>
    <row r="20" spans="2:6" x14ac:dyDescent="0.4">
      <c r="B20" s="5"/>
      <c r="C20" s="7" t="str">
        <f>C5</f>
        <v>Vehicle-LacZ</v>
      </c>
      <c r="D20" s="7" t="str">
        <f>D5</f>
        <v>Vehicle-d/nMEK</v>
      </c>
      <c r="E20" s="7" t="str">
        <f t="shared" ref="E20:F20" si="0">E5</f>
        <v>DSS-LacZ</v>
      </c>
      <c r="F20" s="7" t="str">
        <f t="shared" si="0"/>
        <v>DSS-d/nMEK</v>
      </c>
    </row>
    <row r="21" spans="2:6" x14ac:dyDescent="0.2">
      <c r="B21" s="6" t="s">
        <v>2</v>
      </c>
      <c r="C21" s="16">
        <f>AVERAGE(C6:C17)</f>
        <v>0.9496199070000001</v>
      </c>
      <c r="D21" s="16">
        <f>AVERAGE(D6:D17)</f>
        <v>1.4891812125000001</v>
      </c>
      <c r="E21" s="16">
        <f t="shared" ref="E21:F21" si="1">AVERAGE(E6:E17)</f>
        <v>7.7415420524999998</v>
      </c>
      <c r="F21" s="16">
        <f t="shared" si="1"/>
        <v>1.3290917828333335</v>
      </c>
    </row>
    <row r="22" spans="2:6" x14ac:dyDescent="0.2">
      <c r="B22" s="6" t="s">
        <v>3</v>
      </c>
      <c r="C22" s="16">
        <f>STDEV(C6:C17)/SQRT(COUNT(C6:C17))</f>
        <v>0.21319480093966112</v>
      </c>
      <c r="D22" s="16">
        <f>STDEV(D6:D17)/SQRT(COUNT(D6:D17))</f>
        <v>0.39730839848295268</v>
      </c>
      <c r="E22" s="16">
        <f t="shared" ref="E22:F22" si="2">STDEV(E6:E17)/SQRT(COUNT(E6:E17))</f>
        <v>2.1525738031943331</v>
      </c>
      <c r="F22" s="16">
        <f t="shared" si="2"/>
        <v>0.26718635059118762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7559-5D0D-41DC-952C-372C25230265}">
  <dimension ref="A1:F22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38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9</v>
      </c>
      <c r="D4" s="7"/>
    </row>
    <row r="5" spans="1:6" x14ac:dyDescent="0.4">
      <c r="C5" s="15" t="s">
        <v>28</v>
      </c>
      <c r="D5" s="15" t="s">
        <v>29</v>
      </c>
      <c r="E5" s="15" t="s">
        <v>30</v>
      </c>
      <c r="F5" s="15" t="s">
        <v>31</v>
      </c>
    </row>
    <row r="6" spans="1:6" x14ac:dyDescent="0.4">
      <c r="C6" s="15">
        <v>114</v>
      </c>
      <c r="D6" s="15">
        <v>105</v>
      </c>
      <c r="E6" s="15">
        <v>105</v>
      </c>
      <c r="F6" s="15">
        <v>125</v>
      </c>
    </row>
    <row r="7" spans="1:6" x14ac:dyDescent="0.4">
      <c r="C7" s="15">
        <v>142</v>
      </c>
      <c r="D7" s="15">
        <v>101</v>
      </c>
      <c r="E7" s="15">
        <v>109</v>
      </c>
      <c r="F7" s="15">
        <v>136</v>
      </c>
    </row>
    <row r="8" spans="1:6" x14ac:dyDescent="0.4">
      <c r="C8" s="15">
        <v>104</v>
      </c>
      <c r="D8" s="15">
        <v>150</v>
      </c>
      <c r="E8" s="15">
        <v>117</v>
      </c>
      <c r="F8" s="15">
        <v>141</v>
      </c>
    </row>
    <row r="9" spans="1:6" x14ac:dyDescent="0.4">
      <c r="C9" s="15">
        <v>123</v>
      </c>
      <c r="D9" s="15">
        <v>154</v>
      </c>
      <c r="E9" s="15">
        <v>107</v>
      </c>
      <c r="F9" s="15">
        <v>146</v>
      </c>
    </row>
    <row r="10" spans="1:6" x14ac:dyDescent="0.4">
      <c r="C10" s="15">
        <v>160</v>
      </c>
      <c r="D10" s="15">
        <v>148</v>
      </c>
      <c r="E10" s="15">
        <v>118</v>
      </c>
      <c r="F10" s="15">
        <v>135</v>
      </c>
    </row>
    <row r="11" spans="1:6" x14ac:dyDescent="0.4">
      <c r="C11" s="15"/>
      <c r="D11" s="15"/>
      <c r="E11" s="15">
        <v>115</v>
      </c>
      <c r="F11" s="15">
        <v>146</v>
      </c>
    </row>
    <row r="12" spans="1:6" x14ac:dyDescent="0.4">
      <c r="C12" s="15"/>
      <c r="D12" s="15"/>
      <c r="E12" s="15"/>
      <c r="F12" s="15">
        <v>131</v>
      </c>
    </row>
    <row r="13" spans="1:6" x14ac:dyDescent="0.4">
      <c r="C13" s="17"/>
      <c r="D13" s="17"/>
      <c r="E13" s="18"/>
      <c r="F13" s="18"/>
    </row>
    <row r="14" spans="1:6" x14ac:dyDescent="0.4">
      <c r="C14" s="18" t="s">
        <v>1</v>
      </c>
      <c r="D14" s="17"/>
      <c r="E14" s="18"/>
      <c r="F14" s="18"/>
    </row>
    <row r="15" spans="1:6" x14ac:dyDescent="0.4">
      <c r="B15" s="5"/>
      <c r="C15" s="15" t="str">
        <f>C5</f>
        <v>Vehicle-LacZ</v>
      </c>
      <c r="D15" s="15" t="str">
        <f>D5</f>
        <v>Vehicle-d/nMEK</v>
      </c>
      <c r="E15" s="15" t="str">
        <f>E5</f>
        <v>DSS-LacZ</v>
      </c>
      <c r="F15" s="15" t="str">
        <f>F5</f>
        <v>DSS-d/nMEK</v>
      </c>
    </row>
    <row r="16" spans="1:6" x14ac:dyDescent="0.2">
      <c r="B16" s="6" t="s">
        <v>2</v>
      </c>
      <c r="C16" s="15">
        <f>AVERAGE(C6:C12)</f>
        <v>128.6</v>
      </c>
      <c r="D16" s="15">
        <f>AVERAGE(D6:D12)</f>
        <v>131.6</v>
      </c>
      <c r="E16" s="15">
        <f>AVERAGE(E6:E12)</f>
        <v>111.83333333333333</v>
      </c>
      <c r="F16" s="15">
        <f>AVERAGE(F6:F12)</f>
        <v>137.14285714285714</v>
      </c>
    </row>
    <row r="17" spans="2:6" x14ac:dyDescent="0.2">
      <c r="B17" s="6" t="s">
        <v>3</v>
      </c>
      <c r="C17" s="15">
        <f>STDEV(C6:C12)/SQRT(COUNT(C6:C12))</f>
        <v>10.037928073063675</v>
      </c>
      <c r="D17" s="15">
        <f>STDEV(D6:D12)/SQRT(COUNT(D6:D12))</f>
        <v>11.732859838930995</v>
      </c>
      <c r="E17" s="15">
        <f>STDEV(E6:E12)/SQRT(COUNT(E6:E12))</f>
        <v>2.2570876022973598</v>
      </c>
      <c r="F17" s="15">
        <f>STDEV(F6:F12)/SQRT(COUNT(F6:F12))</f>
        <v>2.9392951165735166</v>
      </c>
    </row>
    <row r="18" spans="2:6" x14ac:dyDescent="0.4">
      <c r="C18" s="18"/>
      <c r="D18" s="18"/>
      <c r="E18" s="18"/>
      <c r="F18" s="18"/>
    </row>
    <row r="19" spans="2:6" x14ac:dyDescent="0.4">
      <c r="C19" s="18"/>
      <c r="D19" s="18"/>
      <c r="E19" s="18"/>
      <c r="F19" s="18"/>
    </row>
    <row r="20" spans="2:6" x14ac:dyDescent="0.4">
      <c r="C20" s="18"/>
      <c r="D20" s="18"/>
      <c r="E20" s="18"/>
      <c r="F20" s="18"/>
    </row>
    <row r="21" spans="2:6" x14ac:dyDescent="0.4">
      <c r="C21" s="18"/>
      <c r="D21" s="18"/>
      <c r="E21" s="18"/>
      <c r="F21" s="18"/>
    </row>
    <row r="22" spans="2:6" x14ac:dyDescent="0.4">
      <c r="C22" s="18"/>
      <c r="D22" s="18"/>
      <c r="E22" s="18"/>
      <c r="F22" s="18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969C-4E4A-45FD-B3E9-DF34728F608C}">
  <dimension ref="A1:F15"/>
  <sheetViews>
    <sheetView workbookViewId="0"/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40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22</v>
      </c>
      <c r="D4" s="7"/>
    </row>
    <row r="5" spans="1:6" x14ac:dyDescent="0.4">
      <c r="C5" s="7" t="s">
        <v>28</v>
      </c>
      <c r="D5" s="7" t="s">
        <v>29</v>
      </c>
      <c r="E5" s="7" t="s">
        <v>30</v>
      </c>
      <c r="F5" s="7" t="s">
        <v>31</v>
      </c>
    </row>
    <row r="6" spans="1:6" x14ac:dyDescent="0.4">
      <c r="C6" s="13">
        <v>2.9035136449999999</v>
      </c>
      <c r="D6" s="13">
        <v>2.2819409749999999</v>
      </c>
      <c r="E6" s="13">
        <v>8.8045617220000008</v>
      </c>
      <c r="F6" s="13">
        <v>2.9281430180000001</v>
      </c>
    </row>
    <row r="7" spans="1:6" x14ac:dyDescent="0.4">
      <c r="C7" s="13">
        <v>3.6312849159999998</v>
      </c>
      <c r="D7" s="13">
        <v>2.8650786099999999</v>
      </c>
      <c r="E7" s="13">
        <v>5.5194121760000003</v>
      </c>
      <c r="F7" s="13">
        <v>3.2140310150000002</v>
      </c>
    </row>
    <row r="8" spans="1:6" x14ac:dyDescent="0.4">
      <c r="C8" s="13">
        <v>3.0554096890000002</v>
      </c>
      <c r="D8" s="13">
        <v>3.1023885369999999</v>
      </c>
      <c r="E8" s="13">
        <v>5.591430849</v>
      </c>
      <c r="F8" s="13">
        <v>3.5120092559999998</v>
      </c>
    </row>
    <row r="9" spans="1:6" x14ac:dyDescent="0.4">
      <c r="C9" s="13">
        <v>3.658891213</v>
      </c>
      <c r="D9" s="13">
        <v>2.2987117549999998</v>
      </c>
      <c r="E9" s="13">
        <v>7.8926827340000001</v>
      </c>
      <c r="F9" s="13">
        <v>3.674643444</v>
      </c>
    </row>
    <row r="10" spans="1:6" x14ac:dyDescent="0.4">
      <c r="C10" s="13">
        <v>3.1080658680000002</v>
      </c>
      <c r="D10" s="13">
        <v>3.0244137719999999</v>
      </c>
      <c r="E10" s="13"/>
      <c r="F10" s="13">
        <v>3.638241544</v>
      </c>
    </row>
    <row r="11" spans="1:6" x14ac:dyDescent="0.4">
      <c r="C11" s="3"/>
      <c r="D11" s="3"/>
    </row>
    <row r="12" spans="1:6" x14ac:dyDescent="0.4">
      <c r="C12" s="2" t="s">
        <v>1</v>
      </c>
      <c r="D12" s="3"/>
    </row>
    <row r="13" spans="1:6" x14ac:dyDescent="0.4">
      <c r="B13" s="5"/>
      <c r="C13" s="7" t="str">
        <f>C5</f>
        <v>Vehicle-LacZ</v>
      </c>
      <c r="D13" s="7" t="str">
        <f>D5</f>
        <v>Vehicle-d/nMEK</v>
      </c>
      <c r="E13" s="7" t="str">
        <f>E5</f>
        <v>DSS-LacZ</v>
      </c>
      <c r="F13" s="7" t="str">
        <f>F5</f>
        <v>DSS-d/nMEK</v>
      </c>
    </row>
    <row r="14" spans="1:6" x14ac:dyDescent="0.2">
      <c r="B14" s="6" t="s">
        <v>2</v>
      </c>
      <c r="C14" s="16">
        <f>AVERAGE(C6:C10)</f>
        <v>3.2714330662000002</v>
      </c>
      <c r="D14" s="16">
        <f>AVERAGE(D6:D10)</f>
        <v>2.7145067298000001</v>
      </c>
      <c r="E14" s="16">
        <f>AVERAGE(E6:E10)</f>
        <v>6.9520218702500012</v>
      </c>
      <c r="F14" s="16">
        <f>AVERAGE(F6:F10)</f>
        <v>3.3934136553999998</v>
      </c>
    </row>
    <row r="15" spans="1:6" x14ac:dyDescent="0.2">
      <c r="B15" s="6" t="s">
        <v>3</v>
      </c>
      <c r="C15" s="16">
        <f>STDEV(C6:C10)/SQRT(COUNT(C6:C10))</f>
        <v>0.15625888946983565</v>
      </c>
      <c r="D15" s="16">
        <f>STDEV(D6:D10)/SQRT(COUNT(D6:D10))</f>
        <v>0.17736475912134717</v>
      </c>
      <c r="E15" s="16">
        <f>STDEV(E6:E10)/SQRT(COUNT(E6:E10))</f>
        <v>0.8276636407219804</v>
      </c>
      <c r="F15" s="16">
        <f>STDEV(F6:F10)/SQRT(COUNT(F6:F10))</f>
        <v>0.14173050187194836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4286-956D-4647-BCDD-F2257C748388}">
  <dimension ref="A1:F35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46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37</v>
      </c>
      <c r="D4" s="7"/>
    </row>
    <row r="5" spans="1:6" x14ac:dyDescent="0.4">
      <c r="C5" s="7" t="s">
        <v>28</v>
      </c>
      <c r="D5" s="7" t="s">
        <v>29</v>
      </c>
      <c r="E5" s="7" t="s">
        <v>30</v>
      </c>
      <c r="F5" s="7" t="s">
        <v>31</v>
      </c>
    </row>
    <row r="6" spans="1:6" x14ac:dyDescent="0.4">
      <c r="C6" s="16">
        <v>1.5122254639999999</v>
      </c>
      <c r="D6" s="16">
        <v>1.107130148</v>
      </c>
      <c r="E6" s="16">
        <v>1.9285643640000001</v>
      </c>
      <c r="F6" s="16">
        <v>1.876399741</v>
      </c>
    </row>
    <row r="7" spans="1:6" x14ac:dyDescent="0.4">
      <c r="C7" s="16">
        <v>1.0532081250000001</v>
      </c>
      <c r="D7" s="16">
        <v>1.4354555330000001</v>
      </c>
      <c r="E7" s="16">
        <v>1.0473879880000001</v>
      </c>
      <c r="F7" s="16">
        <v>1.3861488829999999</v>
      </c>
    </row>
    <row r="8" spans="1:6" x14ac:dyDescent="0.4">
      <c r="C8" s="16">
        <v>1.01947553</v>
      </c>
      <c r="D8" s="16">
        <v>1.124308297</v>
      </c>
      <c r="E8" s="16">
        <v>1.512013839</v>
      </c>
      <c r="F8" s="16">
        <v>1.3203126460000001</v>
      </c>
    </row>
    <row r="9" spans="1:6" x14ac:dyDescent="0.4">
      <c r="C9" s="16">
        <v>0.82726139600000004</v>
      </c>
      <c r="D9" s="16">
        <v>0.75348896799999998</v>
      </c>
      <c r="E9" s="16">
        <v>1.297221366</v>
      </c>
      <c r="F9" s="16">
        <v>1.2820550319999999</v>
      </c>
    </row>
    <row r="10" spans="1:6" x14ac:dyDescent="0.4">
      <c r="C10" s="16">
        <v>0.94177460999999996</v>
      </c>
      <c r="D10" s="16">
        <v>1.0839884280000001</v>
      </c>
      <c r="E10" s="16">
        <v>1.3396249790000001</v>
      </c>
      <c r="F10" s="16">
        <v>0.77621935399999997</v>
      </c>
    </row>
    <row r="11" spans="1:6" x14ac:dyDescent="0.4">
      <c r="C11" s="16">
        <v>0.89392961800000004</v>
      </c>
      <c r="D11" s="16">
        <v>1.4968952120000001</v>
      </c>
      <c r="E11" s="16">
        <v>0.954659335</v>
      </c>
      <c r="F11" s="16">
        <v>0.74780018999999998</v>
      </c>
    </row>
    <row r="12" spans="1:6" x14ac:dyDescent="0.4">
      <c r="C12" s="16">
        <v>0.65263112599999995</v>
      </c>
      <c r="D12" s="16">
        <v>1.003671644</v>
      </c>
      <c r="E12" s="16">
        <v>1.3314499070000001</v>
      </c>
      <c r="F12" s="16">
        <v>1.1594576379999999</v>
      </c>
    </row>
    <row r="13" spans="1:6" x14ac:dyDescent="0.4">
      <c r="C13" s="16">
        <v>1.5040705270000001</v>
      </c>
      <c r="D13" s="16">
        <v>0.47039125900000001</v>
      </c>
      <c r="E13" s="16">
        <v>0.66178367299999996</v>
      </c>
      <c r="F13" s="16">
        <v>1.153894682</v>
      </c>
    </row>
    <row r="14" spans="1:6" x14ac:dyDescent="0.4">
      <c r="C14" s="16">
        <v>1.2440965100000001</v>
      </c>
      <c r="D14" s="16">
        <v>0.72342578499999999</v>
      </c>
      <c r="E14" s="16">
        <v>1.8763600389999999</v>
      </c>
      <c r="F14" s="16">
        <v>0.87551815300000002</v>
      </c>
    </row>
    <row r="15" spans="1:6" x14ac:dyDescent="0.4">
      <c r="C15" s="16">
        <v>0.97945387900000003</v>
      </c>
      <c r="D15" s="16">
        <v>1.0026732599999999</v>
      </c>
      <c r="E15" s="16">
        <v>2.957140066</v>
      </c>
      <c r="F15" s="16">
        <v>0.72573937499999996</v>
      </c>
    </row>
    <row r="16" spans="1:6" x14ac:dyDescent="0.4">
      <c r="C16" s="16">
        <v>1.171447015</v>
      </c>
      <c r="D16" s="16">
        <v>1.6488745520000001</v>
      </c>
      <c r="E16" s="16">
        <v>0.76378420999999996</v>
      </c>
      <c r="F16" s="16">
        <v>1.2130369379999999</v>
      </c>
    </row>
    <row r="17" spans="2:6" x14ac:dyDescent="0.4">
      <c r="C17" s="16">
        <v>0.56917942200000005</v>
      </c>
      <c r="D17" s="16">
        <v>1.384223413</v>
      </c>
      <c r="E17" s="16">
        <v>0.83815707699999997</v>
      </c>
      <c r="F17" s="16">
        <v>1.1814358030000001</v>
      </c>
    </row>
    <row r="18" spans="2:6" x14ac:dyDescent="0.4">
      <c r="C18" s="16">
        <v>0.87414922500000003</v>
      </c>
      <c r="D18" s="16">
        <v>1.5778114729999999</v>
      </c>
      <c r="E18" s="16">
        <v>1.0723174529999999</v>
      </c>
      <c r="F18" s="16">
        <v>1.323053142</v>
      </c>
    </row>
    <row r="19" spans="2:6" x14ac:dyDescent="0.4">
      <c r="C19" s="16">
        <v>0.28556604400000002</v>
      </c>
      <c r="D19" s="16">
        <v>0.77549234499999997</v>
      </c>
      <c r="E19" s="16">
        <v>1.010448309</v>
      </c>
      <c r="F19" s="16">
        <v>0.83910336600000002</v>
      </c>
    </row>
    <row r="20" spans="2:6" x14ac:dyDescent="0.4">
      <c r="C20" s="16">
        <v>0.64705115300000005</v>
      </c>
      <c r="D20" s="16">
        <v>0.86593703300000002</v>
      </c>
      <c r="E20" s="16">
        <v>1.365772837</v>
      </c>
      <c r="F20" s="16">
        <v>1.1251988070000001</v>
      </c>
    </row>
    <row r="21" spans="2:6" x14ac:dyDescent="0.4">
      <c r="C21" s="16"/>
      <c r="D21" s="16">
        <v>0.97260254300000004</v>
      </c>
      <c r="E21" s="16">
        <v>1.274530626</v>
      </c>
      <c r="F21" s="16">
        <v>0.84116566599999998</v>
      </c>
    </row>
    <row r="22" spans="2:6" x14ac:dyDescent="0.4">
      <c r="C22" s="16"/>
      <c r="D22" s="16">
        <v>0.86946118999999999</v>
      </c>
      <c r="E22" s="16">
        <v>1.267104016</v>
      </c>
      <c r="F22" s="16">
        <v>1.113519948</v>
      </c>
    </row>
    <row r="23" spans="2:6" x14ac:dyDescent="0.4">
      <c r="C23" s="16"/>
      <c r="D23" s="16">
        <v>0.49609714500000002</v>
      </c>
      <c r="E23" s="16">
        <v>1.288518866</v>
      </c>
      <c r="F23" s="16">
        <v>0.78752007999999996</v>
      </c>
    </row>
    <row r="24" spans="2:6" x14ac:dyDescent="0.4">
      <c r="C24" s="16"/>
      <c r="D24" s="16"/>
      <c r="E24" s="16">
        <v>1.5683931760000001</v>
      </c>
      <c r="F24" s="16">
        <v>0.58200380900000004</v>
      </c>
    </row>
    <row r="25" spans="2:6" x14ac:dyDescent="0.4">
      <c r="C25" s="16"/>
      <c r="D25" s="16"/>
      <c r="E25" s="16">
        <v>1.6526509979999999</v>
      </c>
      <c r="F25" s="16">
        <v>0.96810698900000003</v>
      </c>
    </row>
    <row r="26" spans="2:6" x14ac:dyDescent="0.4">
      <c r="C26" s="16"/>
      <c r="D26" s="16"/>
      <c r="E26" s="16"/>
      <c r="F26" s="16">
        <v>0.53714507099999997</v>
      </c>
    </row>
    <row r="27" spans="2:6" x14ac:dyDescent="0.4">
      <c r="C27" s="16"/>
      <c r="D27" s="16"/>
      <c r="E27" s="16"/>
      <c r="F27" s="16">
        <v>0.88806381700000003</v>
      </c>
    </row>
    <row r="28" spans="2:6" x14ac:dyDescent="0.4">
      <c r="C28" s="16"/>
      <c r="D28" s="16"/>
      <c r="E28" s="16"/>
      <c r="F28" s="16">
        <v>0.64761404600000005</v>
      </c>
    </row>
    <row r="29" spans="2:6" x14ac:dyDescent="0.4">
      <c r="C29" s="19"/>
      <c r="D29" s="19"/>
      <c r="E29" s="20"/>
      <c r="F29" s="20"/>
    </row>
    <row r="30" spans="2:6" x14ac:dyDescent="0.4">
      <c r="C30" s="20" t="s">
        <v>1</v>
      </c>
      <c r="D30" s="19"/>
      <c r="E30" s="20"/>
      <c r="F30" s="20"/>
    </row>
    <row r="31" spans="2:6" x14ac:dyDescent="0.4">
      <c r="B31" s="5"/>
      <c r="C31" s="16" t="str">
        <f>C5</f>
        <v>Vehicle-LacZ</v>
      </c>
      <c r="D31" s="16" t="str">
        <f>D5</f>
        <v>Vehicle-d/nMEK</v>
      </c>
      <c r="E31" s="16" t="str">
        <f t="shared" ref="E31:F31" si="0">E5</f>
        <v>DSS-LacZ</v>
      </c>
      <c r="F31" s="16" t="str">
        <f t="shared" si="0"/>
        <v>DSS-d/nMEK</v>
      </c>
    </row>
    <row r="32" spans="2:6" x14ac:dyDescent="0.2">
      <c r="B32" s="6" t="s">
        <v>2</v>
      </c>
      <c r="C32" s="16">
        <f>AVERAGE(C6:C28)</f>
        <v>0.94503464293333317</v>
      </c>
      <c r="D32" s="16">
        <f t="shared" ref="D32:F32" si="1">AVERAGE(D6:D28)</f>
        <v>1.0439960126666668</v>
      </c>
      <c r="E32" s="16">
        <f t="shared" si="1"/>
        <v>1.3503941562000001</v>
      </c>
      <c r="F32" s="16">
        <f t="shared" si="1"/>
        <v>1.0152397033043479</v>
      </c>
    </row>
    <row r="33" spans="2:6" x14ac:dyDescent="0.2">
      <c r="B33" s="6" t="s">
        <v>3</v>
      </c>
      <c r="C33" s="16">
        <f>STDEV(C6:C28)/SQRT(COUNT(C6:C28))</f>
        <v>8.6336339258092878E-2</v>
      </c>
      <c r="D33" s="16">
        <f t="shared" ref="D33:F33" si="2">STDEV(D6:D28)/SQRT(COUNT(D6:D28))</f>
        <v>8.2763794258153889E-2</v>
      </c>
      <c r="E33" s="16">
        <f t="shared" si="2"/>
        <v>0.11355045093035619</v>
      </c>
      <c r="F33" s="16">
        <f t="shared" si="2"/>
        <v>6.5662916282306902E-2</v>
      </c>
    </row>
    <row r="34" spans="2:6" x14ac:dyDescent="0.4">
      <c r="C34" s="20"/>
      <c r="D34" s="20"/>
      <c r="E34" s="20"/>
      <c r="F34" s="20"/>
    </row>
    <row r="35" spans="2:6" x14ac:dyDescent="0.4">
      <c r="C35" s="20"/>
      <c r="D35" s="20"/>
      <c r="E35" s="20"/>
      <c r="F35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7AA8-C4BB-4787-A277-D5531C47F446}">
  <dimension ref="A1:F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52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9</v>
      </c>
      <c r="D4" s="7"/>
    </row>
    <row r="5" spans="1:6" x14ac:dyDescent="0.4">
      <c r="C5" s="7" t="s">
        <v>41</v>
      </c>
      <c r="D5" s="7" t="s">
        <v>42</v>
      </c>
      <c r="E5" s="7" t="s">
        <v>43</v>
      </c>
      <c r="F5" s="7" t="s">
        <v>44</v>
      </c>
    </row>
    <row r="6" spans="1:6" x14ac:dyDescent="0.4">
      <c r="C6" s="15">
        <v>156</v>
      </c>
      <c r="D6" s="15">
        <v>121</v>
      </c>
      <c r="E6" s="15">
        <v>119</v>
      </c>
      <c r="F6" s="15">
        <v>119</v>
      </c>
    </row>
    <row r="7" spans="1:6" x14ac:dyDescent="0.4">
      <c r="C7" s="15">
        <v>133</v>
      </c>
      <c r="D7" s="15">
        <v>137</v>
      </c>
      <c r="E7" s="15">
        <v>123</v>
      </c>
      <c r="F7" s="15">
        <v>124</v>
      </c>
    </row>
    <row r="8" spans="1:6" x14ac:dyDescent="0.4">
      <c r="C8" s="15">
        <v>132</v>
      </c>
      <c r="D8" s="15">
        <v>130</v>
      </c>
      <c r="E8" s="15">
        <v>121</v>
      </c>
      <c r="F8" s="15">
        <v>104</v>
      </c>
    </row>
    <row r="9" spans="1:6" x14ac:dyDescent="0.4">
      <c r="C9" s="15">
        <v>149</v>
      </c>
      <c r="D9" s="15">
        <v>147</v>
      </c>
      <c r="E9" s="15">
        <v>119</v>
      </c>
      <c r="F9" s="15">
        <v>106</v>
      </c>
    </row>
    <row r="10" spans="1:6" x14ac:dyDescent="0.4">
      <c r="C10" s="15">
        <v>151</v>
      </c>
      <c r="D10" s="15">
        <v>148</v>
      </c>
      <c r="E10" s="15">
        <v>127</v>
      </c>
      <c r="F10" s="15">
        <v>143</v>
      </c>
    </row>
    <row r="11" spans="1:6" x14ac:dyDescent="0.4">
      <c r="C11" s="15">
        <v>143</v>
      </c>
      <c r="D11" s="15">
        <v>143</v>
      </c>
      <c r="E11" s="15">
        <v>129</v>
      </c>
      <c r="F11" s="15">
        <v>159</v>
      </c>
    </row>
    <row r="12" spans="1:6" x14ac:dyDescent="0.4">
      <c r="C12" s="15"/>
      <c r="D12" s="15"/>
      <c r="E12" s="15">
        <v>142</v>
      </c>
      <c r="F12" s="15">
        <v>119</v>
      </c>
    </row>
    <row r="13" spans="1:6" x14ac:dyDescent="0.4">
      <c r="C13" s="15"/>
      <c r="D13" s="15"/>
      <c r="E13" s="15">
        <v>120</v>
      </c>
      <c r="F13" s="15">
        <v>127</v>
      </c>
    </row>
    <row r="14" spans="1:6" x14ac:dyDescent="0.4">
      <c r="C14" s="15"/>
      <c r="D14" s="15"/>
      <c r="E14" s="15"/>
      <c r="F14" s="15">
        <v>86</v>
      </c>
    </row>
    <row r="15" spans="1:6" x14ac:dyDescent="0.4">
      <c r="C15" s="17"/>
      <c r="D15" s="17"/>
      <c r="E15" s="18"/>
      <c r="F15" s="18"/>
    </row>
    <row r="16" spans="1:6" x14ac:dyDescent="0.4">
      <c r="C16" s="18" t="s">
        <v>1</v>
      </c>
      <c r="D16" s="17"/>
      <c r="E16" s="18"/>
      <c r="F16" s="18"/>
    </row>
    <row r="17" spans="2:6" x14ac:dyDescent="0.4">
      <c r="B17" s="5"/>
      <c r="C17" s="15" t="str">
        <f>C5</f>
        <v>Vehicle-Sham</v>
      </c>
      <c r="D17" s="15" t="str">
        <f>D5</f>
        <v>Vehicle-Cap</v>
      </c>
      <c r="E17" s="15" t="str">
        <f>E5</f>
        <v>DSS-Sham</v>
      </c>
      <c r="F17" s="15" t="str">
        <f>F5</f>
        <v>DSS-Cap</v>
      </c>
    </row>
    <row r="18" spans="2:6" x14ac:dyDescent="0.2">
      <c r="B18" s="6" t="s">
        <v>2</v>
      </c>
      <c r="C18" s="15">
        <f>AVERAGE(C6:C14)</f>
        <v>144</v>
      </c>
      <c r="D18" s="15">
        <f t="shared" ref="D18:F18" si="0">AVERAGE(D6:D14)</f>
        <v>137.66666666666666</v>
      </c>
      <c r="E18" s="15">
        <f t="shared" si="0"/>
        <v>125</v>
      </c>
      <c r="F18" s="15">
        <f t="shared" si="0"/>
        <v>120.77777777777777</v>
      </c>
    </row>
    <row r="19" spans="2:6" x14ac:dyDescent="0.2">
      <c r="B19" s="6" t="s">
        <v>3</v>
      </c>
      <c r="C19" s="15">
        <f>STDEV(C6:C14)/SQRT(COUNT(C6:C14))</f>
        <v>4.0166320883712183</v>
      </c>
      <c r="D19" s="15">
        <f t="shared" ref="D19:F19" si="1">STDEV(D6:D14)/SQRT(COUNT(D6:D14))</f>
        <v>4.3179213105896741</v>
      </c>
      <c r="E19" s="15">
        <f t="shared" si="1"/>
        <v>2.7581049394725459</v>
      </c>
      <c r="F19" s="15">
        <f t="shared" si="1"/>
        <v>7.1875234835901987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C9AF-A21B-4033-814F-EF985FE0541B}">
  <dimension ref="A1:F24"/>
  <sheetViews>
    <sheetView workbookViewId="0">
      <selection activeCell="D21" sqref="D21"/>
    </sheetView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8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9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9">
        <v>152</v>
      </c>
      <c r="D6" s="9">
        <v>163</v>
      </c>
    </row>
    <row r="7" spans="1:6" x14ac:dyDescent="0.4">
      <c r="B7" s="2"/>
      <c r="C7" s="9">
        <v>143</v>
      </c>
      <c r="D7" s="9">
        <v>134</v>
      </c>
    </row>
    <row r="8" spans="1:6" x14ac:dyDescent="0.4">
      <c r="B8" s="2"/>
      <c r="C8" s="9">
        <v>124</v>
      </c>
      <c r="D8" s="9">
        <v>122</v>
      </c>
    </row>
    <row r="9" spans="1:6" x14ac:dyDescent="0.4">
      <c r="B9" s="2"/>
      <c r="C9" s="9">
        <v>115</v>
      </c>
      <c r="D9" s="9">
        <v>123</v>
      </c>
    </row>
    <row r="10" spans="1:6" x14ac:dyDescent="0.4">
      <c r="B10" s="2"/>
      <c r="C10" s="9">
        <v>110</v>
      </c>
      <c r="D10" s="9">
        <v>115</v>
      </c>
    </row>
    <row r="11" spans="1:6" x14ac:dyDescent="0.4">
      <c r="B11" s="2"/>
      <c r="C11" s="17"/>
      <c r="D11" s="17"/>
    </row>
    <row r="12" spans="1:6" x14ac:dyDescent="0.4">
      <c r="B12" s="2"/>
      <c r="C12" s="18" t="s">
        <v>1</v>
      </c>
      <c r="D12" s="17"/>
    </row>
    <row r="13" spans="1:6" x14ac:dyDescent="0.4">
      <c r="B13" s="5"/>
      <c r="C13" s="15" t="str">
        <f>C5</f>
        <v>Vehicle</v>
      </c>
      <c r="D13" s="15" t="str">
        <f>D5</f>
        <v>DSS</v>
      </c>
    </row>
    <row r="14" spans="1:6" x14ac:dyDescent="0.2">
      <c r="B14" s="6" t="s">
        <v>2</v>
      </c>
      <c r="C14" s="15">
        <f>AVERAGE(C6:C10)</f>
        <v>128.80000000000001</v>
      </c>
      <c r="D14" s="15">
        <f>AVERAGE(D6:D10)</f>
        <v>131.4</v>
      </c>
    </row>
    <row r="15" spans="1:6" x14ac:dyDescent="0.2">
      <c r="B15" s="6" t="s">
        <v>3</v>
      </c>
      <c r="C15" s="15">
        <f>STDEV(C6:C10)/SQRT(COUNT(C6:C10))</f>
        <v>8.0833161511844978</v>
      </c>
      <c r="D15" s="15">
        <f>STDEV(D6:D10)/SQRT(COUNT(D6:D10))</f>
        <v>8.4652229740273146</v>
      </c>
    </row>
    <row r="16" spans="1:6" x14ac:dyDescent="0.4">
      <c r="B16" s="2"/>
      <c r="C16" s="17"/>
      <c r="D16" s="17"/>
    </row>
    <row r="17" spans="1:6" x14ac:dyDescent="0.4">
      <c r="A17" s="2"/>
      <c r="C17" s="17"/>
      <c r="D17" s="17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9E49-2AE0-4689-971A-747C8BE340B1}">
  <dimension ref="A1:F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53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39</v>
      </c>
      <c r="D4" s="7"/>
    </row>
    <row r="5" spans="1:6" x14ac:dyDescent="0.4">
      <c r="C5" s="7" t="s">
        <v>41</v>
      </c>
      <c r="D5" s="7" t="s">
        <v>42</v>
      </c>
      <c r="E5" s="7" t="s">
        <v>43</v>
      </c>
      <c r="F5" s="7" t="s">
        <v>44</v>
      </c>
    </row>
    <row r="6" spans="1:6" x14ac:dyDescent="0.4">
      <c r="C6" s="7">
        <v>1.390692971</v>
      </c>
      <c r="D6" s="7">
        <v>1.0579502350000001</v>
      </c>
      <c r="E6" s="7">
        <v>4.4651474269999998</v>
      </c>
      <c r="F6" s="7">
        <v>1.0763712240000001</v>
      </c>
    </row>
    <row r="7" spans="1:6" x14ac:dyDescent="0.4">
      <c r="C7" s="7">
        <v>1.8819883079999999</v>
      </c>
      <c r="D7" s="7">
        <v>0.117244668</v>
      </c>
      <c r="E7" s="7">
        <v>2.940417353</v>
      </c>
      <c r="F7" s="7">
        <v>1.0601571860000001</v>
      </c>
    </row>
    <row r="8" spans="1:6" x14ac:dyDescent="0.4">
      <c r="C8" s="7">
        <v>0.55883618499999999</v>
      </c>
      <c r="D8" s="7">
        <v>0.55077757000000005</v>
      </c>
      <c r="E8" s="7">
        <v>1.3437372830000001</v>
      </c>
      <c r="F8" s="7">
        <v>1.830318487</v>
      </c>
    </row>
    <row r="9" spans="1:6" x14ac:dyDescent="0.4">
      <c r="C9" s="7">
        <v>0.87403372300000004</v>
      </c>
      <c r="D9" s="7">
        <v>0.41827750400000002</v>
      </c>
      <c r="E9" s="7">
        <v>0.85365583199999995</v>
      </c>
      <c r="F9" s="7">
        <v>0.38260282600000001</v>
      </c>
    </row>
    <row r="10" spans="1:6" x14ac:dyDescent="0.4">
      <c r="C10" s="7">
        <v>1.179963088</v>
      </c>
      <c r="D10" s="7">
        <v>0.50225497299999999</v>
      </c>
      <c r="E10" s="7">
        <v>5.1287302840000004</v>
      </c>
      <c r="F10" s="7">
        <v>1.8726824099999999</v>
      </c>
    </row>
    <row r="11" spans="1:6" x14ac:dyDescent="0.4">
      <c r="C11" s="7">
        <v>0.54193743800000005</v>
      </c>
      <c r="D11" s="7">
        <v>1.280092622</v>
      </c>
      <c r="E11" s="7">
        <v>2.207449011</v>
      </c>
      <c r="F11" s="7">
        <v>2.4647949539999998</v>
      </c>
    </row>
    <row r="12" spans="1:6" x14ac:dyDescent="0.4">
      <c r="C12" s="7"/>
      <c r="D12" s="7"/>
      <c r="E12" s="7">
        <v>3.6359182159999999</v>
      </c>
      <c r="F12" s="7">
        <v>1.865230392</v>
      </c>
    </row>
    <row r="13" spans="1:6" x14ac:dyDescent="0.4">
      <c r="C13" s="7"/>
      <c r="D13" s="7"/>
      <c r="E13" s="7">
        <v>0.93870427599999995</v>
      </c>
      <c r="F13" s="7">
        <v>3.1697857260000002</v>
      </c>
    </row>
    <row r="14" spans="1:6" x14ac:dyDescent="0.4">
      <c r="C14" s="7"/>
      <c r="D14" s="7"/>
      <c r="E14" s="7"/>
      <c r="F14" s="7">
        <v>0.73114730299999997</v>
      </c>
    </row>
    <row r="15" spans="1:6" x14ac:dyDescent="0.4">
      <c r="C15" s="3"/>
      <c r="D15" s="3"/>
    </row>
    <row r="16" spans="1:6" x14ac:dyDescent="0.4">
      <c r="C16" s="2" t="s">
        <v>1</v>
      </c>
      <c r="D16" s="3"/>
    </row>
    <row r="17" spans="2:6" x14ac:dyDescent="0.4">
      <c r="B17" s="5"/>
      <c r="C17" s="7" t="str">
        <f>C5</f>
        <v>Vehicle-Sham</v>
      </c>
      <c r="D17" s="7" t="str">
        <f>D5</f>
        <v>Vehicle-Cap</v>
      </c>
      <c r="E17" s="7" t="str">
        <f>E5</f>
        <v>DSS-Sham</v>
      </c>
      <c r="F17" s="7" t="str">
        <f>F5</f>
        <v>DSS-Cap</v>
      </c>
    </row>
    <row r="18" spans="2:6" x14ac:dyDescent="0.2">
      <c r="B18" s="6" t="s">
        <v>2</v>
      </c>
      <c r="C18" s="16">
        <f>AVERAGE(C6:C14)</f>
        <v>1.0712419521666667</v>
      </c>
      <c r="D18" s="16">
        <f t="shared" ref="D18:F18" si="0">AVERAGE(D6:D14)</f>
        <v>0.65443292866666669</v>
      </c>
      <c r="E18" s="16">
        <f t="shared" si="0"/>
        <v>2.68921996025</v>
      </c>
      <c r="F18" s="16">
        <f t="shared" si="0"/>
        <v>1.6058989453333337</v>
      </c>
    </row>
    <row r="19" spans="2:6" x14ac:dyDescent="0.2">
      <c r="B19" s="6" t="s">
        <v>3</v>
      </c>
      <c r="C19" s="16">
        <f>STDEV(C6:C14)/SQRT(COUNT(C6:C14))</f>
        <v>0.21235135325693114</v>
      </c>
      <c r="D19" s="16">
        <f t="shared" ref="D19:F19" si="1">STDEV(D6:D14)/SQRT(COUNT(D6:D14))</f>
        <v>0.17630649864570536</v>
      </c>
      <c r="E19" s="16">
        <f t="shared" si="1"/>
        <v>0.57539573984918202</v>
      </c>
      <c r="F19" s="16">
        <f t="shared" si="1"/>
        <v>0.29373344091059228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7714-474D-4A9F-85EF-55EAD5ABA1F6}">
  <dimension ref="A1:F19"/>
  <sheetViews>
    <sheetView workbookViewId="0"/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54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22</v>
      </c>
      <c r="D4" s="7"/>
    </row>
    <row r="5" spans="1:6" x14ac:dyDescent="0.4">
      <c r="C5" s="16" t="s">
        <v>41</v>
      </c>
      <c r="D5" s="16" t="s">
        <v>42</v>
      </c>
      <c r="E5" s="16" t="s">
        <v>43</v>
      </c>
      <c r="F5" s="16" t="s">
        <v>44</v>
      </c>
    </row>
    <row r="6" spans="1:6" x14ac:dyDescent="0.4">
      <c r="C6" s="16">
        <v>4.9613050169999999</v>
      </c>
      <c r="D6" s="16">
        <v>2.79331898</v>
      </c>
      <c r="E6" s="16">
        <v>4.3620364550000001</v>
      </c>
      <c r="F6" s="16">
        <v>2.3671961439999998</v>
      </c>
    </row>
    <row r="7" spans="1:6" x14ac:dyDescent="0.4">
      <c r="C7" s="16">
        <v>3.5099886800000002</v>
      </c>
      <c r="D7" s="16">
        <v>3.5773082779999998</v>
      </c>
      <c r="E7" s="16">
        <v>5.9750327189999997</v>
      </c>
      <c r="F7" s="16">
        <v>3.1858269030000002</v>
      </c>
    </row>
    <row r="8" spans="1:6" x14ac:dyDescent="0.4">
      <c r="C8" s="16">
        <v>2.5005801719999998</v>
      </c>
      <c r="D8" s="16">
        <v>3.2932341869999999</v>
      </c>
      <c r="E8" s="16">
        <v>4.0544904260000001</v>
      </c>
      <c r="F8" s="16">
        <v>2.688061582</v>
      </c>
    </row>
    <row r="9" spans="1:6" x14ac:dyDescent="0.4">
      <c r="C9" s="16">
        <v>2.9884747269999998</v>
      </c>
      <c r="D9" s="16">
        <v>3.0599374560000001</v>
      </c>
      <c r="E9" s="16">
        <v>3.4114291350000001</v>
      </c>
      <c r="F9" s="16">
        <v>4.1202395159999998</v>
      </c>
    </row>
    <row r="10" spans="1:6" x14ac:dyDescent="0.4">
      <c r="C10" s="16">
        <v>2.9040404039999999</v>
      </c>
      <c r="D10" s="16">
        <v>1.6887680549999999</v>
      </c>
      <c r="E10" s="16">
        <v>6.5460638319999997</v>
      </c>
      <c r="F10" s="16">
        <v>3.4929886450000001</v>
      </c>
    </row>
    <row r="11" spans="1:6" x14ac:dyDescent="0.4">
      <c r="C11" s="16"/>
      <c r="D11" s="16">
        <v>2.3609245630000002</v>
      </c>
      <c r="E11" s="16">
        <v>6.1868876960000003</v>
      </c>
      <c r="F11" s="16">
        <v>3.718159693</v>
      </c>
    </row>
    <row r="12" spans="1:6" x14ac:dyDescent="0.4">
      <c r="C12" s="16"/>
      <c r="D12" s="16"/>
      <c r="E12" s="16">
        <v>4.3512444339999998</v>
      </c>
      <c r="F12" s="16">
        <v>3.7123808010000001</v>
      </c>
    </row>
    <row r="13" spans="1:6" x14ac:dyDescent="0.4">
      <c r="C13" s="16"/>
      <c r="D13" s="16"/>
      <c r="E13" s="16">
        <v>7.5373754149999996</v>
      </c>
      <c r="F13" s="16">
        <v>2.8187328360000001</v>
      </c>
    </row>
    <row r="14" spans="1:6" x14ac:dyDescent="0.4">
      <c r="C14" s="16"/>
      <c r="D14" s="16"/>
      <c r="E14" s="16"/>
      <c r="F14" s="16">
        <v>3.5890217350000002</v>
      </c>
    </row>
    <row r="15" spans="1:6" x14ac:dyDescent="0.4">
      <c r="C15" s="19"/>
      <c r="D15" s="19"/>
      <c r="E15" s="20"/>
      <c r="F15" s="20"/>
    </row>
    <row r="16" spans="1:6" x14ac:dyDescent="0.4">
      <c r="C16" s="20" t="s">
        <v>1</v>
      </c>
      <c r="D16" s="19"/>
      <c r="E16" s="20"/>
      <c r="F16" s="20"/>
    </row>
    <row r="17" spans="2:6" x14ac:dyDescent="0.4">
      <c r="B17" s="5"/>
      <c r="C17" s="16" t="str">
        <f>C5</f>
        <v>Vehicle-Sham</v>
      </c>
      <c r="D17" s="16" t="str">
        <f>D5</f>
        <v>Vehicle-Cap</v>
      </c>
      <c r="E17" s="16" t="str">
        <f>E5</f>
        <v>DSS-Sham</v>
      </c>
      <c r="F17" s="16" t="str">
        <f>F5</f>
        <v>DSS-Cap</v>
      </c>
    </row>
    <row r="18" spans="2:6" x14ac:dyDescent="0.2">
      <c r="B18" s="6" t="s">
        <v>2</v>
      </c>
      <c r="C18" s="16">
        <f>AVERAGE(C6:C14)</f>
        <v>3.3728777999999999</v>
      </c>
      <c r="D18" s="16">
        <f t="shared" ref="D18:F18" si="0">AVERAGE(D6:D14)</f>
        <v>2.7955819198333334</v>
      </c>
      <c r="E18" s="16">
        <f t="shared" si="0"/>
        <v>5.3030700140000002</v>
      </c>
      <c r="F18" s="16">
        <f t="shared" si="0"/>
        <v>3.2991786505555556</v>
      </c>
    </row>
    <row r="19" spans="2:6" x14ac:dyDescent="0.2">
      <c r="B19" s="6" t="s">
        <v>3</v>
      </c>
      <c r="C19" s="16">
        <f>STDEV(C6:C14)/SQRT(COUNT(C6:C14))</f>
        <v>0.42839104772130054</v>
      </c>
      <c r="D19" s="16">
        <f t="shared" ref="D19:F19" si="1">STDEV(D6:D14)/SQRT(COUNT(D6:D14))</f>
        <v>0.27944032145844289</v>
      </c>
      <c r="E19" s="16">
        <f t="shared" si="1"/>
        <v>0.51232303782852384</v>
      </c>
      <c r="F19" s="16">
        <f t="shared" si="1"/>
        <v>0.1910397597787169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7F5F-2483-476A-9173-4763BA58DE84}">
  <dimension ref="A1:F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55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45</v>
      </c>
      <c r="D4" s="7"/>
    </row>
    <row r="5" spans="1:6" x14ac:dyDescent="0.4">
      <c r="C5" s="7" t="s">
        <v>41</v>
      </c>
      <c r="D5" s="7" t="s">
        <v>42</v>
      </c>
      <c r="E5" s="7" t="s">
        <v>43</v>
      </c>
      <c r="F5" s="7" t="s">
        <v>44</v>
      </c>
    </row>
    <row r="6" spans="1:6" x14ac:dyDescent="0.4">
      <c r="C6" s="13">
        <v>0.56252107799999995</v>
      </c>
      <c r="D6" s="13">
        <v>0.77102480100000004</v>
      </c>
      <c r="E6" s="13">
        <v>0.76734863200000003</v>
      </c>
      <c r="F6" s="13">
        <v>0.98248716700000005</v>
      </c>
    </row>
    <row r="7" spans="1:6" x14ac:dyDescent="0.4">
      <c r="C7" s="13">
        <v>0.64300559800000001</v>
      </c>
      <c r="D7" s="13">
        <v>0.601969592</v>
      </c>
      <c r="E7" s="13">
        <v>0.7544033</v>
      </c>
      <c r="F7" s="13">
        <v>0.82549389500000003</v>
      </c>
    </row>
    <row r="8" spans="1:6" x14ac:dyDescent="0.4">
      <c r="C8" s="13">
        <v>0.52192176300000004</v>
      </c>
      <c r="D8" s="13">
        <v>0.56397987000000005</v>
      </c>
      <c r="E8" s="13">
        <v>1.259790865</v>
      </c>
      <c r="F8" s="13">
        <v>0.642388505</v>
      </c>
    </row>
    <row r="9" spans="1:6" x14ac:dyDescent="0.4">
      <c r="C9" s="13">
        <v>0.89767275199999996</v>
      </c>
      <c r="D9" s="13">
        <v>0.80697174999999999</v>
      </c>
      <c r="E9" s="13">
        <v>1.235924807</v>
      </c>
      <c r="F9" s="13">
        <v>0.74538223400000003</v>
      </c>
    </row>
    <row r="10" spans="1:6" x14ac:dyDescent="0.4">
      <c r="C10" s="13">
        <v>0.57805111799999997</v>
      </c>
      <c r="D10" s="13">
        <v>0.81642587200000005</v>
      </c>
      <c r="E10" s="13">
        <v>0.87028053699999997</v>
      </c>
      <c r="F10" s="13">
        <v>0.62362280999999997</v>
      </c>
    </row>
    <row r="11" spans="1:6" x14ac:dyDescent="0.4">
      <c r="C11" s="13">
        <v>0.68199810299999997</v>
      </c>
      <c r="D11" s="13">
        <v>0.61851186800000002</v>
      </c>
      <c r="E11" s="13">
        <v>0.92709732499999997</v>
      </c>
      <c r="F11" s="13">
        <v>0.715201635</v>
      </c>
    </row>
    <row r="12" spans="1:6" x14ac:dyDescent="0.4">
      <c r="C12" s="13"/>
      <c r="D12" s="13"/>
      <c r="E12" s="13">
        <v>0.89682170999999999</v>
      </c>
      <c r="F12" s="13">
        <v>0.685363426</v>
      </c>
    </row>
    <row r="13" spans="1:6" x14ac:dyDescent="0.4">
      <c r="C13" s="13"/>
      <c r="D13" s="13"/>
      <c r="E13" s="13"/>
      <c r="F13" s="13">
        <v>0.93100415199999997</v>
      </c>
    </row>
    <row r="14" spans="1:6" x14ac:dyDescent="0.4">
      <c r="C14" s="13"/>
      <c r="D14" s="13"/>
      <c r="E14" s="13"/>
      <c r="F14" s="13">
        <v>0.52941622300000002</v>
      </c>
    </row>
    <row r="15" spans="1:6" x14ac:dyDescent="0.4">
      <c r="C15" s="3"/>
      <c r="D15" s="3"/>
    </row>
    <row r="16" spans="1:6" x14ac:dyDescent="0.4">
      <c r="C16" s="2" t="s">
        <v>1</v>
      </c>
      <c r="D16" s="3"/>
    </row>
    <row r="17" spans="2:6" x14ac:dyDescent="0.4">
      <c r="B17" s="5"/>
      <c r="C17" s="7" t="str">
        <f>C5</f>
        <v>Vehicle-Sham</v>
      </c>
      <c r="D17" s="7" t="str">
        <f>D5</f>
        <v>Vehicle-Cap</v>
      </c>
      <c r="E17" s="7" t="str">
        <f>E5</f>
        <v>DSS-Sham</v>
      </c>
      <c r="F17" s="7" t="str">
        <f>F5</f>
        <v>DSS-Cap</v>
      </c>
    </row>
    <row r="18" spans="2:6" x14ac:dyDescent="0.2">
      <c r="B18" s="6" t="s">
        <v>2</v>
      </c>
      <c r="C18" s="16">
        <f>AVERAGE(C6:C14)</f>
        <v>0.64752840199999995</v>
      </c>
      <c r="D18" s="16">
        <f t="shared" ref="D18:F18" si="0">AVERAGE(D6:D14)</f>
        <v>0.69648062550000001</v>
      </c>
      <c r="E18" s="16">
        <f t="shared" si="0"/>
        <v>0.95880959657142861</v>
      </c>
      <c r="F18" s="16">
        <f t="shared" si="0"/>
        <v>0.74226222744444448</v>
      </c>
    </row>
    <row r="19" spans="2:6" x14ac:dyDescent="0.2">
      <c r="B19" s="6" t="s">
        <v>3</v>
      </c>
      <c r="C19" s="16">
        <f>STDEV(C6:C14)/SQRT(COUNT(C6:C14))</f>
        <v>5.5260346773706268E-2</v>
      </c>
      <c r="D19" s="16">
        <f t="shared" ref="D19:F19" si="1">STDEV(D6:D14)/SQRT(COUNT(D6:D14))</f>
        <v>4.6447065805996821E-2</v>
      </c>
      <c r="E19" s="16">
        <f t="shared" si="1"/>
        <v>7.8453407384016779E-2</v>
      </c>
      <c r="F19" s="16">
        <f t="shared" si="1"/>
        <v>4.9101938080962304E-2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D294-AB1A-4EC8-BB28-1E702A1DCF1E}">
  <dimension ref="A1:F17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129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9</v>
      </c>
      <c r="D4" s="7"/>
    </row>
    <row r="5" spans="1:6" x14ac:dyDescent="0.4">
      <c r="C5" s="7" t="s">
        <v>41</v>
      </c>
      <c r="D5" s="7" t="s">
        <v>47</v>
      </c>
      <c r="E5" s="7" t="s">
        <v>43</v>
      </c>
      <c r="F5" s="7" t="s">
        <v>48</v>
      </c>
    </row>
    <row r="6" spans="1:6" x14ac:dyDescent="0.4">
      <c r="C6" s="15">
        <v>95</v>
      </c>
      <c r="D6" s="15">
        <v>158</v>
      </c>
      <c r="E6" s="15">
        <v>98</v>
      </c>
      <c r="F6" s="15">
        <v>141</v>
      </c>
    </row>
    <row r="7" spans="1:6" x14ac:dyDescent="0.4">
      <c r="C7" s="15">
        <v>133</v>
      </c>
      <c r="D7" s="15">
        <v>121</v>
      </c>
      <c r="E7" s="15">
        <v>132</v>
      </c>
      <c r="F7" s="15">
        <v>154</v>
      </c>
    </row>
    <row r="8" spans="1:6" x14ac:dyDescent="0.4">
      <c r="C8" s="15">
        <v>123</v>
      </c>
      <c r="D8" s="15">
        <v>139</v>
      </c>
      <c r="E8" s="15">
        <v>142</v>
      </c>
      <c r="F8" s="15">
        <v>140</v>
      </c>
    </row>
    <row r="9" spans="1:6" x14ac:dyDescent="0.4">
      <c r="C9" s="15">
        <v>150</v>
      </c>
      <c r="D9" s="15">
        <v>137</v>
      </c>
      <c r="E9" s="15">
        <v>95</v>
      </c>
      <c r="F9" s="15">
        <v>144</v>
      </c>
    </row>
    <row r="10" spans="1:6" x14ac:dyDescent="0.4">
      <c r="C10" s="15"/>
      <c r="D10" s="15">
        <v>133</v>
      </c>
      <c r="E10" s="15">
        <v>121</v>
      </c>
      <c r="F10" s="15">
        <v>167</v>
      </c>
    </row>
    <row r="11" spans="1:6" x14ac:dyDescent="0.4">
      <c r="C11" s="15"/>
      <c r="D11" s="15"/>
      <c r="E11" s="15">
        <v>133</v>
      </c>
      <c r="F11" s="15">
        <v>184</v>
      </c>
    </row>
    <row r="12" spans="1:6" x14ac:dyDescent="0.4">
      <c r="C12" s="17"/>
      <c r="D12" s="17"/>
      <c r="E12" s="18"/>
      <c r="F12" s="18"/>
    </row>
    <row r="13" spans="1:6" x14ac:dyDescent="0.4">
      <c r="C13" s="18" t="s">
        <v>1</v>
      </c>
      <c r="D13" s="17"/>
      <c r="E13" s="18"/>
      <c r="F13" s="18"/>
    </row>
    <row r="14" spans="1:6" x14ac:dyDescent="0.4">
      <c r="B14" s="5"/>
      <c r="C14" s="15" t="str">
        <f>C5</f>
        <v>Vehicle-Sham</v>
      </c>
      <c r="D14" s="15" t="str">
        <f>D5</f>
        <v>Vehicle-Vx</v>
      </c>
      <c r="E14" s="15" t="str">
        <f>E5</f>
        <v>DSS-Sham</v>
      </c>
      <c r="F14" s="15" t="str">
        <f>F5</f>
        <v>DSS-Vx</v>
      </c>
    </row>
    <row r="15" spans="1:6" x14ac:dyDescent="0.2">
      <c r="B15" s="6" t="s">
        <v>2</v>
      </c>
      <c r="C15" s="15">
        <f>AVERAGE(C6:C11)</f>
        <v>125.25</v>
      </c>
      <c r="D15" s="15">
        <f>AVERAGE(D6:D11)</f>
        <v>137.6</v>
      </c>
      <c r="E15" s="15">
        <f>AVERAGE(E6:E11)</f>
        <v>120.16666666666667</v>
      </c>
      <c r="F15" s="15">
        <f>AVERAGE(F6:F11)</f>
        <v>155</v>
      </c>
    </row>
    <row r="16" spans="1:6" x14ac:dyDescent="0.2">
      <c r="B16" s="6" t="s">
        <v>3</v>
      </c>
      <c r="C16" s="15">
        <f>STDEV(C6:C11)/SQRT(COUNT(C6:C11))</f>
        <v>11.520814496669351</v>
      </c>
      <c r="D16" s="15">
        <f>STDEV(D6:D11)/SQRT(COUNT(D6:D11))</f>
        <v>5.9799665550904209</v>
      </c>
      <c r="E16" s="15">
        <f>STDEV(E6:E11)/SQRT(COUNT(E6:E11))</f>
        <v>7.9725222552910413</v>
      </c>
      <c r="F16" s="15">
        <f>STDEV(F6:F11)/SQRT(COUNT(F6:F11))</f>
        <v>7.136759301905407</v>
      </c>
    </row>
    <row r="17" spans="3:6" x14ac:dyDescent="0.4">
      <c r="C17" s="18"/>
      <c r="D17" s="18"/>
      <c r="E17" s="18"/>
      <c r="F17" s="18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9BF7-7CC5-4CB1-BD3A-78AEDFD26A05}">
  <dimension ref="A1:F33"/>
  <sheetViews>
    <sheetView topLeftCell="A6"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59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39</v>
      </c>
      <c r="D4" s="7"/>
    </row>
    <row r="5" spans="1:6" x14ac:dyDescent="0.4">
      <c r="C5" s="7" t="s">
        <v>41</v>
      </c>
      <c r="D5" s="7" t="s">
        <v>47</v>
      </c>
      <c r="E5" s="7" t="s">
        <v>43</v>
      </c>
      <c r="F5" s="7" t="s">
        <v>48</v>
      </c>
    </row>
    <row r="6" spans="1:6" x14ac:dyDescent="0.2">
      <c r="C6" s="29">
        <v>4.2236207078605688</v>
      </c>
      <c r="D6" s="30">
        <v>0.81292558553277627</v>
      </c>
      <c r="E6" s="30">
        <v>4.8205727988422877</v>
      </c>
      <c r="F6" s="30">
        <v>3.5068717119108723</v>
      </c>
    </row>
    <row r="7" spans="1:6" x14ac:dyDescent="0.2">
      <c r="C7" s="29">
        <v>0.65415444703769055</v>
      </c>
      <c r="D7" s="30">
        <v>1.846008207739853</v>
      </c>
      <c r="E7" s="30">
        <v>1.8994051596931139</v>
      </c>
      <c r="F7" s="30">
        <v>1.934056776764713</v>
      </c>
    </row>
    <row r="8" spans="1:6" x14ac:dyDescent="0.2">
      <c r="C8" s="29">
        <v>0.29701787502780785</v>
      </c>
      <c r="D8" s="30">
        <v>0.41362417848509525</v>
      </c>
      <c r="E8" s="30">
        <v>0.96407929720166829</v>
      </c>
      <c r="F8" s="30">
        <v>1.0311941490606056</v>
      </c>
    </row>
    <row r="9" spans="1:6" x14ac:dyDescent="0.2">
      <c r="C9" s="29">
        <v>0.21900084580541557</v>
      </c>
      <c r="D9" s="30">
        <v>1.4489362066038947</v>
      </c>
      <c r="E9" s="30">
        <v>4.4652141276284851</v>
      </c>
      <c r="F9" s="30">
        <v>2.618261855685811</v>
      </c>
    </row>
    <row r="10" spans="1:6" x14ac:dyDescent="0.2">
      <c r="C10" s="29">
        <v>1.0860812755497746</v>
      </c>
      <c r="D10" s="30">
        <v>0.91643576168063223</v>
      </c>
      <c r="E10" s="30">
        <v>0.50789640937790037</v>
      </c>
      <c r="F10" s="30">
        <v>4.8979235991338079</v>
      </c>
    </row>
    <row r="11" spans="1:6" x14ac:dyDescent="0.2">
      <c r="C11" s="29">
        <v>1.7203936771623027</v>
      </c>
      <c r="D11" s="30">
        <v>0.39802279430155257</v>
      </c>
      <c r="E11" s="30">
        <v>3.1582599886704226</v>
      </c>
      <c r="F11" s="30">
        <v>4.3258042772914962</v>
      </c>
    </row>
    <row r="12" spans="1:6" x14ac:dyDescent="0.2">
      <c r="C12" s="29">
        <v>0.79167005567610871</v>
      </c>
      <c r="D12" s="30">
        <v>0.41106261156579404</v>
      </c>
      <c r="E12" s="30">
        <v>2.9030625483825676</v>
      </c>
      <c r="F12" s="30">
        <v>0.87474224744400875</v>
      </c>
    </row>
    <row r="13" spans="1:6" x14ac:dyDescent="0.2">
      <c r="C13" s="29">
        <v>0.50079023904456066</v>
      </c>
      <c r="D13" s="30">
        <v>0.29789774511967132</v>
      </c>
      <c r="E13" s="30">
        <v>1.8332141044232075</v>
      </c>
      <c r="F13" s="30">
        <v>1.1378484346241799</v>
      </c>
    </row>
    <row r="14" spans="1:6" x14ac:dyDescent="0.2">
      <c r="C14" s="29">
        <v>2.4185706028456506</v>
      </c>
      <c r="D14" s="30">
        <v>0.26317487616928753</v>
      </c>
      <c r="E14" s="30">
        <v>4.3833942594083926</v>
      </c>
      <c r="F14" s="30">
        <v>0.6763828712285227</v>
      </c>
    </row>
    <row r="15" spans="1:6" x14ac:dyDescent="0.2">
      <c r="C15" s="29">
        <v>0.52664998639246707</v>
      </c>
      <c r="D15" s="30">
        <v>0.56479745549175087</v>
      </c>
      <c r="E15" s="30">
        <v>0.82153978197294797</v>
      </c>
      <c r="F15" s="30">
        <v>0.56549479457125773</v>
      </c>
    </row>
    <row r="16" spans="1:6" x14ac:dyDescent="0.2">
      <c r="C16" s="30">
        <v>0.31348928589547803</v>
      </c>
      <c r="D16" s="30">
        <v>0.8942021532041019</v>
      </c>
      <c r="E16" s="30">
        <v>1.7518441226461101</v>
      </c>
      <c r="F16" s="30">
        <v>1.2052863903836497</v>
      </c>
    </row>
    <row r="17" spans="2:6" x14ac:dyDescent="0.2">
      <c r="C17" s="30">
        <v>0.27203761010444344</v>
      </c>
      <c r="D17" s="30">
        <v>0.51066843976471576</v>
      </c>
      <c r="E17" s="30">
        <v>2.01715330479295</v>
      </c>
      <c r="F17" s="30">
        <v>0.59585687842225621</v>
      </c>
    </row>
    <row r="18" spans="2:6" x14ac:dyDescent="0.2">
      <c r="C18" s="30">
        <v>0.26564390542850758</v>
      </c>
      <c r="D18" s="30">
        <v>0.15634784727671569</v>
      </c>
      <c r="E18" s="30">
        <v>1.559941085097218</v>
      </c>
      <c r="F18" s="30">
        <v>0.32434020805330244</v>
      </c>
    </row>
    <row r="19" spans="2:6" x14ac:dyDescent="0.2">
      <c r="C19" s="30">
        <v>1.2710687075192659</v>
      </c>
      <c r="D19" s="30">
        <v>0.24495293258674009</v>
      </c>
      <c r="E19" s="30">
        <v>2.2846657912331318</v>
      </c>
      <c r="F19" s="30">
        <v>0.39528393529939559</v>
      </c>
    </row>
    <row r="20" spans="2:6" x14ac:dyDescent="0.2">
      <c r="C20" s="30">
        <v>0.86798715808846649</v>
      </c>
      <c r="D20" s="30">
        <v>0.27089704619234378</v>
      </c>
      <c r="E20" s="30">
        <v>2.0488041364087182</v>
      </c>
      <c r="F20" s="30">
        <v>1.4051426994939482</v>
      </c>
    </row>
    <row r="21" spans="2:6" x14ac:dyDescent="0.2">
      <c r="C21" s="30">
        <v>1.3809020316156519</v>
      </c>
      <c r="D21" s="30">
        <v>2.6079129737462434</v>
      </c>
      <c r="E21" s="30">
        <v>2.6286598498527356</v>
      </c>
      <c r="F21" s="30">
        <v>4.9213776377274741</v>
      </c>
    </row>
    <row r="22" spans="2:6" x14ac:dyDescent="0.2">
      <c r="C22" s="30">
        <v>0.74860303509419668</v>
      </c>
      <c r="D22" s="30">
        <v>1.2238681475005013</v>
      </c>
      <c r="E22" s="30">
        <v>3.4533396198720658</v>
      </c>
      <c r="F22" s="30">
        <v>0.66966925260732535</v>
      </c>
    </row>
    <row r="23" spans="2:6" x14ac:dyDescent="0.2">
      <c r="C23" s="30">
        <v>1.6129008323773599</v>
      </c>
      <c r="D23" s="30">
        <v>0.5290481945115928</v>
      </c>
      <c r="E23" s="30">
        <v>5.8170259899664583</v>
      </c>
      <c r="F23" s="30">
        <v>1.9105435378003146</v>
      </c>
    </row>
    <row r="24" spans="2:6" x14ac:dyDescent="0.2">
      <c r="C24" s="30">
        <v>0.90286827951780668</v>
      </c>
      <c r="D24" s="30">
        <v>0.60256155624084895</v>
      </c>
      <c r="E24" s="30">
        <v>1.4919047909045848</v>
      </c>
      <c r="F24" s="30">
        <v>1.2468278528123615</v>
      </c>
    </row>
    <row r="25" spans="2:6" x14ac:dyDescent="0.2">
      <c r="C25" s="30">
        <v>0.19690850434908364</v>
      </c>
      <c r="D25" s="31"/>
      <c r="E25" s="30">
        <v>1.6416577812300763</v>
      </c>
      <c r="F25" s="30">
        <v>3.142220831600675</v>
      </c>
    </row>
    <row r="26" spans="2:6" x14ac:dyDescent="0.2">
      <c r="C26" s="30">
        <v>1.1019460890820085</v>
      </c>
      <c r="D26" s="31"/>
      <c r="E26" s="30">
        <v>1.0522512474181642</v>
      </c>
      <c r="F26" s="30">
        <v>1.0791086725402048</v>
      </c>
    </row>
    <row r="27" spans="2:6" x14ac:dyDescent="0.2">
      <c r="C27" s="30">
        <v>1.0428318611703533</v>
      </c>
      <c r="D27" s="31"/>
      <c r="E27" s="30">
        <v>1.7301348072620508</v>
      </c>
      <c r="F27" s="31"/>
    </row>
    <row r="28" spans="2:6" x14ac:dyDescent="0.2">
      <c r="C28" s="30">
        <v>1.539680817047193</v>
      </c>
      <c r="D28" s="31"/>
      <c r="E28" s="30">
        <v>0.72699313679071653</v>
      </c>
      <c r="F28" s="31"/>
    </row>
    <row r="29" spans="2:6" x14ac:dyDescent="0.4">
      <c r="C29" s="20"/>
      <c r="D29" s="20"/>
      <c r="E29" s="20"/>
      <c r="F29" s="20"/>
    </row>
    <row r="30" spans="2:6" x14ac:dyDescent="0.4">
      <c r="C30" s="20" t="s">
        <v>1</v>
      </c>
      <c r="D30" s="20"/>
      <c r="E30" s="20"/>
      <c r="F30" s="20"/>
    </row>
    <row r="31" spans="2:6" x14ac:dyDescent="0.4">
      <c r="B31" s="5"/>
      <c r="C31" s="31" t="str">
        <f>C5</f>
        <v>Vehicle-Sham</v>
      </c>
      <c r="D31" s="31" t="str">
        <f>D5</f>
        <v>Vehicle-Vx</v>
      </c>
      <c r="E31" s="31" t="str">
        <f>E5</f>
        <v>DSS-Sham</v>
      </c>
      <c r="F31" s="31" t="str">
        <f>F5</f>
        <v>DSS-Vx</v>
      </c>
    </row>
    <row r="32" spans="2:6" x14ac:dyDescent="0.2">
      <c r="B32" s="6" t="s">
        <v>2</v>
      </c>
      <c r="C32" s="31">
        <f>AVERAGE(C6:C28)</f>
        <v>1.0415138186822677</v>
      </c>
      <c r="D32" s="31">
        <f t="shared" ref="D32:F32" si="0">AVERAGE(D6:D28)</f>
        <v>0.75859709019547961</v>
      </c>
      <c r="E32" s="31">
        <f t="shared" si="0"/>
        <v>2.3461310495250425</v>
      </c>
      <c r="F32" s="31">
        <f t="shared" si="0"/>
        <v>1.831630410212199</v>
      </c>
    </row>
    <row r="33" spans="2:6" x14ac:dyDescent="0.2">
      <c r="B33" s="6" t="s">
        <v>3</v>
      </c>
      <c r="C33" s="31">
        <f>STDEV(C6:C28)/SQRT(COUNT(C6:C28))</f>
        <v>0.18758110244012982</v>
      </c>
      <c r="D33" s="31">
        <f t="shared" ref="D33:F33" si="1">STDEV(D6:D28)/SQRT(COUNT(D6:D28))</f>
        <v>0.14519265984494778</v>
      </c>
      <c r="E33" s="31">
        <f t="shared" si="1"/>
        <v>0.29567179415983541</v>
      </c>
      <c r="F33" s="31">
        <f t="shared" si="1"/>
        <v>0.32366698288575996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5844-E43E-4AC9-B3F4-9D7D63C3AF57}">
  <dimension ref="A1:F20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111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22</v>
      </c>
      <c r="D4" s="7"/>
    </row>
    <row r="5" spans="1:6" x14ac:dyDescent="0.4">
      <c r="C5" s="7" t="s">
        <v>41</v>
      </c>
      <c r="D5" s="7" t="s">
        <v>47</v>
      </c>
      <c r="E5" s="7" t="s">
        <v>43</v>
      </c>
      <c r="F5" s="7" t="s">
        <v>48</v>
      </c>
    </row>
    <row r="6" spans="1:6" x14ac:dyDescent="0.4">
      <c r="C6" s="16">
        <v>2.8282920389999999</v>
      </c>
      <c r="D6" s="16">
        <v>2.4627642779999999</v>
      </c>
      <c r="E6" s="16">
        <v>5.8192034540000002</v>
      </c>
      <c r="F6" s="16">
        <v>1.77165536</v>
      </c>
    </row>
    <row r="7" spans="1:6" x14ac:dyDescent="0.4">
      <c r="C7" s="16">
        <v>2.0477031590000001</v>
      </c>
      <c r="D7" s="16">
        <v>3.2114782279999998</v>
      </c>
      <c r="E7" s="16">
        <v>6.4770632299999997</v>
      </c>
      <c r="F7" s="16">
        <v>3.0421897929999999</v>
      </c>
    </row>
    <row r="8" spans="1:6" x14ac:dyDescent="0.4">
      <c r="C8" s="16">
        <v>3.2243846180000002</v>
      </c>
      <c r="D8" s="16">
        <v>2.3719449610000001</v>
      </c>
      <c r="E8" s="16">
        <v>5.7552889780000003</v>
      </c>
      <c r="F8" s="16">
        <v>3.801789206</v>
      </c>
    </row>
    <row r="9" spans="1:6" x14ac:dyDescent="0.4">
      <c r="C9" s="16">
        <v>3.2948568229999999</v>
      </c>
      <c r="D9" s="16">
        <v>2.979732721</v>
      </c>
      <c r="E9" s="16">
        <v>7.0949736559999996</v>
      </c>
      <c r="F9" s="16">
        <v>3.008740972</v>
      </c>
    </row>
    <row r="10" spans="1:6" x14ac:dyDescent="0.4">
      <c r="C10" s="16"/>
      <c r="D10" s="16"/>
      <c r="E10" s="16">
        <v>5.9765816789999997</v>
      </c>
      <c r="F10" s="16">
        <v>2.973071682</v>
      </c>
    </row>
    <row r="11" spans="1:6" x14ac:dyDescent="0.4">
      <c r="C11" s="16"/>
      <c r="D11" s="16"/>
      <c r="E11" s="16"/>
      <c r="F11" s="16"/>
    </row>
    <row r="12" spans="1:6" x14ac:dyDescent="0.4">
      <c r="C12" s="16"/>
      <c r="D12" s="16"/>
      <c r="E12" s="16"/>
      <c r="F12" s="16"/>
    </row>
    <row r="13" spans="1:6" x14ac:dyDescent="0.4">
      <c r="C13" s="16"/>
      <c r="D13" s="16"/>
      <c r="E13" s="16"/>
      <c r="F13" s="16"/>
    </row>
    <row r="14" spans="1:6" x14ac:dyDescent="0.4">
      <c r="C14" s="16"/>
      <c r="D14" s="16"/>
      <c r="E14" s="16"/>
      <c r="F14" s="16"/>
    </row>
    <row r="15" spans="1:6" x14ac:dyDescent="0.4">
      <c r="C15" s="19"/>
      <c r="D15" s="19"/>
      <c r="E15" s="20"/>
      <c r="F15" s="20"/>
    </row>
    <row r="16" spans="1:6" x14ac:dyDescent="0.4">
      <c r="C16" s="20" t="s">
        <v>1</v>
      </c>
      <c r="D16" s="19"/>
      <c r="E16" s="20"/>
      <c r="F16" s="20"/>
    </row>
    <row r="17" spans="2:6" x14ac:dyDescent="0.4">
      <c r="B17" s="5"/>
      <c r="C17" s="16" t="str">
        <f>C5</f>
        <v>Vehicle-Sham</v>
      </c>
      <c r="D17" s="16" t="str">
        <f>D5</f>
        <v>Vehicle-Vx</v>
      </c>
      <c r="E17" s="16" t="str">
        <f>E5</f>
        <v>DSS-Sham</v>
      </c>
      <c r="F17" s="16" t="str">
        <f>F5</f>
        <v>DSS-Vx</v>
      </c>
    </row>
    <row r="18" spans="2:6" x14ac:dyDescent="0.2">
      <c r="B18" s="6" t="s">
        <v>2</v>
      </c>
      <c r="C18" s="16">
        <f>AVERAGE(C6:C14)</f>
        <v>2.84880915975</v>
      </c>
      <c r="D18" s="16">
        <f t="shared" ref="D18:F18" si="0">AVERAGE(D6:D14)</f>
        <v>2.7564800469999997</v>
      </c>
      <c r="E18" s="16">
        <f t="shared" si="0"/>
        <v>6.2246221993999997</v>
      </c>
      <c r="F18" s="16">
        <f t="shared" si="0"/>
        <v>2.9194894026</v>
      </c>
    </row>
    <row r="19" spans="2:6" x14ac:dyDescent="0.2">
      <c r="B19" s="6" t="s">
        <v>3</v>
      </c>
      <c r="C19" s="16">
        <f>STDEV(C6:C14)/SQRT(COUNT(C6:C14))</f>
        <v>0.286095441448598</v>
      </c>
      <c r="D19" s="16">
        <f t="shared" ref="D19:F19" si="1">STDEV(D6:D14)/SQRT(COUNT(D6:D14))</f>
        <v>0.20227895064443285</v>
      </c>
      <c r="E19" s="16">
        <f t="shared" si="1"/>
        <v>0.25173401275233398</v>
      </c>
      <c r="F19" s="16">
        <f t="shared" si="1"/>
        <v>0.32571983525274589</v>
      </c>
    </row>
    <row r="20" spans="2:6" x14ac:dyDescent="0.4">
      <c r="C20" s="20"/>
      <c r="D20" s="20"/>
      <c r="E20" s="20"/>
      <c r="F20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0E62-CCFA-44F4-89E6-1DF678015E22}">
  <dimension ref="A1:F33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6" width="13.75" style="2" customWidth="1"/>
    <col min="7" max="16384" width="8.75" style="2"/>
  </cols>
  <sheetData>
    <row r="1" spans="1:6" ht="15" x14ac:dyDescent="0.25">
      <c r="A1" s="1" t="s">
        <v>60</v>
      </c>
      <c r="B1" s="1"/>
    </row>
    <row r="2" spans="1:6" ht="15" x14ac:dyDescent="0.4">
      <c r="C2" s="4"/>
    </row>
    <row r="3" spans="1:6" x14ac:dyDescent="0.4">
      <c r="C3" s="2" t="s">
        <v>0</v>
      </c>
      <c r="D3" s="3"/>
    </row>
    <row r="4" spans="1:6" x14ac:dyDescent="0.4">
      <c r="C4" s="7" t="s">
        <v>45</v>
      </c>
      <c r="D4" s="7"/>
    </row>
    <row r="5" spans="1:6" x14ac:dyDescent="0.4">
      <c r="C5" s="7" t="s">
        <v>41</v>
      </c>
      <c r="D5" s="7" t="s">
        <v>47</v>
      </c>
      <c r="E5" s="7" t="s">
        <v>43</v>
      </c>
      <c r="F5" s="7" t="s">
        <v>48</v>
      </c>
    </row>
    <row r="6" spans="1:6" x14ac:dyDescent="0.4">
      <c r="C6" s="7">
        <v>0.88606306199999996</v>
      </c>
      <c r="D6" s="7">
        <v>0.95758723000000001</v>
      </c>
      <c r="E6" s="7">
        <v>1.9190079680000001</v>
      </c>
      <c r="F6" s="7">
        <v>0.75975911500000004</v>
      </c>
    </row>
    <row r="7" spans="1:6" x14ac:dyDescent="0.4">
      <c r="C7" s="7">
        <v>1.3110717030000001</v>
      </c>
      <c r="D7" s="7">
        <v>0.77158686899999995</v>
      </c>
      <c r="E7" s="7">
        <v>0.37449514900000003</v>
      </c>
      <c r="F7" s="7">
        <v>1.340385285</v>
      </c>
    </row>
    <row r="8" spans="1:6" x14ac:dyDescent="0.4">
      <c r="C8" s="7">
        <v>0.94623638099999996</v>
      </c>
      <c r="D8" s="7">
        <v>0.27205500300000002</v>
      </c>
      <c r="E8" s="7">
        <v>1.434478181</v>
      </c>
      <c r="F8" s="7">
        <v>1.1380218179999999</v>
      </c>
    </row>
    <row r="9" spans="1:6" x14ac:dyDescent="0.4">
      <c r="C9" s="7">
        <v>0.60445541800000002</v>
      </c>
      <c r="D9" s="7">
        <v>0.30777959900000001</v>
      </c>
      <c r="E9" s="7">
        <v>0.76055890500000001</v>
      </c>
      <c r="F9" s="7">
        <v>1.1266563430000001</v>
      </c>
    </row>
    <row r="10" spans="1:6" x14ac:dyDescent="0.4">
      <c r="C10" s="7">
        <v>0.694294576</v>
      </c>
      <c r="D10" s="7">
        <v>0.72920526500000005</v>
      </c>
      <c r="E10" s="7">
        <v>1.4892175830000001</v>
      </c>
      <c r="F10" s="7">
        <v>0.93898178300000001</v>
      </c>
    </row>
    <row r="11" spans="1:6" x14ac:dyDescent="0.4">
      <c r="C11" s="7">
        <v>1.112861468</v>
      </c>
      <c r="D11" s="7">
        <v>0.95119580699999995</v>
      </c>
      <c r="E11" s="7">
        <v>1.005872678</v>
      </c>
      <c r="F11" s="7">
        <v>1.2351244990000001</v>
      </c>
    </row>
    <row r="12" spans="1:6" x14ac:dyDescent="0.4">
      <c r="C12" s="7">
        <v>0.99744469300000005</v>
      </c>
      <c r="D12" s="7">
        <v>0.99040978499999999</v>
      </c>
      <c r="E12" s="7">
        <v>1.3970096940000001</v>
      </c>
      <c r="F12" s="7">
        <v>0.80527955600000001</v>
      </c>
    </row>
    <row r="13" spans="1:6" x14ac:dyDescent="0.4">
      <c r="C13" s="7">
        <v>1.275412064</v>
      </c>
      <c r="D13" s="7">
        <v>1.1291755210000001</v>
      </c>
      <c r="E13" s="7">
        <v>1.0754786380000001</v>
      </c>
      <c r="F13" s="7">
        <v>0.987760419</v>
      </c>
    </row>
    <row r="14" spans="1:6" x14ac:dyDescent="0.4">
      <c r="C14" s="7">
        <v>0.85557660499999999</v>
      </c>
      <c r="D14" s="7">
        <v>1.0893764349999999</v>
      </c>
      <c r="E14" s="7">
        <v>1.4592613109999999</v>
      </c>
      <c r="F14" s="7">
        <v>0.87720602700000005</v>
      </c>
    </row>
    <row r="15" spans="1:6" x14ac:dyDescent="0.4">
      <c r="C15" s="7">
        <v>1.100480619</v>
      </c>
      <c r="D15" s="7">
        <v>0.98221122500000002</v>
      </c>
      <c r="E15" s="7">
        <v>0.76009015800000002</v>
      </c>
      <c r="F15" s="7">
        <v>1.4007331460000001</v>
      </c>
    </row>
    <row r="16" spans="1:6" x14ac:dyDescent="0.4">
      <c r="C16" s="7">
        <v>0.65843945000000004</v>
      </c>
      <c r="D16" s="7">
        <v>1.0344551479999999</v>
      </c>
      <c r="E16" s="7">
        <v>1.2422715200000001</v>
      </c>
      <c r="F16" s="7">
        <v>0.940374987</v>
      </c>
    </row>
    <row r="17" spans="2:6" x14ac:dyDescent="0.4">
      <c r="C17" s="7">
        <v>1.1565770019999999</v>
      </c>
      <c r="D17" s="7">
        <v>0.801697942</v>
      </c>
      <c r="E17" s="7">
        <v>1.8613763320000001</v>
      </c>
      <c r="F17" s="7">
        <v>0.71578090599999999</v>
      </c>
    </row>
    <row r="18" spans="2:6" x14ac:dyDescent="0.4">
      <c r="C18" s="7">
        <v>1.3671996500000001</v>
      </c>
      <c r="D18" s="7">
        <v>0.55208277800000005</v>
      </c>
      <c r="E18" s="7">
        <v>1.982356153</v>
      </c>
      <c r="F18" s="7">
        <v>1.0601299019999999</v>
      </c>
    </row>
    <row r="19" spans="2:6" x14ac:dyDescent="0.4">
      <c r="C19" s="7">
        <v>1.112861468</v>
      </c>
      <c r="D19" s="7">
        <v>1.3966059879999999</v>
      </c>
      <c r="E19" s="7">
        <v>1.005872678</v>
      </c>
      <c r="F19" s="7">
        <v>1.0211030539999999</v>
      </c>
    </row>
    <row r="20" spans="2:6" x14ac:dyDescent="0.4">
      <c r="C20" s="7">
        <v>0.99744469300000005</v>
      </c>
      <c r="D20" s="7">
        <v>1.166746995</v>
      </c>
      <c r="E20" s="7">
        <v>1.3970096940000001</v>
      </c>
      <c r="F20" s="7">
        <v>1.1026568139999999</v>
      </c>
    </row>
    <row r="21" spans="2:6" x14ac:dyDescent="0.4">
      <c r="C21" s="7">
        <v>1.275412064</v>
      </c>
      <c r="D21" s="7">
        <v>1.57970389</v>
      </c>
      <c r="E21" s="7">
        <v>1.0754786380000001</v>
      </c>
      <c r="F21" s="7">
        <v>0.85805963500000004</v>
      </c>
    </row>
    <row r="22" spans="2:6" x14ac:dyDescent="0.4">
      <c r="C22" s="7">
        <v>0.85557660499999999</v>
      </c>
      <c r="D22" s="7">
        <v>0.99040978499999999</v>
      </c>
      <c r="E22" s="7">
        <v>1.4592613109999999</v>
      </c>
      <c r="F22" s="7">
        <v>1.1861678959999999</v>
      </c>
    </row>
    <row r="23" spans="2:6" x14ac:dyDescent="0.4">
      <c r="C23" s="7">
        <v>1.100480619</v>
      </c>
      <c r="D23" s="7">
        <v>1.1291755210000001</v>
      </c>
      <c r="E23" s="7">
        <v>0.76009015800000002</v>
      </c>
      <c r="F23" s="7">
        <v>0.987760419</v>
      </c>
    </row>
    <row r="24" spans="2:6" x14ac:dyDescent="0.4">
      <c r="C24" s="7">
        <v>0.76704114400000001</v>
      </c>
      <c r="D24" s="7">
        <v>0.93787153899999998</v>
      </c>
      <c r="E24" s="7">
        <v>1.452676399</v>
      </c>
      <c r="F24" s="7">
        <v>0.87720602700000005</v>
      </c>
    </row>
    <row r="25" spans="2:6" x14ac:dyDescent="0.4">
      <c r="C25" s="7">
        <v>0.88847517799999998</v>
      </c>
      <c r="D25" s="7">
        <v>0.87808431899999995</v>
      </c>
      <c r="E25" s="7">
        <v>1.388375745</v>
      </c>
      <c r="F25" s="7">
        <v>0.88608182400000002</v>
      </c>
    </row>
    <row r="26" spans="2:6" x14ac:dyDescent="0.4">
      <c r="C26" s="7">
        <v>0.68752234800000001</v>
      </c>
      <c r="D26" s="7"/>
      <c r="E26" s="7">
        <v>3.5026379209999998</v>
      </c>
      <c r="F26" s="7">
        <v>0.58642803700000001</v>
      </c>
    </row>
    <row r="27" spans="2:6" x14ac:dyDescent="0.4">
      <c r="C27" s="7">
        <v>0.46223283599999998</v>
      </c>
      <c r="D27" s="7"/>
      <c r="E27" s="7">
        <v>2.6660059829999998</v>
      </c>
      <c r="F27" s="7"/>
    </row>
    <row r="28" spans="2:6" x14ac:dyDescent="0.4">
      <c r="C28" s="7">
        <v>0.73492172300000003</v>
      </c>
      <c r="D28" s="7"/>
      <c r="E28" s="7">
        <v>0.98213753299999995</v>
      </c>
      <c r="F28" s="7"/>
    </row>
    <row r="29" spans="2:6" x14ac:dyDescent="0.4">
      <c r="C29" s="3"/>
      <c r="D29" s="3"/>
    </row>
    <row r="30" spans="2:6" x14ac:dyDescent="0.4">
      <c r="C30" s="2" t="s">
        <v>1</v>
      </c>
      <c r="D30" s="3"/>
    </row>
    <row r="31" spans="2:6" x14ac:dyDescent="0.4">
      <c r="B31" s="5"/>
      <c r="C31" s="7" t="str">
        <f>C5</f>
        <v>Vehicle-Sham</v>
      </c>
      <c r="D31" s="7" t="str">
        <f>D5</f>
        <v>Vehicle-Vx</v>
      </c>
      <c r="E31" s="7" t="str">
        <f>E5</f>
        <v>DSS-Sham</v>
      </c>
      <c r="F31" s="7" t="str">
        <f>F5</f>
        <v>DSS-Vx</v>
      </c>
    </row>
    <row r="32" spans="2:6" x14ac:dyDescent="0.2">
      <c r="B32" s="6" t="s">
        <v>2</v>
      </c>
      <c r="C32" s="16">
        <f>AVERAGE(C6:C28)</f>
        <v>0.94991658126086953</v>
      </c>
      <c r="D32" s="16">
        <f t="shared" ref="D32:F32" si="0">AVERAGE(D6:D28)</f>
        <v>0.93237083219999994</v>
      </c>
      <c r="E32" s="16">
        <f t="shared" si="0"/>
        <v>1.4109139273913043</v>
      </c>
      <c r="F32" s="16">
        <f t="shared" si="0"/>
        <v>0.99198369009523835</v>
      </c>
    </row>
    <row r="33" spans="2:6" x14ac:dyDescent="0.2">
      <c r="B33" s="6" t="s">
        <v>3</v>
      </c>
      <c r="C33" s="16">
        <f>STDEV(C6:C28)/SQRT(COUNT(C6:C28))</f>
        <v>5.1533471875836262E-2</v>
      </c>
      <c r="D33" s="16">
        <f t="shared" ref="D33:F33" si="1">STDEV(D6:D28)/SQRT(COUNT(D6:D28))</f>
        <v>7.0153303323299623E-2</v>
      </c>
      <c r="E33" s="16">
        <f t="shared" si="1"/>
        <v>0.13960628246511558</v>
      </c>
      <c r="F33" s="16">
        <f t="shared" si="1"/>
        <v>4.4535861866530933E-2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2D6E-6AC7-4DCD-AF05-286E77F6EBAA}">
  <dimension ref="A1:E17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68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5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5">
        <v>21.5</v>
      </c>
      <c r="D6" s="15">
        <v>20.9</v>
      </c>
      <c r="E6" s="15">
        <v>23.5</v>
      </c>
    </row>
    <row r="7" spans="1:5" x14ac:dyDescent="0.4">
      <c r="C7" s="15">
        <v>25</v>
      </c>
      <c r="D7" s="15">
        <v>22.3</v>
      </c>
      <c r="E7" s="15">
        <v>21.8</v>
      </c>
    </row>
    <row r="8" spans="1:5" x14ac:dyDescent="0.4">
      <c r="C8" s="15">
        <v>23.1</v>
      </c>
      <c r="D8" s="15">
        <v>20.8</v>
      </c>
      <c r="E8" s="15">
        <v>20.5</v>
      </c>
    </row>
    <row r="9" spans="1:5" x14ac:dyDescent="0.4">
      <c r="C9" s="15">
        <v>24.1</v>
      </c>
      <c r="D9" s="15">
        <v>22.7</v>
      </c>
      <c r="E9" s="15">
        <v>21.4</v>
      </c>
    </row>
    <row r="10" spans="1:5" x14ac:dyDescent="0.4">
      <c r="C10" s="15">
        <v>23</v>
      </c>
      <c r="D10" s="15">
        <v>20.6</v>
      </c>
      <c r="E10" s="15"/>
    </row>
    <row r="11" spans="1:5" x14ac:dyDescent="0.4">
      <c r="C11" s="15">
        <v>25</v>
      </c>
      <c r="D11" s="15">
        <v>20.3</v>
      </c>
      <c r="E11" s="15"/>
    </row>
    <row r="12" spans="1:5" x14ac:dyDescent="0.4">
      <c r="C12" s="15">
        <v>24.6</v>
      </c>
      <c r="D12" s="15">
        <v>20.399999999999999</v>
      </c>
      <c r="E12" s="15"/>
    </row>
    <row r="13" spans="1:5" x14ac:dyDescent="0.4">
      <c r="C13" s="17"/>
      <c r="D13" s="18"/>
      <c r="E13" s="18"/>
    </row>
    <row r="14" spans="1:5" x14ac:dyDescent="0.4">
      <c r="C14" s="18" t="s">
        <v>1</v>
      </c>
      <c r="D14" s="18"/>
      <c r="E14" s="18"/>
    </row>
    <row r="15" spans="1:5" x14ac:dyDescent="0.4">
      <c r="B15" s="5"/>
      <c r="C15" s="15" t="str">
        <f>C5</f>
        <v>Vehicle-IgG</v>
      </c>
      <c r="D15" s="15" t="str">
        <f>D5</f>
        <v>DSS-IgG</v>
      </c>
      <c r="E15" s="15" t="str">
        <f>E5</f>
        <v>DSS-LPAM1</v>
      </c>
    </row>
    <row r="16" spans="1:5" x14ac:dyDescent="0.2">
      <c r="B16" s="6" t="s">
        <v>2</v>
      </c>
      <c r="C16" s="15">
        <f>AVERAGE(C6:C12)</f>
        <v>23.757142857142856</v>
      </c>
      <c r="D16" s="15">
        <f>AVERAGE(D6:D12)</f>
        <v>21.142857142857142</v>
      </c>
      <c r="E16" s="15">
        <f>AVERAGE(E6:E12)</f>
        <v>21.799999999999997</v>
      </c>
    </row>
    <row r="17" spans="2:5" x14ac:dyDescent="0.2">
      <c r="B17" s="6" t="s">
        <v>3</v>
      </c>
      <c r="C17" s="15">
        <f>STDEV(C6:C12)/SQRT(COUNT(C6:C12))</f>
        <v>0.48836810026919675</v>
      </c>
      <c r="D17" s="15">
        <f>STDEV(D6:D12)/SQRT(COUNT(D6:D12))</f>
        <v>0.36177942691852533</v>
      </c>
      <c r="E17" s="15">
        <f>STDEV(E6:E12)/SQRT(COUNT(E6:E12))</f>
        <v>0.62849025449882678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7956-C5F3-4885-AEF2-3B447AB83704}">
  <dimension ref="A1:E23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69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9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5">
        <v>91</v>
      </c>
      <c r="D6" s="15">
        <v>158</v>
      </c>
      <c r="E6" s="15">
        <v>158</v>
      </c>
    </row>
    <row r="7" spans="1:5" x14ac:dyDescent="0.4">
      <c r="C7" s="15">
        <v>147</v>
      </c>
      <c r="D7" s="15">
        <v>134</v>
      </c>
      <c r="E7" s="15">
        <v>142</v>
      </c>
    </row>
    <row r="8" spans="1:5" x14ac:dyDescent="0.4">
      <c r="C8" s="15">
        <v>155</v>
      </c>
      <c r="D8" s="15">
        <v>150</v>
      </c>
      <c r="E8" s="15">
        <v>158</v>
      </c>
    </row>
    <row r="9" spans="1:5" x14ac:dyDescent="0.4">
      <c r="C9" s="15">
        <v>151</v>
      </c>
      <c r="D9" s="15">
        <v>136</v>
      </c>
      <c r="E9" s="15">
        <v>133</v>
      </c>
    </row>
    <row r="10" spans="1:5" x14ac:dyDescent="0.4">
      <c r="C10" s="15">
        <v>145</v>
      </c>
      <c r="D10" s="15">
        <v>126</v>
      </c>
      <c r="E10" s="15"/>
    </row>
    <row r="11" spans="1:5" x14ac:dyDescent="0.4">
      <c r="C11" s="15">
        <v>116</v>
      </c>
      <c r="D11" s="15">
        <v>103</v>
      </c>
      <c r="E11" s="15"/>
    </row>
    <row r="12" spans="1:5" x14ac:dyDescent="0.4">
      <c r="C12" s="15">
        <v>104</v>
      </c>
      <c r="D12" s="15">
        <v>153</v>
      </c>
      <c r="E12" s="15"/>
    </row>
    <row r="13" spans="1:5" x14ac:dyDescent="0.4">
      <c r="C13" s="17"/>
      <c r="D13" s="18"/>
      <c r="E13" s="18"/>
    </row>
    <row r="14" spans="1:5" x14ac:dyDescent="0.4">
      <c r="C14" s="18" t="s">
        <v>1</v>
      </c>
      <c r="D14" s="18"/>
      <c r="E14" s="18"/>
    </row>
    <row r="15" spans="1:5" x14ac:dyDescent="0.4">
      <c r="B15" s="5"/>
      <c r="C15" s="15" t="str">
        <f>C5</f>
        <v>Vehicle-IgG</v>
      </c>
      <c r="D15" s="15" t="str">
        <f>D5</f>
        <v>DSS-IgG</v>
      </c>
      <c r="E15" s="15" t="str">
        <f>E5</f>
        <v>DSS-LPAM1</v>
      </c>
    </row>
    <row r="16" spans="1:5" x14ac:dyDescent="0.2">
      <c r="B16" s="6" t="s">
        <v>2</v>
      </c>
      <c r="C16" s="15">
        <f>AVERAGE(C6:C12)</f>
        <v>129.85714285714286</v>
      </c>
      <c r="D16" s="15">
        <f>AVERAGE(D6:D12)</f>
        <v>137.14285714285714</v>
      </c>
      <c r="E16" s="15">
        <f>AVERAGE(E6:E12)</f>
        <v>147.75</v>
      </c>
    </row>
    <row r="17" spans="2:5" x14ac:dyDescent="0.2">
      <c r="B17" s="6" t="s">
        <v>3</v>
      </c>
      <c r="C17" s="15">
        <f>STDEV(C6:C12)/SQRT(COUNT(C6:C12))</f>
        <v>9.7258334724944735</v>
      </c>
      <c r="D17" s="15">
        <f>STDEV(D6:D12)/SQRT(COUNT(D6:D12))</f>
        <v>7.1595044103178154</v>
      </c>
      <c r="E17" s="15">
        <f>STDEV(E6:E12)/SQRT(COUNT(E6:E12))</f>
        <v>6.1964371483404346</v>
      </c>
    </row>
    <row r="18" spans="2:5" x14ac:dyDescent="0.4">
      <c r="C18" s="18"/>
      <c r="D18" s="18"/>
      <c r="E18" s="18"/>
    </row>
    <row r="19" spans="2:5" x14ac:dyDescent="0.4">
      <c r="C19" s="18"/>
      <c r="D19" s="18"/>
      <c r="E19" s="18"/>
    </row>
    <row r="20" spans="2:5" x14ac:dyDescent="0.4">
      <c r="C20" s="18"/>
      <c r="D20" s="18"/>
      <c r="E20" s="18"/>
    </row>
    <row r="21" spans="2:5" x14ac:dyDescent="0.4">
      <c r="C21" s="18"/>
      <c r="D21" s="18"/>
      <c r="E21" s="18"/>
    </row>
    <row r="22" spans="2:5" x14ac:dyDescent="0.4">
      <c r="C22" s="18"/>
      <c r="D22" s="18"/>
      <c r="E22" s="18"/>
    </row>
    <row r="23" spans="2:5" x14ac:dyDescent="0.4">
      <c r="C23" s="18"/>
      <c r="D23" s="18"/>
      <c r="E23" s="18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D91E-6499-4CA7-B649-C1CD31835AD0}">
  <dimension ref="A1:E17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130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12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5">
        <v>8</v>
      </c>
      <c r="D6" s="15">
        <v>5.5</v>
      </c>
      <c r="E6" s="15">
        <v>7</v>
      </c>
    </row>
    <row r="7" spans="1:5" x14ac:dyDescent="0.4">
      <c r="C7" s="15">
        <v>8</v>
      </c>
      <c r="D7" s="15">
        <v>5.5</v>
      </c>
      <c r="E7" s="15">
        <v>7</v>
      </c>
    </row>
    <row r="8" spans="1:5" x14ac:dyDescent="0.4">
      <c r="C8" s="15">
        <v>8.5</v>
      </c>
      <c r="D8" s="15">
        <v>6.5</v>
      </c>
      <c r="E8" s="15">
        <v>6</v>
      </c>
    </row>
    <row r="9" spans="1:5" x14ac:dyDescent="0.4">
      <c r="C9" s="15">
        <v>9</v>
      </c>
      <c r="D9" s="15">
        <v>5.5</v>
      </c>
      <c r="E9" s="15">
        <v>6.5</v>
      </c>
    </row>
    <row r="10" spans="1:5" x14ac:dyDescent="0.4">
      <c r="C10" s="15">
        <v>8.5</v>
      </c>
      <c r="D10" s="15">
        <v>6.5</v>
      </c>
      <c r="E10" s="15"/>
    </row>
    <row r="11" spans="1:5" x14ac:dyDescent="0.4">
      <c r="C11" s="15">
        <v>9</v>
      </c>
      <c r="D11" s="15">
        <v>6</v>
      </c>
      <c r="E11" s="15"/>
    </row>
    <row r="12" spans="1:5" x14ac:dyDescent="0.4">
      <c r="C12" s="15">
        <v>9.5</v>
      </c>
      <c r="D12" s="15">
        <v>6</v>
      </c>
      <c r="E12" s="15"/>
    </row>
    <row r="13" spans="1:5" x14ac:dyDescent="0.4">
      <c r="C13" s="3"/>
    </row>
    <row r="14" spans="1:5" x14ac:dyDescent="0.4">
      <c r="C14" s="2" t="s">
        <v>1</v>
      </c>
    </row>
    <row r="15" spans="1:5" x14ac:dyDescent="0.4">
      <c r="B15" s="5"/>
      <c r="C15" s="7" t="str">
        <f>C5</f>
        <v>Vehicle-IgG</v>
      </c>
      <c r="D15" s="7" t="str">
        <f>D5</f>
        <v>DSS-IgG</v>
      </c>
      <c r="E15" s="7" t="str">
        <f>E5</f>
        <v>DSS-LPAM1</v>
      </c>
    </row>
    <row r="16" spans="1:5" x14ac:dyDescent="0.2">
      <c r="B16" s="6" t="s">
        <v>2</v>
      </c>
      <c r="C16" s="15">
        <f>AVERAGE(C6:C12)</f>
        <v>8.6428571428571423</v>
      </c>
      <c r="D16" s="15">
        <f>AVERAGE(D6:D12)</f>
        <v>5.9285714285714288</v>
      </c>
      <c r="E16" s="15">
        <f>AVERAGE(E6:E12)</f>
        <v>6.625</v>
      </c>
    </row>
    <row r="17" spans="2:5" x14ac:dyDescent="0.2">
      <c r="B17" s="6" t="s">
        <v>3</v>
      </c>
      <c r="C17" s="15">
        <f>STDEV(C6:C12)/SQRT(COUNT(C6:C12))</f>
        <v>0.21028002062685347</v>
      </c>
      <c r="D17" s="15">
        <f>STDEV(D6:D12)/SQRT(COUNT(D6:D12))</f>
        <v>0.17003401020340117</v>
      </c>
      <c r="E17" s="15">
        <f>STDEV(E6:E12)/SQRT(COUNT(E6:E12))</f>
        <v>0.23935677693908453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7734-1011-4E2C-BD93-98B3F53C29CE}">
  <dimension ref="A1:F24"/>
  <sheetViews>
    <sheetView workbookViewId="0">
      <selection activeCell="C15" sqref="C15"/>
    </sheetView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10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11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11">
        <v>0.64200000000000002</v>
      </c>
      <c r="D6" s="11">
        <v>0.495</v>
      </c>
    </row>
    <row r="7" spans="1:6" x14ac:dyDescent="0.4">
      <c r="B7" s="2"/>
      <c r="C7" s="11">
        <v>0.6</v>
      </c>
      <c r="D7" s="11">
        <v>0.43</v>
      </c>
    </row>
    <row r="8" spans="1:6" x14ac:dyDescent="0.4">
      <c r="B8" s="2"/>
      <c r="C8" s="11">
        <v>0.503</v>
      </c>
      <c r="D8" s="11">
        <v>0.44700000000000001</v>
      </c>
    </row>
    <row r="9" spans="1:6" x14ac:dyDescent="0.4">
      <c r="B9" s="2"/>
      <c r="C9" s="11">
        <v>0.47</v>
      </c>
      <c r="D9" s="11">
        <v>0.45400000000000001</v>
      </c>
    </row>
    <row r="10" spans="1:6" x14ac:dyDescent="0.4">
      <c r="B10" s="2"/>
      <c r="C10" s="11">
        <v>0.35899999999999999</v>
      </c>
      <c r="D10" s="11">
        <v>0.39700000000000002</v>
      </c>
    </row>
    <row r="11" spans="1:6" x14ac:dyDescent="0.4">
      <c r="B11" s="2"/>
    </row>
    <row r="12" spans="1:6" x14ac:dyDescent="0.4">
      <c r="B12" s="2"/>
      <c r="C12" s="2" t="s">
        <v>1</v>
      </c>
    </row>
    <row r="13" spans="1:6" x14ac:dyDescent="0.4">
      <c r="B13" s="5"/>
      <c r="C13" s="7" t="str">
        <f>C5</f>
        <v>Vehicle</v>
      </c>
      <c r="D13" s="7" t="str">
        <f>D5</f>
        <v>DSS</v>
      </c>
    </row>
    <row r="14" spans="1:6" x14ac:dyDescent="0.2">
      <c r="B14" s="6" t="s">
        <v>2</v>
      </c>
      <c r="C14" s="12">
        <f>AVERAGE(C6:C10)</f>
        <v>0.51479999999999992</v>
      </c>
      <c r="D14" s="12">
        <f>AVERAGE(D6:D10)</f>
        <v>0.4446</v>
      </c>
    </row>
    <row r="15" spans="1:6" x14ac:dyDescent="0.2">
      <c r="B15" s="6" t="s">
        <v>3</v>
      </c>
      <c r="C15" s="12">
        <f>STDEV(C6:C10)/SQRT(COUNT(C6:C10))</f>
        <v>4.9929350085896475E-2</v>
      </c>
      <c r="D15" s="12">
        <f>STDEV(D6:D10)/SQRT(COUNT(D6:D10))</f>
        <v>1.5989371469823318E-2</v>
      </c>
    </row>
    <row r="16" spans="1:6" x14ac:dyDescent="0.4">
      <c r="B16" s="2"/>
    </row>
    <row r="17" spans="1:6" x14ac:dyDescent="0.4">
      <c r="A17" s="2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C9A9-3D38-4A85-945D-32566901E681}">
  <dimension ref="A1:E17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71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13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5">
        <v>0</v>
      </c>
      <c r="D6" s="15">
        <v>5</v>
      </c>
      <c r="E6" s="15">
        <v>2</v>
      </c>
    </row>
    <row r="7" spans="1:5" x14ac:dyDescent="0.4">
      <c r="C7" s="15">
        <v>0</v>
      </c>
      <c r="D7" s="15">
        <v>7</v>
      </c>
      <c r="E7" s="15">
        <v>3</v>
      </c>
    </row>
    <row r="8" spans="1:5" x14ac:dyDescent="0.4">
      <c r="C8" s="15">
        <v>0</v>
      </c>
      <c r="D8" s="15">
        <v>4</v>
      </c>
      <c r="E8" s="15">
        <v>5</v>
      </c>
    </row>
    <row r="9" spans="1:5" x14ac:dyDescent="0.4">
      <c r="C9" s="15">
        <v>0</v>
      </c>
      <c r="D9" s="15">
        <v>5</v>
      </c>
      <c r="E9" s="15">
        <v>5</v>
      </c>
    </row>
    <row r="10" spans="1:5" x14ac:dyDescent="0.4">
      <c r="C10" s="15">
        <v>0</v>
      </c>
      <c r="D10" s="15">
        <v>7</v>
      </c>
      <c r="E10" s="15"/>
    </row>
    <row r="11" spans="1:5" x14ac:dyDescent="0.4">
      <c r="C11" s="15">
        <v>0</v>
      </c>
      <c r="D11" s="15">
        <v>6</v>
      </c>
      <c r="E11" s="15"/>
    </row>
    <row r="12" spans="1:5" x14ac:dyDescent="0.4">
      <c r="C12" s="15">
        <v>0</v>
      </c>
      <c r="D12" s="15">
        <v>6</v>
      </c>
      <c r="E12" s="15"/>
    </row>
    <row r="13" spans="1:5" x14ac:dyDescent="0.4">
      <c r="C13" s="3"/>
    </row>
    <row r="14" spans="1:5" x14ac:dyDescent="0.4">
      <c r="C14" s="2" t="s">
        <v>1</v>
      </c>
    </row>
    <row r="15" spans="1:5" x14ac:dyDescent="0.4">
      <c r="B15" s="5"/>
      <c r="C15" s="7" t="str">
        <f>C5</f>
        <v>Vehicle-IgG</v>
      </c>
      <c r="D15" s="7" t="str">
        <f>D5</f>
        <v>DSS-IgG</v>
      </c>
      <c r="E15" s="7" t="str">
        <f>E5</f>
        <v>DSS-LPAM1</v>
      </c>
    </row>
    <row r="16" spans="1:5" x14ac:dyDescent="0.2">
      <c r="B16" s="6" t="s">
        <v>2</v>
      </c>
      <c r="C16" s="15">
        <f>AVERAGE(C6:C12)</f>
        <v>0</v>
      </c>
      <c r="D16" s="15">
        <f>AVERAGE(D6:D12)</f>
        <v>5.7142857142857144</v>
      </c>
      <c r="E16" s="15">
        <f>AVERAGE(E6:E12)</f>
        <v>3.75</v>
      </c>
    </row>
    <row r="17" spans="2:5" x14ac:dyDescent="0.2">
      <c r="B17" s="6" t="s">
        <v>3</v>
      </c>
      <c r="C17" s="15">
        <f>STDEV(C6:C12)/SQRT(COUNT(C6:C12))</f>
        <v>0</v>
      </c>
      <c r="D17" s="15">
        <f>STDEV(D6:D12)/SQRT(COUNT(D6:D12))</f>
        <v>0.42056004125370666</v>
      </c>
      <c r="E17" s="15">
        <f>STDEV(E6:E12)/SQRT(COUNT(E6:E12))</f>
        <v>0.75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4EB9-7152-4BC7-BB76-706C0C17B7DB}">
  <dimension ref="A1:E22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72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14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6">
        <v>0.86641264699999998</v>
      </c>
      <c r="D6" s="16">
        <v>0.27683102799999998</v>
      </c>
      <c r="E6" s="16">
        <v>0.93995010499999998</v>
      </c>
    </row>
    <row r="7" spans="1:5" x14ac:dyDescent="0.4">
      <c r="C7" s="16">
        <v>0.78269359500000002</v>
      </c>
      <c r="D7" s="16">
        <v>0.29286177800000002</v>
      </c>
      <c r="E7" s="16">
        <v>0.32408797499999997</v>
      </c>
    </row>
    <row r="8" spans="1:5" x14ac:dyDescent="0.4">
      <c r="C8" s="16">
        <v>1.0661767799999999</v>
      </c>
      <c r="D8" s="16">
        <v>0.81154055199999997</v>
      </c>
      <c r="E8" s="16">
        <v>1.026931265</v>
      </c>
    </row>
    <row r="9" spans="1:5" x14ac:dyDescent="0.4">
      <c r="C9" s="16">
        <v>0.85481632900000004</v>
      </c>
      <c r="D9" s="16">
        <v>0.24120346400000001</v>
      </c>
      <c r="E9" s="16">
        <v>0.22450019800000001</v>
      </c>
    </row>
    <row r="10" spans="1:5" x14ac:dyDescent="0.4">
      <c r="C10" s="16">
        <v>0.831361452</v>
      </c>
      <c r="D10" s="16">
        <v>0.119266239</v>
      </c>
      <c r="E10" s="16"/>
    </row>
    <row r="11" spans="1:5" x14ac:dyDescent="0.4">
      <c r="C11" s="16">
        <v>1.294110267</v>
      </c>
      <c r="D11" s="16">
        <v>0.63466408200000002</v>
      </c>
      <c r="E11" s="16"/>
    </row>
    <row r="12" spans="1:5" x14ac:dyDescent="0.4">
      <c r="C12" s="16">
        <v>1.458090154</v>
      </c>
      <c r="D12" s="16">
        <v>0.72093838799999999</v>
      </c>
      <c r="E12" s="16"/>
    </row>
    <row r="13" spans="1:5" x14ac:dyDescent="0.4">
      <c r="C13" s="16">
        <v>1.0889927159999999</v>
      </c>
      <c r="D13" s="16">
        <v>9.8779181999999993E-2</v>
      </c>
      <c r="E13" s="16"/>
    </row>
    <row r="14" spans="1:5" x14ac:dyDescent="0.4">
      <c r="C14" s="16">
        <v>0.75734606000000004</v>
      </c>
      <c r="D14" s="16">
        <v>0.41697501399999998</v>
      </c>
      <c r="E14" s="16"/>
    </row>
    <row r="15" spans="1:5" x14ac:dyDescent="0.4">
      <c r="C15" s="19"/>
      <c r="D15" s="20"/>
      <c r="E15" s="20"/>
    </row>
    <row r="16" spans="1:5" x14ac:dyDescent="0.4">
      <c r="C16" s="20" t="s">
        <v>1</v>
      </c>
      <c r="D16" s="20"/>
      <c r="E16" s="20"/>
    </row>
    <row r="17" spans="2:5" x14ac:dyDescent="0.4">
      <c r="B17" s="5"/>
      <c r="C17" s="16" t="str">
        <f>C5</f>
        <v>Vehicle-IgG</v>
      </c>
      <c r="D17" s="16" t="str">
        <f>D5</f>
        <v>DSS-IgG</v>
      </c>
      <c r="E17" s="16" t="str">
        <f>E5</f>
        <v>DSS-LPAM1</v>
      </c>
    </row>
    <row r="18" spans="2:5" x14ac:dyDescent="0.2">
      <c r="B18" s="6" t="s">
        <v>2</v>
      </c>
      <c r="C18" s="16">
        <f>AVERAGE(C6:C14)</f>
        <v>1</v>
      </c>
      <c r="D18" s="16">
        <f>AVERAGE(D6:D14)</f>
        <v>0.4014510807777778</v>
      </c>
      <c r="E18" s="16">
        <f>AVERAGE(E6:E14)</f>
        <v>0.6288673857499999</v>
      </c>
    </row>
    <row r="19" spans="2:5" x14ac:dyDescent="0.2">
      <c r="B19" s="6" t="s">
        <v>3</v>
      </c>
      <c r="C19" s="16">
        <f>STDEV(C6:C14)/SQRT(COUNT(C6:C14))</f>
        <v>8.1829120342032394E-2</v>
      </c>
      <c r="D19" s="16">
        <f>STDEV(D6:D14)/SQRT(COUNT(D6:D14))</f>
        <v>8.7330348746643319E-2</v>
      </c>
      <c r="E19" s="16">
        <f>STDEV(E6:E14)/SQRT(COUNT(E6:E14))</f>
        <v>0.20648458819112353</v>
      </c>
    </row>
    <row r="20" spans="2:5" x14ac:dyDescent="0.4">
      <c r="C20" s="20"/>
      <c r="D20" s="20"/>
      <c r="E20" s="20"/>
    </row>
    <row r="21" spans="2:5" x14ac:dyDescent="0.4">
      <c r="C21" s="20"/>
      <c r="D21" s="20"/>
      <c r="E21" s="20"/>
    </row>
    <row r="22" spans="2:5" x14ac:dyDescent="0.4">
      <c r="C22" s="20"/>
      <c r="D22" s="20"/>
      <c r="E22" s="20"/>
    </row>
  </sheetData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6F2B-A2DB-4880-9EC0-769313152BF2}">
  <dimension ref="A1:E22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73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56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2">
      <c r="C6" s="29">
        <v>0.36680201202524831</v>
      </c>
      <c r="D6" s="30">
        <v>0.32978639841827129</v>
      </c>
      <c r="E6" s="30">
        <v>0.27746166172878678</v>
      </c>
    </row>
    <row r="7" spans="1:5" x14ac:dyDescent="0.2">
      <c r="C7" s="29">
        <v>0.1397750370823701</v>
      </c>
      <c r="D7" s="30">
        <v>0.86512760422462354</v>
      </c>
      <c r="E7" s="30">
        <v>0.16036755815177173</v>
      </c>
    </row>
    <row r="8" spans="1:5" x14ac:dyDescent="0.2">
      <c r="C8" s="29">
        <v>0.10002224138579727</v>
      </c>
      <c r="D8" s="30">
        <v>1.1435888268935914</v>
      </c>
      <c r="E8" s="30">
        <v>6.6794123926051732E-2</v>
      </c>
    </row>
    <row r="9" spans="1:5" x14ac:dyDescent="0.2">
      <c r="C9" s="29">
        <v>0.20397150539300876</v>
      </c>
      <c r="D9" s="30">
        <v>0.31848756537400913</v>
      </c>
      <c r="E9" s="30">
        <v>0.37211723771085892</v>
      </c>
    </row>
    <row r="10" spans="1:5" x14ac:dyDescent="0.2">
      <c r="C10" s="29">
        <v>0.23627661958998358</v>
      </c>
      <c r="D10" s="30">
        <v>0.40671394621540252</v>
      </c>
      <c r="E10" s="30"/>
    </row>
    <row r="11" spans="1:5" x14ac:dyDescent="0.2">
      <c r="C11" s="29">
        <v>0.17492818370472812</v>
      </c>
      <c r="D11" s="30">
        <v>1.2706691701561295</v>
      </c>
      <c r="E11" s="31"/>
    </row>
    <row r="12" spans="1:5" x14ac:dyDescent="0.2">
      <c r="C12" s="29">
        <v>0.2256906565668671</v>
      </c>
      <c r="D12" s="30">
        <v>1.4848911906126434</v>
      </c>
      <c r="E12" s="31"/>
    </row>
    <row r="13" spans="1:5" x14ac:dyDescent="0.4">
      <c r="C13" s="31"/>
      <c r="D13" s="31"/>
      <c r="E13" s="31"/>
    </row>
    <row r="14" spans="1:5" x14ac:dyDescent="0.4">
      <c r="C14" s="16"/>
      <c r="D14" s="16"/>
      <c r="E14" s="16"/>
    </row>
    <row r="15" spans="1:5" x14ac:dyDescent="0.4">
      <c r="C15" s="19"/>
      <c r="D15" s="20"/>
      <c r="E15" s="20"/>
    </row>
    <row r="16" spans="1:5" x14ac:dyDescent="0.4">
      <c r="C16" s="20" t="s">
        <v>1</v>
      </c>
      <c r="D16" s="20"/>
      <c r="E16" s="20"/>
    </row>
    <row r="17" spans="2:5" x14ac:dyDescent="0.4">
      <c r="B17" s="5"/>
      <c r="C17" s="16" t="str">
        <f>C5</f>
        <v>Vehicle-IgG</v>
      </c>
      <c r="D17" s="16" t="str">
        <f>D5</f>
        <v>DSS-IgG</v>
      </c>
      <c r="E17" s="16" t="str">
        <f>E5</f>
        <v>DSS-LPAM1</v>
      </c>
    </row>
    <row r="18" spans="2:5" x14ac:dyDescent="0.2">
      <c r="B18" s="6" t="s">
        <v>2</v>
      </c>
      <c r="C18" s="16">
        <f>AVERAGE(C6:C14)</f>
        <v>0.20678089367828617</v>
      </c>
      <c r="D18" s="16">
        <f>AVERAGE(D6:D14)</f>
        <v>0.83132352884209582</v>
      </c>
      <c r="E18" s="16">
        <f>AVERAGE(E6:E14)</f>
        <v>0.21918514537936729</v>
      </c>
    </row>
    <row r="19" spans="2:5" x14ac:dyDescent="0.2">
      <c r="B19" s="6" t="s">
        <v>3</v>
      </c>
      <c r="C19" s="16">
        <f>STDEV(C6:C14)/SQRT(COUNT(C6:C14))</f>
        <v>3.2272654556521153E-2</v>
      </c>
      <c r="D19" s="16">
        <f>STDEV(D6:D14)/SQRT(COUNT(D6:D14))</f>
        <v>0.18346279817600608</v>
      </c>
      <c r="E19" s="16">
        <f>STDEV(E6:E14)/SQRT(COUNT(E6:E14))</f>
        <v>6.6750099381681777E-2</v>
      </c>
    </row>
    <row r="20" spans="2:5" x14ac:dyDescent="0.4">
      <c r="C20" s="20"/>
      <c r="D20" s="20"/>
      <c r="E20" s="20"/>
    </row>
    <row r="21" spans="2:5" x14ac:dyDescent="0.4">
      <c r="C21" s="20"/>
      <c r="D21" s="20"/>
      <c r="E21" s="20"/>
    </row>
    <row r="22" spans="2:5" x14ac:dyDescent="0.4">
      <c r="C22" s="20"/>
      <c r="D22" s="20"/>
      <c r="E22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4450-C8FD-4FD6-9132-2847C9821A7D}">
  <dimension ref="A1:E18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74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61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2">
        <v>0.06</v>
      </c>
      <c r="D6" s="12">
        <v>0.14000000000000001</v>
      </c>
      <c r="E6" s="12">
        <v>0.08</v>
      </c>
    </row>
    <row r="7" spans="1:5" x14ac:dyDescent="0.4">
      <c r="C7" s="12">
        <v>0.06</v>
      </c>
      <c r="D7" s="12">
        <v>0.14000000000000001</v>
      </c>
      <c r="E7" s="12">
        <v>0.14000000000000001</v>
      </c>
    </row>
    <row r="8" spans="1:5" x14ac:dyDescent="0.4">
      <c r="C8" s="12">
        <v>0.06</v>
      </c>
      <c r="D8" s="12">
        <v>0.16</v>
      </c>
      <c r="E8" s="12">
        <v>0.09</v>
      </c>
    </row>
    <row r="9" spans="1:5" x14ac:dyDescent="0.4">
      <c r="C9" s="12">
        <v>4.4999999999999998E-2</v>
      </c>
      <c r="D9" s="12">
        <v>0.15</v>
      </c>
      <c r="E9" s="12">
        <v>0.08</v>
      </c>
    </row>
    <row r="10" spans="1:5" x14ac:dyDescent="0.4">
      <c r="C10" s="12">
        <v>0.09</v>
      </c>
      <c r="D10" s="12">
        <v>0.16</v>
      </c>
      <c r="E10" s="12">
        <v>7.0000000000000007E-2</v>
      </c>
    </row>
    <row r="11" spans="1:5" x14ac:dyDescent="0.4">
      <c r="C11" s="12">
        <v>0.05</v>
      </c>
      <c r="D11" s="12">
        <v>0.15</v>
      </c>
      <c r="E11" s="12"/>
    </row>
    <row r="12" spans="1:5" x14ac:dyDescent="0.4">
      <c r="C12" s="12">
        <v>0.04</v>
      </c>
      <c r="D12" s="12"/>
      <c r="E12" s="12"/>
    </row>
    <row r="13" spans="1:5" x14ac:dyDescent="0.4">
      <c r="C13" s="12">
        <v>0.01</v>
      </c>
      <c r="D13" s="12"/>
      <c r="E13" s="12"/>
    </row>
    <row r="14" spans="1:5" x14ac:dyDescent="0.4">
      <c r="C14" s="35"/>
      <c r="D14" s="34"/>
      <c r="E14" s="34"/>
    </row>
    <row r="15" spans="1:5" x14ac:dyDescent="0.4">
      <c r="C15" s="34" t="s">
        <v>1</v>
      </c>
      <c r="D15" s="34"/>
      <c r="E15" s="34"/>
    </row>
    <row r="16" spans="1:5" x14ac:dyDescent="0.4">
      <c r="B16" s="5"/>
      <c r="C16" s="12" t="str">
        <f>C5</f>
        <v>Vehicle-IgG</v>
      </c>
      <c r="D16" s="12" t="str">
        <f>D5</f>
        <v>DSS-IgG</v>
      </c>
      <c r="E16" s="12" t="str">
        <f>E5</f>
        <v>DSS-LPAM1</v>
      </c>
    </row>
    <row r="17" spans="2:5" x14ac:dyDescent="0.2">
      <c r="B17" s="6" t="s">
        <v>2</v>
      </c>
      <c r="C17" s="12">
        <f>AVERAGE(C6:C13)</f>
        <v>5.1874999999999991E-2</v>
      </c>
      <c r="D17" s="12">
        <f>AVERAGE(D6:D13)</f>
        <v>0.15000000000000002</v>
      </c>
      <c r="E17" s="12">
        <f>AVERAGE(E6:E13)</f>
        <v>9.2000000000000012E-2</v>
      </c>
    </row>
    <row r="18" spans="2:5" x14ac:dyDescent="0.2">
      <c r="B18" s="6" t="s">
        <v>3</v>
      </c>
      <c r="C18" s="12">
        <f>STDEV(C6:C13)/SQRT(COUNT(C6:C13))</f>
        <v>8.0143565377568445E-3</v>
      </c>
      <c r="D18" s="12">
        <f>STDEV(D6:D13)/SQRT(COUNT(D6:D13))</f>
        <v>3.6514837167011061E-3</v>
      </c>
      <c r="E18" s="12">
        <f>STDEV(E6:E13)/SQRT(COUNT(E6:E13))</f>
        <v>1.2409673645990856E-2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4C20-D851-4027-B047-BFEFEBE7EDEC}">
  <dimension ref="A1:E23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80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14" t="s">
        <v>39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6">
        <v>0.34173738100000001</v>
      </c>
      <c r="D6" s="16">
        <v>2.4892010010000001</v>
      </c>
      <c r="E6" s="16">
        <v>1.561315411</v>
      </c>
    </row>
    <row r="7" spans="1:5" x14ac:dyDescent="0.4">
      <c r="C7" s="16">
        <v>0.54055939500000005</v>
      </c>
      <c r="D7" s="16">
        <v>1.3324326040000001</v>
      </c>
      <c r="E7" s="16">
        <v>0.19481522100000001</v>
      </c>
    </row>
    <row r="8" spans="1:5" x14ac:dyDescent="0.4">
      <c r="C8" s="16">
        <v>1.448101023</v>
      </c>
      <c r="D8" s="16">
        <v>1.0283694969999999</v>
      </c>
      <c r="E8" s="16">
        <v>0.168252654</v>
      </c>
    </row>
    <row r="9" spans="1:5" x14ac:dyDescent="0.4">
      <c r="C9" s="16">
        <v>1.010661509</v>
      </c>
      <c r="D9" s="16">
        <v>3.6051189219999999</v>
      </c>
      <c r="E9" s="16">
        <v>1.0089040010000001</v>
      </c>
    </row>
    <row r="10" spans="1:5" x14ac:dyDescent="0.4">
      <c r="C10" s="16">
        <v>2.2432482060000001</v>
      </c>
      <c r="D10" s="16">
        <v>11.8268079</v>
      </c>
      <c r="E10" s="16"/>
    </row>
    <row r="11" spans="1:5" x14ac:dyDescent="0.4">
      <c r="C11" s="16">
        <v>1.107384948</v>
      </c>
      <c r="D11" s="16">
        <v>4.4502037989999996</v>
      </c>
      <c r="E11" s="16"/>
    </row>
    <row r="12" spans="1:5" x14ac:dyDescent="0.4">
      <c r="C12" s="16">
        <v>1.0194321930000001</v>
      </c>
      <c r="D12" s="16">
        <v>9.8946229680000002</v>
      </c>
      <c r="E12" s="16"/>
    </row>
    <row r="13" spans="1:5" x14ac:dyDescent="0.4">
      <c r="C13" s="16">
        <v>0.50321502699999998</v>
      </c>
      <c r="D13" s="16">
        <v>11.63675218</v>
      </c>
      <c r="E13" s="16"/>
    </row>
    <row r="14" spans="1:5" x14ac:dyDescent="0.4">
      <c r="C14" s="19"/>
      <c r="D14" s="20"/>
      <c r="E14" s="20"/>
    </row>
    <row r="15" spans="1:5" x14ac:dyDescent="0.4">
      <c r="C15" s="20" t="s">
        <v>1</v>
      </c>
      <c r="D15" s="20"/>
      <c r="E15" s="20"/>
    </row>
    <row r="16" spans="1:5" x14ac:dyDescent="0.4">
      <c r="B16" s="5"/>
      <c r="C16" s="16" t="str">
        <f>C5</f>
        <v>Vehicle-IgG</v>
      </c>
      <c r="D16" s="16" t="str">
        <f>D5</f>
        <v>DSS-IgG</v>
      </c>
      <c r="E16" s="16" t="str">
        <f>E5</f>
        <v>DSS-LPAM1</v>
      </c>
    </row>
    <row r="17" spans="2:5" x14ac:dyDescent="0.2">
      <c r="B17" s="6" t="s">
        <v>2</v>
      </c>
      <c r="C17" s="16">
        <f>AVERAGE(C6:C13)</f>
        <v>1.02679246025</v>
      </c>
      <c r="D17" s="16">
        <f>AVERAGE(D6:D13)</f>
        <v>5.7829386088750008</v>
      </c>
      <c r="E17" s="16">
        <f>AVERAGE(E6:E13)</f>
        <v>0.73332182175000005</v>
      </c>
    </row>
    <row r="18" spans="2:5" x14ac:dyDescent="0.2">
      <c r="B18" s="6" t="s">
        <v>3</v>
      </c>
      <c r="C18" s="16">
        <f>STDEV(C6:C13)/SQRT(COUNT(C6:C13))</f>
        <v>0.21728566617374878</v>
      </c>
      <c r="D18" s="16">
        <f>STDEV(D6:D13)/SQRT(COUNT(D6:D13))</f>
        <v>1.6228400856067082</v>
      </c>
      <c r="E18" s="16">
        <f>STDEV(E6:E13)/SQRT(COUNT(E6:E13))</f>
        <v>0.33798563144413335</v>
      </c>
    </row>
    <row r="19" spans="2:5" x14ac:dyDescent="0.4">
      <c r="C19" s="20"/>
      <c r="D19" s="20"/>
      <c r="E19" s="20"/>
    </row>
    <row r="20" spans="2:5" x14ac:dyDescent="0.4">
      <c r="C20" s="20"/>
      <c r="D20" s="20"/>
      <c r="E20" s="20"/>
    </row>
    <row r="21" spans="2:5" x14ac:dyDescent="0.4">
      <c r="C21" s="20"/>
      <c r="D21" s="20"/>
      <c r="E21" s="20"/>
    </row>
    <row r="22" spans="2:5" x14ac:dyDescent="0.4">
      <c r="C22" s="20"/>
      <c r="D22" s="20"/>
      <c r="E22" s="20"/>
    </row>
    <row r="23" spans="2:5" x14ac:dyDescent="0.4">
      <c r="C23" s="20"/>
      <c r="D23" s="20"/>
      <c r="E23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951A1-79A2-4440-A13A-1974C6AD2B24}">
  <dimension ref="A1:E18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81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7" t="s">
        <v>22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16">
        <v>5.3634325179999998</v>
      </c>
      <c r="D6" s="16">
        <v>7.9422667550000003</v>
      </c>
      <c r="E6" s="16">
        <v>6.66814924</v>
      </c>
    </row>
    <row r="7" spans="1:5" x14ac:dyDescent="0.4">
      <c r="C7" s="16">
        <v>4.0024578740000001</v>
      </c>
      <c r="D7" s="16">
        <v>9.2630180559999999</v>
      </c>
      <c r="E7" s="16">
        <v>4.587970339</v>
      </c>
    </row>
    <row r="8" spans="1:5" x14ac:dyDescent="0.4">
      <c r="C8" s="16">
        <v>6.1977139899999996</v>
      </c>
      <c r="D8" s="16">
        <v>10.20043572</v>
      </c>
      <c r="E8" s="16">
        <v>5.1006818669999996</v>
      </c>
    </row>
    <row r="9" spans="1:5" x14ac:dyDescent="0.4">
      <c r="C9" s="16">
        <v>3.588634238</v>
      </c>
      <c r="D9" s="16">
        <v>8.7601508119999991</v>
      </c>
      <c r="E9" s="16">
        <v>5.4785224579999996</v>
      </c>
    </row>
    <row r="10" spans="1:5" x14ac:dyDescent="0.4">
      <c r="C10" s="16">
        <v>4.9302099290000001</v>
      </c>
      <c r="D10" s="16">
        <v>10.125105380000001</v>
      </c>
      <c r="E10" s="16"/>
    </row>
    <row r="11" spans="1:5" x14ac:dyDescent="0.4">
      <c r="C11" s="19"/>
      <c r="D11" s="20"/>
      <c r="E11" s="20"/>
    </row>
    <row r="12" spans="1:5" x14ac:dyDescent="0.4">
      <c r="C12" s="20" t="s">
        <v>1</v>
      </c>
      <c r="D12" s="20"/>
      <c r="E12" s="20"/>
    </row>
    <row r="13" spans="1:5" x14ac:dyDescent="0.4">
      <c r="B13" s="5"/>
      <c r="C13" s="16" t="str">
        <f>C5</f>
        <v>Vehicle-IgG</v>
      </c>
      <c r="D13" s="16" t="str">
        <f>D5</f>
        <v>DSS-IgG</v>
      </c>
      <c r="E13" s="16" t="str">
        <f>E5</f>
        <v>DSS-LPAM1</v>
      </c>
    </row>
    <row r="14" spans="1:5" x14ac:dyDescent="0.2">
      <c r="B14" s="6" t="s">
        <v>2</v>
      </c>
      <c r="C14" s="16">
        <f>AVERAGE(C6:C10)</f>
        <v>4.8164897098000008</v>
      </c>
      <c r="D14" s="16">
        <f>AVERAGE(D6:D10)</f>
        <v>9.2581953446000007</v>
      </c>
      <c r="E14" s="16">
        <f>AVERAGE(E6:E10)</f>
        <v>5.4588309759999998</v>
      </c>
    </row>
    <row r="15" spans="1:5" x14ac:dyDescent="0.2">
      <c r="B15" s="6" t="s">
        <v>3</v>
      </c>
      <c r="C15" s="16">
        <f>STDEV(C6:C10)/SQRT(COUNT(C6:C10))</f>
        <v>0.46851553470699719</v>
      </c>
      <c r="D15" s="16">
        <f>STDEV(D6:D10)/SQRT(COUNT(D6:D10))</f>
        <v>0.42538744706654241</v>
      </c>
      <c r="E15" s="16">
        <f>STDEV(E6:E10)/SQRT(COUNT(E6:E10))</f>
        <v>0.44248422302014345</v>
      </c>
    </row>
    <row r="16" spans="1:5" x14ac:dyDescent="0.4">
      <c r="C16" s="20"/>
      <c r="D16" s="20"/>
      <c r="E16" s="20"/>
    </row>
    <row r="17" spans="3:5" x14ac:dyDescent="0.4">
      <c r="C17" s="20"/>
      <c r="D17" s="20"/>
      <c r="E17" s="20"/>
    </row>
    <row r="18" spans="3:5" x14ac:dyDescent="0.4">
      <c r="C18" s="20"/>
      <c r="D18" s="20"/>
      <c r="E18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3003-3550-42D2-9EE9-24DB94C5A4DF}">
  <dimension ref="A1:E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5" width="13.75" style="2" customWidth="1"/>
    <col min="6" max="16384" width="8.75" style="2"/>
  </cols>
  <sheetData>
    <row r="1" spans="1:5" ht="15" x14ac:dyDescent="0.25">
      <c r="A1" s="1" t="s">
        <v>88</v>
      </c>
      <c r="B1" s="1"/>
    </row>
    <row r="2" spans="1:5" ht="15" x14ac:dyDescent="0.4">
      <c r="C2" s="4"/>
    </row>
    <row r="3" spans="1:5" x14ac:dyDescent="0.4">
      <c r="C3" s="2" t="s">
        <v>0</v>
      </c>
    </row>
    <row r="4" spans="1:5" x14ac:dyDescent="0.4">
      <c r="C4" s="7" t="s">
        <v>45</v>
      </c>
    </row>
    <row r="5" spans="1:5" x14ac:dyDescent="0.4">
      <c r="C5" s="7" t="s">
        <v>49</v>
      </c>
      <c r="D5" s="7" t="s">
        <v>50</v>
      </c>
      <c r="E5" s="7" t="s">
        <v>51</v>
      </c>
    </row>
    <row r="6" spans="1:5" x14ac:dyDescent="0.4">
      <c r="C6" s="7">
        <v>0.63472916000000001</v>
      </c>
      <c r="D6" s="7">
        <v>1.2598624089999999</v>
      </c>
      <c r="E6" s="7">
        <v>0.86003883699999994</v>
      </c>
    </row>
    <row r="7" spans="1:5" x14ac:dyDescent="0.4">
      <c r="C7" s="7">
        <v>1.6400232189999999</v>
      </c>
      <c r="D7" s="7">
        <v>2.0595954600000002</v>
      </c>
      <c r="E7" s="7">
        <v>0.91707270500000004</v>
      </c>
    </row>
    <row r="8" spans="1:5" x14ac:dyDescent="0.4">
      <c r="C8" s="7">
        <v>0.79473676299999996</v>
      </c>
      <c r="D8" s="7">
        <v>1.464138419</v>
      </c>
      <c r="E8" s="7">
        <v>1.0271627539999999</v>
      </c>
    </row>
    <row r="9" spans="1:5" x14ac:dyDescent="0.4">
      <c r="C9" s="7">
        <v>1.573239571</v>
      </c>
      <c r="D9" s="7">
        <v>1.9575535470000001</v>
      </c>
      <c r="E9" s="7">
        <v>1.2786814179999999</v>
      </c>
    </row>
    <row r="10" spans="1:5" x14ac:dyDescent="0.4">
      <c r="C10" s="7">
        <v>0.980395083</v>
      </c>
      <c r="D10" s="7">
        <v>0.86625359400000002</v>
      </c>
      <c r="E10" s="7"/>
    </row>
    <row r="11" spans="1:5" x14ac:dyDescent="0.4">
      <c r="C11" s="7">
        <v>0.89771813199999995</v>
      </c>
      <c r="D11" s="7">
        <v>1.621040729</v>
      </c>
      <c r="E11" s="7"/>
    </row>
    <row r="12" spans="1:5" x14ac:dyDescent="0.4">
      <c r="C12" s="7">
        <v>0.68680879699999997</v>
      </c>
      <c r="D12" s="7">
        <v>1.529921589</v>
      </c>
      <c r="E12" s="7"/>
    </row>
    <row r="13" spans="1:5" x14ac:dyDescent="0.4">
      <c r="C13" s="7">
        <v>0.79234927600000005</v>
      </c>
      <c r="D13" s="7">
        <v>1.2536152920000001</v>
      </c>
      <c r="E13" s="7"/>
    </row>
    <row r="14" spans="1:5" x14ac:dyDescent="0.4">
      <c r="C14" s="3"/>
    </row>
    <row r="15" spans="1:5" x14ac:dyDescent="0.4">
      <c r="C15" s="2" t="s">
        <v>1</v>
      </c>
    </row>
    <row r="16" spans="1:5" x14ac:dyDescent="0.4">
      <c r="B16" s="5"/>
      <c r="C16" s="7" t="str">
        <f>C5</f>
        <v>Vehicle-IgG</v>
      </c>
      <c r="D16" s="7" t="str">
        <f>D5</f>
        <v>DSS-IgG</v>
      </c>
      <c r="E16" s="7" t="str">
        <f>E5</f>
        <v>DSS-LPAM1</v>
      </c>
    </row>
    <row r="17" spans="2:5" x14ac:dyDescent="0.2">
      <c r="B17" s="6" t="s">
        <v>2</v>
      </c>
      <c r="C17" s="16">
        <f>AVERAGE(C6:C13)</f>
        <v>1.000000000125</v>
      </c>
      <c r="D17" s="16">
        <f>AVERAGE(D6:D13)</f>
        <v>1.5014976298750002</v>
      </c>
      <c r="E17" s="16">
        <f>AVERAGE(E6:E13)</f>
        <v>1.0207389284999999</v>
      </c>
    </row>
    <row r="18" spans="2:5" x14ac:dyDescent="0.2">
      <c r="B18" s="6" t="s">
        <v>3</v>
      </c>
      <c r="C18" s="16">
        <f>STDEV(C6:C13)/SQRT(COUNT(C6:C13))</f>
        <v>0.13795978941498202</v>
      </c>
      <c r="D18" s="16">
        <f>STDEV(D6:D13)/SQRT(COUNT(D6:D13))</f>
        <v>0.13753717618762906</v>
      </c>
      <c r="E18" s="16">
        <f>STDEV(E6:E13)/SQRT(COUNT(E6:E13))</f>
        <v>9.2712278369863121E-2</v>
      </c>
    </row>
    <row r="19" spans="2:5" x14ac:dyDescent="0.4">
      <c r="C19" s="20"/>
      <c r="D19" s="20"/>
      <c r="E19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AFF1-FD25-4F6F-95DC-710D7110A571}">
  <dimension ref="A1:D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4" width="13.75" style="2" customWidth="1"/>
    <col min="5" max="16384" width="8.75" style="2"/>
  </cols>
  <sheetData>
    <row r="1" spans="1:4" ht="15" x14ac:dyDescent="0.25">
      <c r="A1" s="1" t="s">
        <v>131</v>
      </c>
      <c r="B1" s="1"/>
    </row>
    <row r="2" spans="1:4" ht="15" x14ac:dyDescent="0.4">
      <c r="C2" s="4"/>
    </row>
    <row r="3" spans="1:4" x14ac:dyDescent="0.4">
      <c r="C3" s="2" t="s">
        <v>0</v>
      </c>
    </row>
    <row r="4" spans="1:4" x14ac:dyDescent="0.4">
      <c r="C4" s="7" t="s">
        <v>5</v>
      </c>
    </row>
    <row r="5" spans="1:4" x14ac:dyDescent="0.4">
      <c r="C5" s="7" t="s">
        <v>57</v>
      </c>
      <c r="D5" s="7" t="s">
        <v>58</v>
      </c>
    </row>
    <row r="6" spans="1:4" x14ac:dyDescent="0.4">
      <c r="C6" s="9">
        <v>29.6</v>
      </c>
      <c r="D6" s="9">
        <v>39.9</v>
      </c>
    </row>
    <row r="7" spans="1:4" x14ac:dyDescent="0.4">
      <c r="C7" s="9">
        <v>29</v>
      </c>
      <c r="D7" s="9">
        <v>40.6</v>
      </c>
    </row>
    <row r="8" spans="1:4" x14ac:dyDescent="0.4">
      <c r="C8" s="9">
        <v>28.6</v>
      </c>
      <c r="D8" s="9">
        <v>38.9</v>
      </c>
    </row>
    <row r="9" spans="1:4" x14ac:dyDescent="0.4">
      <c r="C9" s="9">
        <v>31.5</v>
      </c>
      <c r="D9" s="9">
        <v>34.9</v>
      </c>
    </row>
    <row r="10" spans="1:4" x14ac:dyDescent="0.4">
      <c r="C10" s="9">
        <v>27.2</v>
      </c>
      <c r="D10" s="9">
        <v>37.6</v>
      </c>
    </row>
    <row r="11" spans="1:4" x14ac:dyDescent="0.4">
      <c r="C11" s="9">
        <v>27.7</v>
      </c>
      <c r="D11" s="9">
        <v>35.1</v>
      </c>
    </row>
    <row r="12" spans="1:4" x14ac:dyDescent="0.4">
      <c r="C12" s="9">
        <v>29.9</v>
      </c>
      <c r="D12" s="9">
        <v>36</v>
      </c>
    </row>
    <row r="13" spans="1:4" x14ac:dyDescent="0.4">
      <c r="C13" s="9"/>
      <c r="D13" s="9">
        <v>37.6</v>
      </c>
    </row>
    <row r="14" spans="1:4" x14ac:dyDescent="0.4">
      <c r="C14" s="9"/>
      <c r="D14" s="9">
        <v>36.6</v>
      </c>
    </row>
    <row r="15" spans="1:4" x14ac:dyDescent="0.4">
      <c r="C15" s="3"/>
    </row>
    <row r="16" spans="1:4" x14ac:dyDescent="0.4">
      <c r="C16" s="2" t="s">
        <v>1</v>
      </c>
    </row>
    <row r="17" spans="2:4" x14ac:dyDescent="0.4">
      <c r="B17" s="5"/>
      <c r="C17" s="7" t="str">
        <f>C5</f>
        <v>NC</v>
      </c>
      <c r="D17" s="7" t="str">
        <f>D5</f>
        <v>HFD</v>
      </c>
    </row>
    <row r="18" spans="2:4" x14ac:dyDescent="0.2">
      <c r="B18" s="6" t="s">
        <v>2</v>
      </c>
      <c r="C18" s="15">
        <f>AVERAGE(C6:C14)</f>
        <v>29.071428571428573</v>
      </c>
      <c r="D18" s="15">
        <f>AVERAGE(D6:D14)</f>
        <v>37.466666666666669</v>
      </c>
    </row>
    <row r="19" spans="2:4" x14ac:dyDescent="0.2">
      <c r="B19" s="6" t="s">
        <v>3</v>
      </c>
      <c r="C19" s="15">
        <f>STDEV(C6:C14)/SQRT(COUNT(C6:C14))</f>
        <v>0.54498330499299563</v>
      </c>
      <c r="D19" s="15">
        <f>STDEV(D6:D14)/SQRT(COUNT(D6:D14))</f>
        <v>0.67618209250335981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3906-624C-4BCB-BC80-FBBD213D02A3}">
  <dimension ref="A1:D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4" width="13.75" style="2" customWidth="1"/>
    <col min="5" max="16384" width="8.75" style="2"/>
  </cols>
  <sheetData>
    <row r="1" spans="1:4" ht="15" x14ac:dyDescent="0.25">
      <c r="A1" s="1" t="s">
        <v>132</v>
      </c>
      <c r="B1" s="1"/>
    </row>
    <row r="2" spans="1:4" ht="15" x14ac:dyDescent="0.4">
      <c r="C2" s="4"/>
    </row>
    <row r="3" spans="1:4" x14ac:dyDescent="0.4">
      <c r="C3" s="2" t="s">
        <v>0</v>
      </c>
    </row>
    <row r="4" spans="1:4" x14ac:dyDescent="0.4">
      <c r="C4" s="14" t="s">
        <v>12</v>
      </c>
    </row>
    <row r="5" spans="1:4" x14ac:dyDescent="0.4">
      <c r="C5" s="7" t="s">
        <v>57</v>
      </c>
      <c r="D5" s="7" t="s">
        <v>58</v>
      </c>
    </row>
    <row r="6" spans="1:4" x14ac:dyDescent="0.4">
      <c r="C6" s="9">
        <v>9</v>
      </c>
      <c r="D6" s="9">
        <v>8.5</v>
      </c>
    </row>
    <row r="7" spans="1:4" x14ac:dyDescent="0.4">
      <c r="C7" s="9">
        <v>8.5</v>
      </c>
      <c r="D7" s="9">
        <v>8</v>
      </c>
    </row>
    <row r="8" spans="1:4" x14ac:dyDescent="0.4">
      <c r="C8" s="9">
        <v>8.5</v>
      </c>
      <c r="D8" s="9">
        <v>8</v>
      </c>
    </row>
    <row r="9" spans="1:4" x14ac:dyDescent="0.4">
      <c r="C9" s="9">
        <v>8</v>
      </c>
      <c r="D9" s="9">
        <v>7.5</v>
      </c>
    </row>
    <row r="10" spans="1:4" x14ac:dyDescent="0.4">
      <c r="C10" s="9">
        <v>8.5</v>
      </c>
      <c r="D10" s="9">
        <v>8</v>
      </c>
    </row>
    <row r="11" spans="1:4" x14ac:dyDescent="0.4">
      <c r="C11" s="9">
        <v>8.5</v>
      </c>
      <c r="D11" s="9">
        <v>8.5</v>
      </c>
    </row>
    <row r="12" spans="1:4" x14ac:dyDescent="0.4">
      <c r="C12" s="9">
        <v>8</v>
      </c>
      <c r="D12" s="9">
        <v>7.5</v>
      </c>
    </row>
    <row r="13" spans="1:4" x14ac:dyDescent="0.4">
      <c r="C13" s="9"/>
      <c r="D13" s="9">
        <v>6.5</v>
      </c>
    </row>
    <row r="14" spans="1:4" x14ac:dyDescent="0.4">
      <c r="C14" s="9"/>
      <c r="D14" s="9">
        <v>7.5</v>
      </c>
    </row>
    <row r="15" spans="1:4" x14ac:dyDescent="0.4">
      <c r="C15" s="3"/>
    </row>
    <row r="16" spans="1:4" x14ac:dyDescent="0.4">
      <c r="C16" s="2" t="s">
        <v>1</v>
      </c>
    </row>
    <row r="17" spans="2:4" x14ac:dyDescent="0.4">
      <c r="B17" s="5"/>
      <c r="C17" s="7" t="str">
        <f>C5</f>
        <v>NC</v>
      </c>
      <c r="D17" s="7" t="str">
        <f>D5</f>
        <v>HFD</v>
      </c>
    </row>
    <row r="18" spans="2:4" x14ac:dyDescent="0.2">
      <c r="B18" s="6" t="s">
        <v>2</v>
      </c>
      <c r="C18" s="15">
        <f>AVERAGE(C6:C14)</f>
        <v>8.4285714285714288</v>
      </c>
      <c r="D18" s="15">
        <f>AVERAGE(D6:D14)</f>
        <v>7.7777777777777777</v>
      </c>
    </row>
    <row r="19" spans="2:4" x14ac:dyDescent="0.2">
      <c r="B19" s="6" t="s">
        <v>3</v>
      </c>
      <c r="C19" s="15">
        <f>STDEV(C6:C14)/SQRT(COUNT(C6:C14))</f>
        <v>0.13041013273932525</v>
      </c>
      <c r="D19" s="15">
        <f>STDEV(D6:D14)/SQRT(COUNT(D6:D14))</f>
        <v>0.20600551353043506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C0093-E848-4BF7-887E-4604BD41E101}">
  <dimension ref="A1:D15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4" width="13.75" style="2" customWidth="1"/>
    <col min="5" max="16384" width="8.75" style="2"/>
  </cols>
  <sheetData>
    <row r="1" spans="1:4" ht="15" x14ac:dyDescent="0.25">
      <c r="A1" s="1" t="s">
        <v>133</v>
      </c>
      <c r="B1" s="1"/>
    </row>
    <row r="2" spans="1:4" ht="15" x14ac:dyDescent="0.4">
      <c r="C2" s="4"/>
    </row>
    <row r="3" spans="1:4" x14ac:dyDescent="0.4">
      <c r="C3" s="2" t="s">
        <v>0</v>
      </c>
    </row>
    <row r="4" spans="1:4" x14ac:dyDescent="0.4">
      <c r="C4" s="14" t="s">
        <v>14</v>
      </c>
    </row>
    <row r="5" spans="1:4" x14ac:dyDescent="0.4">
      <c r="C5" s="7" t="s">
        <v>57</v>
      </c>
      <c r="D5" s="7" t="s">
        <v>58</v>
      </c>
    </row>
    <row r="6" spans="1:4" x14ac:dyDescent="0.4">
      <c r="C6" s="16">
        <v>1.287887124</v>
      </c>
      <c r="D6" s="16">
        <v>0.90491688699999995</v>
      </c>
    </row>
    <row r="7" spans="1:4" x14ac:dyDescent="0.4">
      <c r="C7" s="16">
        <v>1.03757503</v>
      </c>
      <c r="D7" s="16">
        <v>0.79956939500000002</v>
      </c>
    </row>
    <row r="8" spans="1:4" x14ac:dyDescent="0.4">
      <c r="C8" s="16">
        <v>1.0356615849999999</v>
      </c>
      <c r="D8" s="16">
        <v>0.70151447099999997</v>
      </c>
    </row>
    <row r="9" spans="1:4" x14ac:dyDescent="0.4">
      <c r="C9" s="16">
        <v>0.98011916399999999</v>
      </c>
      <c r="D9" s="16">
        <v>0.54914576000000004</v>
      </c>
    </row>
    <row r="10" spans="1:4" x14ac:dyDescent="0.4">
      <c r="C10" s="16">
        <v>0.65875709699999996</v>
      </c>
      <c r="D10" s="16">
        <v>0.20311591200000001</v>
      </c>
    </row>
    <row r="11" spans="1:4" x14ac:dyDescent="0.4">
      <c r="C11" s="3"/>
    </row>
    <row r="12" spans="1:4" x14ac:dyDescent="0.4">
      <c r="C12" s="2" t="s">
        <v>1</v>
      </c>
    </row>
    <row r="13" spans="1:4" x14ac:dyDescent="0.4">
      <c r="B13" s="5"/>
      <c r="C13" s="7" t="str">
        <f>C5</f>
        <v>NC</v>
      </c>
      <c r="D13" s="7" t="str">
        <f>D5</f>
        <v>HFD</v>
      </c>
    </row>
    <row r="14" spans="1:4" x14ac:dyDescent="0.2">
      <c r="B14" s="6" t="s">
        <v>2</v>
      </c>
      <c r="C14" s="16">
        <f>AVERAGE(C6:C10)</f>
        <v>0.99999999999999978</v>
      </c>
      <c r="D14" s="16">
        <f>AVERAGE(D6:D10)</f>
        <v>0.63165248499999993</v>
      </c>
    </row>
    <row r="15" spans="1:4" x14ac:dyDescent="0.2">
      <c r="B15" s="6" t="s">
        <v>3</v>
      </c>
      <c r="C15" s="16">
        <f>STDEV(C6:C10)/SQRT(COUNT(C6:C10))</f>
        <v>0.10059935242762051</v>
      </c>
      <c r="D15" s="16">
        <f>STDEV(D6:D10)/SQRT(COUNT(D6:D10))</f>
        <v>0.12210675108712045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3C52-BCEC-4348-A54D-FB5F835AE31F}">
  <dimension ref="A1:O26"/>
  <sheetViews>
    <sheetView workbookViewId="0">
      <selection activeCell="C10" sqref="C10"/>
    </sheetView>
  </sheetViews>
  <sheetFormatPr defaultColWidth="8.75" defaultRowHeight="14.25" x14ac:dyDescent="0.4"/>
  <cols>
    <col min="1" max="2" width="8.75" style="3"/>
    <col min="3" max="8" width="8.75" style="3" customWidth="1"/>
    <col min="9" max="9" width="8.75" style="3"/>
    <col min="10" max="10" width="8.75" style="3" customWidth="1"/>
    <col min="11" max="16384" width="8.75" style="3"/>
  </cols>
  <sheetData>
    <row r="1" spans="1:15" ht="15" x14ac:dyDescent="0.25">
      <c r="A1" s="1" t="s">
        <v>17</v>
      </c>
      <c r="B1" s="1"/>
      <c r="C1" s="2"/>
      <c r="D1" s="2"/>
      <c r="E1" s="2"/>
      <c r="F1" s="2"/>
    </row>
    <row r="2" spans="1:15" ht="15" x14ac:dyDescent="0.4">
      <c r="A2" s="2"/>
      <c r="B2" s="2"/>
      <c r="C2" s="4"/>
      <c r="D2" s="2"/>
      <c r="E2" s="2"/>
      <c r="F2" s="2"/>
    </row>
    <row r="3" spans="1:15" x14ac:dyDescent="0.4">
      <c r="B3" s="2"/>
      <c r="C3" s="2" t="s">
        <v>0</v>
      </c>
    </row>
    <row r="4" spans="1:15" x14ac:dyDescent="0.4">
      <c r="B4" s="2"/>
      <c r="C4" s="7" t="s">
        <v>110</v>
      </c>
      <c r="D4" s="7"/>
    </row>
    <row r="5" spans="1:15" x14ac:dyDescent="0.4">
      <c r="B5" s="2"/>
      <c r="C5" s="7" t="s">
        <v>6</v>
      </c>
      <c r="D5" s="7"/>
      <c r="E5" s="7"/>
      <c r="F5" s="7"/>
      <c r="G5" s="7"/>
      <c r="H5" s="14"/>
      <c r="I5" s="26"/>
      <c r="J5" s="25" t="s">
        <v>6</v>
      </c>
      <c r="K5" s="7"/>
      <c r="L5" s="7"/>
      <c r="M5" s="7"/>
      <c r="N5" s="7"/>
      <c r="O5" s="7"/>
    </row>
    <row r="6" spans="1:15" x14ac:dyDescent="0.4">
      <c r="B6" s="2"/>
      <c r="C6" s="7" t="s">
        <v>104</v>
      </c>
      <c r="D6" s="7" t="s">
        <v>105</v>
      </c>
      <c r="E6" s="7" t="s">
        <v>106</v>
      </c>
      <c r="F6" s="7" t="s">
        <v>107</v>
      </c>
      <c r="G6" s="7" t="s">
        <v>108</v>
      </c>
      <c r="H6" s="14" t="s">
        <v>109</v>
      </c>
      <c r="I6" s="26"/>
      <c r="J6" s="7" t="s">
        <v>104</v>
      </c>
      <c r="K6" s="7" t="s">
        <v>105</v>
      </c>
      <c r="L6" s="7" t="s">
        <v>106</v>
      </c>
      <c r="M6" s="7" t="s">
        <v>107</v>
      </c>
      <c r="N6" s="7" t="s">
        <v>108</v>
      </c>
      <c r="O6" s="14" t="s">
        <v>109</v>
      </c>
    </row>
    <row r="7" spans="1:15" x14ac:dyDescent="0.4">
      <c r="B7" s="2"/>
      <c r="C7" s="15">
        <v>100</v>
      </c>
      <c r="D7" s="15">
        <v>71.257485029940113</v>
      </c>
      <c r="E7" s="15">
        <v>64.071856287425149</v>
      </c>
      <c r="F7" s="15">
        <v>79.041916167664667</v>
      </c>
      <c r="G7" s="15">
        <v>104.19161676646706</v>
      </c>
      <c r="H7" s="15">
        <v>71.856287425149702</v>
      </c>
      <c r="I7" s="55"/>
      <c r="J7" s="15">
        <v>100</v>
      </c>
      <c r="K7" s="15">
        <v>81.11888111888112</v>
      </c>
      <c r="L7" s="15">
        <v>81.11888111888112</v>
      </c>
      <c r="M7" s="15">
        <v>94.4055944055944</v>
      </c>
      <c r="N7" s="15">
        <v>100.69930069930071</v>
      </c>
      <c r="O7" s="15">
        <v>131.46853146853147</v>
      </c>
    </row>
    <row r="8" spans="1:15" x14ac:dyDescent="0.4">
      <c r="B8" s="2"/>
      <c r="C8" s="15">
        <v>100</v>
      </c>
      <c r="D8" s="15">
        <v>89.808917197452232</v>
      </c>
      <c r="E8" s="15">
        <v>23.566878980891719</v>
      </c>
      <c r="F8" s="15">
        <v>103.18471337579618</v>
      </c>
      <c r="G8" s="15">
        <v>115.28662420382165</v>
      </c>
      <c r="H8" s="15">
        <v>108.28025477707006</v>
      </c>
      <c r="I8" s="55"/>
      <c r="J8" s="15">
        <v>100</v>
      </c>
      <c r="K8" s="15">
        <v>80.392156862745097</v>
      </c>
      <c r="L8" s="15">
        <v>67.64705882352942</v>
      </c>
      <c r="M8" s="15">
        <v>106.86274509803921</v>
      </c>
      <c r="N8" s="15">
        <v>127.45098039215685</v>
      </c>
      <c r="O8" s="15">
        <v>148.03921568627453</v>
      </c>
    </row>
    <row r="9" spans="1:15" x14ac:dyDescent="0.4">
      <c r="B9" s="2"/>
      <c r="C9" s="15">
        <v>100</v>
      </c>
      <c r="D9" s="15">
        <v>73.248407643312092</v>
      </c>
      <c r="E9" s="15">
        <v>79.617834394904463</v>
      </c>
      <c r="F9" s="15">
        <v>107.64331210191082</v>
      </c>
      <c r="G9" s="15">
        <v>125.47770700636943</v>
      </c>
      <c r="H9" s="15">
        <v>121.01910828025477</v>
      </c>
      <c r="I9" s="55"/>
      <c r="J9" s="15">
        <v>100</v>
      </c>
      <c r="K9" s="15">
        <v>64.480874316939889</v>
      </c>
      <c r="L9" s="15">
        <v>75.409836065573771</v>
      </c>
      <c r="M9" s="15">
        <v>98.907103825136616</v>
      </c>
      <c r="N9" s="15">
        <v>110.92896174863387</v>
      </c>
      <c r="O9" s="15">
        <v>85.245901639344254</v>
      </c>
    </row>
    <row r="10" spans="1:15" x14ac:dyDescent="0.4">
      <c r="B10" s="2"/>
      <c r="C10" s="15">
        <v>100</v>
      </c>
      <c r="D10" s="15">
        <v>83.75</v>
      </c>
      <c r="E10" s="15">
        <v>75</v>
      </c>
      <c r="F10" s="15">
        <v>107.5</v>
      </c>
      <c r="G10" s="15">
        <v>116.25000000000001</v>
      </c>
      <c r="H10" s="15">
        <v>118.12499999999999</v>
      </c>
      <c r="I10" s="55"/>
      <c r="J10" s="15">
        <v>100</v>
      </c>
      <c r="K10" s="15">
        <v>92.307692307692307</v>
      </c>
      <c r="L10" s="15">
        <v>75.641025641025635</v>
      </c>
      <c r="M10" s="15">
        <v>78.205128205128204</v>
      </c>
      <c r="N10" s="15">
        <v>107.69230769230769</v>
      </c>
      <c r="O10" s="15">
        <v>115.38461538461537</v>
      </c>
    </row>
    <row r="11" spans="1:15" x14ac:dyDescent="0.4">
      <c r="B11" s="2"/>
      <c r="C11" s="15">
        <v>100</v>
      </c>
      <c r="D11" s="15">
        <v>78.064516129032256</v>
      </c>
      <c r="E11" s="15">
        <v>89.032258064516128</v>
      </c>
      <c r="F11" s="15">
        <v>109.6774193548387</v>
      </c>
      <c r="G11" s="15">
        <v>117.41935483870967</v>
      </c>
      <c r="H11" s="15">
        <v>123.87096774193549</v>
      </c>
      <c r="I11" s="55"/>
      <c r="J11" s="15">
        <v>100</v>
      </c>
      <c r="K11" s="15">
        <v>76.415094339622641</v>
      </c>
      <c r="L11" s="15">
        <v>78.301886792452834</v>
      </c>
      <c r="M11" s="15">
        <v>102.8301886792453</v>
      </c>
      <c r="N11" s="15">
        <v>83.018867924528308</v>
      </c>
      <c r="O11" s="15">
        <v>96.226415094339629</v>
      </c>
    </row>
    <row r="12" spans="1:15" x14ac:dyDescent="0.4">
      <c r="B12" s="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4">
      <c r="B13" s="2"/>
      <c r="C13" s="18" t="s">
        <v>1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4">
      <c r="B14" s="5"/>
      <c r="C14" s="15" t="str">
        <f>C5</f>
        <v>Vehicle</v>
      </c>
      <c r="D14" s="15"/>
      <c r="E14" s="15"/>
      <c r="F14" s="15"/>
      <c r="G14" s="15"/>
      <c r="H14" s="15"/>
      <c r="I14" s="17"/>
      <c r="J14" s="15" t="str">
        <f t="shared" ref="J14" si="0">J5</f>
        <v>Vehicle</v>
      </c>
      <c r="K14" s="15"/>
      <c r="L14" s="15"/>
      <c r="M14" s="15"/>
      <c r="N14" s="15"/>
      <c r="O14" s="15"/>
    </row>
    <row r="15" spans="1:15" x14ac:dyDescent="0.4">
      <c r="B15" s="5"/>
      <c r="C15" s="15" t="str">
        <f>C6</f>
        <v>0 min</v>
      </c>
      <c r="D15" s="15" t="str">
        <f t="shared" ref="D15:O15" si="1">D6</f>
        <v>15 min</v>
      </c>
      <c r="E15" s="15" t="str">
        <f t="shared" si="1"/>
        <v>30 min</v>
      </c>
      <c r="F15" s="15" t="str">
        <f t="shared" si="1"/>
        <v>60 min</v>
      </c>
      <c r="G15" s="15" t="str">
        <f t="shared" si="1"/>
        <v>90 min</v>
      </c>
      <c r="H15" s="54" t="str">
        <f t="shared" si="1"/>
        <v>120 min</v>
      </c>
      <c r="I15" s="55"/>
      <c r="J15" s="56" t="str">
        <f t="shared" si="1"/>
        <v>0 min</v>
      </c>
      <c r="K15" s="15" t="str">
        <f t="shared" si="1"/>
        <v>15 min</v>
      </c>
      <c r="L15" s="15" t="str">
        <f t="shared" si="1"/>
        <v>30 min</v>
      </c>
      <c r="M15" s="15" t="str">
        <f t="shared" si="1"/>
        <v>60 min</v>
      </c>
      <c r="N15" s="15" t="str">
        <f t="shared" si="1"/>
        <v>90 min</v>
      </c>
      <c r="O15" s="15" t="str">
        <f t="shared" si="1"/>
        <v>120 min</v>
      </c>
    </row>
    <row r="16" spans="1:15" x14ac:dyDescent="0.2">
      <c r="B16" s="6" t="s">
        <v>2</v>
      </c>
      <c r="C16" s="15">
        <f>AVERAGE(C7:C11)</f>
        <v>100</v>
      </c>
      <c r="D16" s="15">
        <f t="shared" ref="D16:O16" si="2">AVERAGE(D7:D11)</f>
        <v>79.225865199947336</v>
      </c>
      <c r="E16" s="15">
        <f t="shared" si="2"/>
        <v>66.2577655455475</v>
      </c>
      <c r="F16" s="15">
        <f t="shared" si="2"/>
        <v>101.40947220004207</v>
      </c>
      <c r="G16" s="15">
        <f t="shared" si="2"/>
        <v>115.72506056307357</v>
      </c>
      <c r="H16" s="54">
        <f t="shared" si="2"/>
        <v>108.630323644882</v>
      </c>
      <c r="I16" s="55"/>
      <c r="J16" s="56">
        <f t="shared" si="2"/>
        <v>100</v>
      </c>
      <c r="K16" s="15">
        <f t="shared" si="2"/>
        <v>78.942939789176222</v>
      </c>
      <c r="L16" s="15">
        <f t="shared" si="2"/>
        <v>75.62373768829255</v>
      </c>
      <c r="M16" s="15">
        <f t="shared" si="2"/>
        <v>96.242152042628746</v>
      </c>
      <c r="N16" s="15">
        <f t="shared" si="2"/>
        <v>105.9580836913855</v>
      </c>
      <c r="O16" s="15">
        <f t="shared" si="2"/>
        <v>115.27293585462105</v>
      </c>
    </row>
    <row r="17" spans="1:15" x14ac:dyDescent="0.2">
      <c r="B17" s="6" t="s">
        <v>3</v>
      </c>
      <c r="C17" s="15">
        <f>STDEV(C7:C11)/SQRT(COUNT(C7:C11))</f>
        <v>0</v>
      </c>
      <c r="D17" s="15">
        <f t="shared" ref="D17:O17" si="3">STDEV(D7:D11)/SQRT(COUNT(D7:D11))</f>
        <v>3.4135216295681747</v>
      </c>
      <c r="E17" s="15">
        <f t="shared" si="3"/>
        <v>11.403695908287331</v>
      </c>
      <c r="F17" s="15">
        <f t="shared" si="3"/>
        <v>5.6911039484986166</v>
      </c>
      <c r="G17" s="15">
        <f t="shared" si="3"/>
        <v>3.4020057275335414</v>
      </c>
      <c r="H17" s="54">
        <f t="shared" si="3"/>
        <v>9.5612770706259429</v>
      </c>
      <c r="I17" s="55"/>
      <c r="J17" s="56">
        <f t="shared" si="3"/>
        <v>0</v>
      </c>
      <c r="K17" s="15">
        <f t="shared" si="3"/>
        <v>4.4776830002686676</v>
      </c>
      <c r="L17" s="15">
        <f t="shared" si="3"/>
        <v>2.2476937339851872</v>
      </c>
      <c r="M17" s="15">
        <f t="shared" si="3"/>
        <v>4.9598808677519797</v>
      </c>
      <c r="N17" s="15">
        <f t="shared" si="3"/>
        <v>7.2233101438734408</v>
      </c>
      <c r="O17" s="15">
        <f t="shared" si="3"/>
        <v>11.402481353745278</v>
      </c>
    </row>
    <row r="18" spans="1:15" x14ac:dyDescent="0.4">
      <c r="B18" s="2"/>
      <c r="I18" s="26"/>
    </row>
    <row r="19" spans="1:15" x14ac:dyDescent="0.4">
      <c r="A19" s="2"/>
    </row>
    <row r="20" spans="1:15" x14ac:dyDescent="0.4">
      <c r="A20" s="2"/>
    </row>
    <row r="21" spans="1:15" x14ac:dyDescent="0.4">
      <c r="A21" s="2"/>
      <c r="E21" s="2"/>
      <c r="F21" s="2"/>
    </row>
    <row r="22" spans="1:15" x14ac:dyDescent="0.4">
      <c r="A22" s="2"/>
      <c r="B22" s="2"/>
      <c r="C22" s="2"/>
      <c r="D22" s="2"/>
      <c r="E22" s="2"/>
      <c r="F22" s="2"/>
    </row>
    <row r="23" spans="1:15" x14ac:dyDescent="0.4">
      <c r="A23" s="2"/>
      <c r="B23" s="2"/>
      <c r="C23" s="2"/>
      <c r="D23" s="2"/>
      <c r="E23" s="2"/>
      <c r="F23" s="2"/>
    </row>
    <row r="24" spans="1:15" x14ac:dyDescent="0.4">
      <c r="A24" s="2"/>
      <c r="B24" s="2"/>
      <c r="C24" s="2"/>
      <c r="D24" s="2"/>
      <c r="E24" s="2"/>
      <c r="F24" s="2"/>
    </row>
    <row r="25" spans="1:15" x14ac:dyDescent="0.4">
      <c r="A25" s="2"/>
      <c r="B25" s="2"/>
      <c r="C25" s="2"/>
      <c r="D25" s="2"/>
      <c r="E25" s="2"/>
      <c r="F25" s="2"/>
    </row>
    <row r="26" spans="1:15" x14ac:dyDescent="0.4">
      <c r="A26" s="2"/>
      <c r="B26" s="2"/>
      <c r="C26" s="2"/>
      <c r="D26" s="2"/>
      <c r="E26" s="2"/>
      <c r="F26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4551-8BFA-4391-93AF-F1D119D8103F}">
  <dimension ref="A1:D23"/>
  <sheetViews>
    <sheetView workbookViewId="0">
      <selection activeCell="B13" sqref="B13"/>
    </sheetView>
  </sheetViews>
  <sheetFormatPr defaultColWidth="8.75" defaultRowHeight="14.25" x14ac:dyDescent="0.4"/>
  <cols>
    <col min="1" max="1" width="8.75" style="2"/>
    <col min="2" max="2" width="10.75" style="2" customWidth="1"/>
    <col min="3" max="4" width="13.75" style="2" customWidth="1"/>
    <col min="5" max="16384" width="8.75" style="2"/>
  </cols>
  <sheetData>
    <row r="1" spans="1:4" ht="15" x14ac:dyDescent="0.25">
      <c r="A1" s="1" t="s">
        <v>134</v>
      </c>
      <c r="B1" s="1"/>
    </row>
    <row r="2" spans="1:4" ht="15" x14ac:dyDescent="0.4">
      <c r="C2" s="4"/>
    </row>
    <row r="3" spans="1:4" x14ac:dyDescent="0.4">
      <c r="C3" s="2" t="s">
        <v>0</v>
      </c>
    </row>
    <row r="4" spans="1:4" x14ac:dyDescent="0.4">
      <c r="B4" s="20"/>
      <c r="C4" s="32" t="s">
        <v>56</v>
      </c>
      <c r="D4" s="20"/>
    </row>
    <row r="5" spans="1:4" x14ac:dyDescent="0.4">
      <c r="B5" s="20"/>
      <c r="C5" s="16" t="s">
        <v>57</v>
      </c>
      <c r="D5" s="16" t="s">
        <v>58</v>
      </c>
    </row>
    <row r="6" spans="1:4" x14ac:dyDescent="0.4">
      <c r="B6" s="20"/>
      <c r="C6" s="31">
        <v>1.298969786</v>
      </c>
      <c r="D6" s="31">
        <v>1.7249790860000001</v>
      </c>
    </row>
    <row r="7" spans="1:4" x14ac:dyDescent="0.4">
      <c r="B7" s="20"/>
      <c r="C7" s="31">
        <v>2.07935515</v>
      </c>
      <c r="D7" s="31">
        <v>2.3503486100000002</v>
      </c>
    </row>
    <row r="8" spans="1:4" x14ac:dyDescent="0.4">
      <c r="B8" s="20"/>
      <c r="C8" s="31">
        <v>1.3848159659999999</v>
      </c>
      <c r="D8" s="31">
        <v>2.5313267609999999</v>
      </c>
    </row>
    <row r="9" spans="1:4" x14ac:dyDescent="0.4">
      <c r="B9" s="20"/>
      <c r="C9" s="31">
        <v>1.854813614</v>
      </c>
      <c r="D9" s="31">
        <v>4.2459696129999998</v>
      </c>
    </row>
    <row r="10" spans="1:4" x14ac:dyDescent="0.4">
      <c r="B10" s="20"/>
      <c r="C10" s="31">
        <v>2.531532329</v>
      </c>
      <c r="D10" s="31">
        <v>3.702410983</v>
      </c>
    </row>
    <row r="11" spans="1:4" x14ac:dyDescent="0.4">
      <c r="B11" s="20"/>
      <c r="C11" s="31">
        <v>2.5502318289999999</v>
      </c>
      <c r="D11" s="31">
        <v>2.4257644470000002</v>
      </c>
    </row>
    <row r="12" spans="1:4" x14ac:dyDescent="0.4">
      <c r="B12" s="20"/>
      <c r="C12" s="31">
        <v>1.8202109879999999</v>
      </c>
      <c r="D12" s="31">
        <v>1.7845406340000001</v>
      </c>
    </row>
    <row r="13" spans="1:4" x14ac:dyDescent="0.4">
      <c r="B13" s="20"/>
      <c r="C13" s="31"/>
      <c r="D13" s="31">
        <v>5.9024731030000002</v>
      </c>
    </row>
    <row r="14" spans="1:4" x14ac:dyDescent="0.4">
      <c r="B14" s="20"/>
      <c r="C14" s="31"/>
      <c r="D14" s="31">
        <v>6.8241691449999999</v>
      </c>
    </row>
    <row r="15" spans="1:4" x14ac:dyDescent="0.4">
      <c r="B15" s="20"/>
      <c r="C15" s="19"/>
      <c r="D15" s="20"/>
    </row>
    <row r="16" spans="1:4" x14ac:dyDescent="0.4">
      <c r="B16" s="20"/>
      <c r="C16" s="20" t="s">
        <v>1</v>
      </c>
      <c r="D16" s="20"/>
    </row>
    <row r="17" spans="2:4" x14ac:dyDescent="0.4">
      <c r="B17" s="31"/>
      <c r="C17" s="16" t="str">
        <f>C5</f>
        <v>NC</v>
      </c>
      <c r="D17" s="16" t="str">
        <f>D5</f>
        <v>HFD</v>
      </c>
    </row>
    <row r="18" spans="2:4" x14ac:dyDescent="0.2">
      <c r="B18" s="33" t="s">
        <v>2</v>
      </c>
      <c r="C18" s="16">
        <f>AVERAGE(C6:C14)</f>
        <v>1.9314185231428571</v>
      </c>
      <c r="D18" s="16">
        <f>AVERAGE(D6:D14)</f>
        <v>3.4991091535555552</v>
      </c>
    </row>
    <row r="19" spans="2:4" x14ac:dyDescent="0.2">
      <c r="B19" s="33" t="s">
        <v>3</v>
      </c>
      <c r="C19" s="16">
        <f>STDEV(C6:C14)/SQRT(COUNT(C6:C14))</f>
        <v>0.18784193720215828</v>
      </c>
      <c r="D19" s="16">
        <f>STDEV(D6:D14)/SQRT(COUNT(D6:D14))</f>
        <v>0.61154312455423243</v>
      </c>
    </row>
    <row r="20" spans="2:4" x14ac:dyDescent="0.4">
      <c r="B20" s="20"/>
      <c r="C20" s="20"/>
      <c r="D20" s="20"/>
    </row>
    <row r="21" spans="2:4" x14ac:dyDescent="0.4">
      <c r="B21" s="20"/>
      <c r="C21" s="20"/>
      <c r="D21" s="20"/>
    </row>
    <row r="22" spans="2:4" x14ac:dyDescent="0.4">
      <c r="B22" s="20"/>
      <c r="C22" s="20"/>
      <c r="D22" s="20"/>
    </row>
    <row r="23" spans="2:4" x14ac:dyDescent="0.4">
      <c r="B23" s="20"/>
      <c r="C23" s="20"/>
      <c r="D23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CAC2-493C-44E9-A557-91FA732A9271}">
  <dimension ref="A1:D17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4" width="13.75" style="2" customWidth="1"/>
    <col min="5" max="16384" width="8.75" style="2"/>
  </cols>
  <sheetData>
    <row r="1" spans="1:4" ht="15" x14ac:dyDescent="0.25">
      <c r="A1" s="1" t="s">
        <v>135</v>
      </c>
      <c r="B1" s="1"/>
    </row>
    <row r="2" spans="1:4" ht="15" x14ac:dyDescent="0.4">
      <c r="C2" s="4"/>
    </row>
    <row r="3" spans="1:4" x14ac:dyDescent="0.4">
      <c r="C3" s="2" t="s">
        <v>0</v>
      </c>
    </row>
    <row r="4" spans="1:4" x14ac:dyDescent="0.4">
      <c r="C4" s="14" t="s">
        <v>16</v>
      </c>
    </row>
    <row r="5" spans="1:4" x14ac:dyDescent="0.4">
      <c r="C5" s="7" t="s">
        <v>57</v>
      </c>
      <c r="D5" s="7" t="s">
        <v>58</v>
      </c>
    </row>
    <row r="6" spans="1:4" x14ac:dyDescent="0.4">
      <c r="C6" s="12">
        <v>4.4999999999999998E-2</v>
      </c>
      <c r="D6" s="12">
        <v>0.06</v>
      </c>
    </row>
    <row r="7" spans="1:4" x14ac:dyDescent="0.4">
      <c r="C7" s="12">
        <v>4.4999999999999998E-2</v>
      </c>
      <c r="D7" s="12">
        <v>7.0000000000000007E-2</v>
      </c>
    </row>
    <row r="8" spans="1:4" x14ac:dyDescent="0.4">
      <c r="C8" s="12">
        <v>0.05</v>
      </c>
      <c r="D8" s="12">
        <v>7.0000000000000007E-2</v>
      </c>
    </row>
    <row r="9" spans="1:4" x14ac:dyDescent="0.4">
      <c r="C9" s="12"/>
      <c r="D9" s="12">
        <v>0.08</v>
      </c>
    </row>
    <row r="10" spans="1:4" x14ac:dyDescent="0.4">
      <c r="C10" s="12"/>
      <c r="D10" s="12">
        <v>0.08</v>
      </c>
    </row>
    <row r="11" spans="1:4" x14ac:dyDescent="0.4">
      <c r="C11" s="12"/>
      <c r="D11" s="12">
        <v>8.5000000000000006E-2</v>
      </c>
    </row>
    <row r="12" spans="1:4" x14ac:dyDescent="0.4">
      <c r="C12" s="12"/>
      <c r="D12" s="12">
        <v>0.09</v>
      </c>
    </row>
    <row r="13" spans="1:4" x14ac:dyDescent="0.4">
      <c r="C13" s="3"/>
    </row>
    <row r="14" spans="1:4" x14ac:dyDescent="0.4">
      <c r="C14" s="2" t="s">
        <v>1</v>
      </c>
    </row>
    <row r="15" spans="1:4" x14ac:dyDescent="0.4">
      <c r="B15" s="5"/>
      <c r="C15" s="7" t="str">
        <f>C5</f>
        <v>NC</v>
      </c>
      <c r="D15" s="7" t="str">
        <f>D5</f>
        <v>HFD</v>
      </c>
    </row>
    <row r="16" spans="1:4" x14ac:dyDescent="0.2">
      <c r="B16" s="6" t="s">
        <v>2</v>
      </c>
      <c r="C16" s="12">
        <f>AVERAGE(C6:C12)</f>
        <v>4.6666666666666669E-2</v>
      </c>
      <c r="D16" s="12">
        <f>AVERAGE(D6:D12)</f>
        <v>7.6428571428571429E-2</v>
      </c>
    </row>
    <row r="17" spans="2:4" x14ac:dyDescent="0.2">
      <c r="B17" s="6" t="s">
        <v>3</v>
      </c>
      <c r="C17" s="12">
        <f>STDEV(C6:C12)/SQRT(COUNT(C6:C12))</f>
        <v>1.6666666666666681E-3</v>
      </c>
      <c r="D17" s="12">
        <f>STDEV(D6:D12)/SQRT(COUNT(D6:D12))</f>
        <v>3.890508247230529E-3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E9BE-BC23-4C6A-8EF5-48BA4C726033}">
  <dimension ref="A1:D16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12.375" style="2" customWidth="1"/>
    <col min="4" max="4" width="12" style="2" customWidth="1"/>
    <col min="5" max="16384" width="8.75" style="2"/>
  </cols>
  <sheetData>
    <row r="1" spans="1:4" ht="15" x14ac:dyDescent="0.25">
      <c r="A1" s="1" t="s">
        <v>136</v>
      </c>
      <c r="B1" s="8"/>
    </row>
    <row r="3" spans="1:4" x14ac:dyDescent="0.4">
      <c r="C3" s="2" t="s">
        <v>0</v>
      </c>
    </row>
    <row r="4" spans="1:4" x14ac:dyDescent="0.4">
      <c r="C4" s="14" t="s">
        <v>19</v>
      </c>
    </row>
    <row r="5" spans="1:4" x14ac:dyDescent="0.4">
      <c r="C5" s="7" t="s">
        <v>57</v>
      </c>
      <c r="D5" s="7" t="s">
        <v>58</v>
      </c>
    </row>
    <row r="6" spans="1:4" x14ac:dyDescent="0.4">
      <c r="C6" s="16">
        <v>0.70035762899999998</v>
      </c>
      <c r="D6" s="16">
        <v>2.1915155789999998</v>
      </c>
    </row>
    <row r="7" spans="1:4" x14ac:dyDescent="0.4">
      <c r="C7" s="16">
        <v>0.71027086900000003</v>
      </c>
      <c r="D7" s="16">
        <v>1.8857840400000001</v>
      </c>
    </row>
    <row r="8" spans="1:4" x14ac:dyDescent="0.4">
      <c r="C8" s="16">
        <v>0.70039554000000004</v>
      </c>
      <c r="D8" s="16">
        <v>1.8330663979999999</v>
      </c>
    </row>
    <row r="9" spans="1:4" x14ac:dyDescent="0.4">
      <c r="C9" s="16">
        <v>1.155830653</v>
      </c>
      <c r="D9" s="16">
        <v>1.6290511670000001</v>
      </c>
    </row>
    <row r="10" spans="1:4" x14ac:dyDescent="0.4">
      <c r="C10" s="16">
        <v>1.712824323</v>
      </c>
      <c r="D10" s="16">
        <v>1.3825125460000001</v>
      </c>
    </row>
    <row r="11" spans="1:4" x14ac:dyDescent="0.4">
      <c r="C11" s="16"/>
      <c r="D11" s="16">
        <v>0.95568686999999997</v>
      </c>
    </row>
    <row r="12" spans="1:4" x14ac:dyDescent="0.4">
      <c r="C12" s="3"/>
    </row>
    <row r="13" spans="1:4" x14ac:dyDescent="0.4">
      <c r="C13" s="2" t="s">
        <v>1</v>
      </c>
    </row>
    <row r="14" spans="1:4" x14ac:dyDescent="0.4">
      <c r="B14" s="5"/>
      <c r="C14" s="7" t="str">
        <f>C5</f>
        <v>NC</v>
      </c>
      <c r="D14" s="7" t="str">
        <f>D5</f>
        <v>HFD</v>
      </c>
    </row>
    <row r="15" spans="1:4" x14ac:dyDescent="0.2">
      <c r="B15" s="6" t="s">
        <v>2</v>
      </c>
      <c r="C15" s="16">
        <f>AVERAGE(C6:C11)</f>
        <v>0.99593580280000005</v>
      </c>
      <c r="D15" s="16">
        <f>AVERAGE(D6:D11)</f>
        <v>1.646269433333333</v>
      </c>
    </row>
    <row r="16" spans="1:4" x14ac:dyDescent="0.2">
      <c r="B16" s="6" t="s">
        <v>3</v>
      </c>
      <c r="C16" s="16">
        <f>STDEV(C6:C11)/SQRT(COUNT(C6:C11))</f>
        <v>0.19947562152814816</v>
      </c>
      <c r="D16" s="16">
        <f>STDEV(D6:D11)/SQRT(COUNT(D6:D11))</f>
        <v>0.17666561194066263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770F-ACC1-4E96-9049-839C8A0C93E8}">
  <dimension ref="A1:H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12.25" style="2" customWidth="1"/>
    <col min="4" max="4" width="12.75" style="2" customWidth="1"/>
    <col min="5" max="5" width="8.75" style="2"/>
    <col min="6" max="6" width="11.875" style="2" customWidth="1"/>
    <col min="7" max="7" width="12.25" style="2" customWidth="1"/>
    <col min="8" max="16384" width="8.75" style="2"/>
  </cols>
  <sheetData>
    <row r="1" spans="1:8" ht="15" x14ac:dyDescent="0.25">
      <c r="A1" s="1" t="s">
        <v>137</v>
      </c>
      <c r="B1" s="8"/>
    </row>
    <row r="3" spans="1:8" x14ac:dyDescent="0.4">
      <c r="C3" s="2" t="s">
        <v>0</v>
      </c>
    </row>
    <row r="4" spans="1:8" x14ac:dyDescent="0.4">
      <c r="C4" s="7" t="s">
        <v>62</v>
      </c>
      <c r="F4" s="7" t="s">
        <v>62</v>
      </c>
    </row>
    <row r="5" spans="1:8" x14ac:dyDescent="0.4">
      <c r="C5" s="7" t="s">
        <v>63</v>
      </c>
      <c r="F5" s="7" t="s">
        <v>64</v>
      </c>
    </row>
    <row r="6" spans="1:8" x14ac:dyDescent="0.4">
      <c r="C6" s="7" t="s">
        <v>57</v>
      </c>
      <c r="D6" s="7" t="s">
        <v>58</v>
      </c>
      <c r="F6" s="7" t="s">
        <v>57</v>
      </c>
      <c r="G6" s="7" t="s">
        <v>58</v>
      </c>
    </row>
    <row r="7" spans="1:8" x14ac:dyDescent="0.4">
      <c r="C7" s="16">
        <v>0.77743592699999997</v>
      </c>
      <c r="D7" s="16">
        <v>3.9833720709999998</v>
      </c>
      <c r="E7" s="20"/>
      <c r="F7" s="16">
        <v>0.72893680000000005</v>
      </c>
      <c r="G7" s="16">
        <v>2.3669328300000001</v>
      </c>
      <c r="H7" s="20"/>
    </row>
    <row r="8" spans="1:8" x14ac:dyDescent="0.4">
      <c r="C8" s="16">
        <v>0.98787926000000004</v>
      </c>
      <c r="D8" s="16">
        <v>1.4982952469999999</v>
      </c>
      <c r="E8" s="20"/>
      <c r="F8" s="16">
        <v>1.03631267</v>
      </c>
      <c r="G8" s="16">
        <v>1.25635648</v>
      </c>
      <c r="H8" s="20"/>
    </row>
    <row r="9" spans="1:8" x14ac:dyDescent="0.4">
      <c r="C9" s="16">
        <v>1.023673193</v>
      </c>
      <c r="D9" s="16">
        <v>2.081441785</v>
      </c>
      <c r="E9" s="20"/>
      <c r="F9" s="16">
        <v>1.1443301800000001</v>
      </c>
      <c r="G9" s="16">
        <v>1.41249699</v>
      </c>
      <c r="H9" s="20"/>
    </row>
    <row r="10" spans="1:8" x14ac:dyDescent="0.4">
      <c r="C10" s="16">
        <v>1.2110116209999999</v>
      </c>
      <c r="D10" s="16">
        <v>3.4388445760000002</v>
      </c>
      <c r="E10" s="20"/>
      <c r="F10" s="16">
        <v>1.09042035</v>
      </c>
      <c r="G10" s="16">
        <v>1.7606468</v>
      </c>
      <c r="H10" s="20"/>
    </row>
    <row r="11" spans="1:8" x14ac:dyDescent="0.4">
      <c r="C11" s="19"/>
      <c r="D11" s="20"/>
      <c r="E11" s="20"/>
      <c r="F11" s="19"/>
      <c r="G11" s="20"/>
      <c r="H11" s="20"/>
    </row>
    <row r="12" spans="1:8" x14ac:dyDescent="0.4">
      <c r="C12" s="20" t="s">
        <v>1</v>
      </c>
      <c r="D12" s="20"/>
      <c r="E12" s="20"/>
      <c r="F12" s="20" t="s">
        <v>1</v>
      </c>
      <c r="G12" s="20"/>
      <c r="H12" s="20"/>
    </row>
    <row r="13" spans="1:8" x14ac:dyDescent="0.4">
      <c r="B13" s="5"/>
      <c r="C13" s="16" t="str">
        <f>C6</f>
        <v>NC</v>
      </c>
      <c r="D13" s="16" t="str">
        <f>D6</f>
        <v>HFD</v>
      </c>
      <c r="E13" s="20"/>
      <c r="F13" s="16" t="str">
        <f>F6</f>
        <v>NC</v>
      </c>
      <c r="G13" s="16" t="str">
        <f>G6</f>
        <v>HFD</v>
      </c>
      <c r="H13" s="20"/>
    </row>
    <row r="14" spans="1:8" x14ac:dyDescent="0.2">
      <c r="B14" s="6" t="s">
        <v>2</v>
      </c>
      <c r="C14" s="16">
        <f>AVERAGE(C7:C10)</f>
        <v>1.00000000025</v>
      </c>
      <c r="D14" s="16">
        <f>AVERAGE(D7:D10)</f>
        <v>2.7504884197499999</v>
      </c>
      <c r="E14" s="20"/>
      <c r="F14" s="16">
        <f>AVERAGE(F7:F10)</f>
        <v>1</v>
      </c>
      <c r="G14" s="16">
        <f>AVERAGE(G7:G10)</f>
        <v>1.6991082749999999</v>
      </c>
      <c r="H14" s="20"/>
    </row>
    <row r="15" spans="1:8" x14ac:dyDescent="0.2">
      <c r="B15" s="6" t="s">
        <v>3</v>
      </c>
      <c r="C15" s="16">
        <f>STDEV(C7:C10)/SQRT(COUNT(C7:C10))</f>
        <v>8.8866943231796197E-2</v>
      </c>
      <c r="D15" s="16">
        <f>STDEV(D7:D10)/SQRT(COUNT(D7:D10))</f>
        <v>0.57803167709613357</v>
      </c>
      <c r="E15" s="20"/>
      <c r="F15" s="16">
        <f>STDEV(F7:F10)/SQRT(COUNT(F7:F10))</f>
        <v>9.300578339979905E-2</v>
      </c>
      <c r="G15" s="16">
        <f>STDEV(G7:G10)/SQRT(COUNT(G7:G10))</f>
        <v>0.24629788992620261</v>
      </c>
      <c r="H15" s="20"/>
    </row>
    <row r="16" spans="1:8" x14ac:dyDescent="0.4">
      <c r="C16" s="20"/>
      <c r="D16" s="20"/>
      <c r="E16" s="20"/>
      <c r="F16" s="20"/>
      <c r="G16" s="20"/>
      <c r="H16" s="20"/>
    </row>
    <row r="17" spans="3:8" x14ac:dyDescent="0.4">
      <c r="C17" s="20"/>
      <c r="D17" s="20"/>
      <c r="E17" s="20"/>
      <c r="F17" s="20"/>
      <c r="G17" s="20"/>
      <c r="H17" s="20"/>
    </row>
    <row r="18" spans="3:8" x14ac:dyDescent="0.4">
      <c r="C18" s="20"/>
      <c r="D18" s="20"/>
      <c r="E18" s="20"/>
      <c r="F18" s="20"/>
      <c r="G18" s="20"/>
      <c r="H18" s="20"/>
    </row>
    <row r="19" spans="3:8" x14ac:dyDescent="0.4">
      <c r="C19" s="20"/>
      <c r="D19" s="20"/>
      <c r="E19" s="20"/>
      <c r="F19" s="20"/>
      <c r="G19" s="20"/>
      <c r="H19" s="20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78C6-E8A0-4E23-ABB0-69231F1851AC}">
  <dimension ref="A1:D19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12.25" style="2" customWidth="1"/>
    <col min="4" max="4" width="12.75" style="2" customWidth="1"/>
    <col min="5" max="16384" width="8.75" style="2"/>
  </cols>
  <sheetData>
    <row r="1" spans="1:4" ht="15" x14ac:dyDescent="0.25">
      <c r="A1" s="1" t="s">
        <v>138</v>
      </c>
      <c r="B1" s="8"/>
    </row>
    <row r="3" spans="1:4" x14ac:dyDescent="0.4">
      <c r="C3" s="2" t="s">
        <v>0</v>
      </c>
    </row>
    <row r="4" spans="1:4" x14ac:dyDescent="0.4">
      <c r="C4" s="7" t="s">
        <v>45</v>
      </c>
    </row>
    <row r="5" spans="1:4" x14ac:dyDescent="0.4">
      <c r="C5" s="7" t="s">
        <v>57</v>
      </c>
      <c r="D5" s="7" t="s">
        <v>58</v>
      </c>
    </row>
    <row r="6" spans="1:4" x14ac:dyDescent="0.4">
      <c r="C6" s="16">
        <v>0.77155841882021714</v>
      </c>
      <c r="D6" s="16">
        <v>0.87672259587129231</v>
      </c>
    </row>
    <row r="7" spans="1:4" x14ac:dyDescent="0.4">
      <c r="C7" s="16">
        <v>0.72198156526035007</v>
      </c>
      <c r="D7" s="16">
        <v>1.2033325633178564</v>
      </c>
    </row>
    <row r="8" spans="1:4" x14ac:dyDescent="0.4">
      <c r="C8" s="16">
        <v>0.82654302031314042</v>
      </c>
      <c r="D8" s="16">
        <v>0.87530146945074316</v>
      </c>
    </row>
    <row r="9" spans="1:4" x14ac:dyDescent="0.4">
      <c r="C9" s="16">
        <v>0.98991100199276716</v>
      </c>
      <c r="D9" s="16">
        <v>1.6278105251397943</v>
      </c>
    </row>
    <row r="10" spans="1:4" x14ac:dyDescent="0.4">
      <c r="C10" s="16">
        <v>1.160662424519801</v>
      </c>
      <c r="D10" s="16">
        <v>0.82062374277590699</v>
      </c>
    </row>
    <row r="11" spans="1:4" x14ac:dyDescent="0.4">
      <c r="C11" s="16">
        <v>0.9188073352045254</v>
      </c>
      <c r="D11" s="16">
        <v>1.2755495479200367</v>
      </c>
    </row>
    <row r="12" spans="1:4" x14ac:dyDescent="0.4">
      <c r="C12" s="16">
        <v>1.2297612333088563</v>
      </c>
      <c r="D12" s="16">
        <v>1.4820399969682487</v>
      </c>
    </row>
    <row r="13" spans="1:4" x14ac:dyDescent="0.4">
      <c r="C13" s="16"/>
      <c r="D13" s="16">
        <v>2.0339911792856618</v>
      </c>
    </row>
    <row r="14" spans="1:4" x14ac:dyDescent="0.4">
      <c r="C14" s="16"/>
      <c r="D14" s="16">
        <v>1.6119085468657435</v>
      </c>
    </row>
    <row r="15" spans="1:4" x14ac:dyDescent="0.4">
      <c r="C15" s="3"/>
    </row>
    <row r="16" spans="1:4" x14ac:dyDescent="0.4">
      <c r="C16" s="2" t="s">
        <v>1</v>
      </c>
    </row>
    <row r="17" spans="2:4" x14ac:dyDescent="0.4">
      <c r="B17" s="5"/>
      <c r="C17" s="7" t="str">
        <f>C5</f>
        <v>NC</v>
      </c>
      <c r="D17" s="7" t="str">
        <f>D5</f>
        <v>HFD</v>
      </c>
    </row>
    <row r="18" spans="2:4" x14ac:dyDescent="0.2">
      <c r="B18" s="6" t="s">
        <v>2</v>
      </c>
      <c r="C18" s="16">
        <f>AVERAGE(C6:C14)</f>
        <v>0.94560357134566542</v>
      </c>
      <c r="D18" s="16">
        <f>AVERAGE(D6:D14)</f>
        <v>1.3119200186216982</v>
      </c>
    </row>
    <row r="19" spans="2:4" x14ac:dyDescent="0.2">
      <c r="B19" s="6" t="s">
        <v>3</v>
      </c>
      <c r="C19" s="16">
        <f>STDEV(C6:C14)/SQRT(COUNT(C6:C14))</f>
        <v>7.3054285979386527E-2</v>
      </c>
      <c r="D19" s="16">
        <f>STDEV(D6:D14)/SQRT(COUNT(D6:D14))</f>
        <v>0.13817391058506642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77DA-CBED-45D1-ABAE-18D5EBED9EF1}">
  <dimension ref="A1:E21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3" width="12.25" style="2" customWidth="1"/>
    <col min="4" max="4" width="12.75" style="2" customWidth="1"/>
    <col min="5" max="5" width="11.75" style="2" customWidth="1"/>
    <col min="6" max="16384" width="8.75" style="2"/>
  </cols>
  <sheetData>
    <row r="1" spans="1:5" ht="15" x14ac:dyDescent="0.25">
      <c r="A1" s="1" t="s">
        <v>139</v>
      </c>
      <c r="B1" s="8"/>
    </row>
    <row r="3" spans="1:5" x14ac:dyDescent="0.4">
      <c r="C3" s="2" t="s">
        <v>0</v>
      </c>
    </row>
    <row r="4" spans="1:5" x14ac:dyDescent="0.4">
      <c r="C4" s="7" t="s">
        <v>5</v>
      </c>
    </row>
    <row r="5" spans="1:5" x14ac:dyDescent="0.4">
      <c r="C5" s="7" t="s">
        <v>65</v>
      </c>
      <c r="D5" s="7" t="s">
        <v>66</v>
      </c>
      <c r="E5" s="7" t="s">
        <v>67</v>
      </c>
    </row>
    <row r="6" spans="1:5" x14ac:dyDescent="0.4">
      <c r="C6" s="15">
        <v>24.4</v>
      </c>
      <c r="D6" s="15">
        <v>37.6</v>
      </c>
      <c r="E6" s="15">
        <v>38.1</v>
      </c>
    </row>
    <row r="7" spans="1:5" x14ac:dyDescent="0.4">
      <c r="C7" s="15">
        <v>28</v>
      </c>
      <c r="D7" s="15">
        <v>39.200000000000003</v>
      </c>
      <c r="E7" s="15">
        <v>37.200000000000003</v>
      </c>
    </row>
    <row r="8" spans="1:5" x14ac:dyDescent="0.4">
      <c r="C8" s="15">
        <v>26.3</v>
      </c>
      <c r="D8" s="15">
        <v>37.299999999999997</v>
      </c>
      <c r="E8" s="15">
        <v>40.1</v>
      </c>
    </row>
    <row r="9" spans="1:5" x14ac:dyDescent="0.4">
      <c r="C9" s="15">
        <v>26.9</v>
      </c>
      <c r="D9" s="15">
        <v>39.9</v>
      </c>
      <c r="E9" s="15">
        <v>33.6</v>
      </c>
    </row>
    <row r="10" spans="1:5" x14ac:dyDescent="0.4">
      <c r="C10" s="15">
        <v>23.8</v>
      </c>
      <c r="D10" s="15">
        <v>34.799999999999997</v>
      </c>
      <c r="E10" s="15">
        <v>35.299999999999997</v>
      </c>
    </row>
    <row r="11" spans="1:5" x14ac:dyDescent="0.4">
      <c r="C11" s="15">
        <v>24.6</v>
      </c>
      <c r="D11" s="15">
        <v>37.5</v>
      </c>
      <c r="E11" s="15">
        <v>38</v>
      </c>
    </row>
    <row r="12" spans="1:5" x14ac:dyDescent="0.4">
      <c r="C12" s="15">
        <v>25.7</v>
      </c>
      <c r="D12" s="15">
        <v>34.200000000000003</v>
      </c>
      <c r="E12" s="15">
        <v>41.8</v>
      </c>
    </row>
    <row r="13" spans="1:5" x14ac:dyDescent="0.4">
      <c r="C13" s="15">
        <v>24.6</v>
      </c>
      <c r="D13" s="15">
        <v>35.700000000000003</v>
      </c>
      <c r="E13" s="15">
        <v>38</v>
      </c>
    </row>
    <row r="14" spans="1:5" x14ac:dyDescent="0.4">
      <c r="C14" s="15">
        <v>23</v>
      </c>
      <c r="D14" s="15">
        <v>34.9</v>
      </c>
      <c r="E14" s="15">
        <v>35.299999999999997</v>
      </c>
    </row>
    <row r="15" spans="1:5" x14ac:dyDescent="0.4">
      <c r="C15" s="15">
        <v>23</v>
      </c>
      <c r="D15" s="15"/>
      <c r="E15" s="15"/>
    </row>
    <row r="16" spans="1:5" x14ac:dyDescent="0.4">
      <c r="C16" s="15">
        <v>26.7</v>
      </c>
      <c r="D16" s="15"/>
      <c r="E16" s="15"/>
    </row>
    <row r="17" spans="2:5" x14ac:dyDescent="0.4">
      <c r="C17" s="17"/>
      <c r="D17" s="18"/>
      <c r="E17" s="18"/>
    </row>
    <row r="18" spans="2:5" x14ac:dyDescent="0.4">
      <c r="C18" s="18" t="s">
        <v>1</v>
      </c>
      <c r="D18" s="18"/>
      <c r="E18" s="18"/>
    </row>
    <row r="19" spans="2:5" x14ac:dyDescent="0.4">
      <c r="B19" s="5"/>
      <c r="C19" s="15" t="str">
        <f>C5</f>
        <v>NC-IgG</v>
      </c>
      <c r="D19" s="15" t="str">
        <f>D5</f>
        <v>HFD-IgG</v>
      </c>
      <c r="E19" s="15" t="str">
        <f>E5</f>
        <v>HFD-LPAM1</v>
      </c>
    </row>
    <row r="20" spans="2:5" x14ac:dyDescent="0.2">
      <c r="B20" s="6" t="s">
        <v>2</v>
      </c>
      <c r="C20" s="15">
        <f>AVERAGE(C6:C16)</f>
        <v>25.181818181818183</v>
      </c>
      <c r="D20" s="15">
        <f>AVERAGE(D6:D16)</f>
        <v>36.788888888888884</v>
      </c>
      <c r="E20" s="15">
        <f>AVERAGE(E6:E16)</f>
        <v>37.488888888888894</v>
      </c>
    </row>
    <row r="21" spans="2:5" x14ac:dyDescent="0.2">
      <c r="B21" s="6" t="s">
        <v>3</v>
      </c>
      <c r="C21" s="15">
        <f>STDEV(C6:C16)/SQRT(COUNT(C6:C16))</f>
        <v>0.49942115253892255</v>
      </c>
      <c r="D21" s="15">
        <f>STDEV(D6:D16)/SQRT(COUNT(D6:D16))</f>
        <v>0.67008383481398237</v>
      </c>
      <c r="E21" s="15">
        <f>STDEV(E6:E16)/SQRT(COUNT(E6:E16))</f>
        <v>0.84235853484995804</v>
      </c>
    </row>
  </sheetData>
  <phoneticPr fontId="3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97FE-A7FF-4E38-99AA-E8453F24848F}">
  <dimension ref="A1:E19"/>
  <sheetViews>
    <sheetView zoomScaleNormal="100" workbookViewId="0">
      <selection activeCell="D12" sqref="D12"/>
    </sheetView>
  </sheetViews>
  <sheetFormatPr defaultRowHeight="18.75" x14ac:dyDescent="0.4"/>
  <cols>
    <col min="3" max="3" width="12.125" customWidth="1"/>
    <col min="4" max="4" width="12.875" customWidth="1"/>
    <col min="5" max="5" width="11.75" bestFit="1" customWidth="1"/>
  </cols>
  <sheetData>
    <row r="1" spans="1:5" ht="18" x14ac:dyDescent="0.25">
      <c r="A1" s="1" t="s">
        <v>140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9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5">
        <v>142</v>
      </c>
      <c r="D6" s="15">
        <v>169</v>
      </c>
      <c r="E6" s="15">
        <v>173</v>
      </c>
    </row>
    <row r="7" spans="1:5" x14ac:dyDescent="0.4">
      <c r="A7" s="2"/>
      <c r="B7" s="2"/>
      <c r="C7" s="15">
        <v>138</v>
      </c>
      <c r="D7" s="15">
        <v>183</v>
      </c>
      <c r="E7" s="15">
        <v>203</v>
      </c>
    </row>
    <row r="8" spans="1:5" x14ac:dyDescent="0.4">
      <c r="A8" s="2"/>
      <c r="B8" s="2"/>
      <c r="C8" s="15">
        <v>105</v>
      </c>
      <c r="D8" s="15">
        <v>145</v>
      </c>
      <c r="E8" s="15">
        <v>176</v>
      </c>
    </row>
    <row r="9" spans="1:5" x14ac:dyDescent="0.4">
      <c r="A9" s="2"/>
      <c r="B9" s="2"/>
      <c r="C9" s="15">
        <v>141</v>
      </c>
      <c r="D9" s="15">
        <v>178</v>
      </c>
      <c r="E9" s="15">
        <v>193</v>
      </c>
    </row>
    <row r="10" spans="1:5" x14ac:dyDescent="0.4">
      <c r="A10" s="2"/>
      <c r="B10" s="2"/>
      <c r="C10" s="15">
        <v>144</v>
      </c>
      <c r="D10" s="15">
        <v>186</v>
      </c>
      <c r="E10" s="15">
        <v>209</v>
      </c>
    </row>
    <row r="11" spans="1:5" x14ac:dyDescent="0.4">
      <c r="A11" s="2"/>
      <c r="B11" s="2"/>
      <c r="C11" s="15">
        <v>139</v>
      </c>
      <c r="D11" s="15"/>
      <c r="E11" s="15"/>
    </row>
    <row r="12" spans="1:5" x14ac:dyDescent="0.4">
      <c r="A12" s="2"/>
      <c r="B12" s="2"/>
      <c r="C12" s="17"/>
      <c r="D12" s="18"/>
      <c r="E12" s="18"/>
    </row>
    <row r="13" spans="1:5" x14ac:dyDescent="0.4">
      <c r="A13" s="2"/>
      <c r="B13" s="2"/>
      <c r="C13" s="18" t="s">
        <v>1</v>
      </c>
      <c r="D13" s="18"/>
      <c r="E13" s="18"/>
    </row>
    <row r="14" spans="1:5" x14ac:dyDescent="0.4">
      <c r="A14" s="2"/>
      <c r="B14" s="5"/>
      <c r="C14" s="15" t="str">
        <f>C5</f>
        <v>NC-IgG</v>
      </c>
      <c r="D14" s="15" t="str">
        <f>D5</f>
        <v>HFD-IgG</v>
      </c>
      <c r="E14" s="15" t="str">
        <f>E5</f>
        <v>HFD-LPAM1</v>
      </c>
    </row>
    <row r="15" spans="1:5" x14ac:dyDescent="0.2">
      <c r="A15" s="2"/>
      <c r="B15" s="6" t="s">
        <v>2</v>
      </c>
      <c r="C15" s="15">
        <f>AVERAGE(C6:C11)</f>
        <v>134.83333333333334</v>
      </c>
      <c r="D15" s="15">
        <f>AVERAGE(D6:D11)</f>
        <v>172.2</v>
      </c>
      <c r="E15" s="15">
        <f>AVERAGE(E6:E11)</f>
        <v>190.8</v>
      </c>
    </row>
    <row r="16" spans="1:5" x14ac:dyDescent="0.2">
      <c r="A16" s="2"/>
      <c r="B16" s="6" t="s">
        <v>3</v>
      </c>
      <c r="C16" s="15">
        <f>STDEV(C6:C11)/SQRT(COUNT(C6:C11))</f>
        <v>6.0300175050418483</v>
      </c>
      <c r="D16" s="15">
        <f>STDEV(D6:D11)/SQRT(COUNT(D6:D11))</f>
        <v>7.385120175054702</v>
      </c>
      <c r="E16" s="15">
        <f>STDEV(E6:E11)/SQRT(COUNT(E6:E11))</f>
        <v>7.1442284397967004</v>
      </c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</sheetData>
  <phoneticPr fontId="3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63E4-17A8-42A8-84B7-AB2676D63C50}">
  <dimension ref="A1:E19"/>
  <sheetViews>
    <sheetView workbookViewId="0">
      <selection activeCell="A2" sqref="A2"/>
    </sheetView>
  </sheetViews>
  <sheetFormatPr defaultRowHeight="18.75" x14ac:dyDescent="0.4"/>
  <cols>
    <col min="3" max="3" width="12.125" customWidth="1"/>
    <col min="4" max="4" width="12.875" customWidth="1"/>
    <col min="5" max="5" width="11.75" bestFit="1" customWidth="1"/>
  </cols>
  <sheetData>
    <row r="1" spans="1:5" x14ac:dyDescent="0.25">
      <c r="A1" s="1" t="s">
        <v>141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70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2">
        <v>1.2849999999999999</v>
      </c>
      <c r="D6" s="12">
        <v>2.87</v>
      </c>
      <c r="E6" s="12">
        <v>2.8450000000000002</v>
      </c>
    </row>
    <row r="7" spans="1:5" x14ac:dyDescent="0.4">
      <c r="A7" s="2"/>
      <c r="B7" s="2"/>
      <c r="C7" s="12">
        <v>1.105</v>
      </c>
      <c r="D7" s="12">
        <v>2.8</v>
      </c>
      <c r="E7" s="12">
        <v>2.52</v>
      </c>
    </row>
    <row r="8" spans="1:5" x14ac:dyDescent="0.4">
      <c r="A8" s="2"/>
      <c r="B8" s="2"/>
      <c r="C8" s="12">
        <v>1.105</v>
      </c>
      <c r="D8" s="12">
        <v>2.3849999999999998</v>
      </c>
      <c r="E8" s="12">
        <v>1.885</v>
      </c>
    </row>
    <row r="9" spans="1:5" x14ac:dyDescent="0.4">
      <c r="A9" s="2"/>
      <c r="B9" s="2"/>
      <c r="C9" s="12">
        <v>0.86499999999999999</v>
      </c>
      <c r="D9" s="12">
        <v>2.15</v>
      </c>
      <c r="E9" s="12">
        <v>1.53</v>
      </c>
    </row>
    <row r="10" spans="1:5" x14ac:dyDescent="0.4">
      <c r="A10" s="2"/>
      <c r="B10" s="2"/>
      <c r="C10" s="12">
        <v>0.65500000000000003</v>
      </c>
      <c r="D10" s="12">
        <v>1.78</v>
      </c>
      <c r="E10" s="12">
        <v>1.56</v>
      </c>
    </row>
    <row r="11" spans="1:5" x14ac:dyDescent="0.4">
      <c r="A11" s="2"/>
      <c r="B11" s="2"/>
      <c r="C11" s="12">
        <v>0.15</v>
      </c>
      <c r="D11" s="12"/>
      <c r="E11" s="12"/>
    </row>
    <row r="12" spans="1:5" x14ac:dyDescent="0.4">
      <c r="A12" s="2"/>
      <c r="B12" s="2"/>
      <c r="C12" s="35"/>
      <c r="D12" s="34"/>
      <c r="E12" s="34"/>
    </row>
    <row r="13" spans="1:5" x14ac:dyDescent="0.4">
      <c r="A13" s="2"/>
      <c r="B13" s="2"/>
      <c r="C13" s="34" t="s">
        <v>1</v>
      </c>
      <c r="D13" s="34"/>
      <c r="E13" s="34"/>
    </row>
    <row r="14" spans="1:5" x14ac:dyDescent="0.4">
      <c r="A14" s="2"/>
      <c r="B14" s="5"/>
      <c r="C14" s="12" t="str">
        <f>C5</f>
        <v>NC-IgG</v>
      </c>
      <c r="D14" s="12" t="str">
        <f>D5</f>
        <v>HFD-IgG</v>
      </c>
      <c r="E14" s="12" t="str">
        <f>E5</f>
        <v>HFD-LPAM1</v>
      </c>
    </row>
    <row r="15" spans="1:5" x14ac:dyDescent="0.2">
      <c r="A15" s="2"/>
      <c r="B15" s="6" t="s">
        <v>2</v>
      </c>
      <c r="C15" s="12">
        <f>AVERAGE(C6:C11)</f>
        <v>0.86083333333333334</v>
      </c>
      <c r="D15" s="12">
        <f>AVERAGE(D6:D11)</f>
        <v>2.3969999999999998</v>
      </c>
      <c r="E15" s="12">
        <f>AVERAGE(E6:E11)</f>
        <v>2.0680000000000001</v>
      </c>
    </row>
    <row r="16" spans="1:5" x14ac:dyDescent="0.2">
      <c r="A16" s="2"/>
      <c r="B16" s="6" t="s">
        <v>3</v>
      </c>
      <c r="C16" s="12">
        <f>STDEV(C6:C11)/SQRT(COUNT(C6:C11))</f>
        <v>0.16801000300908012</v>
      </c>
      <c r="D16" s="12">
        <f>STDEV(D6:D11)/SQRT(COUNT(D6:D11))</f>
        <v>0.20346744211298279</v>
      </c>
      <c r="E16" s="12">
        <f>STDEV(E6:E11)/SQRT(COUNT(E6:E11))</f>
        <v>0.26353652498278157</v>
      </c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</sheetData>
  <phoneticPr fontId="3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26DD-B9F5-4ACB-8D29-6DFA92E2C4B1}">
  <dimension ref="A1:E24"/>
  <sheetViews>
    <sheetView workbookViewId="0">
      <selection activeCell="A2" sqref="A2"/>
    </sheetView>
  </sheetViews>
  <sheetFormatPr defaultRowHeight="18.75" x14ac:dyDescent="0.4"/>
  <cols>
    <col min="3" max="3" width="12" customWidth="1"/>
    <col min="4" max="4" width="11.375" customWidth="1"/>
    <col min="5" max="5" width="10.875" customWidth="1"/>
  </cols>
  <sheetData>
    <row r="1" spans="1:5" ht="18" x14ac:dyDescent="0.25">
      <c r="A1" s="1" t="s">
        <v>142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12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5">
        <v>8.5</v>
      </c>
      <c r="D6" s="15">
        <v>7</v>
      </c>
      <c r="E6" s="15">
        <v>7.5</v>
      </c>
    </row>
    <row r="7" spans="1:5" x14ac:dyDescent="0.4">
      <c r="A7" s="2"/>
      <c r="B7" s="2"/>
      <c r="C7" s="15">
        <v>9.5</v>
      </c>
      <c r="D7" s="15">
        <v>7.5</v>
      </c>
      <c r="E7" s="15">
        <v>8</v>
      </c>
    </row>
    <row r="8" spans="1:5" x14ac:dyDescent="0.4">
      <c r="A8" s="2"/>
      <c r="B8" s="2"/>
      <c r="C8" s="15">
        <v>8.5</v>
      </c>
      <c r="D8" s="15">
        <v>7</v>
      </c>
      <c r="E8" s="15">
        <v>8</v>
      </c>
    </row>
    <row r="9" spans="1:5" x14ac:dyDescent="0.4">
      <c r="A9" s="2"/>
      <c r="B9" s="2"/>
      <c r="C9" s="15">
        <v>8.5</v>
      </c>
      <c r="D9" s="15">
        <v>7.5</v>
      </c>
      <c r="E9" s="15">
        <v>8</v>
      </c>
    </row>
    <row r="10" spans="1:5" x14ac:dyDescent="0.4">
      <c r="A10" s="2"/>
      <c r="B10" s="2"/>
      <c r="C10" s="15">
        <v>9</v>
      </c>
      <c r="D10" s="15">
        <v>7</v>
      </c>
      <c r="E10" s="15">
        <v>8</v>
      </c>
    </row>
    <row r="11" spans="1:5" x14ac:dyDescent="0.4">
      <c r="A11" s="2"/>
      <c r="B11" s="2"/>
      <c r="C11" s="15">
        <v>9</v>
      </c>
      <c r="D11" s="15">
        <v>7</v>
      </c>
      <c r="E11" s="15">
        <v>8</v>
      </c>
    </row>
    <row r="12" spans="1:5" x14ac:dyDescent="0.4">
      <c r="A12" s="2"/>
      <c r="B12" s="2"/>
      <c r="C12" s="15">
        <v>8</v>
      </c>
      <c r="D12" s="15">
        <v>7.5</v>
      </c>
      <c r="E12" s="15">
        <v>8.5</v>
      </c>
    </row>
    <row r="13" spans="1:5" x14ac:dyDescent="0.4">
      <c r="A13" s="2"/>
      <c r="B13" s="2"/>
      <c r="C13" s="15">
        <v>9</v>
      </c>
      <c r="D13" s="15">
        <v>7</v>
      </c>
      <c r="E13" s="15">
        <v>7.5</v>
      </c>
    </row>
    <row r="14" spans="1:5" x14ac:dyDescent="0.4">
      <c r="A14" s="2"/>
      <c r="B14" s="2"/>
      <c r="C14" s="15">
        <v>7.5</v>
      </c>
      <c r="D14" s="15">
        <v>7.5</v>
      </c>
      <c r="E14" s="15">
        <v>7</v>
      </c>
    </row>
    <row r="15" spans="1:5" x14ac:dyDescent="0.4">
      <c r="A15" s="2"/>
      <c r="B15" s="2"/>
      <c r="C15" s="15">
        <v>8.5</v>
      </c>
      <c r="D15" s="15"/>
      <c r="E15" s="15"/>
    </row>
    <row r="16" spans="1:5" x14ac:dyDescent="0.4">
      <c r="A16" s="2"/>
      <c r="B16" s="2"/>
      <c r="C16" s="15">
        <v>10</v>
      </c>
      <c r="D16" s="15"/>
      <c r="E16" s="15"/>
    </row>
    <row r="17" spans="1:5" x14ac:dyDescent="0.4">
      <c r="A17" s="2"/>
      <c r="B17" s="2"/>
      <c r="C17" s="17"/>
      <c r="D17" s="18"/>
      <c r="E17" s="18"/>
    </row>
    <row r="18" spans="1:5" x14ac:dyDescent="0.4">
      <c r="A18" s="2"/>
      <c r="B18" s="2"/>
      <c r="C18" s="18" t="s">
        <v>1</v>
      </c>
      <c r="D18" s="18"/>
      <c r="E18" s="18"/>
    </row>
    <row r="19" spans="1:5" x14ac:dyDescent="0.4">
      <c r="A19" s="2"/>
      <c r="B19" s="5"/>
      <c r="C19" s="15" t="str">
        <f>C5</f>
        <v>NC-IgG</v>
      </c>
      <c r="D19" s="15" t="str">
        <f>D5</f>
        <v>HFD-IgG</v>
      </c>
      <c r="E19" s="15" t="str">
        <f>E5</f>
        <v>HFD-LPAM1</v>
      </c>
    </row>
    <row r="20" spans="1:5" x14ac:dyDescent="0.2">
      <c r="A20" s="2"/>
      <c r="B20" s="6" t="s">
        <v>2</v>
      </c>
      <c r="C20" s="15">
        <f>AVERAGE(C6:C16)</f>
        <v>8.7272727272727266</v>
      </c>
      <c r="D20" s="15">
        <f>AVERAGE(D6:D16)</f>
        <v>7.2222222222222223</v>
      </c>
      <c r="E20" s="15">
        <f>AVERAGE(E6:E16)</f>
        <v>7.833333333333333</v>
      </c>
    </row>
    <row r="21" spans="1:5" x14ac:dyDescent="0.2">
      <c r="A21" s="2"/>
      <c r="B21" s="6" t="s">
        <v>3</v>
      </c>
      <c r="C21" s="15">
        <f>STDEV(C6:C16)/SQRT(COUNT(C6:C16))</f>
        <v>0.20630555850745849</v>
      </c>
      <c r="D21" s="15">
        <f>STDEV(D6:D16)/SQRT(COUNT(D6:D16))</f>
        <v>8.7841046115788315E-2</v>
      </c>
      <c r="E21" s="15">
        <f>STDEV(E6:E16)/SQRT(COUNT(E6:E16))</f>
        <v>0.14433756729740643</v>
      </c>
    </row>
    <row r="22" spans="1:5" x14ac:dyDescent="0.4">
      <c r="A22" s="2"/>
      <c r="B22" s="2"/>
      <c r="C22" s="2"/>
      <c r="D22" s="2"/>
      <c r="E22" s="2"/>
    </row>
    <row r="23" spans="1:5" x14ac:dyDescent="0.4">
      <c r="A23" s="2"/>
      <c r="B23" s="2"/>
      <c r="C23" s="2"/>
      <c r="D23" s="2"/>
      <c r="E23" s="2"/>
    </row>
    <row r="24" spans="1:5" x14ac:dyDescent="0.4">
      <c r="A24" s="2"/>
      <c r="B24" s="2"/>
      <c r="C24" s="2"/>
      <c r="D24" s="2"/>
      <c r="E24" s="2"/>
    </row>
  </sheetData>
  <phoneticPr fontId="3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B932-008C-4FDA-A62E-F6BF1D76BCC4}">
  <dimension ref="A1:E18"/>
  <sheetViews>
    <sheetView workbookViewId="0">
      <selection activeCell="A2" sqref="A2"/>
    </sheetView>
  </sheetViews>
  <sheetFormatPr defaultRowHeight="18.75" x14ac:dyDescent="0.4"/>
  <cols>
    <col min="3" max="3" width="12.125" customWidth="1"/>
    <col min="4" max="4" width="12.875" customWidth="1"/>
    <col min="5" max="5" width="11.75" bestFit="1" customWidth="1"/>
  </cols>
  <sheetData>
    <row r="1" spans="1:5" ht="18" x14ac:dyDescent="0.25">
      <c r="A1" s="1" t="s">
        <v>143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14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6">
        <v>1.129827438</v>
      </c>
      <c r="D6" s="16">
        <v>0.69191284799999997</v>
      </c>
      <c r="E6" s="16">
        <v>1.0099618509999999</v>
      </c>
    </row>
    <row r="7" spans="1:5" x14ac:dyDescent="0.4">
      <c r="A7" s="2"/>
      <c r="B7" s="2"/>
      <c r="C7" s="16">
        <v>0.96114989200000001</v>
      </c>
      <c r="D7" s="16">
        <v>0.56571893699999998</v>
      </c>
      <c r="E7" s="16">
        <v>0.628043676</v>
      </c>
    </row>
    <row r="8" spans="1:5" x14ac:dyDescent="0.4">
      <c r="A8" s="2"/>
      <c r="B8" s="2"/>
      <c r="C8" s="16">
        <v>0.86458577000000003</v>
      </c>
      <c r="D8" s="16">
        <v>0.41925800800000002</v>
      </c>
      <c r="E8" s="16">
        <v>0.75247117399999996</v>
      </c>
    </row>
    <row r="9" spans="1:5" x14ac:dyDescent="0.4">
      <c r="A9" s="2"/>
      <c r="B9" s="2"/>
      <c r="C9" s="16">
        <v>0.85057622700000002</v>
      </c>
      <c r="D9" s="16">
        <v>0.29532350000000002</v>
      </c>
      <c r="E9" s="16">
        <v>0.693423338</v>
      </c>
    </row>
    <row r="10" spans="1:5" x14ac:dyDescent="0.4">
      <c r="A10" s="2"/>
      <c r="B10" s="2"/>
      <c r="C10" s="16">
        <v>1.193860672</v>
      </c>
      <c r="D10" s="16">
        <v>0.31227751500000001</v>
      </c>
      <c r="E10" s="16">
        <v>0.63138254000000005</v>
      </c>
    </row>
    <row r="11" spans="1:5" x14ac:dyDescent="0.4">
      <c r="A11" s="2"/>
      <c r="B11" s="2"/>
      <c r="C11" s="19"/>
      <c r="D11" s="20"/>
      <c r="E11" s="20"/>
    </row>
    <row r="12" spans="1:5" x14ac:dyDescent="0.4">
      <c r="A12" s="2"/>
      <c r="B12" s="2"/>
      <c r="C12" s="20" t="s">
        <v>1</v>
      </c>
      <c r="D12" s="20"/>
      <c r="E12" s="20"/>
    </row>
    <row r="13" spans="1:5" x14ac:dyDescent="0.4">
      <c r="A13" s="2"/>
      <c r="B13" s="5"/>
      <c r="C13" s="16" t="str">
        <f>C5</f>
        <v>NC-IgG</v>
      </c>
      <c r="D13" s="16" t="str">
        <f>D5</f>
        <v>HFD-IgG</v>
      </c>
      <c r="E13" s="16" t="str">
        <f>E5</f>
        <v>HFD-LPAM1</v>
      </c>
    </row>
    <row r="14" spans="1:5" x14ac:dyDescent="0.2">
      <c r="A14" s="2"/>
      <c r="B14" s="6" t="s">
        <v>2</v>
      </c>
      <c r="C14" s="16">
        <f>AVERAGE(C6:C10)</f>
        <v>0.99999999979999998</v>
      </c>
      <c r="D14" s="16">
        <f>AVERAGE(D6:D10)</f>
        <v>0.45689816160000002</v>
      </c>
      <c r="E14" s="16">
        <f>AVERAGE(E6:E10)</f>
        <v>0.74305651579999998</v>
      </c>
    </row>
    <row r="15" spans="1:5" x14ac:dyDescent="0.2">
      <c r="A15" s="2"/>
      <c r="B15" s="6" t="s">
        <v>3</v>
      </c>
      <c r="C15" s="16">
        <f>STDEV(C6:C10)/SQRT(COUNT(C6:C10))</f>
        <v>6.9502133895872578E-2</v>
      </c>
      <c r="D15" s="16">
        <f>STDEV(D6:D10)/SQRT(COUNT(D6:D10))</f>
        <v>7.5997417008585158E-2</v>
      </c>
      <c r="E15" s="16">
        <f>STDEV(E6:E10)/SQRT(COUNT(E6:E10))</f>
        <v>7.0529985210409873E-2</v>
      </c>
    </row>
    <row r="16" spans="1:5" x14ac:dyDescent="0.4">
      <c r="A16" s="2"/>
      <c r="B16" s="2"/>
      <c r="C16" s="20"/>
      <c r="D16" s="20"/>
      <c r="E16" s="20"/>
    </row>
    <row r="17" spans="1:5" x14ac:dyDescent="0.4">
      <c r="A17" s="2"/>
      <c r="B17" s="2"/>
      <c r="C17" s="20"/>
      <c r="D17" s="20"/>
      <c r="E17" s="20"/>
    </row>
    <row r="18" spans="1:5" x14ac:dyDescent="0.4">
      <c r="A18" s="2"/>
      <c r="B18" s="2"/>
      <c r="C18" s="2"/>
      <c r="D18" s="2"/>
      <c r="E18" s="2"/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E286-F7FF-42BA-A737-1C4856F4925B}">
  <dimension ref="A1:F24"/>
  <sheetViews>
    <sheetView workbookViewId="0">
      <selection activeCell="A2" sqref="A2"/>
    </sheetView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20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12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15">
        <v>8</v>
      </c>
      <c r="D6" s="15">
        <v>6.5</v>
      </c>
    </row>
    <row r="7" spans="1:6" x14ac:dyDescent="0.4">
      <c r="B7" s="2"/>
      <c r="C7" s="15">
        <v>8.5</v>
      </c>
      <c r="D7" s="15">
        <v>6.5</v>
      </c>
    </row>
    <row r="8" spans="1:6" x14ac:dyDescent="0.4">
      <c r="B8" s="2"/>
      <c r="C8" s="15">
        <v>7.5</v>
      </c>
      <c r="D8" s="15">
        <v>6.5</v>
      </c>
    </row>
    <row r="9" spans="1:6" x14ac:dyDescent="0.4">
      <c r="B9" s="2"/>
      <c r="C9" s="15">
        <v>7.5</v>
      </c>
      <c r="D9" s="15">
        <v>6</v>
      </c>
    </row>
    <row r="10" spans="1:6" x14ac:dyDescent="0.4">
      <c r="B10" s="2"/>
      <c r="C10" s="15">
        <v>7</v>
      </c>
      <c r="D10" s="15">
        <v>7</v>
      </c>
    </row>
    <row r="11" spans="1:6" x14ac:dyDescent="0.4">
      <c r="B11" s="2"/>
      <c r="C11" s="17"/>
      <c r="D11" s="17"/>
    </row>
    <row r="12" spans="1:6" x14ac:dyDescent="0.4">
      <c r="B12" s="2"/>
      <c r="C12" s="18" t="s">
        <v>1</v>
      </c>
      <c r="D12" s="17"/>
    </row>
    <row r="13" spans="1:6" x14ac:dyDescent="0.4">
      <c r="B13" s="5"/>
      <c r="C13" s="15" t="str">
        <f>C5</f>
        <v>Vehicle</v>
      </c>
      <c r="D13" s="15" t="str">
        <f>D5</f>
        <v>DSS</v>
      </c>
    </row>
    <row r="14" spans="1:6" x14ac:dyDescent="0.2">
      <c r="B14" s="6" t="s">
        <v>2</v>
      </c>
      <c r="C14" s="15">
        <f>AVERAGE(C6:C10)</f>
        <v>7.7</v>
      </c>
      <c r="D14" s="15">
        <f>AVERAGE(D6:D10)</f>
        <v>6.5</v>
      </c>
    </row>
    <row r="15" spans="1:6" x14ac:dyDescent="0.2">
      <c r="B15" s="6" t="s">
        <v>3</v>
      </c>
      <c r="C15" s="15">
        <f>STDEV(C6:C10)/SQRT(COUNT(C6:C10))</f>
        <v>0.2549509756796392</v>
      </c>
      <c r="D15" s="15">
        <f>STDEV(D6:D10)/SQRT(COUNT(D6:D10))</f>
        <v>0.15811388300841897</v>
      </c>
    </row>
    <row r="16" spans="1:6" x14ac:dyDescent="0.4">
      <c r="B16" s="2"/>
    </row>
    <row r="17" spans="1:6" x14ac:dyDescent="0.4">
      <c r="A17" s="2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3912-B9F3-460F-9C2C-4D81BB6CA92F}">
  <dimension ref="A1:E19"/>
  <sheetViews>
    <sheetView workbookViewId="0">
      <selection activeCell="A2" sqref="A2"/>
    </sheetView>
  </sheetViews>
  <sheetFormatPr defaultRowHeight="18.75" x14ac:dyDescent="0.4"/>
  <cols>
    <col min="3" max="3" width="14.125" customWidth="1"/>
    <col min="4" max="4" width="12.875" customWidth="1"/>
    <col min="5" max="5" width="12.75" customWidth="1"/>
  </cols>
  <sheetData>
    <row r="1" spans="1:5" ht="18" x14ac:dyDescent="0.25">
      <c r="A1" s="1" t="s">
        <v>144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56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6">
        <v>0.31588999400000001</v>
      </c>
      <c r="D6" s="16">
        <v>0.74949990300000002</v>
      </c>
      <c r="E6" s="16">
        <v>0.21027299499999999</v>
      </c>
    </row>
    <row r="7" spans="1:5" x14ac:dyDescent="0.4">
      <c r="A7" s="2"/>
      <c r="B7" s="2"/>
      <c r="C7" s="16">
        <v>0.58455157899999999</v>
      </c>
      <c r="D7" s="16">
        <v>2.1489465349999999</v>
      </c>
      <c r="E7" s="16">
        <v>0.43958287899999998</v>
      </c>
    </row>
    <row r="8" spans="1:5" x14ac:dyDescent="0.4">
      <c r="A8" s="2"/>
      <c r="B8" s="2"/>
      <c r="C8" s="16">
        <v>0.29581123500000001</v>
      </c>
      <c r="D8" s="16">
        <v>2.6121544459999999</v>
      </c>
      <c r="E8" s="16">
        <v>0.28634958399999999</v>
      </c>
    </row>
    <row r="9" spans="1:5" x14ac:dyDescent="0.4">
      <c r="A9" s="2"/>
      <c r="B9" s="2"/>
      <c r="C9" s="16">
        <v>0.65617611399999998</v>
      </c>
      <c r="D9" s="16">
        <v>0.75156850600000003</v>
      </c>
      <c r="E9" s="16">
        <v>0.28789932899999998</v>
      </c>
    </row>
    <row r="10" spans="1:5" x14ac:dyDescent="0.4">
      <c r="A10" s="2"/>
      <c r="B10" s="2"/>
      <c r="C10" s="16">
        <v>0.104608457</v>
      </c>
      <c r="D10" s="16">
        <v>2.9022956899999999</v>
      </c>
      <c r="E10" s="16">
        <v>0.77972831799999998</v>
      </c>
    </row>
    <row r="11" spans="1:5" x14ac:dyDescent="0.4">
      <c r="A11" s="2"/>
      <c r="B11" s="2"/>
      <c r="C11" s="16">
        <v>0.30226518299999999</v>
      </c>
      <c r="D11" s="16"/>
      <c r="E11" s="16"/>
    </row>
    <row r="12" spans="1:5" x14ac:dyDescent="0.4">
      <c r="A12" s="2"/>
      <c r="B12" s="2"/>
      <c r="C12" s="19"/>
      <c r="D12" s="20"/>
      <c r="E12" s="20"/>
    </row>
    <row r="13" spans="1:5" x14ac:dyDescent="0.4">
      <c r="A13" s="2"/>
      <c r="B13" s="2"/>
      <c r="C13" s="20" t="s">
        <v>1</v>
      </c>
      <c r="D13" s="20"/>
      <c r="E13" s="20"/>
    </row>
    <row r="14" spans="1:5" x14ac:dyDescent="0.4">
      <c r="A14" s="2"/>
      <c r="B14" s="5"/>
      <c r="C14" s="16" t="str">
        <f>C5</f>
        <v>NC-IgG</v>
      </c>
      <c r="D14" s="16" t="str">
        <f>D5</f>
        <v>HFD-IgG</v>
      </c>
      <c r="E14" s="16" t="str">
        <f>E5</f>
        <v>HFD-LPAM1</v>
      </c>
    </row>
    <row r="15" spans="1:5" x14ac:dyDescent="0.2">
      <c r="A15" s="2"/>
      <c r="B15" s="6" t="s">
        <v>2</v>
      </c>
      <c r="C15" s="16">
        <f>AVERAGE(C6:C11)</f>
        <v>0.37655042699999997</v>
      </c>
      <c r="D15" s="16">
        <f>AVERAGE(D6:D11)</f>
        <v>1.8328930159999999</v>
      </c>
      <c r="E15" s="16">
        <f>AVERAGE(E6:E11)</f>
        <v>0.40076662099999999</v>
      </c>
    </row>
    <row r="16" spans="1:5" x14ac:dyDescent="0.2">
      <c r="A16" s="2"/>
      <c r="B16" s="6" t="s">
        <v>3</v>
      </c>
      <c r="C16" s="16">
        <f>STDEV(C6:C11)/SQRT(COUNT(C6:C11))</f>
        <v>8.38896580522554E-2</v>
      </c>
      <c r="D16" s="16">
        <f>STDEV(D6:D11)/SQRT(COUNT(D6:D11))</f>
        <v>0.45791722044157979</v>
      </c>
      <c r="E16" s="16">
        <f>STDEV(E6:E11)/SQRT(COUNT(E6:E11))</f>
        <v>0.10179311744517479</v>
      </c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</sheetData>
  <phoneticPr fontId="3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0029-79EC-4704-9781-E7E61F08567F}">
  <dimension ref="A1:E17"/>
  <sheetViews>
    <sheetView workbookViewId="0">
      <selection activeCell="A2" sqref="A2"/>
    </sheetView>
  </sheetViews>
  <sheetFormatPr defaultRowHeight="18.75" x14ac:dyDescent="0.4"/>
  <cols>
    <col min="3" max="3" width="11.5" customWidth="1"/>
    <col min="4" max="4" width="11.25" customWidth="1"/>
    <col min="5" max="5" width="11.875" customWidth="1"/>
  </cols>
  <sheetData>
    <row r="1" spans="1:5" ht="18" x14ac:dyDescent="0.25">
      <c r="A1" s="1" t="s">
        <v>145</v>
      </c>
      <c r="B1" s="8"/>
      <c r="C1" s="2"/>
      <c r="D1" s="2"/>
      <c r="E1" s="2"/>
    </row>
    <row r="2" spans="1:5" x14ac:dyDescent="0.4">
      <c r="A2" s="2"/>
      <c r="B2" s="2"/>
      <c r="C2" s="20"/>
      <c r="D2" s="20"/>
      <c r="E2" s="20"/>
    </row>
    <row r="3" spans="1:5" x14ac:dyDescent="0.4">
      <c r="A3" s="2"/>
      <c r="B3" s="2"/>
      <c r="C3" s="20" t="s">
        <v>0</v>
      </c>
      <c r="D3" s="20"/>
      <c r="E3" s="20"/>
    </row>
    <row r="4" spans="1:5" x14ac:dyDescent="0.4">
      <c r="A4" s="2"/>
      <c r="B4" s="2"/>
      <c r="C4" s="16" t="s">
        <v>75</v>
      </c>
      <c r="D4" s="20"/>
      <c r="E4" s="20"/>
    </row>
    <row r="5" spans="1:5" x14ac:dyDescent="0.4">
      <c r="A5" s="2"/>
      <c r="B5" s="2"/>
      <c r="C5" s="16" t="s">
        <v>65</v>
      </c>
      <c r="D5" s="16" t="s">
        <v>66</v>
      </c>
      <c r="E5" s="16" t="s">
        <v>67</v>
      </c>
    </row>
    <row r="6" spans="1:5" x14ac:dyDescent="0.4">
      <c r="A6" s="2"/>
      <c r="B6" s="2"/>
      <c r="C6" s="12">
        <v>0.04</v>
      </c>
      <c r="D6" s="12">
        <v>0.08</v>
      </c>
      <c r="E6" s="12">
        <v>0.04</v>
      </c>
    </row>
    <row r="7" spans="1:5" x14ac:dyDescent="0.4">
      <c r="A7" s="2"/>
      <c r="B7" s="2"/>
      <c r="C7" s="12">
        <v>0.04</v>
      </c>
      <c r="D7" s="12">
        <v>7.0000000000000007E-2</v>
      </c>
      <c r="E7" s="12">
        <v>0.06</v>
      </c>
    </row>
    <row r="8" spans="1:5" x14ac:dyDescent="0.4">
      <c r="A8" s="2"/>
      <c r="B8" s="2"/>
      <c r="C8" s="12">
        <v>0.05</v>
      </c>
      <c r="D8" s="12">
        <v>0.09</v>
      </c>
      <c r="E8" s="12">
        <v>0.05</v>
      </c>
    </row>
    <row r="9" spans="1:5" x14ac:dyDescent="0.4">
      <c r="A9" s="2"/>
      <c r="B9" s="2"/>
      <c r="C9" s="12">
        <v>0.05</v>
      </c>
      <c r="D9" s="12"/>
      <c r="E9" s="12"/>
    </row>
    <row r="10" spans="1:5" x14ac:dyDescent="0.4">
      <c r="A10" s="2"/>
      <c r="B10" s="2"/>
      <c r="C10" s="35"/>
      <c r="D10" s="34"/>
      <c r="E10" s="34"/>
    </row>
    <row r="11" spans="1:5" x14ac:dyDescent="0.4">
      <c r="A11" s="2"/>
      <c r="B11" s="2"/>
      <c r="C11" s="34" t="s">
        <v>1</v>
      </c>
      <c r="D11" s="34"/>
      <c r="E11" s="34"/>
    </row>
    <row r="12" spans="1:5" x14ac:dyDescent="0.4">
      <c r="A12" s="2"/>
      <c r="B12" s="5"/>
      <c r="C12" s="12" t="str">
        <f>C5</f>
        <v>NC-IgG</v>
      </c>
      <c r="D12" s="12" t="str">
        <f>D5</f>
        <v>HFD-IgG</v>
      </c>
      <c r="E12" s="12" t="str">
        <f>E5</f>
        <v>HFD-LPAM1</v>
      </c>
    </row>
    <row r="13" spans="1:5" x14ac:dyDescent="0.2">
      <c r="A13" s="2"/>
      <c r="B13" s="6" t="s">
        <v>2</v>
      </c>
      <c r="C13" s="12">
        <f>AVERAGE(C6:C9)</f>
        <v>4.4999999999999998E-2</v>
      </c>
      <c r="D13" s="12">
        <f>AVERAGE(D6:D9)</f>
        <v>0.08</v>
      </c>
      <c r="E13" s="12">
        <f>AVERAGE(E6:E9)</f>
        <v>5.000000000000001E-2</v>
      </c>
    </row>
    <row r="14" spans="1:5" x14ac:dyDescent="0.2">
      <c r="A14" s="2"/>
      <c r="B14" s="6" t="s">
        <v>3</v>
      </c>
      <c r="C14" s="12">
        <f>STDEV(C6:C9)/SQRT(COUNT(C6:C9))</f>
        <v>2.8867513459481294E-3</v>
      </c>
      <c r="D14" s="12">
        <f>STDEV(D6:D9)/SQRT(COUNT(D6:D9))</f>
        <v>5.7735026918961903E-3</v>
      </c>
      <c r="E14" s="12">
        <f>STDEV(E6:E9)/SQRT(COUNT(E6:E9))</f>
        <v>5.7735026918962285E-3</v>
      </c>
    </row>
    <row r="15" spans="1:5" x14ac:dyDescent="0.4">
      <c r="A15" s="2"/>
      <c r="B15" s="2"/>
      <c r="C15" s="2"/>
      <c r="D15" s="2"/>
      <c r="E15" s="2"/>
    </row>
    <row r="16" spans="1:5" x14ac:dyDescent="0.4">
      <c r="A16" s="2"/>
      <c r="B16" s="2"/>
      <c r="C16" s="2"/>
      <c r="D16" s="2"/>
      <c r="E16" s="2"/>
    </row>
    <row r="17" spans="1:5" x14ac:dyDescent="0.4">
      <c r="A17" s="2"/>
      <c r="B17" s="2"/>
      <c r="C17" s="2"/>
      <c r="D17" s="2"/>
      <c r="E17" s="2"/>
    </row>
  </sheetData>
  <phoneticPr fontId="3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FD85-66FC-4149-817F-D2C31E2C8C1D}">
  <dimension ref="A1:E24"/>
  <sheetViews>
    <sheetView workbookViewId="0">
      <selection activeCell="A2" sqref="A2"/>
    </sheetView>
  </sheetViews>
  <sheetFormatPr defaultRowHeight="18.75" x14ac:dyDescent="0.4"/>
  <cols>
    <col min="3" max="3" width="12.5" customWidth="1"/>
    <col min="4" max="4" width="11.625" customWidth="1"/>
    <col min="5" max="5" width="12.125" customWidth="1"/>
  </cols>
  <sheetData>
    <row r="1" spans="1:5" ht="18" x14ac:dyDescent="0.25">
      <c r="A1" s="1" t="s">
        <v>146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76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6">
        <v>2.1041716780000002</v>
      </c>
      <c r="D6" s="16">
        <v>4.3268841169999996</v>
      </c>
      <c r="E6" s="16">
        <v>0.712727263</v>
      </c>
    </row>
    <row r="7" spans="1:5" x14ac:dyDescent="0.4">
      <c r="A7" s="2"/>
      <c r="B7" s="2"/>
      <c r="C7" s="16">
        <v>0.47743324599999998</v>
      </c>
      <c r="D7" s="16">
        <v>2.1525398080000002</v>
      </c>
      <c r="E7" s="16">
        <v>2.3171050270000002</v>
      </c>
    </row>
    <row r="8" spans="1:5" x14ac:dyDescent="0.4">
      <c r="A8" s="2"/>
      <c r="B8" s="2"/>
      <c r="C8" s="16">
        <v>0.44285516600000002</v>
      </c>
      <c r="D8" s="16">
        <v>1.034536181</v>
      </c>
      <c r="E8" s="16">
        <v>0.57253086399999997</v>
      </c>
    </row>
    <row r="9" spans="1:5" x14ac:dyDescent="0.4">
      <c r="A9" s="2"/>
      <c r="B9" s="2"/>
      <c r="C9" s="16">
        <v>1.567598922</v>
      </c>
      <c r="D9" s="16">
        <v>2.341254953</v>
      </c>
      <c r="E9" s="16">
        <v>0.44235811400000002</v>
      </c>
    </row>
    <row r="10" spans="1:5" x14ac:dyDescent="0.4">
      <c r="A10" s="2"/>
      <c r="B10" s="2"/>
      <c r="C10" s="16">
        <v>0.46639476099999999</v>
      </c>
      <c r="D10" s="16">
        <v>4.6027233560000003</v>
      </c>
      <c r="E10" s="16">
        <v>1.992685619</v>
      </c>
    </row>
    <row r="11" spans="1:5" x14ac:dyDescent="0.4">
      <c r="A11" s="2"/>
      <c r="B11" s="2"/>
      <c r="C11" s="16">
        <v>2.3996617470000001</v>
      </c>
      <c r="D11" s="16">
        <v>1.378831981</v>
      </c>
      <c r="E11" s="16">
        <v>2.3872204259999998</v>
      </c>
    </row>
    <row r="12" spans="1:5" x14ac:dyDescent="0.4">
      <c r="A12" s="2"/>
      <c r="B12" s="2"/>
      <c r="C12" s="16">
        <v>1.18017324</v>
      </c>
      <c r="D12" s="16">
        <v>3.4582446299999998</v>
      </c>
      <c r="E12" s="16">
        <v>0.91641807500000005</v>
      </c>
    </row>
    <row r="13" spans="1:5" x14ac:dyDescent="0.4">
      <c r="A13" s="2"/>
      <c r="B13" s="2"/>
      <c r="C13" s="16">
        <v>1.9768734050000001</v>
      </c>
      <c r="D13" s="16">
        <v>1.2357826359999999</v>
      </c>
      <c r="E13" s="16">
        <v>1.159311395</v>
      </c>
    </row>
    <row r="14" spans="1:5" x14ac:dyDescent="0.4">
      <c r="A14" s="2"/>
      <c r="B14" s="2"/>
      <c r="C14" s="16">
        <v>0.33802868000000003</v>
      </c>
      <c r="D14" s="16">
        <v>0.50160849200000002</v>
      </c>
      <c r="E14" s="16">
        <v>0.66764932700000001</v>
      </c>
    </row>
    <row r="15" spans="1:5" x14ac:dyDescent="0.4">
      <c r="A15" s="2"/>
      <c r="B15" s="2"/>
      <c r="C15" s="16">
        <v>0.25721093</v>
      </c>
      <c r="D15" s="16"/>
      <c r="E15" s="16"/>
    </row>
    <row r="16" spans="1:5" x14ac:dyDescent="0.4">
      <c r="A16" s="2"/>
      <c r="B16" s="2"/>
      <c r="C16" s="16">
        <v>0.31384774900000001</v>
      </c>
      <c r="D16" s="16"/>
      <c r="E16" s="16"/>
    </row>
    <row r="17" spans="1:5" x14ac:dyDescent="0.4">
      <c r="A17" s="2"/>
      <c r="B17" s="2"/>
      <c r="C17" s="19"/>
      <c r="D17" s="20"/>
      <c r="E17" s="20"/>
    </row>
    <row r="18" spans="1:5" x14ac:dyDescent="0.4">
      <c r="A18" s="2"/>
      <c r="B18" s="2"/>
      <c r="C18" s="20" t="s">
        <v>1</v>
      </c>
      <c r="D18" s="20"/>
      <c r="E18" s="20"/>
    </row>
    <row r="19" spans="1:5" x14ac:dyDescent="0.4">
      <c r="A19" s="2"/>
      <c r="B19" s="5"/>
      <c r="C19" s="16" t="str">
        <f>C5</f>
        <v>NC-IgG</v>
      </c>
      <c r="D19" s="16" t="str">
        <f>D5</f>
        <v>HFD-IgG</v>
      </c>
      <c r="E19" s="16" t="str">
        <f>E5</f>
        <v>HFD-LPAM1</v>
      </c>
    </row>
    <row r="20" spans="1:5" x14ac:dyDescent="0.2">
      <c r="A20" s="2"/>
      <c r="B20" s="6" t="s">
        <v>2</v>
      </c>
      <c r="C20" s="16">
        <f>AVERAGE(C6:C16)</f>
        <v>1.0476590476363639</v>
      </c>
      <c r="D20" s="16">
        <f>AVERAGE(D6:D16)</f>
        <v>2.3369340171111106</v>
      </c>
      <c r="E20" s="16">
        <f>AVERAGE(E6:E16)</f>
        <v>1.2408895677777774</v>
      </c>
    </row>
    <row r="21" spans="1:5" x14ac:dyDescent="0.2">
      <c r="A21" s="2"/>
      <c r="B21" s="6" t="s">
        <v>3</v>
      </c>
      <c r="C21" s="16">
        <f>STDEV(C6:C16)/SQRT(COUNT(C6:C16))</f>
        <v>0.24847064801285942</v>
      </c>
      <c r="D21" s="16">
        <f>STDEV(D6:D16)/SQRT(COUNT(D6:D16))</f>
        <v>0.4941352420593354</v>
      </c>
      <c r="E21" s="16">
        <f>STDEV(E6:E16)/SQRT(COUNT(E6:E16))</f>
        <v>0.25930901329669048</v>
      </c>
    </row>
    <row r="22" spans="1:5" x14ac:dyDescent="0.4">
      <c r="A22" s="2"/>
      <c r="B22" s="2"/>
      <c r="C22" s="2"/>
      <c r="D22" s="2"/>
      <c r="E22" s="2"/>
    </row>
    <row r="23" spans="1:5" x14ac:dyDescent="0.4">
      <c r="A23" s="2"/>
      <c r="B23" s="2"/>
      <c r="C23" s="2"/>
      <c r="D23" s="2"/>
      <c r="E23" s="2"/>
    </row>
    <row r="24" spans="1:5" x14ac:dyDescent="0.4">
      <c r="A24" s="2"/>
      <c r="B24" s="2"/>
      <c r="C24" s="2"/>
      <c r="D24" s="2"/>
      <c r="E24" s="2"/>
    </row>
  </sheetData>
  <phoneticPr fontId="3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D664-4E46-4960-8775-F2B32F51D525}">
  <dimension ref="A1:I16"/>
  <sheetViews>
    <sheetView workbookViewId="0">
      <selection activeCell="A2" sqref="A2"/>
    </sheetView>
  </sheetViews>
  <sheetFormatPr defaultColWidth="8.75" defaultRowHeight="14.25" x14ac:dyDescent="0.4"/>
  <cols>
    <col min="1" max="1" width="8.75" style="2"/>
    <col min="2" max="2" width="10.75" style="2" customWidth="1"/>
    <col min="3" max="4" width="12.25" style="2" customWidth="1"/>
    <col min="5" max="5" width="12.75" style="2" customWidth="1"/>
    <col min="6" max="6" width="8.75" style="2"/>
    <col min="7" max="8" width="11.875" style="2" customWidth="1"/>
    <col min="9" max="9" width="12.25" style="2" customWidth="1"/>
    <col min="10" max="16384" width="8.75" style="2"/>
  </cols>
  <sheetData>
    <row r="1" spans="1:9" ht="15" x14ac:dyDescent="0.25">
      <c r="A1" s="1" t="s">
        <v>147</v>
      </c>
      <c r="B1" s="8"/>
    </row>
    <row r="3" spans="1:9" x14ac:dyDescent="0.4">
      <c r="C3" s="2" t="s">
        <v>0</v>
      </c>
    </row>
    <row r="4" spans="1:9" x14ac:dyDescent="0.4">
      <c r="C4" s="7" t="s">
        <v>62</v>
      </c>
      <c r="D4" s="3"/>
      <c r="G4" s="7" t="s">
        <v>62</v>
      </c>
      <c r="H4" s="3"/>
    </row>
    <row r="5" spans="1:9" x14ac:dyDescent="0.4">
      <c r="C5" s="7" t="s">
        <v>63</v>
      </c>
      <c r="D5" s="3"/>
      <c r="G5" s="7" t="s">
        <v>64</v>
      </c>
      <c r="H5" s="3"/>
    </row>
    <row r="6" spans="1:9" x14ac:dyDescent="0.4">
      <c r="C6" s="7" t="s">
        <v>65</v>
      </c>
      <c r="D6" s="7" t="s">
        <v>66</v>
      </c>
      <c r="E6" s="7" t="s">
        <v>67</v>
      </c>
      <c r="G6" s="7" t="s">
        <v>65</v>
      </c>
      <c r="H6" s="7" t="s">
        <v>66</v>
      </c>
      <c r="I6" s="7" t="s">
        <v>67</v>
      </c>
    </row>
    <row r="7" spans="1:9" x14ac:dyDescent="0.4">
      <c r="C7" s="16">
        <v>0.91794859799999995</v>
      </c>
      <c r="D7" s="16">
        <v>2.2012320829999998</v>
      </c>
      <c r="E7" s="16">
        <v>0.93546377300000005</v>
      </c>
      <c r="F7" s="20"/>
      <c r="G7" s="16">
        <v>1.1892316300000001</v>
      </c>
      <c r="H7" s="16">
        <v>2.0541546999999998</v>
      </c>
      <c r="I7" s="16">
        <v>0.93879939999999995</v>
      </c>
    </row>
    <row r="8" spans="1:9" x14ac:dyDescent="0.4">
      <c r="C8" s="16">
        <v>1.761519354</v>
      </c>
      <c r="D8" s="16">
        <v>4.6077982229999996</v>
      </c>
      <c r="E8" s="16">
        <v>1.8245908399999999</v>
      </c>
      <c r="F8" s="20"/>
      <c r="G8" s="16">
        <v>1.5270662500000001</v>
      </c>
      <c r="H8" s="16">
        <v>4.1432882199999996</v>
      </c>
      <c r="I8" s="16">
        <v>1.73346164</v>
      </c>
    </row>
    <row r="9" spans="1:9" x14ac:dyDescent="0.4">
      <c r="C9" s="16">
        <v>0.52962357400000004</v>
      </c>
      <c r="D9" s="16">
        <v>3.7991798540000001</v>
      </c>
      <c r="E9" s="16">
        <v>0.97626008500000006</v>
      </c>
      <c r="F9" s="20"/>
      <c r="G9" s="16">
        <v>0.56936403999999996</v>
      </c>
      <c r="H9" s="16">
        <v>4.1273452900000001</v>
      </c>
      <c r="I9" s="16">
        <v>1.06386621</v>
      </c>
    </row>
    <row r="10" spans="1:9" x14ac:dyDescent="0.4">
      <c r="C10" s="16">
        <v>1.0970555390000001</v>
      </c>
      <c r="D10" s="16">
        <v>4.9110513649999996</v>
      </c>
      <c r="E10" s="16">
        <v>0.91572201799999997</v>
      </c>
      <c r="F10" s="20"/>
      <c r="G10" s="16">
        <v>1.0324702699999999</v>
      </c>
      <c r="H10" s="16">
        <v>4.7161765600000001</v>
      </c>
      <c r="I10" s="16">
        <v>0.81236545000000004</v>
      </c>
    </row>
    <row r="11" spans="1:9" x14ac:dyDescent="0.4">
      <c r="C11" s="16">
        <v>0.69385293599999998</v>
      </c>
      <c r="D11" s="16"/>
      <c r="E11" s="16"/>
      <c r="F11" s="20"/>
      <c r="G11" s="16">
        <v>0.68186780999999996</v>
      </c>
      <c r="H11" s="16"/>
      <c r="I11" s="16"/>
    </row>
    <row r="12" spans="1:9" x14ac:dyDescent="0.4">
      <c r="C12" s="19"/>
      <c r="D12" s="19"/>
      <c r="E12" s="20"/>
      <c r="F12" s="20"/>
      <c r="G12" s="19"/>
      <c r="H12" s="19"/>
      <c r="I12" s="20"/>
    </row>
    <row r="13" spans="1:9" x14ac:dyDescent="0.4">
      <c r="C13" s="20" t="s">
        <v>1</v>
      </c>
      <c r="D13" s="20"/>
      <c r="E13" s="20"/>
      <c r="F13" s="20"/>
      <c r="G13" s="20" t="s">
        <v>1</v>
      </c>
      <c r="H13" s="20"/>
      <c r="I13" s="20"/>
    </row>
    <row r="14" spans="1:9" x14ac:dyDescent="0.4">
      <c r="B14" s="5"/>
      <c r="C14" s="16" t="str">
        <f>C6</f>
        <v>NC-IgG</v>
      </c>
      <c r="D14" s="16" t="str">
        <f t="shared" ref="D14:E14" si="0">D6</f>
        <v>HFD-IgG</v>
      </c>
      <c r="E14" s="16" t="str">
        <f t="shared" si="0"/>
        <v>HFD-LPAM1</v>
      </c>
      <c r="F14" s="20"/>
      <c r="G14" s="16" t="str">
        <f>G6</f>
        <v>NC-IgG</v>
      </c>
      <c r="H14" s="16" t="str">
        <f t="shared" ref="H14:I14" si="1">H6</f>
        <v>HFD-IgG</v>
      </c>
      <c r="I14" s="16" t="str">
        <f t="shared" si="1"/>
        <v>HFD-LPAM1</v>
      </c>
    </row>
    <row r="15" spans="1:9" x14ac:dyDescent="0.2">
      <c r="B15" s="6" t="s">
        <v>2</v>
      </c>
      <c r="C15" s="16">
        <f>AVERAGE(C7:C11)</f>
        <v>1.0000000002</v>
      </c>
      <c r="D15" s="16">
        <f t="shared" ref="D15:E15" si="2">AVERAGE(D7:D11)</f>
        <v>3.8798153812499994</v>
      </c>
      <c r="E15" s="16">
        <f t="shared" si="2"/>
        <v>1.1630091790000001</v>
      </c>
      <c r="F15" s="20"/>
      <c r="G15" s="16">
        <f>AVERAGE(G7:G11)</f>
        <v>1</v>
      </c>
      <c r="H15" s="16">
        <f t="shared" ref="H15:I15" si="3">AVERAGE(H7:H11)</f>
        <v>3.7602411924999997</v>
      </c>
      <c r="I15" s="16">
        <f t="shared" si="3"/>
        <v>1.1371231749999999</v>
      </c>
    </row>
    <row r="16" spans="1:9" x14ac:dyDescent="0.2">
      <c r="B16" s="6" t="s">
        <v>3</v>
      </c>
      <c r="C16" s="16">
        <f>STDEV(C7:C11)/SQRT(COUNT(C7:C11))</f>
        <v>0.21342960709208983</v>
      </c>
      <c r="D16" s="16">
        <f t="shared" ref="D16:E16" si="4">STDEV(D7:D11)/SQRT(COUNT(D7:D11))</f>
        <v>0.60673653325818822</v>
      </c>
      <c r="E16" s="16">
        <f t="shared" si="4"/>
        <v>0.2208871073022903</v>
      </c>
      <c r="F16" s="20"/>
      <c r="G16" s="16">
        <f>STDEV(G7:G11)/SQRT(COUNT(G7:G11))</f>
        <v>0.1733950951547808</v>
      </c>
      <c r="H16" s="16">
        <f t="shared" ref="H16:I16" si="5">STDEV(H7:H11)/SQRT(COUNT(H7:H11))</f>
        <v>0.58495256149581598</v>
      </c>
      <c r="I16" s="16">
        <f t="shared" si="5"/>
        <v>0.20530181997833385</v>
      </c>
    </row>
  </sheetData>
  <phoneticPr fontId="3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083BE-081F-4654-9EF7-504F90ABD3CF}">
  <dimension ref="A1:E19"/>
  <sheetViews>
    <sheetView workbookViewId="0">
      <selection activeCell="A2" sqref="A2"/>
    </sheetView>
  </sheetViews>
  <sheetFormatPr defaultRowHeight="18.75" x14ac:dyDescent="0.4"/>
  <cols>
    <col min="3" max="3" width="10.875" customWidth="1"/>
    <col min="4" max="4" width="11.25" customWidth="1"/>
    <col min="5" max="5" width="11.375" customWidth="1"/>
  </cols>
  <sheetData>
    <row r="1" spans="1:5" ht="18" x14ac:dyDescent="0.25">
      <c r="A1" s="1" t="s">
        <v>148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77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6">
        <v>1.066935162</v>
      </c>
      <c r="D6" s="16">
        <v>1.7604298009999999</v>
      </c>
      <c r="E6" s="16">
        <v>1.312497027</v>
      </c>
    </row>
    <row r="7" spans="1:5" x14ac:dyDescent="0.4">
      <c r="A7" s="2"/>
      <c r="B7" s="2"/>
      <c r="C7" s="16">
        <v>1.2425117429999999</v>
      </c>
      <c r="D7" s="16">
        <v>2.2976364980000001</v>
      </c>
      <c r="E7" s="16">
        <v>1.890392957</v>
      </c>
    </row>
    <row r="8" spans="1:5" x14ac:dyDescent="0.4">
      <c r="A8" s="2"/>
      <c r="B8" s="2"/>
      <c r="C8" s="16">
        <v>1.4463792099999999</v>
      </c>
      <c r="D8" s="16">
        <v>2.4835264659999998</v>
      </c>
      <c r="E8" s="16">
        <v>1.6315873439999999</v>
      </c>
    </row>
    <row r="9" spans="1:5" x14ac:dyDescent="0.4">
      <c r="A9" s="2"/>
      <c r="B9" s="2"/>
      <c r="C9" s="16">
        <v>1.416964576</v>
      </c>
      <c r="D9" s="16">
        <v>2.3207484969999999</v>
      </c>
      <c r="E9" s="16">
        <v>1.783903732</v>
      </c>
    </row>
    <row r="10" spans="1:5" x14ac:dyDescent="0.4">
      <c r="A10" s="2"/>
      <c r="B10" s="2"/>
      <c r="C10" s="16">
        <v>1.3812607269999999</v>
      </c>
      <c r="D10" s="16">
        <v>2.1656138180000002</v>
      </c>
      <c r="E10" s="16">
        <v>1.4567711679999999</v>
      </c>
    </row>
    <row r="11" spans="1:5" x14ac:dyDescent="0.4">
      <c r="A11" s="2"/>
      <c r="B11" s="2"/>
      <c r="C11" s="16">
        <v>1.5886055690000001</v>
      </c>
      <c r="D11" s="16"/>
      <c r="E11" s="16"/>
    </row>
    <row r="12" spans="1:5" x14ac:dyDescent="0.4">
      <c r="A12" s="2"/>
      <c r="B12" s="2"/>
      <c r="C12" s="19"/>
      <c r="D12" s="20"/>
      <c r="E12" s="20"/>
    </row>
    <row r="13" spans="1:5" x14ac:dyDescent="0.4">
      <c r="A13" s="2"/>
      <c r="B13" s="2"/>
      <c r="C13" s="20" t="s">
        <v>1</v>
      </c>
      <c r="D13" s="20"/>
      <c r="E13" s="20"/>
    </row>
    <row r="14" spans="1:5" x14ac:dyDescent="0.4">
      <c r="A14" s="2"/>
      <c r="B14" s="5"/>
      <c r="C14" s="16" t="str">
        <f>C5</f>
        <v>NC-IgG</v>
      </c>
      <c r="D14" s="16" t="str">
        <f>D5</f>
        <v>HFD-IgG</v>
      </c>
      <c r="E14" s="16" t="str">
        <f>E5</f>
        <v>HFD-LPAM1</v>
      </c>
    </row>
    <row r="15" spans="1:5" x14ac:dyDescent="0.2">
      <c r="A15" s="2"/>
      <c r="B15" s="6" t="s">
        <v>2</v>
      </c>
      <c r="C15" s="16">
        <f>AVERAGE(C6:C11)</f>
        <v>1.3571094978333331</v>
      </c>
      <c r="D15" s="16">
        <f>AVERAGE(D6:D11)</f>
        <v>2.2055910160000001</v>
      </c>
      <c r="E15" s="16">
        <f>AVERAGE(E6:E11)</f>
        <v>1.6150304456</v>
      </c>
    </row>
    <row r="16" spans="1:5" x14ac:dyDescent="0.2">
      <c r="A16" s="2"/>
      <c r="B16" s="6" t="s">
        <v>3</v>
      </c>
      <c r="C16" s="16">
        <f>STDEV(C6:C11)/SQRT(COUNT(C6:C11))</f>
        <v>7.3724535788677326E-2</v>
      </c>
      <c r="D16" s="16">
        <f>STDEV(D6:D11)/SQRT(COUNT(D6:D11))</f>
        <v>0.1222187412498154</v>
      </c>
      <c r="E16" s="16">
        <f>STDEV(E6:E11)/SQRT(COUNT(E6:E11))</f>
        <v>0.10516399068715367</v>
      </c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</sheetData>
  <phoneticPr fontId="3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F010-5570-4BBD-B312-C507C8F5D18B}">
  <dimension ref="A1:E19"/>
  <sheetViews>
    <sheetView workbookViewId="0">
      <selection activeCell="A2" sqref="A2"/>
    </sheetView>
  </sheetViews>
  <sheetFormatPr defaultRowHeight="18.75" x14ac:dyDescent="0.4"/>
  <cols>
    <col min="3" max="3" width="11.5" customWidth="1"/>
    <col min="4" max="4" width="12.125" customWidth="1"/>
    <col min="5" max="5" width="12.375" customWidth="1"/>
  </cols>
  <sheetData>
    <row r="1" spans="1:5" ht="18" x14ac:dyDescent="0.25">
      <c r="A1" s="1" t="s">
        <v>149</v>
      </c>
      <c r="B1" s="8"/>
      <c r="C1" s="2"/>
      <c r="D1" s="2"/>
      <c r="E1" s="2"/>
    </row>
    <row r="2" spans="1:5" x14ac:dyDescent="0.4">
      <c r="A2" s="2"/>
      <c r="B2" s="2"/>
      <c r="C2" s="2"/>
      <c r="D2" s="2"/>
      <c r="E2" s="2"/>
    </row>
    <row r="3" spans="1:5" x14ac:dyDescent="0.4">
      <c r="A3" s="2"/>
      <c r="B3" s="2"/>
      <c r="C3" s="2" t="s">
        <v>0</v>
      </c>
      <c r="D3" s="2"/>
      <c r="E3" s="2"/>
    </row>
    <row r="4" spans="1:5" x14ac:dyDescent="0.4">
      <c r="A4" s="2"/>
      <c r="B4" s="2"/>
      <c r="C4" s="7" t="s">
        <v>37</v>
      </c>
      <c r="D4" s="2"/>
      <c r="E4" s="2"/>
    </row>
    <row r="5" spans="1:5" x14ac:dyDescent="0.4">
      <c r="A5" s="2"/>
      <c r="B5" s="2"/>
      <c r="C5" s="7" t="s">
        <v>65</v>
      </c>
      <c r="D5" s="7" t="s">
        <v>66</v>
      </c>
      <c r="E5" s="7" t="s">
        <v>67</v>
      </c>
    </row>
    <row r="6" spans="1:5" x14ac:dyDescent="0.4">
      <c r="A6" s="2"/>
      <c r="B6" s="2"/>
      <c r="C6" s="16">
        <v>1.0602197879999999</v>
      </c>
      <c r="D6" s="16">
        <v>2.5270753840000002</v>
      </c>
      <c r="E6" s="16">
        <v>1.5417870119999999</v>
      </c>
    </row>
    <row r="7" spans="1:5" x14ac:dyDescent="0.4">
      <c r="A7" s="2"/>
      <c r="B7" s="2"/>
      <c r="C7" s="16">
        <v>1.3130864879999999</v>
      </c>
      <c r="D7" s="16">
        <v>3.1217162209999998</v>
      </c>
      <c r="E7" s="16">
        <v>2.0274390430000002</v>
      </c>
    </row>
    <row r="8" spans="1:5" x14ac:dyDescent="0.4">
      <c r="A8" s="2"/>
      <c r="B8" s="2"/>
      <c r="C8" s="16">
        <v>0.72139187599999999</v>
      </c>
      <c r="D8" s="16">
        <v>2.5108982659999999</v>
      </c>
      <c r="E8" s="16">
        <v>1.05318749</v>
      </c>
    </row>
    <row r="9" spans="1:5" x14ac:dyDescent="0.4">
      <c r="A9" s="2"/>
      <c r="B9" s="2"/>
      <c r="C9" s="16">
        <v>1.030669329</v>
      </c>
      <c r="D9" s="16">
        <v>1.4905939269999999</v>
      </c>
      <c r="E9" s="16">
        <v>1.067131483</v>
      </c>
    </row>
    <row r="10" spans="1:5" x14ac:dyDescent="0.4">
      <c r="A10" s="2"/>
      <c r="B10" s="2"/>
      <c r="C10" s="16">
        <v>1.119333371</v>
      </c>
      <c r="D10" s="16">
        <v>2.2827544880000001</v>
      </c>
      <c r="E10" s="16">
        <v>1.0502233809999999</v>
      </c>
    </row>
    <row r="11" spans="1:5" x14ac:dyDescent="0.4">
      <c r="A11" s="2"/>
      <c r="B11" s="2"/>
      <c r="C11" s="16">
        <v>0.97848970899999999</v>
      </c>
      <c r="D11" s="16"/>
      <c r="E11" s="16"/>
    </row>
    <row r="12" spans="1:5" x14ac:dyDescent="0.4">
      <c r="A12" s="2"/>
      <c r="B12" s="2"/>
      <c r="C12" s="19"/>
      <c r="D12" s="20"/>
      <c r="E12" s="20"/>
    </row>
    <row r="13" spans="1:5" x14ac:dyDescent="0.4">
      <c r="A13" s="2"/>
      <c r="B13" s="2"/>
      <c r="C13" s="20" t="s">
        <v>1</v>
      </c>
      <c r="D13" s="20"/>
      <c r="E13" s="20"/>
    </row>
    <row r="14" spans="1:5" x14ac:dyDescent="0.4">
      <c r="A14" s="2"/>
      <c r="B14" s="5"/>
      <c r="C14" s="16" t="str">
        <f>C5</f>
        <v>NC-IgG</v>
      </c>
      <c r="D14" s="16" t="str">
        <f>D5</f>
        <v>HFD-IgG</v>
      </c>
      <c r="E14" s="16" t="str">
        <f>E5</f>
        <v>HFD-LPAM1</v>
      </c>
    </row>
    <row r="15" spans="1:5" x14ac:dyDescent="0.2">
      <c r="A15" s="2"/>
      <c r="B15" s="6" t="s">
        <v>2</v>
      </c>
      <c r="C15" s="16">
        <f>AVERAGE(C6:C11)</f>
        <v>1.0371984268333334</v>
      </c>
      <c r="D15" s="16">
        <f>AVERAGE(D6:D11)</f>
        <v>2.3866076571999999</v>
      </c>
      <c r="E15" s="16">
        <f>AVERAGE(E6:E11)</f>
        <v>1.3479536818</v>
      </c>
    </row>
    <row r="16" spans="1:5" x14ac:dyDescent="0.2">
      <c r="A16" s="2"/>
      <c r="B16" s="6" t="s">
        <v>3</v>
      </c>
      <c r="C16" s="16">
        <f>STDEV(C6:C11)/SQRT(COUNT(C6:C11))</f>
        <v>7.8869824105912506E-2</v>
      </c>
      <c r="D16" s="16">
        <f>STDEV(D6:D11)/SQRT(COUNT(D6:D11))</f>
        <v>0.26355170495940017</v>
      </c>
      <c r="E16" s="16">
        <f>STDEV(E6:E11)/SQRT(COUNT(E6:E11))</f>
        <v>0.19412151647397533</v>
      </c>
    </row>
    <row r="17" spans="1:5" x14ac:dyDescent="0.4">
      <c r="A17" s="2"/>
      <c r="B17" s="2"/>
      <c r="C17" s="2"/>
      <c r="D17" s="2"/>
      <c r="E17" s="2"/>
    </row>
    <row r="18" spans="1:5" x14ac:dyDescent="0.4">
      <c r="A18" s="2"/>
      <c r="B18" s="2"/>
      <c r="C18" s="2"/>
      <c r="D18" s="2"/>
      <c r="E18" s="2"/>
    </row>
    <row r="19" spans="1:5" x14ac:dyDescent="0.4">
      <c r="A19" s="2"/>
      <c r="B19" s="2"/>
      <c r="C19" s="2"/>
      <c r="D19" s="2"/>
      <c r="E19" s="2"/>
    </row>
  </sheetData>
  <phoneticPr fontId="3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ACBC-D27D-4589-9F57-C78A4AAA8FC1}">
  <dimension ref="A1:O26"/>
  <sheetViews>
    <sheetView zoomScale="85" zoomScaleNormal="85" workbookViewId="0">
      <selection activeCell="A2" sqref="A2"/>
    </sheetView>
  </sheetViews>
  <sheetFormatPr defaultColWidth="8.75" defaultRowHeight="18.75" x14ac:dyDescent="0.4"/>
  <cols>
    <col min="1" max="2" width="8.75" style="21"/>
    <col min="3" max="5" width="11.625" style="21" bestFit="1" customWidth="1"/>
    <col min="6" max="7" width="8.75" style="21"/>
    <col min="8" max="8" width="11.625" style="21" customWidth="1"/>
    <col min="9" max="10" width="11.625" style="21" bestFit="1" customWidth="1"/>
    <col min="11" max="12" width="8.75" style="21"/>
    <col min="13" max="13" width="12.75" style="21" customWidth="1"/>
    <col min="14" max="15" width="11.625" style="21" bestFit="1" customWidth="1"/>
    <col min="16" max="16384" width="8.75" style="21"/>
  </cols>
  <sheetData>
    <row r="1" spans="1:15" x14ac:dyDescent="0.25">
      <c r="A1" s="36" t="s">
        <v>150</v>
      </c>
      <c r="B1" s="37"/>
      <c r="C1" s="20"/>
      <c r="D1" s="20"/>
      <c r="E1" s="20"/>
      <c r="F1" s="20"/>
      <c r="G1" s="20"/>
      <c r="H1" s="20"/>
    </row>
    <row r="2" spans="1:15" x14ac:dyDescent="0.4">
      <c r="A2" s="20"/>
      <c r="B2" s="20"/>
      <c r="C2" s="20"/>
      <c r="D2" s="20"/>
      <c r="E2" s="20"/>
      <c r="F2" s="20"/>
      <c r="G2" s="20"/>
      <c r="H2" s="20"/>
    </row>
    <row r="3" spans="1:15" x14ac:dyDescent="0.4">
      <c r="A3" s="20"/>
      <c r="B3" s="20"/>
      <c r="C3" s="20" t="s">
        <v>0</v>
      </c>
      <c r="D3" s="20"/>
      <c r="E3" s="20"/>
      <c r="F3" s="20"/>
      <c r="G3" s="20"/>
      <c r="H3" s="20" t="s">
        <v>0</v>
      </c>
      <c r="I3" s="20"/>
      <c r="J3" s="20"/>
      <c r="L3" s="20"/>
      <c r="M3" s="20" t="s">
        <v>0</v>
      </c>
      <c r="N3" s="20"/>
      <c r="O3" s="20"/>
    </row>
    <row r="4" spans="1:15" x14ac:dyDescent="0.4">
      <c r="A4" s="20"/>
      <c r="B4" s="20"/>
      <c r="C4" s="16" t="s">
        <v>117</v>
      </c>
      <c r="D4" s="20"/>
      <c r="E4" s="20"/>
      <c r="G4" s="20"/>
      <c r="H4" s="16" t="s">
        <v>117</v>
      </c>
      <c r="I4" s="20"/>
      <c r="J4" s="20"/>
      <c r="L4" s="20"/>
      <c r="M4" s="16" t="s">
        <v>117</v>
      </c>
      <c r="N4" s="20"/>
      <c r="O4" s="20"/>
    </row>
    <row r="5" spans="1:15" x14ac:dyDescent="0.4">
      <c r="A5" s="20"/>
      <c r="B5" s="20"/>
      <c r="C5" s="16" t="s">
        <v>65</v>
      </c>
      <c r="D5" s="16" t="s">
        <v>66</v>
      </c>
      <c r="E5" s="16" t="s">
        <v>67</v>
      </c>
      <c r="G5" s="20"/>
      <c r="H5" s="16" t="s">
        <v>65</v>
      </c>
      <c r="I5" s="16" t="s">
        <v>66</v>
      </c>
      <c r="J5" s="16" t="s">
        <v>67</v>
      </c>
      <c r="L5" s="20"/>
      <c r="M5" s="16" t="s">
        <v>65</v>
      </c>
      <c r="N5" s="16" t="s">
        <v>66</v>
      </c>
      <c r="O5" s="16" t="s">
        <v>67</v>
      </c>
    </row>
    <row r="6" spans="1:15" x14ac:dyDescent="0.4">
      <c r="A6" s="20"/>
      <c r="B6" s="16" t="s">
        <v>78</v>
      </c>
      <c r="C6" s="16">
        <v>1.6102798237948317</v>
      </c>
      <c r="D6" s="16">
        <v>1.2129978063526601</v>
      </c>
      <c r="E6" s="16">
        <v>4.3031156926040204</v>
      </c>
      <c r="G6" s="16" t="s">
        <v>118</v>
      </c>
      <c r="H6" s="16">
        <v>1.7482609572545469</v>
      </c>
      <c r="I6" s="16">
        <v>0.1825332484408923</v>
      </c>
      <c r="J6" s="16">
        <v>0.86228837856755869</v>
      </c>
      <c r="L6" s="31" t="s">
        <v>120</v>
      </c>
      <c r="M6" s="16">
        <v>1.3704678451825589</v>
      </c>
      <c r="N6" s="16">
        <v>3.2796801461857754</v>
      </c>
      <c r="O6" s="16">
        <v>1.0180554125624779</v>
      </c>
    </row>
    <row r="7" spans="1:15" x14ac:dyDescent="0.4">
      <c r="A7" s="20"/>
      <c r="B7" s="20"/>
      <c r="C7" s="16">
        <v>0.38972017620516847</v>
      </c>
      <c r="D7" s="16">
        <v>0.69188469381082318</v>
      </c>
      <c r="E7" s="16">
        <v>0.61070190770035604</v>
      </c>
      <c r="G7" s="20"/>
      <c r="H7" s="16">
        <v>0.25173904274545317</v>
      </c>
      <c r="I7" s="16">
        <v>0.9031336383661106</v>
      </c>
      <c r="J7" s="16">
        <v>0.66793280315103865</v>
      </c>
      <c r="L7" s="20"/>
      <c r="M7" s="16">
        <v>0.62953215481744107</v>
      </c>
      <c r="N7" s="16">
        <v>0.65832644810886121</v>
      </c>
      <c r="O7" s="16">
        <v>0.88657202738086061</v>
      </c>
    </row>
    <row r="8" spans="1:15" x14ac:dyDescent="0.4">
      <c r="A8" s="20"/>
      <c r="B8" s="20"/>
      <c r="C8" s="16"/>
      <c r="D8" s="16">
        <v>3.9240962351304596</v>
      </c>
      <c r="E8" s="16">
        <v>2.7734241705456775</v>
      </c>
      <c r="G8" s="20"/>
      <c r="H8" s="16"/>
      <c r="I8" s="16">
        <v>0.81647018812112204</v>
      </c>
      <c r="J8" s="16">
        <v>0.59848775452902492</v>
      </c>
      <c r="L8" s="20"/>
      <c r="M8" s="16"/>
      <c r="N8" s="16">
        <v>3.0682933214271118</v>
      </c>
      <c r="O8" s="16">
        <v>1.7204548852672408</v>
      </c>
    </row>
    <row r="9" spans="1:15" x14ac:dyDescent="0.4">
      <c r="A9" s="20"/>
      <c r="B9" s="20"/>
      <c r="C9" s="19"/>
      <c r="D9" s="20"/>
      <c r="E9" s="20"/>
      <c r="G9" s="20"/>
      <c r="H9" s="19"/>
      <c r="I9" s="20"/>
      <c r="J9" s="20"/>
      <c r="L9" s="20"/>
      <c r="M9" s="19"/>
      <c r="N9" s="20"/>
      <c r="O9" s="20"/>
    </row>
    <row r="10" spans="1:15" x14ac:dyDescent="0.4">
      <c r="A10" s="20"/>
      <c r="B10" s="20"/>
      <c r="C10" s="20" t="s">
        <v>1</v>
      </c>
      <c r="D10" s="20"/>
      <c r="E10" s="20"/>
      <c r="G10" s="20"/>
      <c r="H10" s="20" t="s">
        <v>1</v>
      </c>
      <c r="I10" s="20"/>
      <c r="J10" s="20"/>
      <c r="L10" s="20"/>
      <c r="M10" s="20" t="s">
        <v>1</v>
      </c>
      <c r="N10" s="20"/>
      <c r="O10" s="20"/>
    </row>
    <row r="11" spans="1:15" x14ac:dyDescent="0.4">
      <c r="A11" s="20"/>
      <c r="B11" s="31"/>
      <c r="C11" s="16" t="str">
        <f>C5</f>
        <v>NC-IgG</v>
      </c>
      <c r="D11" s="16" t="str">
        <f>D5</f>
        <v>HFD-IgG</v>
      </c>
      <c r="E11" s="16" t="str">
        <f>E5</f>
        <v>HFD-LPAM1</v>
      </c>
      <c r="G11" s="31"/>
      <c r="H11" s="16" t="str">
        <f>H5</f>
        <v>NC-IgG</v>
      </c>
      <c r="I11" s="16" t="str">
        <f>I5</f>
        <v>HFD-IgG</v>
      </c>
      <c r="J11" s="16" t="str">
        <f>J5</f>
        <v>HFD-LPAM1</v>
      </c>
      <c r="L11" s="31"/>
      <c r="M11" s="16" t="str">
        <f>M5</f>
        <v>NC-IgG</v>
      </c>
      <c r="N11" s="16" t="str">
        <f>N5</f>
        <v>HFD-IgG</v>
      </c>
      <c r="O11" s="16" t="str">
        <f>O5</f>
        <v>HFD-LPAM1</v>
      </c>
    </row>
    <row r="12" spans="1:15" x14ac:dyDescent="0.2">
      <c r="A12" s="20"/>
      <c r="B12" s="33" t="s">
        <v>2</v>
      </c>
      <c r="C12" s="16">
        <f>AVERAGE(C6:C8)</f>
        <v>1</v>
      </c>
      <c r="D12" s="16">
        <f>AVERAGE(D6:D8)</f>
        <v>1.9429929117646474</v>
      </c>
      <c r="E12" s="16">
        <f t="shared" ref="E12" si="0">AVERAGE(E6:E8)</f>
        <v>2.5624139236166847</v>
      </c>
      <c r="G12" s="33" t="s">
        <v>2</v>
      </c>
      <c r="H12" s="16">
        <f>AVERAGE(H6:H8)</f>
        <v>1</v>
      </c>
      <c r="I12" s="16">
        <f>AVERAGE(I6:I8)</f>
        <v>0.6340456916427083</v>
      </c>
      <c r="J12" s="16">
        <f t="shared" ref="J12" si="1">AVERAGE(J6:J8)</f>
        <v>0.70956964541587408</v>
      </c>
      <c r="L12" s="33" t="s">
        <v>2</v>
      </c>
      <c r="M12" s="16">
        <f>AVERAGE(M6:M8)</f>
        <v>1</v>
      </c>
      <c r="N12" s="16">
        <f>AVERAGE(N6:N8)</f>
        <v>2.3354333052405827</v>
      </c>
      <c r="O12" s="16">
        <f t="shared" ref="O12" si="2">AVERAGE(O6:O8)</f>
        <v>1.208360775070193</v>
      </c>
    </row>
    <row r="13" spans="1:15" x14ac:dyDescent="0.2">
      <c r="A13" s="20"/>
      <c r="B13" s="33" t="s">
        <v>3</v>
      </c>
      <c r="C13" s="16">
        <f>STDEV(C6:C8)/SQRT(COUNT(C6:C8))</f>
        <v>0.6102798237948317</v>
      </c>
      <c r="D13" s="16">
        <f>STDEV(D6:D8)/SQRT(COUNT(D6:D8))</f>
        <v>1.0019094274440947</v>
      </c>
      <c r="E13" s="16">
        <f t="shared" ref="E13" si="3">STDEV(E6:E8)/SQRT(COUNT(E6:E8))</f>
        <v>1.0711168443838461</v>
      </c>
      <c r="G13" s="33" t="s">
        <v>3</v>
      </c>
      <c r="H13" s="16">
        <f>STDEV(H6:H8)/SQRT(COUNT(H6:H8))</f>
        <v>0.74826095725454689</v>
      </c>
      <c r="I13" s="16">
        <f>STDEV(I6:I8)/SQRT(COUNT(I6:I8))</f>
        <v>0.22713817613708645</v>
      </c>
      <c r="J13" s="16">
        <f t="shared" ref="J13" si="4">STDEV(J6:J8)/SQRT(COUNT(J6:J8))</f>
        <v>7.8947054591711571E-2</v>
      </c>
      <c r="L13" s="33" t="s">
        <v>3</v>
      </c>
      <c r="M13" s="16">
        <f>STDEV(M6:M8)/SQRT(COUNT(M6:M8))</f>
        <v>0.37046784518255882</v>
      </c>
      <c r="N13" s="16">
        <f>STDEV(N6:N8)/SQRT(COUNT(N6:N8))</f>
        <v>0.84077080806822102</v>
      </c>
      <c r="O13" s="16">
        <f t="shared" ref="O13" si="5">STDEV(O6:O8)/SQRT(COUNT(O6:O8))</f>
        <v>0.2588450330594117</v>
      </c>
    </row>
    <row r="14" spans="1:15" x14ac:dyDescent="0.2">
      <c r="A14" s="20"/>
      <c r="B14" s="37"/>
      <c r="C14" s="19"/>
      <c r="D14" s="19"/>
      <c r="E14" s="19"/>
      <c r="G14" s="37"/>
      <c r="H14" s="19"/>
      <c r="I14" s="19"/>
      <c r="J14" s="19"/>
      <c r="L14" s="37"/>
      <c r="M14" s="19"/>
      <c r="N14" s="19"/>
      <c r="O14" s="19"/>
    </row>
    <row r="15" spans="1:15" x14ac:dyDescent="0.4">
      <c r="A15" s="20"/>
      <c r="B15" s="20"/>
      <c r="C15" s="20"/>
      <c r="D15" s="20"/>
      <c r="E15" s="20"/>
    </row>
    <row r="16" spans="1:15" x14ac:dyDescent="0.4">
      <c r="A16" s="20"/>
      <c r="B16" s="20"/>
      <c r="C16" s="20" t="s">
        <v>0</v>
      </c>
      <c r="D16" s="20"/>
      <c r="E16" s="20"/>
      <c r="G16" s="20"/>
      <c r="H16" s="20" t="s">
        <v>0</v>
      </c>
      <c r="I16" s="20"/>
      <c r="J16" s="20"/>
      <c r="L16" s="20"/>
      <c r="M16" s="20" t="s">
        <v>0</v>
      </c>
      <c r="N16" s="20"/>
      <c r="O16" s="20"/>
    </row>
    <row r="17" spans="1:15" x14ac:dyDescent="0.4">
      <c r="A17" s="20"/>
      <c r="B17" s="20"/>
      <c r="C17" s="16" t="s">
        <v>117</v>
      </c>
      <c r="D17" s="20"/>
      <c r="E17" s="20"/>
      <c r="G17" s="20"/>
      <c r="H17" s="16" t="s">
        <v>117</v>
      </c>
      <c r="I17" s="20"/>
      <c r="J17" s="20"/>
      <c r="L17" s="20"/>
      <c r="M17" s="16" t="s">
        <v>117</v>
      </c>
      <c r="N17" s="20"/>
      <c r="O17" s="20"/>
    </row>
    <row r="18" spans="1:15" x14ac:dyDescent="0.4">
      <c r="B18" s="20"/>
      <c r="C18" s="16" t="s">
        <v>65</v>
      </c>
      <c r="D18" s="16" t="s">
        <v>66</v>
      </c>
      <c r="E18" s="16" t="s">
        <v>67</v>
      </c>
      <c r="G18" s="20"/>
      <c r="H18" s="16" t="s">
        <v>65</v>
      </c>
      <c r="I18" s="16" t="s">
        <v>66</v>
      </c>
      <c r="J18" s="16" t="s">
        <v>67</v>
      </c>
      <c r="L18" s="20"/>
      <c r="M18" s="16" t="s">
        <v>65</v>
      </c>
      <c r="N18" s="16" t="s">
        <v>66</v>
      </c>
      <c r="O18" s="16" t="s">
        <v>67</v>
      </c>
    </row>
    <row r="19" spans="1:15" x14ac:dyDescent="0.4">
      <c r="B19" s="16" t="s">
        <v>79</v>
      </c>
      <c r="C19" s="16">
        <v>1.8230401137623797</v>
      </c>
      <c r="D19" s="16">
        <v>0.77702210003898464</v>
      </c>
      <c r="E19" s="16">
        <v>1.2478088824340947</v>
      </c>
      <c r="G19" s="16" t="s">
        <v>119</v>
      </c>
      <c r="H19" s="16">
        <v>1.6113690888100549</v>
      </c>
      <c r="I19" s="16">
        <v>0.82315626734378911</v>
      </c>
      <c r="J19" s="16">
        <v>1.7998731357041751</v>
      </c>
      <c r="L19" s="16" t="s">
        <v>121</v>
      </c>
      <c r="M19" s="16">
        <v>1.2351142998262554</v>
      </c>
      <c r="N19" s="16">
        <v>0.96511027114403358</v>
      </c>
      <c r="O19" s="16">
        <v>0.9377694882825216</v>
      </c>
    </row>
    <row r="20" spans="1:15" x14ac:dyDescent="0.4">
      <c r="B20" s="20"/>
      <c r="C20" s="16">
        <v>0.17695988623762035</v>
      </c>
      <c r="D20" s="16">
        <v>1.5441889683618579</v>
      </c>
      <c r="E20" s="16">
        <v>1.0549763971341253</v>
      </c>
      <c r="G20" s="20"/>
      <c r="H20" s="16">
        <v>0.38863091118994531</v>
      </c>
      <c r="I20" s="16">
        <v>0.57436908568531853</v>
      </c>
      <c r="J20" s="16">
        <v>1.005141152753698</v>
      </c>
      <c r="L20" s="20"/>
      <c r="M20" s="16">
        <v>0.7648857001737448</v>
      </c>
      <c r="N20" s="16">
        <v>0.67688066494460253</v>
      </c>
      <c r="O20" s="16">
        <v>0.6491022462086109</v>
      </c>
    </row>
    <row r="21" spans="1:15" x14ac:dyDescent="0.4">
      <c r="B21" s="20"/>
      <c r="C21" s="16"/>
      <c r="D21" s="16">
        <v>0.72391211694578705</v>
      </c>
      <c r="E21" s="16">
        <v>0.58680138243914448</v>
      </c>
      <c r="G21" s="20"/>
      <c r="H21" s="16"/>
      <c r="I21" s="16">
        <v>1.3484979993274608</v>
      </c>
      <c r="J21" s="16">
        <v>2.1237775370395431</v>
      </c>
      <c r="L21" s="20"/>
      <c r="M21" s="16"/>
      <c r="N21" s="16">
        <v>0.495099008295593</v>
      </c>
      <c r="O21" s="16">
        <v>0.81554825001777365</v>
      </c>
    </row>
    <row r="22" spans="1:15" x14ac:dyDescent="0.4">
      <c r="B22" s="20"/>
      <c r="C22" s="19"/>
      <c r="D22" s="20"/>
      <c r="E22" s="20"/>
      <c r="G22" s="20"/>
      <c r="H22" s="19"/>
      <c r="I22" s="20"/>
      <c r="J22" s="20"/>
      <c r="L22" s="20"/>
      <c r="M22" s="19"/>
      <c r="N22" s="20"/>
      <c r="O22" s="20"/>
    </row>
    <row r="23" spans="1:15" x14ac:dyDescent="0.4">
      <c r="B23" s="20"/>
      <c r="C23" s="20" t="s">
        <v>1</v>
      </c>
      <c r="D23" s="20"/>
      <c r="E23" s="20"/>
      <c r="G23" s="20"/>
      <c r="H23" s="20" t="s">
        <v>1</v>
      </c>
      <c r="I23" s="20"/>
      <c r="J23" s="20"/>
      <c r="L23" s="20"/>
      <c r="M23" s="20" t="s">
        <v>1</v>
      </c>
      <c r="N23" s="20"/>
      <c r="O23" s="20"/>
    </row>
    <row r="24" spans="1:15" x14ac:dyDescent="0.4">
      <c r="B24" s="31"/>
      <c r="C24" s="16" t="str">
        <f>C18</f>
        <v>NC-IgG</v>
      </c>
      <c r="D24" s="16" t="str">
        <f>D18</f>
        <v>HFD-IgG</v>
      </c>
      <c r="E24" s="16" t="str">
        <f t="shared" ref="E24" si="6">E18</f>
        <v>HFD-LPAM1</v>
      </c>
      <c r="G24" s="31"/>
      <c r="H24" s="16" t="str">
        <f>H18</f>
        <v>NC-IgG</v>
      </c>
      <c r="I24" s="16" t="str">
        <f>I18</f>
        <v>HFD-IgG</v>
      </c>
      <c r="J24" s="16" t="str">
        <f>J18</f>
        <v>HFD-LPAM1</v>
      </c>
      <c r="L24" s="31"/>
      <c r="M24" s="16" t="str">
        <f>M18</f>
        <v>NC-IgG</v>
      </c>
      <c r="N24" s="16" t="str">
        <f>N18</f>
        <v>HFD-IgG</v>
      </c>
      <c r="O24" s="16" t="str">
        <f>O18</f>
        <v>HFD-LPAM1</v>
      </c>
    </row>
    <row r="25" spans="1:15" x14ac:dyDescent="0.2">
      <c r="B25" s="33" t="s">
        <v>2</v>
      </c>
      <c r="C25" s="16">
        <f>AVERAGE(C19:C21)</f>
        <v>1</v>
      </c>
      <c r="D25" s="16">
        <f>AVERAGE(D19:D21)</f>
        <v>1.0150410617822099</v>
      </c>
      <c r="E25" s="16">
        <f t="shared" ref="E25" si="7">AVERAGE(E19:E21)</f>
        <v>0.96319555400245493</v>
      </c>
      <c r="G25" s="33" t="s">
        <v>2</v>
      </c>
      <c r="H25" s="16">
        <f>AVERAGE(H19:H21)</f>
        <v>1</v>
      </c>
      <c r="I25" s="16">
        <f>AVERAGE(I19:I21)</f>
        <v>0.91534111745218949</v>
      </c>
      <c r="J25" s="16">
        <f t="shared" ref="J25" si="8">AVERAGE(J19:J21)</f>
        <v>1.6429306084991389</v>
      </c>
      <c r="L25" s="33" t="s">
        <v>2</v>
      </c>
      <c r="M25" s="16">
        <f>AVERAGE(M19:M21)</f>
        <v>1</v>
      </c>
      <c r="N25" s="16">
        <f>AVERAGE(N19:N21)</f>
        <v>0.71236331479474302</v>
      </c>
      <c r="O25" s="16">
        <f t="shared" ref="O25" si="9">AVERAGE(O19:O21)</f>
        <v>0.80080666150296864</v>
      </c>
    </row>
    <row r="26" spans="1:15" x14ac:dyDescent="0.2">
      <c r="B26" s="33" t="s">
        <v>3</v>
      </c>
      <c r="C26" s="16">
        <f>STDEV(C19:C21)/SQRT(COUNT(C19:C21))</f>
        <v>0.82304011376237973</v>
      </c>
      <c r="D26" s="16">
        <f>STDEV(D19:D21)/SQRT(COUNT(D19:D21))</f>
        <v>0.26501779679501891</v>
      </c>
      <c r="E26" s="16">
        <f t="shared" ref="E26" si="10">STDEV(E19:E21)/SQRT(COUNT(E19:E21))</f>
        <v>0.19625707727099803</v>
      </c>
      <c r="G26" s="33" t="s">
        <v>3</v>
      </c>
      <c r="H26" s="16">
        <f>STDEV(H19:H21)/SQRT(COUNT(H19:H21))</f>
        <v>0.61136908881005492</v>
      </c>
      <c r="I26" s="16">
        <f>STDEV(I19:I21)/SQRT(COUNT(I19:I21))</f>
        <v>0.228175684270054</v>
      </c>
      <c r="J26" s="16">
        <f t="shared" ref="J26" si="11">STDEV(J19:J21)/SQRT(COUNT(J19:J21))</f>
        <v>0.33232015572143414</v>
      </c>
      <c r="L26" s="33" t="s">
        <v>3</v>
      </c>
      <c r="M26" s="16">
        <f>STDEV(M19:M21)/SQRT(COUNT(M19:M21))</f>
        <v>0.23511429982625576</v>
      </c>
      <c r="N26" s="16">
        <f>STDEV(N19:N21)/SQRT(COUNT(N19:N21))</f>
        <v>0.13683555901322722</v>
      </c>
      <c r="O26" s="16">
        <f t="shared" ref="O26" si="12">STDEV(O19:O21)/SQRT(COUNT(O19:O21))</f>
        <v>8.3656400403863365E-2</v>
      </c>
    </row>
  </sheetData>
  <phoneticPr fontId="3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DCFE-53B9-48BC-97ED-23CA82121F0F}">
  <dimension ref="A1:P17"/>
  <sheetViews>
    <sheetView zoomScale="85" zoomScaleNormal="85" workbookViewId="0">
      <selection activeCell="A2" sqref="A2"/>
    </sheetView>
  </sheetViews>
  <sheetFormatPr defaultColWidth="8.75" defaultRowHeight="14.25" x14ac:dyDescent="0.4"/>
  <cols>
    <col min="1" max="2" width="8.75" style="38"/>
    <col min="3" max="8" width="11.625" style="38" bestFit="1" customWidth="1"/>
    <col min="9" max="10" width="8.75" style="38"/>
    <col min="11" max="16" width="11.625" style="38" bestFit="1" customWidth="1"/>
    <col min="17" max="16384" width="8.75" style="38"/>
  </cols>
  <sheetData>
    <row r="1" spans="1:16" ht="15" x14ac:dyDescent="0.25">
      <c r="A1" s="36" t="s">
        <v>151</v>
      </c>
      <c r="B1" s="37"/>
      <c r="C1" s="20"/>
      <c r="D1" s="20"/>
      <c r="E1" s="20"/>
      <c r="F1" s="20"/>
      <c r="G1" s="20"/>
      <c r="H1" s="20"/>
    </row>
    <row r="2" spans="1:16" x14ac:dyDescent="0.4">
      <c r="A2" s="20"/>
      <c r="B2" s="20"/>
      <c r="C2" s="20"/>
      <c r="D2" s="20"/>
      <c r="E2" s="20"/>
      <c r="F2" s="20"/>
      <c r="G2" s="20"/>
      <c r="H2" s="20"/>
    </row>
    <row r="3" spans="1:16" x14ac:dyDescent="0.4">
      <c r="A3" s="20"/>
      <c r="B3" s="20"/>
      <c r="C3" s="20" t="s">
        <v>0</v>
      </c>
      <c r="D3" s="20"/>
      <c r="E3" s="20"/>
      <c r="F3" s="20"/>
      <c r="G3" s="20"/>
      <c r="H3" s="20"/>
      <c r="J3" s="20"/>
      <c r="K3" s="20" t="s">
        <v>0</v>
      </c>
      <c r="L3" s="20"/>
      <c r="M3" s="20"/>
      <c r="N3" s="20"/>
      <c r="O3" s="20"/>
      <c r="P3" s="20"/>
    </row>
    <row r="4" spans="1:16" x14ac:dyDescent="0.4">
      <c r="A4" s="20"/>
      <c r="B4" s="20"/>
      <c r="C4" s="31" t="s">
        <v>19</v>
      </c>
      <c r="D4" s="20"/>
      <c r="E4" s="20"/>
      <c r="F4" s="20"/>
      <c r="G4" s="20"/>
      <c r="H4" s="20"/>
      <c r="J4" s="20"/>
      <c r="K4" s="31" t="s">
        <v>5</v>
      </c>
      <c r="L4" s="20"/>
      <c r="M4" s="20"/>
      <c r="N4" s="20"/>
      <c r="O4" s="20"/>
      <c r="P4" s="20"/>
    </row>
    <row r="5" spans="1:16" x14ac:dyDescent="0.4">
      <c r="A5" s="20"/>
      <c r="B5" s="20"/>
      <c r="C5" s="31" t="s">
        <v>82</v>
      </c>
      <c r="D5" s="31" t="s">
        <v>83</v>
      </c>
      <c r="E5" s="31" t="s">
        <v>84</v>
      </c>
      <c r="F5" s="31" t="s">
        <v>85</v>
      </c>
      <c r="G5" s="31" t="s">
        <v>86</v>
      </c>
      <c r="H5" s="31" t="s">
        <v>87</v>
      </c>
      <c r="J5" s="20"/>
      <c r="K5" s="31" t="s">
        <v>82</v>
      </c>
      <c r="L5" s="31" t="s">
        <v>83</v>
      </c>
      <c r="M5" s="31" t="s">
        <v>84</v>
      </c>
      <c r="N5" s="31" t="s">
        <v>85</v>
      </c>
      <c r="O5" s="31" t="s">
        <v>86</v>
      </c>
      <c r="P5" s="31" t="s">
        <v>87</v>
      </c>
    </row>
    <row r="6" spans="1:16" x14ac:dyDescent="0.4">
      <c r="A6" s="20"/>
      <c r="B6" s="44" t="s">
        <v>123</v>
      </c>
      <c r="C6" s="31">
        <v>1</v>
      </c>
      <c r="D6" s="42">
        <v>1.644091956210566</v>
      </c>
      <c r="E6" s="42">
        <v>1.51711353907515</v>
      </c>
      <c r="F6" s="42">
        <v>1.2572424108545128</v>
      </c>
      <c r="G6" s="42">
        <v>1.6752687611287556</v>
      </c>
      <c r="H6" s="42">
        <v>2.2035596713879202</v>
      </c>
      <c r="J6" s="44" t="s">
        <v>122</v>
      </c>
      <c r="K6" s="42">
        <v>1</v>
      </c>
      <c r="L6" s="42">
        <v>2.2633959447912719</v>
      </c>
      <c r="M6" s="42">
        <v>4.4646715881678372</v>
      </c>
      <c r="N6" s="42">
        <v>3.1339087268291514</v>
      </c>
      <c r="O6" s="42">
        <v>2.8637879347149329</v>
      </c>
      <c r="P6" s="42">
        <v>3.2132905153182434</v>
      </c>
    </row>
    <row r="7" spans="1:16" x14ac:dyDescent="0.4">
      <c r="A7" s="20"/>
      <c r="B7" s="45"/>
      <c r="C7" s="31">
        <v>1</v>
      </c>
      <c r="D7" s="42">
        <v>0.51739099519250786</v>
      </c>
      <c r="E7" s="42">
        <v>0.63535758051099112</v>
      </c>
      <c r="F7" s="42">
        <v>0.79042420706755545</v>
      </c>
      <c r="G7" s="42">
        <v>1.1799529933467621</v>
      </c>
      <c r="H7" s="42">
        <v>0.54159635523352645</v>
      </c>
      <c r="J7" s="45"/>
      <c r="K7" s="42">
        <v>1</v>
      </c>
      <c r="L7" s="42">
        <v>1.1635498600197003</v>
      </c>
      <c r="M7" s="42">
        <v>1.1223080698638206</v>
      </c>
      <c r="N7" s="42">
        <v>2.2613704884109049</v>
      </c>
      <c r="O7" s="42">
        <v>2.068305922934961</v>
      </c>
      <c r="P7" s="42">
        <v>1.290905215180967</v>
      </c>
    </row>
    <row r="8" spans="1:16" x14ac:dyDescent="0.4">
      <c r="A8" s="20"/>
      <c r="B8" s="20"/>
      <c r="C8" s="31">
        <v>1</v>
      </c>
      <c r="D8" s="42">
        <v>1.3928054799849561</v>
      </c>
      <c r="E8" s="42">
        <v>1.5379376419677164</v>
      </c>
      <c r="F8" s="42">
        <v>1.3028147768255551</v>
      </c>
      <c r="G8" s="42">
        <v>1.1742567472444794</v>
      </c>
      <c r="H8" s="42">
        <v>0.893891990400144</v>
      </c>
      <c r="J8" s="20"/>
      <c r="K8" s="42">
        <v>1</v>
      </c>
      <c r="L8" s="42">
        <v>1.2690132094995674</v>
      </c>
      <c r="M8" s="42">
        <v>2.3004625659635898</v>
      </c>
      <c r="N8" s="42">
        <v>2.2725056119937479</v>
      </c>
      <c r="O8" s="42">
        <v>2.0175909141521475</v>
      </c>
      <c r="P8" s="42">
        <v>2.3512069787034604</v>
      </c>
    </row>
    <row r="9" spans="1:16" x14ac:dyDescent="0.4">
      <c r="A9" s="20"/>
      <c r="B9" s="20"/>
      <c r="C9" s="31"/>
      <c r="D9" s="42"/>
      <c r="E9" s="42"/>
      <c r="F9" s="42"/>
      <c r="G9" s="42"/>
      <c r="H9" s="42"/>
      <c r="J9" s="20"/>
      <c r="K9" s="42">
        <v>1</v>
      </c>
      <c r="L9" s="42">
        <v>2.968349194199746</v>
      </c>
      <c r="M9" s="42">
        <v>4.8348130656459549</v>
      </c>
      <c r="N9" s="42">
        <v>4.6082255485776331</v>
      </c>
      <c r="O9" s="42">
        <v>3.6269971513263703</v>
      </c>
      <c r="P9" s="42">
        <v>2.9566898123280825</v>
      </c>
    </row>
    <row r="10" spans="1:16" x14ac:dyDescent="0.4">
      <c r="A10" s="20"/>
      <c r="B10" s="20"/>
      <c r="C10" s="20"/>
      <c r="D10" s="20"/>
      <c r="E10" s="20"/>
      <c r="F10" s="20"/>
      <c r="G10" s="20"/>
      <c r="H10" s="20"/>
      <c r="J10" s="20"/>
      <c r="K10" s="20"/>
      <c r="L10" s="20"/>
      <c r="M10" s="20"/>
      <c r="N10" s="20"/>
      <c r="O10" s="20"/>
      <c r="P10" s="20"/>
    </row>
    <row r="11" spans="1:16" x14ac:dyDescent="0.4">
      <c r="A11" s="20"/>
      <c r="B11" s="20"/>
      <c r="C11" s="20" t="s">
        <v>1</v>
      </c>
      <c r="D11" s="20"/>
      <c r="E11" s="20"/>
      <c r="F11" s="20"/>
      <c r="G11" s="20"/>
      <c r="H11" s="20"/>
      <c r="J11" s="20"/>
      <c r="K11" s="20" t="s">
        <v>1</v>
      </c>
      <c r="L11" s="20"/>
      <c r="M11" s="20"/>
      <c r="N11" s="20"/>
      <c r="O11" s="20"/>
      <c r="P11" s="20"/>
    </row>
    <row r="12" spans="1:16" x14ac:dyDescent="0.4">
      <c r="A12" s="20"/>
      <c r="B12" s="31"/>
      <c r="C12" s="31" t="str">
        <f>C5</f>
        <v>0 hours</v>
      </c>
      <c r="D12" s="31" t="str">
        <f>D5</f>
        <v>1 hours</v>
      </c>
      <c r="E12" s="31" t="str">
        <f t="shared" ref="E12:G12" si="0">E5</f>
        <v>3 hours</v>
      </c>
      <c r="F12" s="31" t="str">
        <f t="shared" si="0"/>
        <v>6 hours</v>
      </c>
      <c r="G12" s="31" t="str">
        <f t="shared" si="0"/>
        <v>12 hours</v>
      </c>
      <c r="H12" s="31" t="str">
        <f>H5</f>
        <v>24 hours</v>
      </c>
      <c r="J12" s="31"/>
      <c r="K12" s="31" t="str">
        <f>K5</f>
        <v>0 hours</v>
      </c>
      <c r="L12" s="31" t="str">
        <f>L5</f>
        <v>1 hours</v>
      </c>
      <c r="M12" s="31" t="str">
        <f t="shared" ref="M12:O12" si="1">M5</f>
        <v>3 hours</v>
      </c>
      <c r="N12" s="31" t="str">
        <f t="shared" si="1"/>
        <v>6 hours</v>
      </c>
      <c r="O12" s="31" t="str">
        <f t="shared" si="1"/>
        <v>12 hours</v>
      </c>
      <c r="P12" s="31" t="str">
        <f>P5</f>
        <v>24 hours</v>
      </c>
    </row>
    <row r="13" spans="1:16" x14ac:dyDescent="0.2">
      <c r="A13" s="20"/>
      <c r="B13" s="33" t="s">
        <v>2</v>
      </c>
      <c r="C13" s="31">
        <f>AVERAGE(C6:C9)</f>
        <v>1</v>
      </c>
      <c r="D13" s="31">
        <f>AVERAGE(D6:D9)</f>
        <v>1.1847628104626766</v>
      </c>
      <c r="E13" s="31">
        <f t="shared" ref="E13:G13" si="2">AVERAGE(E6:E9)</f>
        <v>1.2301362538512859</v>
      </c>
      <c r="F13" s="31">
        <f t="shared" si="2"/>
        <v>1.1168271315825411</v>
      </c>
      <c r="G13" s="31">
        <f t="shared" si="2"/>
        <v>1.3431595005733323</v>
      </c>
      <c r="H13" s="31">
        <f>AVERAGE(H6:H9)</f>
        <v>1.2130160056738635</v>
      </c>
      <c r="J13" s="33" t="s">
        <v>2</v>
      </c>
      <c r="K13" s="31">
        <f>AVERAGE(K6:K9)</f>
        <v>1</v>
      </c>
      <c r="L13" s="31">
        <f>AVERAGE(L6:L9)</f>
        <v>1.9160770521275714</v>
      </c>
      <c r="M13" s="31">
        <f t="shared" ref="M13:O13" si="3">AVERAGE(M6:M9)</f>
        <v>3.1805638224103006</v>
      </c>
      <c r="N13" s="31">
        <f t="shared" si="3"/>
        <v>3.0690025939528596</v>
      </c>
      <c r="O13" s="31">
        <f t="shared" si="3"/>
        <v>2.6441704807821029</v>
      </c>
      <c r="P13" s="31">
        <f>AVERAGE(P6:P9)</f>
        <v>2.4530231303826886</v>
      </c>
    </row>
    <row r="14" spans="1:16" x14ac:dyDescent="0.2">
      <c r="A14" s="20"/>
      <c r="B14" s="33" t="s">
        <v>3</v>
      </c>
      <c r="C14" s="31">
        <f>STDEV(C6:C9)/SQRT(COUNT(C6:C9))</f>
        <v>0</v>
      </c>
      <c r="D14" s="31">
        <f>STDEV(D6:D9)/SQRT(COUNT(D6:D9))</f>
        <v>0.34147966174001304</v>
      </c>
      <c r="E14" s="31">
        <f t="shared" ref="E14:G14" si="4">STDEV(E6:E9)/SQRT(COUNT(E6:E9))</f>
        <v>0.2974500874156033</v>
      </c>
      <c r="F14" s="31">
        <f t="shared" si="4"/>
        <v>0.16373083804830529</v>
      </c>
      <c r="G14" s="31">
        <f t="shared" si="4"/>
        <v>0.16606277178115145</v>
      </c>
      <c r="H14" s="31">
        <f>STDEV(H6:H9)/SQRT(COUNT(H6:H9))</f>
        <v>0.50560545187726591</v>
      </c>
      <c r="J14" s="33" t="s">
        <v>3</v>
      </c>
      <c r="K14" s="31">
        <f>STDEV(K6:K9)/SQRT(COUNT(K6:K9))</f>
        <v>0</v>
      </c>
      <c r="L14" s="31">
        <f>STDEV(L6:L9)/SQRT(COUNT(L6:L9))</f>
        <v>0.42942751284710223</v>
      </c>
      <c r="M14" s="31">
        <f t="shared" ref="M14:O14" si="5">STDEV(M6:M9)/SQRT(COUNT(M6:M9))</f>
        <v>0.88489492207240372</v>
      </c>
      <c r="N14" s="31">
        <f t="shared" si="5"/>
        <v>0.55227538196544002</v>
      </c>
      <c r="O14" s="31">
        <f t="shared" si="5"/>
        <v>0.38061376230895538</v>
      </c>
      <c r="P14" s="31">
        <f>STDEV(P6:P9)/SQRT(COUNT(P6:P9))</f>
        <v>0.42745089393151225</v>
      </c>
    </row>
    <row r="15" spans="1:16" x14ac:dyDescent="0.4">
      <c r="A15" s="20"/>
      <c r="B15" s="20"/>
      <c r="C15" s="20"/>
      <c r="D15" s="20"/>
      <c r="E15" s="20"/>
      <c r="F15" s="20"/>
      <c r="G15" s="20"/>
      <c r="H15" s="20"/>
    </row>
    <row r="16" spans="1:16" x14ac:dyDescent="0.4">
      <c r="A16" s="20"/>
      <c r="B16" s="20"/>
      <c r="C16" s="20"/>
      <c r="D16" s="20"/>
      <c r="E16" s="20"/>
      <c r="F16" s="20"/>
      <c r="G16" s="20"/>
      <c r="H16" s="20"/>
    </row>
    <row r="17" spans="1:8" x14ac:dyDescent="0.4">
      <c r="A17" s="20"/>
      <c r="B17" s="20"/>
      <c r="C17" s="20"/>
      <c r="D17" s="20"/>
      <c r="E17" s="20"/>
      <c r="F17" s="20"/>
      <c r="G17" s="20"/>
      <c r="H17" s="20"/>
    </row>
  </sheetData>
  <phoneticPr fontId="3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D37A-427E-4C2D-9916-7EB929354A6B}">
  <dimension ref="A1:N19"/>
  <sheetViews>
    <sheetView zoomScale="85" zoomScaleNormal="85" workbookViewId="0">
      <selection activeCell="A2" sqref="A2"/>
    </sheetView>
  </sheetViews>
  <sheetFormatPr defaultRowHeight="18.75" x14ac:dyDescent="0.4"/>
  <cols>
    <col min="3" max="3" width="11.75" bestFit="1" customWidth="1"/>
    <col min="4" max="7" width="11.625" bestFit="1" customWidth="1"/>
    <col min="10" max="10" width="11.75" bestFit="1" customWidth="1"/>
    <col min="11" max="14" width="11.625" bestFit="1" customWidth="1"/>
  </cols>
  <sheetData>
    <row r="1" spans="1:14" ht="18" x14ac:dyDescent="0.25">
      <c r="A1" s="1" t="s">
        <v>152</v>
      </c>
      <c r="B1" s="8"/>
      <c r="C1" s="2"/>
      <c r="D1" s="2"/>
      <c r="E1" s="2"/>
      <c r="F1" s="2"/>
      <c r="G1" s="2"/>
    </row>
    <row r="2" spans="1:14" x14ac:dyDescent="0.4">
      <c r="A2" s="2"/>
      <c r="B2" s="2"/>
      <c r="C2" s="2"/>
      <c r="D2" s="2"/>
      <c r="E2" s="2"/>
      <c r="F2" s="2"/>
      <c r="G2" s="2"/>
    </row>
    <row r="3" spans="1:14" x14ac:dyDescent="0.4">
      <c r="A3" s="2"/>
      <c r="B3" s="20"/>
      <c r="C3" s="20" t="s">
        <v>0</v>
      </c>
      <c r="D3" s="20"/>
      <c r="E3" s="20"/>
      <c r="F3" s="20"/>
      <c r="G3" s="20"/>
      <c r="H3" s="38"/>
      <c r="I3" s="20"/>
      <c r="J3" s="20" t="s">
        <v>0</v>
      </c>
      <c r="K3" s="20"/>
      <c r="L3" s="20"/>
      <c r="M3" s="20"/>
      <c r="N3" s="20"/>
    </row>
    <row r="4" spans="1:14" x14ac:dyDescent="0.4">
      <c r="A4" s="2"/>
      <c r="B4" s="20"/>
      <c r="C4" s="31" t="s">
        <v>19</v>
      </c>
      <c r="D4" s="20"/>
      <c r="E4" s="20"/>
      <c r="F4" s="20"/>
      <c r="G4" s="20"/>
      <c r="H4" s="38"/>
      <c r="I4" s="20"/>
      <c r="J4" s="31" t="str">
        <f>C4</f>
        <v xml:space="preserve">Relative intensity of pERK/ERK </v>
      </c>
      <c r="K4" s="20"/>
      <c r="L4" s="20"/>
      <c r="M4" s="20"/>
      <c r="N4" s="20"/>
    </row>
    <row r="5" spans="1:14" x14ac:dyDescent="0.4">
      <c r="A5" s="2"/>
      <c r="B5" s="20"/>
      <c r="C5" s="31" t="s">
        <v>82</v>
      </c>
      <c r="D5" s="31" t="s">
        <v>84</v>
      </c>
      <c r="E5" s="31" t="s">
        <v>85</v>
      </c>
      <c r="F5" s="31" t="s">
        <v>86</v>
      </c>
      <c r="G5" s="31" t="s">
        <v>87</v>
      </c>
      <c r="H5" s="38"/>
      <c r="I5" s="20"/>
      <c r="J5" s="31" t="s">
        <v>82</v>
      </c>
      <c r="K5" s="31" t="s">
        <v>84</v>
      </c>
      <c r="L5" s="31" t="s">
        <v>85</v>
      </c>
      <c r="M5" s="31" t="s">
        <v>86</v>
      </c>
      <c r="N5" s="31" t="s">
        <v>87</v>
      </c>
    </row>
    <row r="6" spans="1:14" x14ac:dyDescent="0.4">
      <c r="A6" s="2"/>
      <c r="B6" s="39" t="s">
        <v>124</v>
      </c>
      <c r="C6" s="31">
        <v>1</v>
      </c>
      <c r="D6" s="42">
        <f>'[1]Results pERK'!$E$18</f>
        <v>1.1200932517539268</v>
      </c>
      <c r="E6" s="42">
        <f>'[1]Results pERK'!$E$20</f>
        <v>1.3396234465122214</v>
      </c>
      <c r="F6" s="42">
        <f>'[1]Results pERK'!$E$22</f>
        <v>1.4963923927883704</v>
      </c>
      <c r="G6" s="42">
        <f>'[1]Results pERK'!$E$24</f>
        <v>1.3962569646928469</v>
      </c>
      <c r="H6" s="38"/>
      <c r="I6" s="39" t="s">
        <v>125</v>
      </c>
      <c r="J6" s="31">
        <v>1</v>
      </c>
      <c r="K6" s="42">
        <f>'[1]Results pERK'!$E$17</f>
        <v>1.1537362491943532</v>
      </c>
      <c r="L6" s="42">
        <f>'[1]Results pERK'!$E$19</f>
        <v>1.7283899097676685</v>
      </c>
      <c r="M6" s="42">
        <f>'[1]Results pERK'!$E$21</f>
        <v>2.1415957239117471</v>
      </c>
      <c r="N6" s="42">
        <f>'[1]Results pERK'!$E$23</f>
        <v>2.3809791310800033</v>
      </c>
    </row>
    <row r="7" spans="1:14" x14ac:dyDescent="0.4">
      <c r="A7" s="2"/>
      <c r="B7" s="41"/>
      <c r="C7" s="40">
        <v>1</v>
      </c>
      <c r="D7" s="42">
        <f>'[1]Results pERK'!$Q$18</f>
        <v>0.98914764304271197</v>
      </c>
      <c r="E7" s="42">
        <f>'[1]Results pERK'!$Q$20</f>
        <v>1.2739076780260816</v>
      </c>
      <c r="F7" s="42">
        <f>'[1]Results pERK'!$Q$22</f>
        <v>1.280248505037874</v>
      </c>
      <c r="G7" s="42">
        <f>'[1]Results pERK'!$Q$24</f>
        <v>1.2396191730989883</v>
      </c>
      <c r="H7" s="38"/>
      <c r="I7" s="41"/>
      <c r="J7" s="31">
        <v>1</v>
      </c>
      <c r="K7" s="42">
        <f>'[1]Results pERK'!$Q$17</f>
        <v>1.1016184204868225</v>
      </c>
      <c r="L7" s="42">
        <f>'[1]Results pERK'!$Q$19</f>
        <v>2.200532509077306</v>
      </c>
      <c r="M7" s="42">
        <f>'[1]Results pERK'!$Q$21</f>
        <v>2.4312572922663414</v>
      </c>
      <c r="N7" s="42">
        <f>'[1]Results pERK'!$Q$23</f>
        <v>2.1310622376173263</v>
      </c>
    </row>
    <row r="8" spans="1:14" x14ac:dyDescent="0.4">
      <c r="A8" s="2"/>
      <c r="B8" s="20"/>
      <c r="C8" s="31">
        <v>1</v>
      </c>
      <c r="D8" s="42">
        <f>'[1]Results pERK'!$AC$18</f>
        <v>0.97749460377246744</v>
      </c>
      <c r="E8" s="42">
        <f>'[1]Results pERK'!$AC$20</f>
        <v>0.95458353823141118</v>
      </c>
      <c r="F8" s="42">
        <f>'[1]Results pERK'!$AC$22</f>
        <v>0.86681048078237977</v>
      </c>
      <c r="G8" s="42">
        <f>'[1]Results pERK'!$AC$24</f>
        <v>0.87636600585060487</v>
      </c>
      <c r="H8" s="38"/>
      <c r="I8" s="20"/>
      <c r="J8" s="31">
        <v>1</v>
      </c>
      <c r="K8" s="42">
        <f>'[1]Results pERK'!$AC$17</f>
        <v>0.83634003720502459</v>
      </c>
      <c r="L8" s="42">
        <f>'[1]Results pERK'!$AC$19</f>
        <v>1.4669232816244122</v>
      </c>
      <c r="M8" s="42">
        <f>'[1]Results pERK'!$AC$21</f>
        <v>1.4287072987459226</v>
      </c>
      <c r="N8" s="42">
        <f>'[1]Results pERK'!$AC$23</f>
        <v>1.1333921129463511</v>
      </c>
    </row>
    <row r="9" spans="1:14" x14ac:dyDescent="0.4">
      <c r="A9" s="2"/>
      <c r="B9" s="20"/>
      <c r="C9" s="31">
        <v>1</v>
      </c>
      <c r="D9" s="42">
        <v>1.4553822042230116</v>
      </c>
      <c r="E9" s="42">
        <v>1.3054014113590933</v>
      </c>
      <c r="F9" s="42">
        <v>1.709696208509337</v>
      </c>
      <c r="G9" s="42">
        <v>0.99427796092085818</v>
      </c>
      <c r="H9" s="38"/>
      <c r="I9" s="20"/>
      <c r="J9" s="31">
        <v>1</v>
      </c>
      <c r="K9" s="42">
        <v>1.451407341220043</v>
      </c>
      <c r="L9" s="42">
        <v>1.2641247560770978</v>
      </c>
      <c r="M9" s="42">
        <v>2.4915098102073001</v>
      </c>
      <c r="N9" s="42">
        <v>1.3319016373733334</v>
      </c>
    </row>
    <row r="10" spans="1:14" x14ac:dyDescent="0.4">
      <c r="A10" s="2"/>
      <c r="B10" s="20"/>
      <c r="C10" s="31">
        <v>1</v>
      </c>
      <c r="D10" s="42">
        <v>0.78792780721301958</v>
      </c>
      <c r="E10" s="42">
        <v>0.74125229475473331</v>
      </c>
      <c r="F10" s="42">
        <v>1.4157840016009149</v>
      </c>
      <c r="G10" s="42">
        <v>0.58038855755292251</v>
      </c>
      <c r="H10" s="38"/>
      <c r="I10" s="20"/>
      <c r="J10" s="31">
        <v>1</v>
      </c>
      <c r="K10" s="42">
        <v>1.0486725711692877</v>
      </c>
      <c r="L10" s="42">
        <v>0.91581565797038189</v>
      </c>
      <c r="M10" s="42">
        <v>2.3325994375250145</v>
      </c>
      <c r="N10" s="42">
        <v>1.1457781774660132</v>
      </c>
    </row>
    <row r="11" spans="1:14" x14ac:dyDescent="0.4">
      <c r="A11" s="2"/>
      <c r="B11" s="20"/>
      <c r="C11" s="20"/>
      <c r="D11" s="20"/>
      <c r="E11" s="20"/>
      <c r="F11" s="20"/>
      <c r="G11" s="20"/>
      <c r="H11" s="38"/>
      <c r="I11" s="20"/>
      <c r="J11" s="20"/>
      <c r="K11" s="38"/>
      <c r="L11" s="20"/>
      <c r="M11" s="20"/>
      <c r="N11" s="20"/>
    </row>
    <row r="12" spans="1:14" x14ac:dyDescent="0.4">
      <c r="A12" s="2"/>
      <c r="B12" s="20"/>
      <c r="C12" s="20" t="s">
        <v>1</v>
      </c>
      <c r="D12" s="20"/>
      <c r="E12" s="20"/>
      <c r="F12" s="20"/>
      <c r="G12" s="20"/>
      <c r="H12" s="38"/>
      <c r="I12" s="20"/>
      <c r="J12" s="20" t="s">
        <v>1</v>
      </c>
      <c r="K12" s="20"/>
      <c r="L12" s="20"/>
      <c r="M12" s="20"/>
      <c r="N12" s="20"/>
    </row>
    <row r="13" spans="1:14" x14ac:dyDescent="0.4">
      <c r="A13" s="2"/>
      <c r="B13" s="31"/>
      <c r="C13" s="31" t="str">
        <f>C5</f>
        <v>0 hours</v>
      </c>
      <c r="D13" s="31" t="str">
        <f>D5</f>
        <v>3 hours</v>
      </c>
      <c r="E13" s="31" t="str">
        <f t="shared" ref="E13:G13" si="0">E5</f>
        <v>6 hours</v>
      </c>
      <c r="F13" s="31" t="str">
        <f t="shared" si="0"/>
        <v>12 hours</v>
      </c>
      <c r="G13" s="31" t="str">
        <f t="shared" si="0"/>
        <v>24 hours</v>
      </c>
      <c r="H13" s="38"/>
      <c r="I13" s="31"/>
      <c r="J13" s="31" t="str">
        <f>J5</f>
        <v>0 hours</v>
      </c>
      <c r="K13" s="31" t="str">
        <f>K5</f>
        <v>3 hours</v>
      </c>
      <c r="L13" s="31" t="str">
        <f t="shared" ref="L13:M13" si="1">L5</f>
        <v>6 hours</v>
      </c>
      <c r="M13" s="31" t="str">
        <f t="shared" si="1"/>
        <v>12 hours</v>
      </c>
      <c r="N13" s="31" t="str">
        <f>N5</f>
        <v>24 hours</v>
      </c>
    </row>
    <row r="14" spans="1:14" x14ac:dyDescent="0.2">
      <c r="A14" s="2"/>
      <c r="B14" s="33" t="s">
        <v>2</v>
      </c>
      <c r="C14" s="31">
        <f>AVERAGE(C6:C10)</f>
        <v>1</v>
      </c>
      <c r="D14" s="31">
        <f>AVERAGE(D6:D10)</f>
        <v>1.0660091020010274</v>
      </c>
      <c r="E14" s="31">
        <f t="shared" ref="E14:G14" si="2">AVERAGE(E6:E10)</f>
        <v>1.1229536737767081</v>
      </c>
      <c r="F14" s="31">
        <f t="shared" si="2"/>
        <v>1.3537863177437752</v>
      </c>
      <c r="G14" s="31">
        <f t="shared" si="2"/>
        <v>1.0173817324232441</v>
      </c>
      <c r="H14" s="38"/>
      <c r="I14" s="33" t="s">
        <v>2</v>
      </c>
      <c r="J14" s="31">
        <f>AVERAGE(J6:J10)</f>
        <v>1</v>
      </c>
      <c r="K14" s="31">
        <f>AVERAGE(K6:K10)</f>
        <v>1.1183549238551063</v>
      </c>
      <c r="L14" s="31">
        <f t="shared" ref="L14:M14" si="3">AVERAGE(L6:L10)</f>
        <v>1.5151572229033732</v>
      </c>
      <c r="M14" s="31">
        <f t="shared" si="3"/>
        <v>2.1651339125312652</v>
      </c>
      <c r="N14" s="31">
        <f>AVERAGE(N6:N10)</f>
        <v>1.6246226592966053</v>
      </c>
    </row>
    <row r="15" spans="1:14" x14ac:dyDescent="0.2">
      <c r="A15" s="2"/>
      <c r="B15" s="33" t="s">
        <v>3</v>
      </c>
      <c r="C15" s="31">
        <f>STDEV(C6:C10)/SQRT(COUNT(C6:C10))</f>
        <v>0</v>
      </c>
      <c r="D15" s="31">
        <f>STDEV(D6:D10)/SQRT(COUNT(D6:D10))</f>
        <v>0.11081701466139944</v>
      </c>
      <c r="E15" s="31">
        <f t="shared" ref="E15:G15" si="4">STDEV(E6:E10)/SQRT(COUNT(E6:E10))</f>
        <v>0.11769972898353047</v>
      </c>
      <c r="F15" s="31">
        <f t="shared" si="4"/>
        <v>0.14025072753284534</v>
      </c>
      <c r="G15" s="31">
        <f t="shared" si="4"/>
        <v>0.14218265997426313</v>
      </c>
      <c r="H15" s="38"/>
      <c r="I15" s="33" t="s">
        <v>3</v>
      </c>
      <c r="J15" s="31">
        <f>STDEV(J6:J10)/SQRT(COUNT(J6:J10))</f>
        <v>0</v>
      </c>
      <c r="K15" s="31">
        <f>STDEV(K6:K10)/SQRT(COUNT(K6:K10))</f>
        <v>9.9207834370193301E-2</v>
      </c>
      <c r="L15" s="31">
        <f t="shared" ref="L15:M15" si="5">STDEV(L6:L10)/SQRT(COUNT(L6:L10))</f>
        <v>0.21676733905202158</v>
      </c>
      <c r="M15" s="31">
        <f t="shared" si="5"/>
        <v>0.1934251516351638</v>
      </c>
      <c r="N15" s="31">
        <f>STDEV(N6:N10)/SQRT(COUNT(N6:N10))</f>
        <v>0.26313886476737774</v>
      </c>
    </row>
    <row r="16" spans="1:14" x14ac:dyDescent="0.4">
      <c r="A16" s="2"/>
      <c r="B16" s="20"/>
      <c r="C16" s="20"/>
      <c r="D16" s="20"/>
      <c r="E16" s="20"/>
      <c r="F16" s="20"/>
      <c r="G16" s="20"/>
      <c r="H16" s="38"/>
      <c r="I16" s="38"/>
      <c r="J16" s="38"/>
      <c r="K16" s="38"/>
      <c r="L16" s="38"/>
      <c r="M16" s="38"/>
      <c r="N16" s="38"/>
    </row>
    <row r="17" spans="1:14" x14ac:dyDescent="0.4">
      <c r="A17" s="2"/>
      <c r="B17" s="20"/>
      <c r="C17" s="20"/>
      <c r="D17" s="20"/>
      <c r="E17" s="20"/>
      <c r="F17" s="20"/>
      <c r="G17" s="20"/>
      <c r="H17" s="38"/>
      <c r="I17" s="38"/>
      <c r="J17" s="38"/>
      <c r="K17" s="38"/>
      <c r="L17" s="38"/>
      <c r="M17" s="38"/>
      <c r="N17" s="38"/>
    </row>
    <row r="18" spans="1:14" x14ac:dyDescent="0.4">
      <c r="A18" s="2"/>
      <c r="B18" s="20"/>
      <c r="C18" s="20"/>
      <c r="D18" s="20"/>
      <c r="E18" s="20"/>
      <c r="F18" s="20"/>
      <c r="G18" s="20"/>
      <c r="H18" s="21"/>
      <c r="I18" s="21"/>
      <c r="J18" s="21"/>
      <c r="K18" s="21"/>
      <c r="L18" s="21"/>
      <c r="M18" s="21"/>
      <c r="N18" s="21"/>
    </row>
    <row r="19" spans="1:14" x14ac:dyDescent="0.4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</sheetData>
  <phoneticPr fontId="3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BF5A-8EC1-4FD9-9A3E-FD0A53FCE376}">
  <dimension ref="A1:F36"/>
  <sheetViews>
    <sheetView topLeftCell="A6" zoomScale="85" zoomScaleNormal="85" workbookViewId="0">
      <selection activeCell="B4" sqref="B4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x14ac:dyDescent="0.25">
      <c r="A1" s="1" t="s">
        <v>89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5</v>
      </c>
      <c r="D4" s="3"/>
      <c r="E4" s="2"/>
      <c r="F4" s="2"/>
    </row>
    <row r="5" spans="1:6" x14ac:dyDescent="0.4">
      <c r="A5" s="2"/>
      <c r="B5" s="2"/>
      <c r="C5" s="7" t="s">
        <v>28</v>
      </c>
      <c r="D5" s="7" t="s">
        <v>29</v>
      </c>
      <c r="E5" s="7" t="s">
        <v>30</v>
      </c>
      <c r="F5" s="7" t="s">
        <v>31</v>
      </c>
    </row>
    <row r="6" spans="1:6" x14ac:dyDescent="0.4">
      <c r="A6" s="2"/>
      <c r="B6" s="2"/>
      <c r="C6" s="15">
        <v>23.9</v>
      </c>
      <c r="D6" s="15">
        <v>24.2</v>
      </c>
      <c r="E6" s="15">
        <v>21.1</v>
      </c>
      <c r="F6" s="15">
        <v>22</v>
      </c>
    </row>
    <row r="7" spans="1:6" x14ac:dyDescent="0.4">
      <c r="A7" s="2"/>
      <c r="B7" s="2"/>
      <c r="C7" s="15">
        <v>22.9</v>
      </c>
      <c r="D7" s="15">
        <v>23.4</v>
      </c>
      <c r="E7" s="15">
        <v>20.6</v>
      </c>
      <c r="F7" s="15">
        <v>22</v>
      </c>
    </row>
    <row r="8" spans="1:6" x14ac:dyDescent="0.4">
      <c r="A8" s="2"/>
      <c r="B8" s="2"/>
      <c r="C8" s="15">
        <v>23.74</v>
      </c>
      <c r="D8" s="15">
        <v>22.54</v>
      </c>
      <c r="E8" s="15">
        <v>23.1</v>
      </c>
      <c r="F8" s="15">
        <v>21.1</v>
      </c>
    </row>
    <row r="9" spans="1:6" x14ac:dyDescent="0.4">
      <c r="A9" s="2"/>
      <c r="B9" s="2"/>
      <c r="C9" s="15">
        <v>24</v>
      </c>
      <c r="D9" s="15">
        <v>24.2</v>
      </c>
      <c r="E9" s="15">
        <v>21.4</v>
      </c>
      <c r="F9" s="15">
        <v>23.1</v>
      </c>
    </row>
    <row r="10" spans="1:6" x14ac:dyDescent="0.4">
      <c r="A10" s="2"/>
      <c r="B10" s="2"/>
      <c r="C10" s="15">
        <v>23.6</v>
      </c>
      <c r="D10" s="15">
        <v>23.5</v>
      </c>
      <c r="E10" s="15">
        <v>20.3</v>
      </c>
      <c r="F10" s="15">
        <v>23.1</v>
      </c>
    </row>
    <row r="11" spans="1:6" x14ac:dyDescent="0.4">
      <c r="A11" s="2"/>
      <c r="B11" s="2"/>
      <c r="C11" s="15">
        <v>23.9</v>
      </c>
      <c r="D11" s="15">
        <v>25</v>
      </c>
      <c r="E11" s="15">
        <v>19.8</v>
      </c>
      <c r="F11" s="15">
        <v>23.7</v>
      </c>
    </row>
    <row r="12" spans="1:6" x14ac:dyDescent="0.4">
      <c r="A12" s="2"/>
      <c r="B12" s="2"/>
      <c r="C12" s="15">
        <v>22.2</v>
      </c>
      <c r="D12" s="15">
        <v>22.9</v>
      </c>
      <c r="E12" s="15">
        <v>20.9</v>
      </c>
      <c r="F12" s="15">
        <v>20.5</v>
      </c>
    </row>
    <row r="13" spans="1:6" x14ac:dyDescent="0.4">
      <c r="A13" s="2"/>
      <c r="B13" s="2"/>
      <c r="C13" s="15">
        <v>22.3</v>
      </c>
      <c r="D13" s="15">
        <v>21.8</v>
      </c>
      <c r="E13" s="15">
        <v>22</v>
      </c>
      <c r="F13" s="15">
        <v>21.9</v>
      </c>
    </row>
    <row r="14" spans="1:6" x14ac:dyDescent="0.4">
      <c r="A14" s="2"/>
      <c r="B14" s="2"/>
      <c r="C14" s="15">
        <v>24</v>
      </c>
      <c r="D14" s="15">
        <v>22.6</v>
      </c>
      <c r="E14" s="15">
        <v>22.7</v>
      </c>
      <c r="F14" s="15">
        <v>20.100000000000001</v>
      </c>
    </row>
    <row r="15" spans="1:6" x14ac:dyDescent="0.4">
      <c r="A15" s="2"/>
      <c r="B15" s="2"/>
      <c r="C15" s="15">
        <v>21.3</v>
      </c>
      <c r="D15" s="15">
        <v>21.8</v>
      </c>
      <c r="E15" s="15">
        <v>22.6</v>
      </c>
      <c r="F15" s="15">
        <v>21.2</v>
      </c>
    </row>
    <row r="16" spans="1:6" x14ac:dyDescent="0.4">
      <c r="A16" s="2"/>
      <c r="B16" s="2"/>
      <c r="C16" s="15">
        <v>25.7</v>
      </c>
      <c r="D16" s="15">
        <v>23.6</v>
      </c>
      <c r="E16" s="15">
        <v>24.4</v>
      </c>
      <c r="F16" s="15">
        <v>21.7</v>
      </c>
    </row>
    <row r="17" spans="1:6" x14ac:dyDescent="0.4">
      <c r="A17" s="2"/>
      <c r="B17" s="2"/>
      <c r="C17" s="15">
        <v>23.8</v>
      </c>
      <c r="D17" s="15">
        <v>23.7</v>
      </c>
      <c r="E17" s="15">
        <v>22.8</v>
      </c>
      <c r="F17" s="15">
        <v>22.3</v>
      </c>
    </row>
    <row r="18" spans="1:6" x14ac:dyDescent="0.4">
      <c r="A18" s="2"/>
      <c r="B18" s="2"/>
      <c r="C18" s="15">
        <v>24.8</v>
      </c>
      <c r="D18" s="15">
        <v>22.4</v>
      </c>
      <c r="E18" s="15">
        <v>23.4</v>
      </c>
      <c r="F18" s="15">
        <v>24.1</v>
      </c>
    </row>
    <row r="19" spans="1:6" x14ac:dyDescent="0.4">
      <c r="A19" s="2"/>
      <c r="B19" s="2"/>
      <c r="C19" s="15">
        <v>23.2</v>
      </c>
      <c r="D19" s="15">
        <v>22.4</v>
      </c>
      <c r="E19" s="15">
        <v>22.3</v>
      </c>
      <c r="F19" s="15">
        <v>22.7</v>
      </c>
    </row>
    <row r="20" spans="1:6" x14ac:dyDescent="0.4">
      <c r="A20" s="2"/>
      <c r="B20" s="2"/>
      <c r="C20" s="15">
        <v>23.7</v>
      </c>
      <c r="D20" s="15">
        <v>22.6</v>
      </c>
      <c r="E20" s="15">
        <v>22</v>
      </c>
      <c r="F20" s="15">
        <v>24.1</v>
      </c>
    </row>
    <row r="21" spans="1:6" x14ac:dyDescent="0.4">
      <c r="A21" s="2"/>
      <c r="B21" s="2"/>
      <c r="C21" s="15"/>
      <c r="D21" s="15">
        <v>25.8</v>
      </c>
      <c r="E21" s="15">
        <v>21.3</v>
      </c>
      <c r="F21" s="15">
        <v>22.3</v>
      </c>
    </row>
    <row r="22" spans="1:6" x14ac:dyDescent="0.4">
      <c r="A22" s="2"/>
      <c r="B22" s="2"/>
      <c r="C22" s="15"/>
      <c r="D22" s="15">
        <v>23.7</v>
      </c>
      <c r="E22" s="15">
        <v>24.1</v>
      </c>
      <c r="F22" s="15">
        <v>20.100000000000001</v>
      </c>
    </row>
    <row r="23" spans="1:6" x14ac:dyDescent="0.4">
      <c r="A23" s="2"/>
      <c r="B23" s="2"/>
      <c r="C23" s="15"/>
      <c r="D23" s="15">
        <v>23.5</v>
      </c>
      <c r="E23" s="15">
        <v>23</v>
      </c>
      <c r="F23" s="15">
        <v>20.8</v>
      </c>
    </row>
    <row r="24" spans="1:6" x14ac:dyDescent="0.4">
      <c r="A24" s="2"/>
      <c r="B24" s="2"/>
      <c r="C24" s="15"/>
      <c r="D24" s="15"/>
      <c r="E24" s="15">
        <v>23</v>
      </c>
      <c r="F24" s="15">
        <v>24</v>
      </c>
    </row>
    <row r="25" spans="1:6" x14ac:dyDescent="0.4">
      <c r="A25" s="2"/>
      <c r="B25" s="2"/>
      <c r="C25" s="15"/>
      <c r="D25" s="15"/>
      <c r="E25" s="15">
        <v>22.6</v>
      </c>
      <c r="F25" s="15">
        <v>23.5</v>
      </c>
    </row>
    <row r="26" spans="1:6" x14ac:dyDescent="0.4">
      <c r="A26" s="2"/>
      <c r="B26" s="2"/>
      <c r="C26" s="15"/>
      <c r="D26" s="15"/>
      <c r="E26" s="15"/>
      <c r="F26" s="15">
        <v>23.6</v>
      </c>
    </row>
    <row r="27" spans="1:6" x14ac:dyDescent="0.4">
      <c r="A27" s="2"/>
      <c r="B27" s="2"/>
      <c r="C27" s="15"/>
      <c r="D27" s="15"/>
      <c r="E27" s="15"/>
      <c r="F27" s="15">
        <v>23</v>
      </c>
    </row>
    <row r="28" spans="1:6" x14ac:dyDescent="0.4">
      <c r="A28" s="2"/>
      <c r="B28" s="2"/>
      <c r="C28" s="15"/>
      <c r="D28" s="15"/>
      <c r="E28" s="15"/>
      <c r="F28" s="15">
        <v>23.3</v>
      </c>
    </row>
    <row r="29" spans="1:6" x14ac:dyDescent="0.4">
      <c r="A29" s="2"/>
      <c r="B29" s="2"/>
      <c r="C29" s="17"/>
      <c r="D29" s="17"/>
      <c r="E29" s="18"/>
      <c r="F29" s="18"/>
    </row>
    <row r="30" spans="1:6" x14ac:dyDescent="0.4">
      <c r="A30" s="2"/>
      <c r="B30" s="2"/>
      <c r="C30" s="18" t="s">
        <v>1</v>
      </c>
      <c r="D30" s="18"/>
      <c r="E30" s="18"/>
      <c r="F30" s="18"/>
    </row>
    <row r="31" spans="1:6" x14ac:dyDescent="0.4">
      <c r="A31" s="2"/>
      <c r="B31" s="5"/>
      <c r="C31" s="15" t="str">
        <f>C5</f>
        <v>Vehicle-LacZ</v>
      </c>
      <c r="D31" s="15" t="str">
        <f t="shared" ref="D31:F31" si="0">D5</f>
        <v>Vehicle-d/nMEK</v>
      </c>
      <c r="E31" s="15" t="str">
        <f t="shared" si="0"/>
        <v>DSS-LacZ</v>
      </c>
      <c r="F31" s="15" t="str">
        <f t="shared" si="0"/>
        <v>DSS-d/nMEK</v>
      </c>
    </row>
    <row r="32" spans="1:6" x14ac:dyDescent="0.2">
      <c r="A32" s="2"/>
      <c r="B32" s="6" t="s">
        <v>2</v>
      </c>
      <c r="C32" s="15">
        <f>AVERAGE(C6:C28)</f>
        <v>23.536000000000001</v>
      </c>
      <c r="D32" s="15">
        <f t="shared" ref="D32:F32" si="1">AVERAGE(D6:D28)</f>
        <v>23.313333333333333</v>
      </c>
      <c r="E32" s="15">
        <f t="shared" si="1"/>
        <v>22.17</v>
      </c>
      <c r="F32" s="15">
        <f t="shared" si="1"/>
        <v>22.356521739130436</v>
      </c>
    </row>
    <row r="33" spans="1:6" x14ac:dyDescent="0.2">
      <c r="A33" s="2"/>
      <c r="B33" s="6" t="s">
        <v>3</v>
      </c>
      <c r="C33" s="15">
        <f>STDEV(C6:C28)/SQRT(COUNT(C6:C28))</f>
        <v>0.2755786984649195</v>
      </c>
      <c r="D33" s="15">
        <f t="shared" ref="D33:F33" si="2">STDEV(D6:D28)/SQRT(COUNT(D6:D28))</f>
        <v>0.24979991993593592</v>
      </c>
      <c r="E33" s="15">
        <f t="shared" si="2"/>
        <v>0.27749822190041989</v>
      </c>
      <c r="F33" s="15">
        <f t="shared" si="2"/>
        <v>0.26612622097860378</v>
      </c>
    </row>
    <row r="34" spans="1:6" x14ac:dyDescent="0.4">
      <c r="A34" s="2"/>
      <c r="B34" s="2"/>
      <c r="C34" s="2"/>
      <c r="D34" s="2"/>
      <c r="E34" s="2"/>
      <c r="F34" s="2"/>
    </row>
    <row r="35" spans="1:6" x14ac:dyDescent="0.4">
      <c r="A35" s="2"/>
      <c r="B35" s="2"/>
      <c r="C35" s="2"/>
      <c r="D35" s="2"/>
      <c r="E35" s="2"/>
      <c r="F35" s="2"/>
    </row>
    <row r="36" spans="1:6" x14ac:dyDescent="0.4">
      <c r="A36" s="2"/>
      <c r="B36" s="2"/>
      <c r="C36" s="2"/>
      <c r="D36" s="2"/>
      <c r="E36" s="2"/>
      <c r="F36" s="2"/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5FFC-8786-4C71-95A8-8FF4702A6A1B}">
  <dimension ref="A1:F24"/>
  <sheetViews>
    <sheetView workbookViewId="0">
      <selection activeCell="A2" sqref="A2"/>
    </sheetView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21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13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15">
        <v>0</v>
      </c>
      <c r="D6" s="15">
        <v>2</v>
      </c>
    </row>
    <row r="7" spans="1:6" x14ac:dyDescent="0.4">
      <c r="B7" s="2"/>
      <c r="C7" s="15">
        <v>0</v>
      </c>
      <c r="D7" s="15">
        <v>2</v>
      </c>
    </row>
    <row r="8" spans="1:6" x14ac:dyDescent="0.4">
      <c r="B8" s="2"/>
      <c r="C8" s="15">
        <v>0</v>
      </c>
      <c r="D8" s="15">
        <v>1</v>
      </c>
    </row>
    <row r="9" spans="1:6" x14ac:dyDescent="0.4">
      <c r="B9" s="2"/>
      <c r="C9" s="15">
        <v>0</v>
      </c>
      <c r="D9" s="15">
        <v>2</v>
      </c>
    </row>
    <row r="10" spans="1:6" x14ac:dyDescent="0.4">
      <c r="B10" s="2"/>
      <c r="C10" s="15">
        <v>0</v>
      </c>
      <c r="D10" s="15">
        <v>1</v>
      </c>
    </row>
    <row r="11" spans="1:6" x14ac:dyDescent="0.4">
      <c r="B11" s="2"/>
      <c r="C11" s="17"/>
      <c r="D11" s="17"/>
    </row>
    <row r="12" spans="1:6" x14ac:dyDescent="0.4">
      <c r="B12" s="2"/>
      <c r="C12" s="18" t="s">
        <v>1</v>
      </c>
      <c r="D12" s="17"/>
    </row>
    <row r="13" spans="1:6" x14ac:dyDescent="0.4">
      <c r="B13" s="5"/>
      <c r="C13" s="15" t="str">
        <f>C5</f>
        <v>Vehicle</v>
      </c>
      <c r="D13" s="15" t="str">
        <f>D5</f>
        <v>DSS</v>
      </c>
    </row>
    <row r="14" spans="1:6" x14ac:dyDescent="0.2">
      <c r="B14" s="6" t="s">
        <v>2</v>
      </c>
      <c r="C14" s="15">
        <f>AVERAGE(C6:C10)</f>
        <v>0</v>
      </c>
      <c r="D14" s="15">
        <f>AVERAGE(D6:D10)</f>
        <v>1.6</v>
      </c>
    </row>
    <row r="15" spans="1:6" x14ac:dyDescent="0.2">
      <c r="B15" s="6" t="s">
        <v>3</v>
      </c>
      <c r="C15" s="15">
        <f>STDEV(C6:C10)/SQRT(COUNT(C6:C10))</f>
        <v>0</v>
      </c>
      <c r="D15" s="15">
        <f>STDEV(D6:D10)/SQRT(COUNT(D6:D10))</f>
        <v>0.24494897427831774</v>
      </c>
    </row>
    <row r="16" spans="1:6" x14ac:dyDescent="0.4">
      <c r="B16" s="2"/>
      <c r="C16" s="17"/>
      <c r="D16" s="17"/>
    </row>
    <row r="17" spans="1:6" x14ac:dyDescent="0.4">
      <c r="A17" s="2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4144-E062-49E1-BF85-DAF1C045EA3E}">
  <dimension ref="A1:F25"/>
  <sheetViews>
    <sheetView zoomScale="85" zoomScaleNormal="85" workbookViewId="0">
      <selection activeCell="G22" sqref="G22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ht="18" x14ac:dyDescent="0.25">
      <c r="A1" s="1" t="s">
        <v>90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12</v>
      </c>
      <c r="D4" s="3"/>
      <c r="E4" s="2"/>
      <c r="F4" s="2"/>
    </row>
    <row r="5" spans="1:6" x14ac:dyDescent="0.4">
      <c r="A5" s="2"/>
      <c r="B5" s="2"/>
      <c r="C5" s="7" t="s">
        <v>28</v>
      </c>
      <c r="D5" s="7" t="s">
        <v>29</v>
      </c>
      <c r="E5" s="7" t="s">
        <v>30</v>
      </c>
      <c r="F5" s="7" t="s">
        <v>31</v>
      </c>
    </row>
    <row r="6" spans="1:6" x14ac:dyDescent="0.4">
      <c r="A6" s="2"/>
      <c r="B6" s="2"/>
      <c r="C6" s="15">
        <v>7</v>
      </c>
      <c r="D6" s="15">
        <v>7.5</v>
      </c>
      <c r="E6" s="15">
        <v>5.5</v>
      </c>
      <c r="F6" s="15">
        <v>7</v>
      </c>
    </row>
    <row r="7" spans="1:6" x14ac:dyDescent="0.4">
      <c r="A7" s="2"/>
      <c r="B7" s="2"/>
      <c r="C7" s="15">
        <v>7</v>
      </c>
      <c r="D7" s="15">
        <v>8</v>
      </c>
      <c r="E7" s="15">
        <v>6</v>
      </c>
      <c r="F7" s="15">
        <v>5</v>
      </c>
    </row>
    <row r="8" spans="1:6" x14ac:dyDescent="0.4">
      <c r="A8" s="2"/>
      <c r="B8" s="2"/>
      <c r="C8" s="15">
        <v>7</v>
      </c>
      <c r="D8" s="15">
        <v>7.5</v>
      </c>
      <c r="E8" s="15">
        <v>6</v>
      </c>
      <c r="F8" s="15">
        <v>5</v>
      </c>
    </row>
    <row r="9" spans="1:6" x14ac:dyDescent="0.4">
      <c r="A9" s="2"/>
      <c r="B9" s="2"/>
      <c r="C9" s="15">
        <v>7</v>
      </c>
      <c r="D9" s="15">
        <v>7.5</v>
      </c>
      <c r="E9" s="15">
        <v>6</v>
      </c>
      <c r="F9" s="15">
        <v>6.5</v>
      </c>
    </row>
    <row r="10" spans="1:6" x14ac:dyDescent="0.4">
      <c r="A10" s="2"/>
      <c r="B10" s="2"/>
      <c r="C10" s="15">
        <v>7.5</v>
      </c>
      <c r="D10" s="15">
        <v>8</v>
      </c>
      <c r="E10" s="15">
        <v>6</v>
      </c>
      <c r="F10" s="15">
        <v>6.5</v>
      </c>
    </row>
    <row r="11" spans="1:6" x14ac:dyDescent="0.4">
      <c r="A11" s="2"/>
      <c r="B11" s="2"/>
      <c r="C11" s="15">
        <v>8</v>
      </c>
      <c r="D11" s="15">
        <v>7.5</v>
      </c>
      <c r="E11" s="15">
        <v>5.5</v>
      </c>
      <c r="F11" s="15">
        <v>6</v>
      </c>
    </row>
    <row r="12" spans="1:6" x14ac:dyDescent="0.4">
      <c r="A12" s="2"/>
      <c r="B12" s="2"/>
      <c r="C12" s="15">
        <v>7.5</v>
      </c>
      <c r="D12" s="15">
        <v>7</v>
      </c>
      <c r="E12" s="15">
        <v>5.5</v>
      </c>
      <c r="F12" s="15">
        <v>6</v>
      </c>
    </row>
    <row r="13" spans="1:6" x14ac:dyDescent="0.4">
      <c r="A13" s="2"/>
      <c r="B13" s="2"/>
      <c r="C13" s="15">
        <v>8</v>
      </c>
      <c r="D13" s="15">
        <v>8</v>
      </c>
      <c r="E13" s="15">
        <v>6</v>
      </c>
      <c r="F13" s="15">
        <v>6.5</v>
      </c>
    </row>
    <row r="14" spans="1:6" x14ac:dyDescent="0.4">
      <c r="A14" s="2"/>
      <c r="B14" s="2"/>
      <c r="C14" s="15">
        <v>8</v>
      </c>
      <c r="D14" s="15">
        <v>7.5</v>
      </c>
      <c r="E14" s="15">
        <v>7</v>
      </c>
      <c r="F14" s="15">
        <v>6</v>
      </c>
    </row>
    <row r="15" spans="1:6" x14ac:dyDescent="0.4">
      <c r="A15" s="2"/>
      <c r="B15" s="2"/>
      <c r="C15" s="15">
        <v>8</v>
      </c>
      <c r="D15" s="15">
        <v>7</v>
      </c>
      <c r="E15" s="15">
        <v>6</v>
      </c>
      <c r="F15" s="15">
        <v>5.5</v>
      </c>
    </row>
    <row r="16" spans="1:6" x14ac:dyDescent="0.4">
      <c r="A16" s="2"/>
      <c r="B16" s="2"/>
      <c r="C16" s="15"/>
      <c r="D16" s="15">
        <v>8</v>
      </c>
      <c r="E16" s="15"/>
      <c r="F16" s="15">
        <v>6.5</v>
      </c>
    </row>
    <row r="17" spans="1:6" x14ac:dyDescent="0.4">
      <c r="A17" s="2"/>
      <c r="B17" s="2"/>
      <c r="C17" s="15"/>
      <c r="D17" s="15">
        <v>7.5</v>
      </c>
      <c r="E17" s="15"/>
      <c r="F17" s="15">
        <v>6</v>
      </c>
    </row>
    <row r="18" spans="1:6" x14ac:dyDescent="0.4">
      <c r="A18" s="2"/>
      <c r="B18" s="2"/>
      <c r="C18" s="17"/>
      <c r="D18" s="17"/>
      <c r="E18" s="18"/>
      <c r="F18" s="18"/>
    </row>
    <row r="19" spans="1:6" x14ac:dyDescent="0.4">
      <c r="A19" s="2"/>
      <c r="B19" s="2"/>
      <c r="C19" s="18" t="s">
        <v>1</v>
      </c>
      <c r="D19" s="18"/>
      <c r="E19" s="18"/>
      <c r="F19" s="18"/>
    </row>
    <row r="20" spans="1:6" x14ac:dyDescent="0.4">
      <c r="A20" s="2"/>
      <c r="B20" s="5"/>
      <c r="C20" s="15" t="str">
        <f>C5</f>
        <v>Vehicle-LacZ</v>
      </c>
      <c r="D20" s="15" t="str">
        <f>D5</f>
        <v>Vehicle-d/nMEK</v>
      </c>
      <c r="E20" s="15" t="str">
        <f>E5</f>
        <v>DSS-LacZ</v>
      </c>
      <c r="F20" s="15" t="str">
        <f>F5</f>
        <v>DSS-d/nMEK</v>
      </c>
    </row>
    <row r="21" spans="1:6" x14ac:dyDescent="0.2">
      <c r="A21" s="2"/>
      <c r="B21" s="6" t="s">
        <v>2</v>
      </c>
      <c r="C21" s="15">
        <f>AVERAGE(C6:C17)</f>
        <v>7.5</v>
      </c>
      <c r="D21" s="15">
        <f t="shared" ref="D21:F21" si="0">AVERAGE(D6:D17)</f>
        <v>7.583333333333333</v>
      </c>
      <c r="E21" s="15">
        <f t="shared" si="0"/>
        <v>5.95</v>
      </c>
      <c r="F21" s="15">
        <f t="shared" si="0"/>
        <v>6.041666666666667</v>
      </c>
    </row>
    <row r="22" spans="1:6" x14ac:dyDescent="0.2">
      <c r="A22" s="2"/>
      <c r="B22" s="6" t="s">
        <v>3</v>
      </c>
      <c r="C22" s="15">
        <f>STDEV(C6:C17)/SQRT(COUNT(C6:C17))</f>
        <v>0.14907119849998596</v>
      </c>
      <c r="D22" s="15">
        <f t="shared" ref="D22:F22" si="1">STDEV(D6:D17)/SQRT(COUNT(D6:D17))</f>
        <v>0.10359692675134353</v>
      </c>
      <c r="E22" s="15">
        <f t="shared" si="1"/>
        <v>0.13844373104863458</v>
      </c>
      <c r="F22" s="15">
        <f t="shared" si="1"/>
        <v>0.17899480834410089</v>
      </c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  <row r="25" spans="1:6" x14ac:dyDescent="0.4">
      <c r="A25" s="2"/>
      <c r="B25" s="2"/>
      <c r="C25" s="2"/>
      <c r="D25" s="2"/>
      <c r="E25" s="2"/>
      <c r="F25" s="2"/>
    </row>
  </sheetData>
  <phoneticPr fontId="3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34F8-43AC-47D3-A298-F117AB334107}">
  <dimension ref="A1:F31"/>
  <sheetViews>
    <sheetView zoomScale="85" zoomScaleNormal="85" workbookViewId="0">
      <selection activeCell="G22" sqref="G22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ht="18" x14ac:dyDescent="0.25">
      <c r="A1" s="1" t="s">
        <v>92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13</v>
      </c>
      <c r="D4" s="3"/>
      <c r="E4" s="2"/>
      <c r="F4" s="2"/>
    </row>
    <row r="5" spans="1:6" x14ac:dyDescent="0.4">
      <c r="A5" s="2"/>
      <c r="B5" s="2"/>
      <c r="C5" s="7" t="s">
        <v>28</v>
      </c>
      <c r="D5" s="7" t="s">
        <v>29</v>
      </c>
      <c r="E5" s="7" t="s">
        <v>30</v>
      </c>
      <c r="F5" s="7" t="s">
        <v>31</v>
      </c>
    </row>
    <row r="6" spans="1:6" x14ac:dyDescent="0.4">
      <c r="A6" s="2"/>
      <c r="B6" s="2"/>
      <c r="C6" s="22">
        <v>0</v>
      </c>
      <c r="D6" s="22">
        <v>0</v>
      </c>
      <c r="E6" s="22">
        <v>4</v>
      </c>
      <c r="F6" s="22">
        <v>3</v>
      </c>
    </row>
    <row r="7" spans="1:6" x14ac:dyDescent="0.4">
      <c r="A7" s="2"/>
      <c r="B7" s="2"/>
      <c r="C7" s="22">
        <v>0</v>
      </c>
      <c r="D7" s="22">
        <v>0</v>
      </c>
      <c r="E7" s="22">
        <v>4</v>
      </c>
      <c r="F7" s="22">
        <v>4</v>
      </c>
    </row>
    <row r="8" spans="1:6" x14ac:dyDescent="0.4">
      <c r="A8" s="2"/>
      <c r="B8" s="2"/>
      <c r="C8" s="22">
        <v>1</v>
      </c>
      <c r="D8" s="22">
        <v>1</v>
      </c>
      <c r="E8" s="22">
        <v>4</v>
      </c>
      <c r="F8" s="22">
        <v>5</v>
      </c>
    </row>
    <row r="9" spans="1:6" x14ac:dyDescent="0.4">
      <c r="A9" s="2"/>
      <c r="B9" s="2"/>
      <c r="C9" s="22">
        <v>0</v>
      </c>
      <c r="D9" s="22">
        <v>0</v>
      </c>
      <c r="E9" s="22">
        <v>3</v>
      </c>
      <c r="F9" s="22">
        <v>4</v>
      </c>
    </row>
    <row r="10" spans="1:6" x14ac:dyDescent="0.4">
      <c r="A10" s="2"/>
      <c r="B10" s="2"/>
      <c r="C10" s="22">
        <v>0</v>
      </c>
      <c r="D10" s="22">
        <v>0</v>
      </c>
      <c r="E10" s="22">
        <v>3</v>
      </c>
      <c r="F10" s="22">
        <v>6</v>
      </c>
    </row>
    <row r="11" spans="1:6" x14ac:dyDescent="0.4">
      <c r="A11" s="2"/>
      <c r="B11" s="2"/>
      <c r="C11" s="22">
        <v>0</v>
      </c>
      <c r="D11" s="22">
        <v>0</v>
      </c>
      <c r="E11" s="22">
        <v>5</v>
      </c>
      <c r="F11" s="22">
        <v>5</v>
      </c>
    </row>
    <row r="12" spans="1:6" x14ac:dyDescent="0.4">
      <c r="A12" s="2"/>
      <c r="B12" s="2"/>
      <c r="C12" s="22">
        <v>0</v>
      </c>
      <c r="D12" s="22">
        <v>0</v>
      </c>
      <c r="E12" s="22">
        <v>5</v>
      </c>
      <c r="F12" s="22">
        <v>3</v>
      </c>
    </row>
    <row r="13" spans="1:6" x14ac:dyDescent="0.4">
      <c r="A13" s="2"/>
      <c r="B13" s="2"/>
      <c r="C13" s="22">
        <v>0</v>
      </c>
      <c r="D13" s="22">
        <v>0</v>
      </c>
      <c r="E13" s="22">
        <v>5</v>
      </c>
      <c r="F13" s="22">
        <v>4</v>
      </c>
    </row>
    <row r="14" spans="1:6" x14ac:dyDescent="0.4">
      <c r="A14" s="2"/>
      <c r="B14" s="2"/>
      <c r="C14" s="22">
        <v>0</v>
      </c>
      <c r="D14" s="22">
        <v>0</v>
      </c>
      <c r="E14" s="22">
        <v>4</v>
      </c>
      <c r="F14" s="22">
        <v>5</v>
      </c>
    </row>
    <row r="15" spans="1:6" x14ac:dyDescent="0.4">
      <c r="A15" s="2"/>
      <c r="B15" s="2"/>
      <c r="C15" s="22">
        <v>0</v>
      </c>
      <c r="D15" s="22">
        <v>0</v>
      </c>
      <c r="E15" s="22">
        <v>5</v>
      </c>
      <c r="F15" s="22">
        <v>3</v>
      </c>
    </row>
    <row r="16" spans="1:6" x14ac:dyDescent="0.4">
      <c r="A16" s="2"/>
      <c r="B16" s="2"/>
      <c r="C16" s="22">
        <v>0</v>
      </c>
      <c r="D16" s="22">
        <v>0</v>
      </c>
      <c r="E16" s="22">
        <v>5</v>
      </c>
      <c r="F16" s="22">
        <v>4</v>
      </c>
    </row>
    <row r="17" spans="1:6" x14ac:dyDescent="0.4">
      <c r="A17" s="2"/>
      <c r="B17" s="2"/>
      <c r="C17" s="22">
        <v>0</v>
      </c>
      <c r="D17" s="22">
        <v>0</v>
      </c>
      <c r="E17" s="22">
        <v>5</v>
      </c>
      <c r="F17" s="22">
        <v>3</v>
      </c>
    </row>
    <row r="18" spans="1:6" x14ac:dyDescent="0.4">
      <c r="A18" s="2"/>
      <c r="B18" s="2"/>
      <c r="C18" s="22">
        <v>0</v>
      </c>
      <c r="D18" s="22">
        <v>0</v>
      </c>
      <c r="E18" s="22">
        <v>3</v>
      </c>
      <c r="F18" s="22">
        <v>3</v>
      </c>
    </row>
    <row r="19" spans="1:6" x14ac:dyDescent="0.4">
      <c r="A19" s="2"/>
      <c r="B19" s="2"/>
      <c r="C19" s="22">
        <v>0</v>
      </c>
      <c r="D19" s="22">
        <v>0</v>
      </c>
      <c r="E19" s="22">
        <v>4</v>
      </c>
      <c r="F19" s="22">
        <v>6</v>
      </c>
    </row>
    <row r="20" spans="1:6" x14ac:dyDescent="0.4">
      <c r="A20" s="2"/>
      <c r="B20" s="2"/>
      <c r="C20" s="22">
        <v>0</v>
      </c>
      <c r="D20" s="22">
        <v>0</v>
      </c>
      <c r="E20" s="22">
        <v>4</v>
      </c>
      <c r="F20" s="22">
        <v>2</v>
      </c>
    </row>
    <row r="21" spans="1:6" x14ac:dyDescent="0.4">
      <c r="A21" s="2"/>
      <c r="B21" s="2"/>
      <c r="C21" s="22"/>
      <c r="D21" s="22"/>
      <c r="E21" s="22"/>
      <c r="F21" s="22">
        <v>4</v>
      </c>
    </row>
    <row r="22" spans="1:6" x14ac:dyDescent="0.4">
      <c r="A22" s="2"/>
      <c r="B22" s="2"/>
      <c r="C22" s="22"/>
      <c r="D22" s="22"/>
      <c r="E22" s="22"/>
      <c r="F22" s="22">
        <v>6</v>
      </c>
    </row>
    <row r="23" spans="1:6" x14ac:dyDescent="0.4">
      <c r="A23" s="2"/>
      <c r="B23" s="2"/>
      <c r="C23" s="22"/>
      <c r="D23" s="22"/>
      <c r="E23" s="22"/>
      <c r="F23" s="22">
        <v>6</v>
      </c>
    </row>
    <row r="24" spans="1:6" x14ac:dyDescent="0.4">
      <c r="A24" s="2"/>
      <c r="B24" s="2"/>
      <c r="C24" s="23"/>
      <c r="D24" s="23"/>
      <c r="E24" s="24"/>
      <c r="F24" s="24"/>
    </row>
    <row r="25" spans="1:6" x14ac:dyDescent="0.4">
      <c r="A25" s="2"/>
      <c r="B25" s="2"/>
      <c r="C25" s="24" t="s">
        <v>1</v>
      </c>
      <c r="D25" s="24"/>
      <c r="E25" s="24"/>
      <c r="F25" s="24"/>
    </row>
    <row r="26" spans="1:6" x14ac:dyDescent="0.4">
      <c r="A26" s="2"/>
      <c r="B26" s="5"/>
      <c r="C26" s="22" t="str">
        <f>C5</f>
        <v>Vehicle-LacZ</v>
      </c>
      <c r="D26" s="22" t="str">
        <f>D5</f>
        <v>Vehicle-d/nMEK</v>
      </c>
      <c r="E26" s="22" t="str">
        <f>E5</f>
        <v>DSS-LacZ</v>
      </c>
      <c r="F26" s="22" t="str">
        <f>F5</f>
        <v>DSS-d/nMEK</v>
      </c>
    </row>
    <row r="27" spans="1:6" x14ac:dyDescent="0.2">
      <c r="A27" s="2"/>
      <c r="B27" s="6" t="s">
        <v>2</v>
      </c>
      <c r="C27" s="22">
        <f>AVERAGE(C6:C23)</f>
        <v>6.6666666666666666E-2</v>
      </c>
      <c r="D27" s="22">
        <f t="shared" ref="D27:F27" si="0">AVERAGE(D6:D23)</f>
        <v>6.6666666666666666E-2</v>
      </c>
      <c r="E27" s="22">
        <f t="shared" si="0"/>
        <v>4.2</v>
      </c>
      <c r="F27" s="22">
        <f t="shared" si="0"/>
        <v>4.2222222222222223</v>
      </c>
    </row>
    <row r="28" spans="1:6" x14ac:dyDescent="0.2">
      <c r="A28" s="2"/>
      <c r="B28" s="6" t="s">
        <v>3</v>
      </c>
      <c r="C28" s="22">
        <f>STDEV(C6:C23)/SQRT(COUNT(C6:C23))</f>
        <v>6.6666666666666652E-2</v>
      </c>
      <c r="D28" s="22">
        <f t="shared" ref="D28:F28" si="1">STDEV(D6:D23)/SQRT(COUNT(D6:D23))</f>
        <v>6.6666666666666652E-2</v>
      </c>
      <c r="E28" s="22">
        <f t="shared" si="1"/>
        <v>0.19999999999999973</v>
      </c>
      <c r="F28" s="22">
        <f t="shared" si="1"/>
        <v>0.29765483756171751</v>
      </c>
    </row>
    <row r="29" spans="1:6" x14ac:dyDescent="0.4">
      <c r="A29" s="2"/>
      <c r="B29" s="2"/>
      <c r="C29" s="24"/>
      <c r="D29" s="24"/>
      <c r="E29" s="24"/>
      <c r="F29" s="24"/>
    </row>
    <row r="30" spans="1:6" x14ac:dyDescent="0.4">
      <c r="A30" s="2"/>
      <c r="B30" s="2"/>
      <c r="C30" s="24"/>
      <c r="D30" s="24"/>
      <c r="E30" s="24"/>
      <c r="F30" s="24"/>
    </row>
    <row r="31" spans="1:6" x14ac:dyDescent="0.4">
      <c r="A31" s="2"/>
      <c r="B31" s="2"/>
      <c r="C31" s="2"/>
      <c r="D31" s="2"/>
      <c r="E31" s="2"/>
      <c r="F31" s="2"/>
    </row>
  </sheetData>
  <phoneticPr fontId="3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7AED-D9D3-44E5-83A6-11050857E448}">
  <dimension ref="A1:G26"/>
  <sheetViews>
    <sheetView zoomScale="85" zoomScaleNormal="85" workbookViewId="0">
      <selection activeCell="I8" sqref="I8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7" ht="18" x14ac:dyDescent="0.25">
      <c r="A1" s="1" t="s">
        <v>91</v>
      </c>
      <c r="B1" s="8"/>
      <c r="C1" s="2"/>
      <c r="D1" s="2"/>
      <c r="E1" s="2"/>
      <c r="F1" s="2"/>
    </row>
    <row r="2" spans="1:7" x14ac:dyDescent="0.4">
      <c r="A2" s="2"/>
      <c r="B2" s="2"/>
      <c r="C2" s="2"/>
      <c r="D2" s="2"/>
      <c r="E2" s="2"/>
      <c r="F2" s="2"/>
    </row>
    <row r="3" spans="1:7" x14ac:dyDescent="0.4">
      <c r="A3" s="2"/>
      <c r="B3" s="2"/>
      <c r="C3" s="2" t="s">
        <v>0</v>
      </c>
      <c r="D3" s="2"/>
      <c r="E3" s="2"/>
      <c r="F3" s="2"/>
    </row>
    <row r="4" spans="1:7" x14ac:dyDescent="0.4">
      <c r="A4" s="2"/>
      <c r="B4" s="2"/>
      <c r="C4" s="7" t="s">
        <v>56</v>
      </c>
      <c r="D4" s="3"/>
      <c r="E4" s="2"/>
      <c r="F4" s="2"/>
    </row>
    <row r="5" spans="1:7" x14ac:dyDescent="0.4">
      <c r="A5" s="2"/>
      <c r="B5" s="2"/>
      <c r="C5" s="7" t="s">
        <v>28</v>
      </c>
      <c r="D5" s="7" t="s">
        <v>29</v>
      </c>
      <c r="E5" s="7" t="s">
        <v>30</v>
      </c>
      <c r="F5" s="7" t="s">
        <v>31</v>
      </c>
    </row>
    <row r="6" spans="1:7" x14ac:dyDescent="0.4">
      <c r="A6" s="2"/>
      <c r="B6" s="2"/>
      <c r="C6" s="16">
        <v>0.28427813699999999</v>
      </c>
      <c r="D6" s="16">
        <v>0.22871209300000001</v>
      </c>
      <c r="E6" s="16">
        <v>1.6124464869999999</v>
      </c>
      <c r="F6" s="16">
        <v>0.463644587</v>
      </c>
      <c r="G6" s="21"/>
    </row>
    <row r="7" spans="1:7" x14ac:dyDescent="0.4">
      <c r="A7" s="2"/>
      <c r="B7" s="2"/>
      <c r="C7" s="16">
        <v>0.14672350000000001</v>
      </c>
      <c r="D7" s="16">
        <v>4.1663395999999998E-2</v>
      </c>
      <c r="E7" s="16">
        <v>0.73567635899999995</v>
      </c>
      <c r="F7" s="16">
        <v>0.91821577399999998</v>
      </c>
      <c r="G7" s="21"/>
    </row>
    <row r="8" spans="1:7" x14ac:dyDescent="0.4">
      <c r="A8" s="2"/>
      <c r="B8" s="2"/>
      <c r="C8" s="16">
        <v>0.15258913900000001</v>
      </c>
      <c r="D8" s="16">
        <v>0.11623118</v>
      </c>
      <c r="E8" s="16">
        <v>0.364165342</v>
      </c>
      <c r="F8" s="16">
        <v>1.01897441</v>
      </c>
      <c r="G8" s="21"/>
    </row>
    <row r="9" spans="1:7" x14ac:dyDescent="0.4">
      <c r="A9" s="2"/>
      <c r="B9" s="2"/>
      <c r="C9" s="16">
        <v>0.36443733099999998</v>
      </c>
      <c r="D9" s="16">
        <v>0.12827654199999999</v>
      </c>
      <c r="E9" s="16">
        <v>0.554806876</v>
      </c>
      <c r="F9" s="16">
        <v>0.77744044800000001</v>
      </c>
      <c r="G9" s="21"/>
    </row>
    <row r="10" spans="1:7" x14ac:dyDescent="0.4">
      <c r="A10" s="2"/>
      <c r="B10" s="2"/>
      <c r="C10" s="16">
        <v>1.0783533E-2</v>
      </c>
      <c r="D10" s="16">
        <v>3.4955580999999999E-2</v>
      </c>
      <c r="E10" s="16">
        <v>0.71548634099999997</v>
      </c>
      <c r="F10" s="16">
        <v>1.8144853519999999</v>
      </c>
      <c r="G10" s="21"/>
    </row>
    <row r="11" spans="1:7" x14ac:dyDescent="0.4">
      <c r="A11" s="2"/>
      <c r="B11" s="2"/>
      <c r="C11" s="16"/>
      <c r="D11" s="16"/>
      <c r="E11" s="16">
        <v>0.74654100899999998</v>
      </c>
      <c r="F11" s="16">
        <v>0.54618292199999996</v>
      </c>
      <c r="G11" s="21"/>
    </row>
    <row r="12" spans="1:7" x14ac:dyDescent="0.4">
      <c r="A12" s="2"/>
      <c r="B12" s="2"/>
      <c r="C12" s="16"/>
      <c r="D12" s="16"/>
      <c r="E12" s="31"/>
      <c r="F12" s="31">
        <v>0.55477640100000003</v>
      </c>
      <c r="G12" s="21"/>
    </row>
    <row r="13" spans="1:7" x14ac:dyDescent="0.4">
      <c r="A13" s="2"/>
      <c r="B13" s="2"/>
      <c r="C13" s="19"/>
      <c r="D13" s="19"/>
      <c r="E13" s="20"/>
      <c r="F13" s="20"/>
      <c r="G13" s="21"/>
    </row>
    <row r="14" spans="1:7" x14ac:dyDescent="0.4">
      <c r="A14" s="2"/>
      <c r="B14" s="2"/>
      <c r="C14" s="20" t="s">
        <v>1</v>
      </c>
      <c r="D14" s="20"/>
      <c r="E14" s="20"/>
      <c r="F14" s="20"/>
      <c r="G14" s="21"/>
    </row>
    <row r="15" spans="1:7" x14ac:dyDescent="0.4">
      <c r="A15" s="2"/>
      <c r="B15" s="5"/>
      <c r="C15" s="16" t="str">
        <f>C5</f>
        <v>Vehicle-LacZ</v>
      </c>
      <c r="D15" s="16" t="str">
        <f>D5</f>
        <v>Vehicle-d/nMEK</v>
      </c>
      <c r="E15" s="16" t="str">
        <f>E5</f>
        <v>DSS-LacZ</v>
      </c>
      <c r="F15" s="16" t="str">
        <f>F5</f>
        <v>DSS-d/nMEK</v>
      </c>
      <c r="G15" s="21"/>
    </row>
    <row r="16" spans="1:7" x14ac:dyDescent="0.2">
      <c r="A16" s="2"/>
      <c r="B16" s="6" t="s">
        <v>2</v>
      </c>
      <c r="C16" s="16">
        <f>AVERAGE(C6:C12)</f>
        <v>0.19176232799999998</v>
      </c>
      <c r="D16" s="16">
        <f t="shared" ref="D16:F16" si="0">AVERAGE(D6:D12)</f>
        <v>0.10996775839999999</v>
      </c>
      <c r="E16" s="16">
        <f t="shared" si="0"/>
        <v>0.78818706900000013</v>
      </c>
      <c r="F16" s="16">
        <f t="shared" si="0"/>
        <v>0.87053141342857132</v>
      </c>
      <c r="G16" s="21"/>
    </row>
    <row r="17" spans="1:7" x14ac:dyDescent="0.2">
      <c r="A17" s="2"/>
      <c r="B17" s="6" t="s">
        <v>3</v>
      </c>
      <c r="C17" s="16">
        <f>STDEV(C6:C12)/SQRT(COUNT(C6:C12))</f>
        <v>6.1111451700835019E-2</v>
      </c>
      <c r="D17" s="16">
        <f t="shared" ref="D17:F17" si="1">STDEV(D6:D12)/SQRT(COUNT(D6:D12))</f>
        <v>3.5190177385036971E-2</v>
      </c>
      <c r="E17" s="16">
        <f t="shared" si="1"/>
        <v>0.17544623986133509</v>
      </c>
      <c r="F17" s="16">
        <f t="shared" si="1"/>
        <v>0.1755592525636708</v>
      </c>
      <c r="G17" s="21"/>
    </row>
    <row r="18" spans="1:7" x14ac:dyDescent="0.4">
      <c r="A18" s="2"/>
      <c r="B18" s="2"/>
      <c r="C18" s="20"/>
      <c r="D18" s="20"/>
      <c r="E18" s="20"/>
      <c r="F18" s="20"/>
      <c r="G18" s="21"/>
    </row>
    <row r="19" spans="1:7" x14ac:dyDescent="0.4">
      <c r="A19" s="2"/>
      <c r="B19" s="2"/>
      <c r="C19" s="20"/>
      <c r="D19" s="20"/>
      <c r="E19" s="20"/>
      <c r="F19" s="20"/>
      <c r="G19" s="21"/>
    </row>
    <row r="20" spans="1:7" x14ac:dyDescent="0.4">
      <c r="A20" s="2"/>
      <c r="B20" s="2"/>
      <c r="C20" s="20"/>
      <c r="D20" s="20"/>
      <c r="E20" s="20"/>
      <c r="F20" s="20"/>
      <c r="G20" s="21"/>
    </row>
    <row r="21" spans="1:7" x14ac:dyDescent="0.4">
      <c r="C21" s="21"/>
      <c r="D21" s="21"/>
      <c r="E21" s="21"/>
      <c r="F21" s="21"/>
      <c r="G21" s="21"/>
    </row>
    <row r="22" spans="1:7" x14ac:dyDescent="0.4">
      <c r="C22" s="21"/>
      <c r="D22" s="21"/>
      <c r="E22" s="21"/>
      <c r="F22" s="21"/>
      <c r="G22" s="21"/>
    </row>
    <row r="23" spans="1:7" x14ac:dyDescent="0.4">
      <c r="C23" s="21"/>
      <c r="D23" s="21"/>
      <c r="E23" s="21"/>
      <c r="F23" s="21"/>
      <c r="G23" s="21"/>
    </row>
    <row r="24" spans="1:7" x14ac:dyDescent="0.4">
      <c r="C24" s="21"/>
      <c r="D24" s="21"/>
      <c r="E24" s="21"/>
      <c r="F24" s="21"/>
      <c r="G24" s="21"/>
    </row>
    <row r="25" spans="1:7" x14ac:dyDescent="0.4">
      <c r="C25" s="21"/>
      <c r="D25" s="21"/>
      <c r="E25" s="21"/>
      <c r="F25" s="21"/>
      <c r="G25" s="21"/>
    </row>
    <row r="26" spans="1:7" x14ac:dyDescent="0.4">
      <c r="C26" s="21"/>
      <c r="D26" s="21"/>
      <c r="E26" s="21"/>
      <c r="F26" s="21"/>
      <c r="G26" s="21"/>
    </row>
  </sheetData>
  <phoneticPr fontId="3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4239-F8AF-4618-8921-F0DEAF90EA6E}">
  <dimension ref="A1:F22"/>
  <sheetViews>
    <sheetView zoomScale="85" zoomScaleNormal="85" workbookViewId="0">
      <selection activeCell="A5" sqref="A5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ht="18" x14ac:dyDescent="0.25">
      <c r="A1" s="1" t="s">
        <v>93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5</v>
      </c>
      <c r="D4" s="3"/>
      <c r="E4" s="2"/>
      <c r="F4" s="2"/>
    </row>
    <row r="5" spans="1:6" x14ac:dyDescent="0.4">
      <c r="A5" s="2"/>
      <c r="B5" s="2"/>
      <c r="C5" s="7" t="s">
        <v>28</v>
      </c>
      <c r="D5" s="7" t="s">
        <v>42</v>
      </c>
      <c r="E5" s="7" t="s">
        <v>30</v>
      </c>
      <c r="F5" s="7" t="s">
        <v>44</v>
      </c>
    </row>
    <row r="6" spans="1:6" x14ac:dyDescent="0.4">
      <c r="A6" s="2"/>
      <c r="B6" s="2"/>
      <c r="C6" s="15">
        <v>25.6</v>
      </c>
      <c r="D6" s="15">
        <v>22.6</v>
      </c>
      <c r="E6" s="15">
        <v>23</v>
      </c>
      <c r="F6" s="15">
        <v>22.5</v>
      </c>
    </row>
    <row r="7" spans="1:6" x14ac:dyDescent="0.4">
      <c r="A7" s="2"/>
      <c r="B7" s="2"/>
      <c r="C7" s="15">
        <v>22.9</v>
      </c>
      <c r="D7" s="15">
        <v>22.3</v>
      </c>
      <c r="E7" s="15">
        <v>23</v>
      </c>
      <c r="F7" s="15">
        <v>21.2</v>
      </c>
    </row>
    <row r="8" spans="1:6" x14ac:dyDescent="0.4">
      <c r="A8" s="2"/>
      <c r="B8" s="2"/>
      <c r="C8" s="15">
        <v>22.8</v>
      </c>
      <c r="D8" s="15">
        <v>24.2</v>
      </c>
      <c r="E8" s="15">
        <v>22</v>
      </c>
      <c r="F8" s="15">
        <v>22.3</v>
      </c>
    </row>
    <row r="9" spans="1:6" x14ac:dyDescent="0.4">
      <c r="A9" s="2"/>
      <c r="B9" s="2"/>
      <c r="C9" s="15">
        <v>25.7</v>
      </c>
      <c r="D9" s="15">
        <v>24.7</v>
      </c>
      <c r="E9" s="15">
        <v>22.5</v>
      </c>
      <c r="F9" s="15">
        <v>22.8</v>
      </c>
    </row>
    <row r="10" spans="1:6" x14ac:dyDescent="0.4">
      <c r="A10" s="2"/>
      <c r="B10" s="2"/>
      <c r="C10" s="15">
        <v>23.8</v>
      </c>
      <c r="D10" s="15">
        <v>24</v>
      </c>
      <c r="E10" s="15">
        <v>19.3</v>
      </c>
      <c r="F10" s="15">
        <v>21</v>
      </c>
    </row>
    <row r="11" spans="1:6" x14ac:dyDescent="0.4">
      <c r="A11" s="2"/>
      <c r="B11" s="2"/>
      <c r="C11" s="15">
        <v>23.9</v>
      </c>
      <c r="D11" s="15">
        <v>22.3</v>
      </c>
      <c r="E11" s="15">
        <v>21.4</v>
      </c>
      <c r="F11" s="15">
        <v>19.2</v>
      </c>
    </row>
    <row r="12" spans="1:6" x14ac:dyDescent="0.4">
      <c r="A12" s="2"/>
      <c r="B12" s="2"/>
      <c r="C12" s="15"/>
      <c r="D12" s="15"/>
      <c r="E12" s="15">
        <v>22.8</v>
      </c>
      <c r="F12" s="15">
        <v>21.5</v>
      </c>
    </row>
    <row r="13" spans="1:6" x14ac:dyDescent="0.4">
      <c r="A13" s="2"/>
      <c r="B13" s="2"/>
      <c r="C13" s="15"/>
      <c r="D13" s="15"/>
      <c r="E13" s="15">
        <v>23</v>
      </c>
      <c r="F13" s="15">
        <v>19.399999999999999</v>
      </c>
    </row>
    <row r="14" spans="1:6" x14ac:dyDescent="0.4">
      <c r="A14" s="2"/>
      <c r="B14" s="2"/>
      <c r="C14" s="15"/>
      <c r="D14" s="15"/>
      <c r="E14" s="15"/>
      <c r="F14" s="15">
        <v>23</v>
      </c>
    </row>
    <row r="15" spans="1:6" x14ac:dyDescent="0.4">
      <c r="A15" s="2"/>
      <c r="B15" s="2"/>
      <c r="C15" s="17"/>
      <c r="D15" s="17"/>
      <c r="E15" s="18"/>
      <c r="F15" s="18"/>
    </row>
    <row r="16" spans="1:6" x14ac:dyDescent="0.4">
      <c r="A16" s="2"/>
      <c r="B16" s="2"/>
      <c r="C16" s="18" t="s">
        <v>1</v>
      </c>
      <c r="D16" s="18"/>
      <c r="E16" s="18"/>
      <c r="F16" s="18"/>
    </row>
    <row r="17" spans="1:6" x14ac:dyDescent="0.4">
      <c r="A17" s="2"/>
      <c r="B17" s="5"/>
      <c r="C17" s="15" t="str">
        <f>C5</f>
        <v>Vehicle-LacZ</v>
      </c>
      <c r="D17" s="15" t="str">
        <f>D5</f>
        <v>Vehicle-Cap</v>
      </c>
      <c r="E17" s="15" t="str">
        <f>E5</f>
        <v>DSS-LacZ</v>
      </c>
      <c r="F17" s="15" t="str">
        <f>F5</f>
        <v>DSS-Cap</v>
      </c>
    </row>
    <row r="18" spans="1:6" x14ac:dyDescent="0.2">
      <c r="A18" s="2"/>
      <c r="B18" s="6" t="s">
        <v>2</v>
      </c>
      <c r="C18" s="15">
        <f>AVERAGE(C6:C14)</f>
        <v>24.116666666666664</v>
      </c>
      <c r="D18" s="15">
        <f t="shared" ref="D18:F18" si="0">AVERAGE(D6:D14)</f>
        <v>23.350000000000005</v>
      </c>
      <c r="E18" s="15">
        <f t="shared" si="0"/>
        <v>22.125</v>
      </c>
      <c r="F18" s="15">
        <f t="shared" si="0"/>
        <v>21.433333333333334</v>
      </c>
    </row>
    <row r="19" spans="1:6" x14ac:dyDescent="0.2">
      <c r="A19" s="2"/>
      <c r="B19" s="6" t="s">
        <v>3</v>
      </c>
      <c r="C19" s="15">
        <f>STDEV(C6:C14)/SQRT(COUNT(C6:C14))</f>
        <v>0.51859853879898721</v>
      </c>
      <c r="D19" s="15">
        <f t="shared" ref="D19:F19" si="1">STDEV(D6:D14)/SQRT(COUNT(D6:D14))</f>
        <v>0.43722610474063228</v>
      </c>
      <c r="E19" s="15">
        <f t="shared" si="1"/>
        <v>0.45148564286617765</v>
      </c>
      <c r="F19" s="15">
        <f t="shared" si="1"/>
        <v>0.46517619123176224</v>
      </c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</sheetData>
  <phoneticPr fontId="3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9848-64A5-41C9-BFE3-08B2A988B905}">
  <dimension ref="A1:F22"/>
  <sheetViews>
    <sheetView zoomScale="85" zoomScaleNormal="85" workbookViewId="0">
      <selection activeCell="B5" sqref="B5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ht="18" x14ac:dyDescent="0.25">
      <c r="A1" s="1" t="s">
        <v>94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12</v>
      </c>
      <c r="D4" s="3"/>
      <c r="E4" s="2"/>
      <c r="F4" s="2"/>
    </row>
    <row r="5" spans="1:6" x14ac:dyDescent="0.4">
      <c r="A5" s="2"/>
      <c r="B5" s="2"/>
      <c r="C5" s="7" t="s">
        <v>28</v>
      </c>
      <c r="D5" s="7" t="s">
        <v>42</v>
      </c>
      <c r="E5" s="7" t="s">
        <v>30</v>
      </c>
      <c r="F5" s="7" t="s">
        <v>44</v>
      </c>
    </row>
    <row r="6" spans="1:6" x14ac:dyDescent="0.4">
      <c r="A6" s="2"/>
      <c r="B6" s="2"/>
      <c r="C6" s="15">
        <v>8.5</v>
      </c>
      <c r="D6" s="15">
        <v>7.5</v>
      </c>
      <c r="E6" s="15">
        <v>7.5</v>
      </c>
      <c r="F6" s="15">
        <v>6</v>
      </c>
    </row>
    <row r="7" spans="1:6" x14ac:dyDescent="0.4">
      <c r="A7" s="2"/>
      <c r="B7" s="2"/>
      <c r="C7" s="15">
        <v>8.5</v>
      </c>
      <c r="D7" s="15">
        <v>7.5</v>
      </c>
      <c r="E7" s="15">
        <v>6</v>
      </c>
      <c r="F7" s="15">
        <v>6</v>
      </c>
    </row>
    <row r="8" spans="1:6" x14ac:dyDescent="0.4">
      <c r="A8" s="2"/>
      <c r="B8" s="2"/>
      <c r="C8" s="15">
        <v>8.5</v>
      </c>
      <c r="D8" s="15">
        <v>7.5</v>
      </c>
      <c r="E8" s="15">
        <v>5.5</v>
      </c>
      <c r="F8" s="15">
        <v>5.5</v>
      </c>
    </row>
    <row r="9" spans="1:6" x14ac:dyDescent="0.4">
      <c r="A9" s="2"/>
      <c r="B9" s="2"/>
      <c r="C9" s="15">
        <v>8.5</v>
      </c>
      <c r="D9" s="15">
        <v>8</v>
      </c>
      <c r="E9" s="15">
        <v>5.5</v>
      </c>
      <c r="F9" s="15">
        <v>6</v>
      </c>
    </row>
    <row r="10" spans="1:6" x14ac:dyDescent="0.4">
      <c r="A10" s="2"/>
      <c r="B10" s="2"/>
      <c r="C10" s="15">
        <v>8</v>
      </c>
      <c r="D10" s="15">
        <v>8</v>
      </c>
      <c r="E10" s="15">
        <v>6.5</v>
      </c>
      <c r="F10" s="15">
        <v>6</v>
      </c>
    </row>
    <row r="11" spans="1:6" x14ac:dyDescent="0.4">
      <c r="A11" s="2"/>
      <c r="B11" s="2"/>
      <c r="C11" s="15">
        <v>8</v>
      </c>
      <c r="D11" s="15">
        <v>7</v>
      </c>
      <c r="E11" s="15">
        <v>5.5</v>
      </c>
      <c r="F11" s="15">
        <v>6</v>
      </c>
    </row>
    <row r="12" spans="1:6" x14ac:dyDescent="0.4">
      <c r="A12" s="2"/>
      <c r="B12" s="2"/>
      <c r="C12" s="15"/>
      <c r="D12" s="15"/>
      <c r="E12" s="15">
        <v>7</v>
      </c>
      <c r="F12" s="15">
        <v>5.5</v>
      </c>
    </row>
    <row r="13" spans="1:6" x14ac:dyDescent="0.4">
      <c r="A13" s="2"/>
      <c r="B13" s="2"/>
      <c r="C13" s="15"/>
      <c r="D13" s="15"/>
      <c r="E13" s="15">
        <v>6</v>
      </c>
      <c r="F13" s="15">
        <v>5</v>
      </c>
    </row>
    <row r="14" spans="1:6" x14ac:dyDescent="0.4">
      <c r="A14" s="2"/>
      <c r="B14" s="2"/>
      <c r="C14" s="15"/>
      <c r="D14" s="15"/>
      <c r="E14" s="15"/>
      <c r="F14" s="15">
        <v>6</v>
      </c>
    </row>
    <row r="15" spans="1:6" x14ac:dyDescent="0.4">
      <c r="A15" s="2"/>
      <c r="B15" s="2"/>
      <c r="C15" s="17"/>
      <c r="D15" s="17"/>
      <c r="E15" s="18"/>
      <c r="F15" s="18"/>
    </row>
    <row r="16" spans="1:6" x14ac:dyDescent="0.4">
      <c r="A16" s="2"/>
      <c r="B16" s="2"/>
      <c r="C16" s="18" t="s">
        <v>1</v>
      </c>
      <c r="D16" s="18"/>
      <c r="E16" s="18"/>
      <c r="F16" s="18"/>
    </row>
    <row r="17" spans="1:6" x14ac:dyDescent="0.4">
      <c r="A17" s="2"/>
      <c r="B17" s="5"/>
      <c r="C17" s="15" t="str">
        <f>C5</f>
        <v>Vehicle-LacZ</v>
      </c>
      <c r="D17" s="15" t="str">
        <f>D5</f>
        <v>Vehicle-Cap</v>
      </c>
      <c r="E17" s="15" t="str">
        <f>E5</f>
        <v>DSS-LacZ</v>
      </c>
      <c r="F17" s="15" t="str">
        <f>F5</f>
        <v>DSS-Cap</v>
      </c>
    </row>
    <row r="18" spans="1:6" x14ac:dyDescent="0.2">
      <c r="A18" s="2"/>
      <c r="B18" s="6" t="s">
        <v>2</v>
      </c>
      <c r="C18" s="15">
        <f>AVERAGE(C6:C14)</f>
        <v>8.3333333333333339</v>
      </c>
      <c r="D18" s="15">
        <f t="shared" ref="D18:F18" si="0">AVERAGE(D6:D14)</f>
        <v>7.583333333333333</v>
      </c>
      <c r="E18" s="15">
        <f t="shared" si="0"/>
        <v>6.1875</v>
      </c>
      <c r="F18" s="15">
        <f t="shared" si="0"/>
        <v>5.7777777777777777</v>
      </c>
    </row>
    <row r="19" spans="1:6" x14ac:dyDescent="0.2">
      <c r="A19" s="2"/>
      <c r="B19" s="6" t="s">
        <v>3</v>
      </c>
      <c r="C19" s="15">
        <f>STDEV(C6:C14)/SQRT(COUNT(C6:C14))</f>
        <v>0.10540925533894598</v>
      </c>
      <c r="D19" s="15">
        <f t="shared" ref="D19:F19" si="1">STDEV(D6:D14)/SQRT(COUNT(D6:D14))</f>
        <v>0.15365907428821479</v>
      </c>
      <c r="E19" s="15">
        <f t="shared" si="1"/>
        <v>0.26621520564063522</v>
      </c>
      <c r="F19" s="15">
        <f t="shared" si="1"/>
        <v>0.12108052620946315</v>
      </c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</sheetData>
  <phoneticPr fontId="3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83BC-9DE6-42C3-9579-39BA6971120D}">
  <dimension ref="A1:F22"/>
  <sheetViews>
    <sheetView zoomScale="85" zoomScaleNormal="85" workbookViewId="0">
      <selection activeCell="B5" sqref="B5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ht="18" x14ac:dyDescent="0.25">
      <c r="A1" s="1" t="s">
        <v>95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13</v>
      </c>
      <c r="D4" s="3"/>
      <c r="E4" s="2"/>
      <c r="F4" s="2"/>
    </row>
    <row r="5" spans="1:6" x14ac:dyDescent="0.4">
      <c r="A5" s="2"/>
      <c r="B5" s="2"/>
      <c r="C5" s="7" t="s">
        <v>28</v>
      </c>
      <c r="D5" s="7" t="s">
        <v>42</v>
      </c>
      <c r="E5" s="7" t="s">
        <v>30</v>
      </c>
      <c r="F5" s="7" t="s">
        <v>44</v>
      </c>
    </row>
    <row r="6" spans="1:6" x14ac:dyDescent="0.4">
      <c r="A6" s="2"/>
      <c r="B6" s="2"/>
      <c r="C6" s="15">
        <v>0</v>
      </c>
      <c r="D6" s="15">
        <v>0</v>
      </c>
      <c r="E6" s="15">
        <v>6</v>
      </c>
      <c r="F6" s="15">
        <v>8</v>
      </c>
    </row>
    <row r="7" spans="1:6" x14ac:dyDescent="0.4">
      <c r="A7" s="2"/>
      <c r="B7" s="2"/>
      <c r="C7" s="15">
        <v>0</v>
      </c>
      <c r="D7" s="15">
        <v>0</v>
      </c>
      <c r="E7" s="15">
        <v>8</v>
      </c>
      <c r="F7" s="15">
        <v>7</v>
      </c>
    </row>
    <row r="8" spans="1:6" x14ac:dyDescent="0.4">
      <c r="A8" s="2"/>
      <c r="B8" s="2"/>
      <c r="C8" s="15">
        <v>0</v>
      </c>
      <c r="D8" s="15">
        <v>0</v>
      </c>
      <c r="E8" s="15">
        <v>7</v>
      </c>
      <c r="F8" s="15">
        <v>8</v>
      </c>
    </row>
    <row r="9" spans="1:6" x14ac:dyDescent="0.4">
      <c r="A9" s="2"/>
      <c r="B9" s="2"/>
      <c r="C9" s="15">
        <v>0</v>
      </c>
      <c r="D9" s="15">
        <v>0</v>
      </c>
      <c r="E9" s="15">
        <v>8</v>
      </c>
      <c r="F9" s="15">
        <v>7</v>
      </c>
    </row>
    <row r="10" spans="1:6" x14ac:dyDescent="0.4">
      <c r="A10" s="2"/>
      <c r="B10" s="2"/>
      <c r="C10" s="15">
        <v>0</v>
      </c>
      <c r="D10" s="15">
        <v>0</v>
      </c>
      <c r="E10" s="15">
        <v>6</v>
      </c>
      <c r="F10" s="15">
        <v>8</v>
      </c>
    </row>
    <row r="11" spans="1:6" x14ac:dyDescent="0.4">
      <c r="A11" s="2"/>
      <c r="B11" s="2"/>
      <c r="C11" s="15">
        <v>0</v>
      </c>
      <c r="D11" s="15">
        <v>0</v>
      </c>
      <c r="E11" s="15">
        <v>8</v>
      </c>
      <c r="F11" s="15">
        <v>5</v>
      </c>
    </row>
    <row r="12" spans="1:6" x14ac:dyDescent="0.4">
      <c r="A12" s="2"/>
      <c r="B12" s="2"/>
      <c r="C12" s="15">
        <v>0</v>
      </c>
      <c r="D12" s="15">
        <v>0</v>
      </c>
      <c r="E12" s="15">
        <v>3</v>
      </c>
      <c r="F12" s="15">
        <v>7</v>
      </c>
    </row>
    <row r="13" spans="1:6" x14ac:dyDescent="0.4">
      <c r="A13" s="2"/>
      <c r="B13" s="2"/>
      <c r="C13" s="15"/>
      <c r="D13" s="15"/>
      <c r="E13" s="15">
        <v>5</v>
      </c>
      <c r="F13" s="15">
        <v>7</v>
      </c>
    </row>
    <row r="14" spans="1:6" x14ac:dyDescent="0.4">
      <c r="A14" s="2"/>
      <c r="B14" s="2"/>
      <c r="C14" s="15"/>
      <c r="D14" s="15"/>
      <c r="E14" s="15"/>
      <c r="F14" s="15">
        <v>5</v>
      </c>
    </row>
    <row r="15" spans="1:6" x14ac:dyDescent="0.4">
      <c r="A15" s="2"/>
      <c r="B15" s="2"/>
      <c r="C15" s="17"/>
      <c r="D15" s="17"/>
      <c r="E15" s="18"/>
      <c r="F15" s="18"/>
    </row>
    <row r="16" spans="1:6" x14ac:dyDescent="0.4">
      <c r="A16" s="2"/>
      <c r="B16" s="2"/>
      <c r="C16" s="18" t="s">
        <v>1</v>
      </c>
      <c r="D16" s="18"/>
      <c r="E16" s="18"/>
      <c r="F16" s="18"/>
    </row>
    <row r="17" spans="1:6" x14ac:dyDescent="0.4">
      <c r="A17" s="2"/>
      <c r="B17" s="5"/>
      <c r="C17" s="15" t="str">
        <f>C5</f>
        <v>Vehicle-LacZ</v>
      </c>
      <c r="D17" s="15" t="str">
        <f>D5</f>
        <v>Vehicle-Cap</v>
      </c>
      <c r="E17" s="15" t="str">
        <f>E5</f>
        <v>DSS-LacZ</v>
      </c>
      <c r="F17" s="15" t="str">
        <f>F5</f>
        <v>DSS-Cap</v>
      </c>
    </row>
    <row r="18" spans="1:6" x14ac:dyDescent="0.2">
      <c r="A18" s="2"/>
      <c r="B18" s="6" t="s">
        <v>2</v>
      </c>
      <c r="C18" s="15">
        <f>AVERAGE(C6:C14)</f>
        <v>0</v>
      </c>
      <c r="D18" s="15">
        <f t="shared" ref="D18:F18" si="0">AVERAGE(D6:D14)</f>
        <v>0</v>
      </c>
      <c r="E18" s="15">
        <f t="shared" si="0"/>
        <v>6.375</v>
      </c>
      <c r="F18" s="15">
        <f t="shared" si="0"/>
        <v>6.8888888888888893</v>
      </c>
    </row>
    <row r="19" spans="1:6" x14ac:dyDescent="0.2">
      <c r="A19" s="2"/>
      <c r="B19" s="6" t="s">
        <v>3</v>
      </c>
      <c r="C19" s="15">
        <f>STDEV(C6:C14)/SQRT(COUNT(C6:C14))</f>
        <v>0</v>
      </c>
      <c r="D19" s="15">
        <f t="shared" ref="D19:F19" si="1">STDEV(D6:D14)/SQRT(COUNT(D6:D14))</f>
        <v>0</v>
      </c>
      <c r="E19" s="15">
        <f t="shared" si="1"/>
        <v>0.625</v>
      </c>
      <c r="F19" s="15">
        <f t="shared" si="1"/>
        <v>0.38888888888888934</v>
      </c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</sheetData>
  <phoneticPr fontId="3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1648-4877-4116-99FA-74C66BD544E0}">
  <dimension ref="A1:F22"/>
  <sheetViews>
    <sheetView zoomScale="85" zoomScaleNormal="85" workbookViewId="0">
      <selection activeCell="B5" sqref="B5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ht="18" x14ac:dyDescent="0.25">
      <c r="A1" s="1" t="s">
        <v>126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56</v>
      </c>
      <c r="D4" s="3"/>
      <c r="E4" s="2"/>
      <c r="F4" s="2"/>
    </row>
    <row r="5" spans="1:6" x14ac:dyDescent="0.4">
      <c r="A5" s="2"/>
      <c r="B5" s="2"/>
      <c r="C5" s="7" t="s">
        <v>28</v>
      </c>
      <c r="D5" s="7" t="s">
        <v>42</v>
      </c>
      <c r="E5" s="7" t="s">
        <v>30</v>
      </c>
      <c r="F5" s="7" t="s">
        <v>44</v>
      </c>
    </row>
    <row r="6" spans="1:6" x14ac:dyDescent="0.4">
      <c r="A6" s="2"/>
      <c r="B6" s="2"/>
      <c r="C6" s="7">
        <v>7.5777912000000003E-2</v>
      </c>
      <c r="D6" s="7">
        <v>0.17917022099999999</v>
      </c>
      <c r="E6" s="7">
        <v>1.745116753</v>
      </c>
      <c r="F6" s="7">
        <v>0.72803794899999996</v>
      </c>
    </row>
    <row r="7" spans="1:6" x14ac:dyDescent="0.4">
      <c r="A7" s="2"/>
      <c r="B7" s="2"/>
      <c r="C7" s="7">
        <v>5.2527497999999999E-2</v>
      </c>
      <c r="D7" s="7">
        <v>0.294813204</v>
      </c>
      <c r="E7" s="7">
        <v>1.9129123400000001</v>
      </c>
      <c r="F7" s="7">
        <v>0.499769305</v>
      </c>
    </row>
    <row r="8" spans="1:6" x14ac:dyDescent="0.4">
      <c r="A8" s="2"/>
      <c r="B8" s="2"/>
      <c r="C8" s="7">
        <v>7.0367004999999996E-2</v>
      </c>
      <c r="D8" s="7">
        <v>7.3700654000000004E-2</v>
      </c>
      <c r="E8" s="7">
        <v>2.2887849280000001</v>
      </c>
      <c r="F8" s="7">
        <v>1.0338553610000001</v>
      </c>
    </row>
    <row r="9" spans="1:6" x14ac:dyDescent="0.4">
      <c r="A9" s="2"/>
      <c r="B9" s="2"/>
      <c r="C9" s="7">
        <v>0.106940861</v>
      </c>
      <c r="D9" s="7">
        <v>2.8693402E-2</v>
      </c>
      <c r="E9" s="7">
        <v>0.96097400600000005</v>
      </c>
      <c r="F9" s="7">
        <v>0.52769688199999998</v>
      </c>
    </row>
    <row r="10" spans="1:6" x14ac:dyDescent="0.4">
      <c r="A10" s="2"/>
      <c r="B10" s="2"/>
      <c r="C10" s="16">
        <v>0.12881119499999999</v>
      </c>
      <c r="D10" s="16">
        <v>5.2781264000000001E-2</v>
      </c>
      <c r="E10" s="16">
        <v>0.76361212599999995</v>
      </c>
      <c r="F10" s="16">
        <v>0.40444625400000001</v>
      </c>
    </row>
    <row r="11" spans="1:6" x14ac:dyDescent="0.4">
      <c r="A11" s="2"/>
      <c r="B11" s="2"/>
      <c r="C11" s="16">
        <v>5.6012553999999999E-2</v>
      </c>
      <c r="D11" s="16">
        <v>0.243112566</v>
      </c>
      <c r="E11" s="16">
        <v>0.64348967899999998</v>
      </c>
      <c r="F11" s="16">
        <v>1.4509225619999999</v>
      </c>
    </row>
    <row r="12" spans="1:6" x14ac:dyDescent="0.4">
      <c r="A12" s="2"/>
      <c r="B12" s="2"/>
      <c r="C12" s="16"/>
      <c r="D12" s="16"/>
      <c r="E12" s="16">
        <v>0.76981281700000004</v>
      </c>
      <c r="F12" s="16">
        <v>2.951164291</v>
      </c>
    </row>
    <row r="13" spans="1:6" x14ac:dyDescent="0.4">
      <c r="A13" s="2"/>
      <c r="B13" s="2"/>
      <c r="C13" s="16"/>
      <c r="D13" s="16"/>
      <c r="E13" s="16">
        <v>0.82095640400000003</v>
      </c>
      <c r="F13" s="16">
        <v>3.5351045339999998</v>
      </c>
    </row>
    <row r="14" spans="1:6" x14ac:dyDescent="0.4">
      <c r="A14" s="2"/>
      <c r="B14" s="2"/>
      <c r="C14" s="16"/>
      <c r="D14" s="16"/>
      <c r="E14" s="16"/>
      <c r="F14" s="16">
        <v>0.53231300999999998</v>
      </c>
    </row>
    <row r="15" spans="1:6" x14ac:dyDescent="0.4">
      <c r="A15" s="2"/>
      <c r="B15" s="2"/>
      <c r="C15" s="19"/>
      <c r="D15" s="19"/>
      <c r="E15" s="20"/>
      <c r="F15" s="20"/>
    </row>
    <row r="16" spans="1:6" x14ac:dyDescent="0.4">
      <c r="A16" s="2"/>
      <c r="B16" s="2"/>
      <c r="C16" s="20" t="s">
        <v>1</v>
      </c>
      <c r="D16" s="20"/>
      <c r="E16" s="20"/>
      <c r="F16" s="20"/>
    </row>
    <row r="17" spans="1:6" x14ac:dyDescent="0.4">
      <c r="A17" s="2"/>
      <c r="B17" s="5"/>
      <c r="C17" s="16" t="str">
        <f>C5</f>
        <v>Vehicle-LacZ</v>
      </c>
      <c r="D17" s="16" t="str">
        <f>D5</f>
        <v>Vehicle-Cap</v>
      </c>
      <c r="E17" s="16" t="str">
        <f>E5</f>
        <v>DSS-LacZ</v>
      </c>
      <c r="F17" s="16" t="str">
        <f>F5</f>
        <v>DSS-Cap</v>
      </c>
    </row>
    <row r="18" spans="1:6" x14ac:dyDescent="0.2">
      <c r="A18" s="2"/>
      <c r="B18" s="6" t="s">
        <v>2</v>
      </c>
      <c r="C18" s="16">
        <f>AVERAGE(C6:C14)</f>
        <v>8.1739504166666657E-2</v>
      </c>
      <c r="D18" s="16">
        <f>AVERAGE(D6:D14)</f>
        <v>0.14537855183333334</v>
      </c>
      <c r="E18" s="16">
        <f>AVERAGE(E6:E14)</f>
        <v>1.2382073816249999</v>
      </c>
      <c r="F18" s="16">
        <f>AVERAGE(F6:F14)</f>
        <v>1.2959233497777776</v>
      </c>
    </row>
    <row r="19" spans="1:6" x14ac:dyDescent="0.2">
      <c r="A19" s="2"/>
      <c r="B19" s="6" t="s">
        <v>3</v>
      </c>
      <c r="C19" s="16">
        <f>STDEV(C6:C14)/SQRT(COUNT(C6:C14))</f>
        <v>1.2289486091461722E-2</v>
      </c>
      <c r="D19" s="16">
        <f>STDEV(D6:D14)/SQRT(COUNT(D6:D14))</f>
        <v>4.4852325336186931E-2</v>
      </c>
      <c r="E19" s="16">
        <f>STDEV(E6:E14)/SQRT(COUNT(E6:E14))</f>
        <v>0.22619433277793682</v>
      </c>
      <c r="F19" s="16">
        <f>STDEV(F6:F14)/SQRT(COUNT(F6:F14))</f>
        <v>0.38677474237351978</v>
      </c>
    </row>
    <row r="20" spans="1:6" x14ac:dyDescent="0.4">
      <c r="A20" s="2"/>
      <c r="B20" s="2"/>
      <c r="C20" s="20"/>
      <c r="D20" s="20"/>
      <c r="E20" s="20"/>
      <c r="F20" s="20"/>
    </row>
    <row r="21" spans="1:6" x14ac:dyDescent="0.4">
      <c r="A21" s="2"/>
      <c r="B21" s="2"/>
      <c r="C21" s="20"/>
      <c r="D21" s="20"/>
      <c r="E21" s="20"/>
      <c r="F21" s="20"/>
    </row>
    <row r="22" spans="1:6" x14ac:dyDescent="0.4">
      <c r="A22" s="2"/>
      <c r="B22" s="2"/>
      <c r="C22" s="2"/>
      <c r="D22" s="2"/>
      <c r="E22" s="2"/>
      <c r="F22" s="2"/>
    </row>
  </sheetData>
  <phoneticPr fontId="3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906C-662D-40C4-80B2-FDA28F6E3252}">
  <dimension ref="A1:F38"/>
  <sheetViews>
    <sheetView zoomScale="85" zoomScaleNormal="85" workbookViewId="0">
      <selection activeCell="F28" sqref="F28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x14ac:dyDescent="0.25">
      <c r="A1" s="1" t="s">
        <v>96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5</v>
      </c>
      <c r="D4" s="3"/>
      <c r="E4" s="2"/>
      <c r="F4" s="2"/>
    </row>
    <row r="5" spans="1:6" x14ac:dyDescent="0.4">
      <c r="A5" s="2"/>
      <c r="B5" s="2"/>
      <c r="C5" s="7" t="s">
        <v>41</v>
      </c>
      <c r="D5" s="7" t="s">
        <v>47</v>
      </c>
      <c r="E5" s="7" t="s">
        <v>43</v>
      </c>
      <c r="F5" s="7" t="s">
        <v>48</v>
      </c>
    </row>
    <row r="6" spans="1:6" x14ac:dyDescent="0.4">
      <c r="A6" s="2"/>
      <c r="B6" s="2"/>
      <c r="C6" s="50">
        <v>23.6</v>
      </c>
      <c r="D6" s="50">
        <v>22.7</v>
      </c>
      <c r="E6" s="50">
        <v>22.4</v>
      </c>
      <c r="F6" s="50">
        <v>22</v>
      </c>
    </row>
    <row r="7" spans="1:6" x14ac:dyDescent="0.4">
      <c r="A7" s="2"/>
      <c r="B7" s="2"/>
      <c r="C7" s="50">
        <v>23.4</v>
      </c>
      <c r="D7" s="50">
        <v>23.2</v>
      </c>
      <c r="E7" s="50">
        <v>21.6</v>
      </c>
      <c r="F7" s="50">
        <v>223.1</v>
      </c>
    </row>
    <row r="8" spans="1:6" x14ac:dyDescent="0.4">
      <c r="A8" s="2"/>
      <c r="B8" s="2"/>
      <c r="C8" s="50">
        <v>24.8</v>
      </c>
      <c r="D8" s="50">
        <v>17.2</v>
      </c>
      <c r="E8" s="50">
        <v>22.4</v>
      </c>
      <c r="F8" s="50">
        <v>23.8</v>
      </c>
    </row>
    <row r="9" spans="1:6" x14ac:dyDescent="0.4">
      <c r="A9" s="2"/>
      <c r="B9" s="2"/>
      <c r="C9" s="50">
        <v>24.7</v>
      </c>
      <c r="D9" s="50">
        <v>23.4</v>
      </c>
      <c r="E9" s="50">
        <v>22</v>
      </c>
      <c r="F9" s="50">
        <v>21.9</v>
      </c>
    </row>
    <row r="10" spans="1:6" x14ac:dyDescent="0.4">
      <c r="A10" s="2"/>
      <c r="B10" s="2"/>
      <c r="C10" s="50">
        <v>23.2</v>
      </c>
      <c r="D10" s="50">
        <v>23.3</v>
      </c>
      <c r="E10" s="50">
        <v>21.5</v>
      </c>
      <c r="F10" s="50">
        <v>21.6</v>
      </c>
    </row>
    <row r="11" spans="1:6" x14ac:dyDescent="0.4">
      <c r="A11" s="2"/>
      <c r="B11" s="2"/>
      <c r="C11" s="50">
        <v>26.6</v>
      </c>
      <c r="D11" s="50">
        <v>23.9</v>
      </c>
      <c r="E11" s="50">
        <v>23.2</v>
      </c>
      <c r="F11" s="50">
        <v>20.9</v>
      </c>
    </row>
    <row r="12" spans="1:6" x14ac:dyDescent="0.4">
      <c r="A12" s="2"/>
      <c r="B12" s="2"/>
      <c r="C12" s="50">
        <v>26.9</v>
      </c>
      <c r="D12" s="50">
        <v>24.8</v>
      </c>
      <c r="E12" s="50">
        <v>24.6</v>
      </c>
      <c r="F12" s="50">
        <v>19.399999999999999</v>
      </c>
    </row>
    <row r="13" spans="1:6" x14ac:dyDescent="0.4">
      <c r="A13" s="2"/>
      <c r="B13" s="2"/>
      <c r="C13" s="50">
        <v>24.4</v>
      </c>
      <c r="D13" s="50">
        <v>25</v>
      </c>
      <c r="E13" s="50">
        <v>24.2</v>
      </c>
      <c r="F13" s="50">
        <v>25.2</v>
      </c>
    </row>
    <row r="14" spans="1:6" x14ac:dyDescent="0.4">
      <c r="A14" s="2"/>
      <c r="B14" s="2"/>
      <c r="C14" s="50">
        <v>25.1</v>
      </c>
      <c r="D14" s="50">
        <v>24.8</v>
      </c>
      <c r="E14" s="50">
        <v>24.9</v>
      </c>
      <c r="F14" s="50">
        <v>24.5</v>
      </c>
    </row>
    <row r="15" spans="1:6" x14ac:dyDescent="0.4">
      <c r="A15" s="2"/>
      <c r="B15" s="2"/>
      <c r="C15" s="50">
        <v>24.2</v>
      </c>
      <c r="D15" s="50">
        <v>26.8</v>
      </c>
      <c r="E15" s="50">
        <v>23.5</v>
      </c>
      <c r="F15" s="50">
        <v>22.3</v>
      </c>
    </row>
    <row r="16" spans="1:6" x14ac:dyDescent="0.4">
      <c r="A16" s="2"/>
      <c r="B16" s="2"/>
      <c r="C16" s="50">
        <v>27.3</v>
      </c>
      <c r="D16" s="50">
        <v>26.8</v>
      </c>
      <c r="E16" s="50">
        <v>24.6</v>
      </c>
      <c r="F16" s="50">
        <v>23.7</v>
      </c>
    </row>
    <row r="17" spans="1:6" x14ac:dyDescent="0.4">
      <c r="A17" s="2"/>
      <c r="B17" s="2"/>
      <c r="C17" s="50">
        <v>23.1</v>
      </c>
      <c r="D17" s="50">
        <v>25.4</v>
      </c>
      <c r="E17" s="50">
        <v>24.3</v>
      </c>
      <c r="F17" s="50">
        <v>25.1</v>
      </c>
    </row>
    <row r="18" spans="1:6" x14ac:dyDescent="0.4">
      <c r="A18" s="2"/>
      <c r="B18" s="2"/>
      <c r="C18" s="50">
        <v>26.9</v>
      </c>
      <c r="D18" s="50">
        <v>24.7</v>
      </c>
      <c r="E18" s="50">
        <v>24.3</v>
      </c>
      <c r="F18" s="50">
        <v>23.5</v>
      </c>
    </row>
    <row r="19" spans="1:6" x14ac:dyDescent="0.4">
      <c r="A19" s="2"/>
      <c r="B19" s="2"/>
      <c r="C19" s="50">
        <v>26.2</v>
      </c>
      <c r="D19" s="50">
        <v>25.3</v>
      </c>
      <c r="E19" s="50">
        <v>23.6</v>
      </c>
      <c r="F19" s="50">
        <v>24.6</v>
      </c>
    </row>
    <row r="20" spans="1:6" x14ac:dyDescent="0.4">
      <c r="A20" s="2"/>
      <c r="B20" s="2"/>
      <c r="C20" s="50">
        <v>27.3</v>
      </c>
      <c r="D20" s="50">
        <v>25.4</v>
      </c>
      <c r="E20" s="50">
        <v>25.5</v>
      </c>
      <c r="F20" s="50">
        <v>23.3</v>
      </c>
    </row>
    <row r="21" spans="1:6" x14ac:dyDescent="0.4">
      <c r="A21" s="2"/>
      <c r="B21" s="2"/>
      <c r="C21" s="50">
        <v>23.9</v>
      </c>
      <c r="D21" s="50">
        <v>24.3</v>
      </c>
      <c r="E21" s="50">
        <v>24.2</v>
      </c>
      <c r="F21" s="50">
        <v>23.6</v>
      </c>
    </row>
    <row r="22" spans="1:6" x14ac:dyDescent="0.4">
      <c r="A22" s="2"/>
      <c r="B22" s="2"/>
      <c r="C22" s="50">
        <v>22.3</v>
      </c>
      <c r="D22" s="50">
        <v>22.4</v>
      </c>
      <c r="E22" s="50">
        <v>23.9</v>
      </c>
      <c r="F22" s="50">
        <v>22.6</v>
      </c>
    </row>
    <row r="23" spans="1:6" x14ac:dyDescent="0.4">
      <c r="A23" s="2"/>
      <c r="B23" s="2"/>
      <c r="C23" s="50">
        <v>25.8</v>
      </c>
      <c r="D23" s="50">
        <v>25.7</v>
      </c>
      <c r="E23" s="50">
        <v>25.8</v>
      </c>
      <c r="F23" s="50">
        <v>26.8</v>
      </c>
    </row>
    <row r="24" spans="1:6" x14ac:dyDescent="0.4">
      <c r="A24" s="2"/>
      <c r="B24" s="2"/>
      <c r="C24" s="50">
        <v>26.6</v>
      </c>
      <c r="D24" s="50">
        <v>25.2</v>
      </c>
      <c r="E24" s="15">
        <v>23.8</v>
      </c>
      <c r="F24" s="50">
        <v>22.4</v>
      </c>
    </row>
    <row r="25" spans="1:6" x14ac:dyDescent="0.4">
      <c r="A25" s="2"/>
      <c r="B25" s="2"/>
      <c r="C25" s="50">
        <v>25.1</v>
      </c>
      <c r="D25" s="50">
        <v>23.7</v>
      </c>
      <c r="E25" s="15">
        <v>23.4</v>
      </c>
      <c r="F25" s="50">
        <v>24.4</v>
      </c>
    </row>
    <row r="26" spans="1:6" x14ac:dyDescent="0.4">
      <c r="A26" s="2"/>
      <c r="B26" s="2"/>
      <c r="C26" s="50">
        <v>23.5</v>
      </c>
      <c r="D26" s="50"/>
      <c r="E26" s="15">
        <v>22.8</v>
      </c>
      <c r="F26" s="50">
        <v>22.1</v>
      </c>
    </row>
    <row r="27" spans="1:6" x14ac:dyDescent="0.4">
      <c r="A27" s="2"/>
      <c r="B27" s="2"/>
      <c r="C27" s="50">
        <v>25.4</v>
      </c>
      <c r="D27" s="50"/>
      <c r="E27" s="15">
        <v>24</v>
      </c>
      <c r="F27" s="50"/>
    </row>
    <row r="28" spans="1:6" x14ac:dyDescent="0.4">
      <c r="A28" s="2"/>
      <c r="B28" s="2"/>
      <c r="C28" s="50">
        <v>25.5</v>
      </c>
      <c r="D28" s="50"/>
      <c r="E28" s="15">
        <v>22.8</v>
      </c>
      <c r="F28" s="50"/>
    </row>
    <row r="29" spans="1:6" x14ac:dyDescent="0.4">
      <c r="A29" s="2"/>
    </row>
    <row r="30" spans="1:6" x14ac:dyDescent="0.4">
      <c r="A30" s="2"/>
    </row>
    <row r="31" spans="1:6" x14ac:dyDescent="0.4">
      <c r="A31" s="2"/>
      <c r="B31" s="2"/>
      <c r="C31" s="17"/>
      <c r="D31" s="17"/>
      <c r="E31" s="18"/>
      <c r="F31" s="48"/>
    </row>
    <row r="32" spans="1:6" x14ac:dyDescent="0.4">
      <c r="A32" s="2"/>
      <c r="B32" s="2"/>
      <c r="C32" s="18" t="s">
        <v>1</v>
      </c>
      <c r="D32" s="18"/>
      <c r="E32" s="52"/>
      <c r="F32" s="53"/>
    </row>
    <row r="33" spans="1:6" x14ac:dyDescent="0.4">
      <c r="A33" s="2"/>
      <c r="B33" s="5"/>
      <c r="C33" s="15" t="str">
        <f>C5</f>
        <v>Vehicle-Sham</v>
      </c>
      <c r="D33" s="15" t="str">
        <f>D5</f>
        <v>Vehicle-Vx</v>
      </c>
      <c r="E33" s="51" t="str">
        <f>E5</f>
        <v>DSS-Sham</v>
      </c>
      <c r="F33" s="51" t="str">
        <f>F5</f>
        <v>DSS-Vx</v>
      </c>
    </row>
    <row r="34" spans="1:6" x14ac:dyDescent="0.2">
      <c r="A34" s="2"/>
      <c r="B34" s="6" t="s">
        <v>2</v>
      </c>
      <c r="C34" s="15">
        <f>AVERAGE(C6:C28)</f>
        <v>25.034782608695654</v>
      </c>
      <c r="D34" s="15">
        <f>AVERAGE(D6:D28)</f>
        <v>24.199999999999996</v>
      </c>
      <c r="E34" s="15">
        <f>AVERAGE(E6:E28)</f>
        <v>23.621739130434779</v>
      </c>
      <c r="F34" s="15">
        <f>AVERAGE(F6:F28)</f>
        <v>32.704761904761895</v>
      </c>
    </row>
    <row r="35" spans="1:6" x14ac:dyDescent="0.2">
      <c r="A35" s="2"/>
      <c r="B35" s="6" t="s">
        <v>3</v>
      </c>
      <c r="C35" s="15">
        <f>STDEV(C6:C28)/SQRT(COUNT(C6:C28))</f>
        <v>0.31008150755910202</v>
      </c>
      <c r="D35" s="15">
        <f>STDEV(D6:D28)/SQRT(COUNT(D6:D28))</f>
        <v>0.45814270357837772</v>
      </c>
      <c r="E35" s="15">
        <f>STDEV(E6:E28)/SQRT(COUNT(E6:E28))</f>
        <v>0.24128743308590073</v>
      </c>
      <c r="F35" s="15">
        <f>STDEV(F6:F28)/SQRT(COUNT(F6:F28))</f>
        <v>9.5266330338399889</v>
      </c>
    </row>
    <row r="36" spans="1:6" x14ac:dyDescent="0.4">
      <c r="A36" s="2"/>
      <c r="B36" s="2"/>
      <c r="C36" s="2"/>
      <c r="D36" s="2"/>
      <c r="E36" s="2"/>
      <c r="F36" s="2"/>
    </row>
    <row r="37" spans="1:6" x14ac:dyDescent="0.4">
      <c r="A37" s="2"/>
      <c r="B37" s="2"/>
      <c r="C37" s="2"/>
      <c r="D37" s="2"/>
      <c r="E37" s="2"/>
      <c r="F37" s="2"/>
    </row>
    <row r="38" spans="1:6" x14ac:dyDescent="0.4">
      <c r="A38" s="2"/>
      <c r="B38" s="2"/>
      <c r="C38" s="2"/>
      <c r="D38" s="2"/>
      <c r="E38" s="2"/>
      <c r="F38" s="2"/>
    </row>
  </sheetData>
  <phoneticPr fontId="3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F2A1-83F4-4765-B312-3EB27446B2C2}">
  <dimension ref="A1:F36"/>
  <sheetViews>
    <sheetView zoomScale="85" zoomScaleNormal="85" workbookViewId="0">
      <selection activeCell="D20" sqref="D20"/>
    </sheetView>
  </sheetViews>
  <sheetFormatPr defaultColWidth="8.75" defaultRowHeight="18.75" x14ac:dyDescent="0.4"/>
  <cols>
    <col min="1" max="2" width="8.75" style="48"/>
    <col min="3" max="3" width="14.375" style="48" customWidth="1"/>
    <col min="4" max="4" width="14.875" style="48" bestFit="1" customWidth="1"/>
    <col min="5" max="5" width="13.875" style="48" customWidth="1"/>
    <col min="6" max="6" width="14.5" style="48" customWidth="1"/>
    <col min="7" max="16384" width="8.75" style="48"/>
  </cols>
  <sheetData>
    <row r="1" spans="1:6" ht="18" x14ac:dyDescent="0.25">
      <c r="A1" s="46" t="s">
        <v>98</v>
      </c>
      <c r="B1" s="47"/>
      <c r="C1" s="18"/>
      <c r="D1" s="18"/>
      <c r="E1" s="18"/>
      <c r="F1" s="18"/>
    </row>
    <row r="2" spans="1:6" x14ac:dyDescent="0.4">
      <c r="A2" s="18"/>
      <c r="B2" s="18"/>
      <c r="C2" s="18"/>
      <c r="D2" s="18"/>
      <c r="E2" s="18"/>
      <c r="F2" s="18"/>
    </row>
    <row r="3" spans="1:6" x14ac:dyDescent="0.4">
      <c r="A3" s="18"/>
      <c r="B3" s="18"/>
      <c r="C3" s="18" t="s">
        <v>0</v>
      </c>
      <c r="D3" s="18"/>
      <c r="E3" s="18"/>
      <c r="F3" s="18"/>
    </row>
    <row r="4" spans="1:6" x14ac:dyDescent="0.4">
      <c r="A4" s="18"/>
      <c r="B4" s="18"/>
      <c r="C4" s="15" t="s">
        <v>12</v>
      </c>
      <c r="D4" s="17"/>
      <c r="E4" s="18"/>
      <c r="F4" s="18"/>
    </row>
    <row r="5" spans="1:6" x14ac:dyDescent="0.4">
      <c r="A5" s="18"/>
      <c r="B5" s="18"/>
      <c r="C5" s="15" t="s">
        <v>41</v>
      </c>
      <c r="D5" s="15" t="s">
        <v>47</v>
      </c>
      <c r="E5" s="15" t="s">
        <v>43</v>
      </c>
      <c r="F5" s="15" t="s">
        <v>48</v>
      </c>
    </row>
    <row r="6" spans="1:6" x14ac:dyDescent="0.4">
      <c r="A6" s="18"/>
      <c r="B6" s="18"/>
      <c r="C6" s="15">
        <v>7.5</v>
      </c>
      <c r="D6" s="15">
        <v>7</v>
      </c>
      <c r="E6" s="15">
        <v>7</v>
      </c>
      <c r="F6" s="15">
        <v>5</v>
      </c>
    </row>
    <row r="7" spans="1:6" x14ac:dyDescent="0.4">
      <c r="A7" s="18"/>
      <c r="B7" s="18"/>
      <c r="C7" s="15">
        <v>7</v>
      </c>
      <c r="D7" s="15">
        <v>7</v>
      </c>
      <c r="E7" s="15">
        <v>5.5</v>
      </c>
      <c r="F7" s="15">
        <v>5</v>
      </c>
    </row>
    <row r="8" spans="1:6" x14ac:dyDescent="0.4">
      <c r="A8" s="18"/>
      <c r="B8" s="18"/>
      <c r="C8" s="15">
        <v>7.5</v>
      </c>
      <c r="D8" s="15">
        <v>7.5</v>
      </c>
      <c r="E8" s="15">
        <v>6</v>
      </c>
      <c r="F8" s="15">
        <v>6</v>
      </c>
    </row>
    <row r="9" spans="1:6" x14ac:dyDescent="0.4">
      <c r="A9" s="18"/>
      <c r="B9" s="18"/>
      <c r="C9" s="15">
        <v>8</v>
      </c>
      <c r="D9" s="15">
        <v>7</v>
      </c>
      <c r="E9" s="15">
        <v>5</v>
      </c>
      <c r="F9" s="15">
        <v>5</v>
      </c>
    </row>
    <row r="10" spans="1:6" x14ac:dyDescent="0.4">
      <c r="A10" s="18"/>
      <c r="B10" s="18"/>
      <c r="C10" s="15">
        <v>7.5</v>
      </c>
      <c r="D10" s="15">
        <v>7</v>
      </c>
      <c r="E10" s="15">
        <v>5.5</v>
      </c>
      <c r="F10" s="15">
        <v>6</v>
      </c>
    </row>
    <row r="11" spans="1:6" x14ac:dyDescent="0.4">
      <c r="A11" s="18"/>
      <c r="B11" s="18"/>
      <c r="C11" s="15">
        <v>6.5</v>
      </c>
      <c r="D11" s="15">
        <v>6.5</v>
      </c>
      <c r="E11" s="15">
        <v>6</v>
      </c>
      <c r="F11" s="15">
        <v>5</v>
      </c>
    </row>
    <row r="12" spans="1:6" x14ac:dyDescent="0.4">
      <c r="A12" s="18"/>
      <c r="B12" s="18"/>
      <c r="C12" s="15">
        <v>7</v>
      </c>
      <c r="D12" s="15">
        <v>6.5</v>
      </c>
      <c r="E12" s="15">
        <v>5.5</v>
      </c>
      <c r="F12" s="15">
        <v>4.5</v>
      </c>
    </row>
    <row r="13" spans="1:6" x14ac:dyDescent="0.4">
      <c r="A13" s="18"/>
      <c r="B13" s="18"/>
      <c r="C13" s="15">
        <v>6.5</v>
      </c>
      <c r="D13" s="15">
        <v>6.5</v>
      </c>
      <c r="E13" s="15">
        <v>5.5</v>
      </c>
      <c r="F13" s="15">
        <v>5.5</v>
      </c>
    </row>
    <row r="14" spans="1:6" x14ac:dyDescent="0.4">
      <c r="A14" s="18"/>
      <c r="B14" s="18"/>
      <c r="C14" s="15">
        <v>7.5</v>
      </c>
      <c r="D14" s="15">
        <v>6</v>
      </c>
      <c r="E14" s="15">
        <v>6</v>
      </c>
      <c r="F14" s="15">
        <v>5.5</v>
      </c>
    </row>
    <row r="15" spans="1:6" x14ac:dyDescent="0.4">
      <c r="A15" s="18"/>
      <c r="B15" s="18"/>
      <c r="C15" s="15">
        <v>7.5</v>
      </c>
      <c r="D15" s="15">
        <v>7</v>
      </c>
      <c r="E15" s="15">
        <v>6</v>
      </c>
      <c r="F15" s="15">
        <v>4.5</v>
      </c>
    </row>
    <row r="16" spans="1:6" x14ac:dyDescent="0.4">
      <c r="A16" s="18"/>
      <c r="B16" s="18"/>
      <c r="C16" s="15">
        <v>7.5</v>
      </c>
      <c r="D16" s="15">
        <v>7</v>
      </c>
      <c r="E16" s="15">
        <v>5.5</v>
      </c>
      <c r="F16" s="15">
        <v>4.5</v>
      </c>
    </row>
    <row r="17" spans="1:6" x14ac:dyDescent="0.4">
      <c r="A17" s="18"/>
      <c r="B17" s="18"/>
      <c r="C17" s="15">
        <v>7</v>
      </c>
      <c r="D17" s="15">
        <v>6.5</v>
      </c>
      <c r="E17" s="15">
        <v>6.5</v>
      </c>
      <c r="F17" s="15">
        <v>5.5</v>
      </c>
    </row>
    <row r="18" spans="1:6" x14ac:dyDescent="0.4">
      <c r="A18" s="18"/>
      <c r="B18" s="18"/>
      <c r="C18" s="15">
        <v>7</v>
      </c>
      <c r="D18" s="15">
        <v>7</v>
      </c>
      <c r="E18" s="15">
        <v>6.5</v>
      </c>
      <c r="F18" s="15">
        <v>5</v>
      </c>
    </row>
    <row r="19" spans="1:6" x14ac:dyDescent="0.4">
      <c r="A19" s="18"/>
      <c r="B19" s="18"/>
      <c r="C19" s="15">
        <v>9</v>
      </c>
      <c r="D19" s="15">
        <v>8</v>
      </c>
      <c r="E19" s="15">
        <v>7</v>
      </c>
      <c r="F19" s="15">
        <v>5.5</v>
      </c>
    </row>
    <row r="20" spans="1:6" x14ac:dyDescent="0.4">
      <c r="A20" s="18"/>
      <c r="B20" s="18"/>
      <c r="C20" s="15">
        <v>8</v>
      </c>
      <c r="D20" s="15">
        <v>7</v>
      </c>
      <c r="E20" s="15">
        <v>7</v>
      </c>
      <c r="F20" s="15">
        <v>6</v>
      </c>
    </row>
    <row r="21" spans="1:6" x14ac:dyDescent="0.4">
      <c r="A21" s="18"/>
      <c r="B21" s="18"/>
      <c r="C21" s="15">
        <v>8</v>
      </c>
      <c r="D21" s="15">
        <v>7.5</v>
      </c>
      <c r="E21" s="15">
        <v>6.5</v>
      </c>
      <c r="F21" s="15">
        <v>6</v>
      </c>
    </row>
    <row r="22" spans="1:6" x14ac:dyDescent="0.4">
      <c r="A22" s="18"/>
      <c r="B22" s="18"/>
      <c r="C22" s="15">
        <v>8.5</v>
      </c>
      <c r="D22" s="15">
        <v>8</v>
      </c>
      <c r="E22" s="15">
        <v>6</v>
      </c>
      <c r="F22" s="15">
        <v>5</v>
      </c>
    </row>
    <row r="23" spans="1:6" x14ac:dyDescent="0.4">
      <c r="A23" s="18"/>
      <c r="B23" s="18"/>
      <c r="C23" s="15">
        <v>7.5</v>
      </c>
      <c r="D23" s="15">
        <v>7.5</v>
      </c>
      <c r="E23" s="15">
        <v>7.5</v>
      </c>
      <c r="F23" s="15">
        <v>7</v>
      </c>
    </row>
    <row r="24" spans="1:6" x14ac:dyDescent="0.4">
      <c r="A24" s="18"/>
      <c r="B24" s="18"/>
      <c r="C24" s="15">
        <v>8.75</v>
      </c>
      <c r="D24" s="15">
        <v>8.5</v>
      </c>
      <c r="E24" s="15">
        <v>6.5</v>
      </c>
      <c r="F24" s="15">
        <v>6</v>
      </c>
    </row>
    <row r="25" spans="1:6" x14ac:dyDescent="0.4">
      <c r="A25" s="18"/>
      <c r="B25" s="18"/>
      <c r="C25" s="15">
        <v>8.5</v>
      </c>
      <c r="D25" s="15">
        <v>8</v>
      </c>
      <c r="E25" s="15">
        <v>7</v>
      </c>
      <c r="F25" s="15">
        <v>6.5</v>
      </c>
    </row>
    <row r="26" spans="1:6" x14ac:dyDescent="0.4">
      <c r="A26" s="18"/>
      <c r="B26" s="18"/>
      <c r="C26" s="15">
        <v>8.5</v>
      </c>
      <c r="D26" s="15"/>
      <c r="E26" s="15">
        <v>6</v>
      </c>
      <c r="F26" s="15">
        <v>6.25</v>
      </c>
    </row>
    <row r="27" spans="1:6" x14ac:dyDescent="0.4">
      <c r="A27" s="18"/>
      <c r="B27" s="18"/>
      <c r="C27" s="15">
        <v>8</v>
      </c>
      <c r="D27" s="15"/>
      <c r="E27" s="15">
        <v>6.5</v>
      </c>
      <c r="F27" s="15"/>
    </row>
    <row r="28" spans="1:6" x14ac:dyDescent="0.4">
      <c r="A28" s="18"/>
      <c r="B28" s="18"/>
      <c r="C28" s="15">
        <v>8</v>
      </c>
      <c r="D28" s="15"/>
      <c r="E28" s="43">
        <v>6.5</v>
      </c>
      <c r="F28" s="15"/>
    </row>
    <row r="29" spans="1:6" x14ac:dyDescent="0.4">
      <c r="A29" s="18"/>
      <c r="B29" s="18"/>
      <c r="C29" s="17"/>
      <c r="D29" s="17"/>
      <c r="E29" s="18"/>
      <c r="F29" s="18"/>
    </row>
    <row r="30" spans="1:6" x14ac:dyDescent="0.4">
      <c r="A30" s="18"/>
      <c r="B30" s="18"/>
      <c r="C30" s="18" t="s">
        <v>1</v>
      </c>
      <c r="D30" s="18"/>
      <c r="E30" s="18"/>
      <c r="F30" s="18"/>
    </row>
    <row r="31" spans="1:6" x14ac:dyDescent="0.4">
      <c r="A31" s="18"/>
      <c r="B31" s="43"/>
      <c r="C31" s="15" t="str">
        <f>C5</f>
        <v>Vehicle-Sham</v>
      </c>
      <c r="D31" s="15" t="str">
        <f>D5</f>
        <v>Vehicle-Vx</v>
      </c>
      <c r="E31" s="15" t="str">
        <f>E5</f>
        <v>DSS-Sham</v>
      </c>
      <c r="F31" s="15" t="str">
        <f>F5</f>
        <v>DSS-Vx</v>
      </c>
    </row>
    <row r="32" spans="1:6" x14ac:dyDescent="0.2">
      <c r="A32" s="18"/>
      <c r="B32" s="49" t="s">
        <v>2</v>
      </c>
      <c r="C32" s="15">
        <f>AVERAGE(C6:C28)</f>
        <v>7.6847826086956523</v>
      </c>
      <c r="D32" s="15">
        <f t="shared" ref="D32:F32" si="0">AVERAGE(D6:D28)</f>
        <v>7.15</v>
      </c>
      <c r="E32" s="15">
        <f t="shared" si="0"/>
        <v>6.2173913043478262</v>
      </c>
      <c r="F32" s="15">
        <f t="shared" si="0"/>
        <v>5.4880952380952381</v>
      </c>
    </row>
    <row r="33" spans="1:6" x14ac:dyDescent="0.2">
      <c r="A33" s="18"/>
      <c r="B33" s="49" t="s">
        <v>3</v>
      </c>
      <c r="C33" s="15">
        <f>STDEV(C6:C28)/SQRT(COUNT(C6:C28))</f>
        <v>0.14251533384695439</v>
      </c>
      <c r="D33" s="15">
        <f t="shared" ref="D33:F33" si="1">STDEV(D6:D28)/SQRT(COUNT(D6:D28))</f>
        <v>0.14095538674570607</v>
      </c>
      <c r="E33" s="15">
        <f t="shared" si="1"/>
        <v>0.13272042205834633</v>
      </c>
      <c r="F33" s="15">
        <f t="shared" si="1"/>
        <v>0.15086673249943738</v>
      </c>
    </row>
    <row r="34" spans="1:6" x14ac:dyDescent="0.4">
      <c r="A34" s="18"/>
      <c r="B34" s="18"/>
      <c r="C34" s="18"/>
      <c r="D34" s="18"/>
      <c r="E34" s="18"/>
      <c r="F34" s="18"/>
    </row>
    <row r="35" spans="1:6" x14ac:dyDescent="0.4">
      <c r="A35" s="18"/>
      <c r="B35" s="18"/>
      <c r="C35" s="18"/>
      <c r="D35" s="18"/>
      <c r="E35" s="18"/>
      <c r="F35" s="18"/>
    </row>
    <row r="36" spans="1:6" x14ac:dyDescent="0.4">
      <c r="A36" s="18"/>
      <c r="B36" s="18"/>
      <c r="C36" s="18"/>
      <c r="D36" s="18"/>
      <c r="E36" s="18"/>
      <c r="F36" s="18"/>
    </row>
  </sheetData>
  <phoneticPr fontId="3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4D5E-61D0-4214-8BB6-37D9F9E54C94}">
  <dimension ref="A1:F36"/>
  <sheetViews>
    <sheetView zoomScale="85" zoomScaleNormal="85" workbookViewId="0">
      <selection activeCell="A12" sqref="A12"/>
    </sheetView>
  </sheetViews>
  <sheetFormatPr defaultColWidth="8.75" defaultRowHeight="18.75" x14ac:dyDescent="0.4"/>
  <cols>
    <col min="1" max="2" width="8.75" style="48"/>
    <col min="3" max="3" width="14.375" style="48" customWidth="1"/>
    <col min="4" max="4" width="14.875" style="48" bestFit="1" customWidth="1"/>
    <col min="5" max="5" width="13.875" style="48" customWidth="1"/>
    <col min="6" max="6" width="14.5" style="48" customWidth="1"/>
    <col min="7" max="16384" width="8.75" style="48"/>
  </cols>
  <sheetData>
    <row r="1" spans="1:6" ht="18" x14ac:dyDescent="0.25">
      <c r="A1" s="46" t="s">
        <v>99</v>
      </c>
      <c r="B1" s="47"/>
      <c r="C1" s="18"/>
      <c r="D1" s="18"/>
      <c r="E1" s="18"/>
      <c r="F1" s="18"/>
    </row>
    <row r="2" spans="1:6" x14ac:dyDescent="0.4">
      <c r="A2" s="18"/>
      <c r="B2" s="18"/>
      <c r="C2" s="18"/>
      <c r="D2" s="18"/>
      <c r="E2" s="18"/>
      <c r="F2" s="18"/>
    </row>
    <row r="3" spans="1:6" x14ac:dyDescent="0.4">
      <c r="A3" s="18"/>
      <c r="B3" s="18"/>
      <c r="C3" s="18" t="s">
        <v>0</v>
      </c>
      <c r="D3" s="18"/>
      <c r="E3" s="18"/>
      <c r="F3" s="18"/>
    </row>
    <row r="4" spans="1:6" x14ac:dyDescent="0.4">
      <c r="A4" s="18"/>
      <c r="B4" s="18"/>
      <c r="C4" s="15" t="s">
        <v>13</v>
      </c>
      <c r="D4" s="17"/>
      <c r="E4" s="18"/>
      <c r="F4" s="18"/>
    </row>
    <row r="5" spans="1:6" x14ac:dyDescent="0.4">
      <c r="A5" s="18"/>
      <c r="B5" s="18"/>
      <c r="C5" s="15" t="s">
        <v>41</v>
      </c>
      <c r="D5" s="15" t="s">
        <v>47</v>
      </c>
      <c r="E5" s="15" t="s">
        <v>43</v>
      </c>
      <c r="F5" s="15" t="s">
        <v>48</v>
      </c>
    </row>
    <row r="6" spans="1:6" x14ac:dyDescent="0.4">
      <c r="A6" s="18"/>
      <c r="B6" s="18"/>
      <c r="C6" s="15">
        <v>0</v>
      </c>
      <c r="D6" s="15">
        <v>0</v>
      </c>
      <c r="E6" s="15">
        <v>4</v>
      </c>
      <c r="F6" s="15">
        <v>3</v>
      </c>
    </row>
    <row r="7" spans="1:6" x14ac:dyDescent="0.4">
      <c r="A7" s="18"/>
      <c r="B7" s="18"/>
      <c r="C7" s="15">
        <v>0</v>
      </c>
      <c r="D7" s="15">
        <v>0</v>
      </c>
      <c r="E7" s="15">
        <v>5</v>
      </c>
      <c r="F7" s="15">
        <v>5</v>
      </c>
    </row>
    <row r="8" spans="1:6" x14ac:dyDescent="0.4">
      <c r="A8" s="18"/>
      <c r="B8" s="18"/>
      <c r="C8" s="15">
        <v>0</v>
      </c>
      <c r="D8" s="15">
        <v>2</v>
      </c>
      <c r="E8" s="15">
        <v>3</v>
      </c>
      <c r="F8" s="15">
        <v>4</v>
      </c>
    </row>
    <row r="9" spans="1:6" x14ac:dyDescent="0.4">
      <c r="A9" s="18"/>
      <c r="B9" s="18"/>
      <c r="C9" s="15">
        <v>0</v>
      </c>
      <c r="D9" s="15">
        <v>0</v>
      </c>
      <c r="E9" s="15">
        <v>6</v>
      </c>
      <c r="F9" s="15">
        <v>3</v>
      </c>
    </row>
    <row r="10" spans="1:6" x14ac:dyDescent="0.4">
      <c r="A10" s="18"/>
      <c r="B10" s="18"/>
      <c r="C10" s="15">
        <v>0</v>
      </c>
      <c r="D10" s="15">
        <v>0</v>
      </c>
      <c r="E10" s="15">
        <v>4</v>
      </c>
      <c r="F10" s="15">
        <v>4</v>
      </c>
    </row>
    <row r="11" spans="1:6" x14ac:dyDescent="0.4">
      <c r="A11" s="18"/>
      <c r="B11" s="18"/>
      <c r="C11" s="15">
        <v>0</v>
      </c>
      <c r="D11" s="15">
        <v>0</v>
      </c>
      <c r="E11" s="15">
        <v>2</v>
      </c>
      <c r="F11" s="15">
        <v>5</v>
      </c>
    </row>
    <row r="12" spans="1:6" x14ac:dyDescent="0.4">
      <c r="A12" s="18"/>
      <c r="B12" s="18"/>
      <c r="C12" s="15">
        <v>0</v>
      </c>
      <c r="D12" s="15">
        <v>0</v>
      </c>
      <c r="E12" s="15">
        <v>3</v>
      </c>
      <c r="F12" s="15">
        <v>6</v>
      </c>
    </row>
    <row r="13" spans="1:6" x14ac:dyDescent="0.4">
      <c r="A13" s="18"/>
      <c r="B13" s="18"/>
      <c r="C13" s="15">
        <v>0</v>
      </c>
      <c r="D13" s="15">
        <v>0</v>
      </c>
      <c r="E13" s="15">
        <v>3</v>
      </c>
      <c r="F13" s="15">
        <v>2</v>
      </c>
    </row>
    <row r="14" spans="1:6" x14ac:dyDescent="0.4">
      <c r="A14" s="18"/>
      <c r="B14" s="18"/>
      <c r="C14" s="15">
        <v>0</v>
      </c>
      <c r="D14" s="15">
        <v>0</v>
      </c>
      <c r="E14" s="15">
        <v>3</v>
      </c>
      <c r="F14" s="15">
        <v>3</v>
      </c>
    </row>
    <row r="15" spans="1:6" x14ac:dyDescent="0.4">
      <c r="A15" s="18"/>
      <c r="B15" s="18"/>
      <c r="C15" s="15">
        <v>0</v>
      </c>
      <c r="D15" s="15">
        <v>0</v>
      </c>
      <c r="E15" s="15">
        <v>4</v>
      </c>
      <c r="F15" s="15">
        <v>4</v>
      </c>
    </row>
    <row r="16" spans="1:6" x14ac:dyDescent="0.4">
      <c r="A16" s="18"/>
      <c r="B16" s="18"/>
      <c r="C16" s="15">
        <v>0</v>
      </c>
      <c r="D16" s="15">
        <v>0</v>
      </c>
      <c r="E16" s="15">
        <v>1</v>
      </c>
      <c r="F16" s="15">
        <v>5</v>
      </c>
    </row>
    <row r="17" spans="1:6" x14ac:dyDescent="0.4">
      <c r="A17" s="18"/>
      <c r="B17" s="18"/>
      <c r="C17" s="15">
        <v>0</v>
      </c>
      <c r="D17" s="15">
        <v>0</v>
      </c>
      <c r="E17" s="15">
        <v>2</v>
      </c>
      <c r="F17" s="15">
        <v>3</v>
      </c>
    </row>
    <row r="18" spans="1:6" x14ac:dyDescent="0.4">
      <c r="A18" s="18"/>
      <c r="B18" s="18"/>
      <c r="C18" s="15">
        <v>0</v>
      </c>
      <c r="D18" s="15">
        <v>0</v>
      </c>
      <c r="E18" s="15">
        <v>2</v>
      </c>
      <c r="F18" s="15">
        <v>2</v>
      </c>
    </row>
    <row r="19" spans="1:6" x14ac:dyDescent="0.4">
      <c r="A19" s="18"/>
      <c r="B19" s="18"/>
      <c r="C19" s="15">
        <v>0</v>
      </c>
      <c r="D19" s="15">
        <v>0</v>
      </c>
      <c r="E19" s="15">
        <v>6</v>
      </c>
      <c r="F19" s="15">
        <v>4</v>
      </c>
    </row>
    <row r="20" spans="1:6" x14ac:dyDescent="0.4">
      <c r="A20" s="18"/>
      <c r="B20" s="18"/>
      <c r="C20" s="15">
        <v>0</v>
      </c>
      <c r="D20" s="15">
        <v>0</v>
      </c>
      <c r="E20" s="15">
        <v>3</v>
      </c>
      <c r="F20" s="15">
        <v>4</v>
      </c>
    </row>
    <row r="21" spans="1:6" x14ac:dyDescent="0.4">
      <c r="A21" s="18"/>
      <c r="B21" s="18"/>
      <c r="C21" s="15">
        <v>0</v>
      </c>
      <c r="D21" s="15">
        <v>0</v>
      </c>
      <c r="E21" s="15">
        <v>4</v>
      </c>
      <c r="F21" s="15">
        <v>0</v>
      </c>
    </row>
    <row r="22" spans="1:6" x14ac:dyDescent="0.4">
      <c r="A22" s="18"/>
      <c r="B22" s="18"/>
      <c r="C22" s="15">
        <v>0</v>
      </c>
      <c r="D22" s="15">
        <v>1</v>
      </c>
      <c r="E22" s="15">
        <v>4</v>
      </c>
      <c r="F22" s="15">
        <v>4</v>
      </c>
    </row>
    <row r="23" spans="1:6" x14ac:dyDescent="0.4">
      <c r="A23" s="18"/>
      <c r="B23" s="18"/>
      <c r="C23" s="15">
        <v>0</v>
      </c>
      <c r="D23" s="15">
        <v>0</v>
      </c>
      <c r="E23" s="15">
        <v>4</v>
      </c>
      <c r="F23" s="15">
        <v>3</v>
      </c>
    </row>
    <row r="24" spans="1:6" x14ac:dyDescent="0.4">
      <c r="A24" s="18"/>
      <c r="B24" s="18"/>
      <c r="C24" s="15">
        <v>0</v>
      </c>
      <c r="D24" s="15">
        <v>0</v>
      </c>
      <c r="E24" s="15">
        <v>3</v>
      </c>
      <c r="F24" s="15">
        <v>4</v>
      </c>
    </row>
    <row r="25" spans="1:6" x14ac:dyDescent="0.4">
      <c r="A25" s="18"/>
      <c r="B25" s="18"/>
      <c r="C25" s="15">
        <v>0</v>
      </c>
      <c r="D25" s="15">
        <v>0</v>
      </c>
      <c r="E25" s="15">
        <v>3</v>
      </c>
      <c r="F25" s="15">
        <v>3</v>
      </c>
    </row>
    <row r="26" spans="1:6" x14ac:dyDescent="0.4">
      <c r="A26" s="18"/>
      <c r="B26" s="18"/>
      <c r="C26" s="15">
        <v>0</v>
      </c>
      <c r="D26" s="15"/>
      <c r="E26" s="15">
        <v>1</v>
      </c>
      <c r="F26" s="15">
        <v>2</v>
      </c>
    </row>
    <row r="27" spans="1:6" x14ac:dyDescent="0.4">
      <c r="A27" s="18"/>
      <c r="B27" s="18"/>
      <c r="C27" s="15">
        <v>0</v>
      </c>
      <c r="D27" s="15"/>
      <c r="E27" s="15">
        <v>2</v>
      </c>
      <c r="F27" s="15"/>
    </row>
    <row r="28" spans="1:6" x14ac:dyDescent="0.4">
      <c r="A28" s="18"/>
      <c r="B28" s="18"/>
      <c r="C28" s="15">
        <v>0</v>
      </c>
      <c r="D28" s="15"/>
      <c r="E28" s="43">
        <v>1</v>
      </c>
      <c r="F28" s="15"/>
    </row>
    <row r="29" spans="1:6" x14ac:dyDescent="0.4">
      <c r="A29" s="18"/>
      <c r="B29" s="18"/>
      <c r="C29" s="17"/>
      <c r="D29" s="17"/>
      <c r="E29" s="18"/>
      <c r="F29" s="18"/>
    </row>
    <row r="30" spans="1:6" x14ac:dyDescent="0.4">
      <c r="A30" s="18"/>
      <c r="B30" s="18"/>
      <c r="C30" s="18" t="s">
        <v>1</v>
      </c>
      <c r="D30" s="18"/>
      <c r="E30" s="18"/>
      <c r="F30" s="18"/>
    </row>
    <row r="31" spans="1:6" x14ac:dyDescent="0.4">
      <c r="A31" s="18"/>
      <c r="B31" s="43"/>
      <c r="C31" s="15" t="str">
        <f>C5</f>
        <v>Vehicle-Sham</v>
      </c>
      <c r="D31" s="15" t="str">
        <f>D5</f>
        <v>Vehicle-Vx</v>
      </c>
      <c r="E31" s="15" t="str">
        <f>E5</f>
        <v>DSS-Sham</v>
      </c>
      <c r="F31" s="15" t="str">
        <f>F5</f>
        <v>DSS-Vx</v>
      </c>
    </row>
    <row r="32" spans="1:6" x14ac:dyDescent="0.2">
      <c r="A32" s="18"/>
      <c r="B32" s="49" t="s">
        <v>2</v>
      </c>
      <c r="C32" s="15">
        <f>AVERAGE(C6:C28)</f>
        <v>0</v>
      </c>
      <c r="D32" s="15">
        <f t="shared" ref="D32:F32" si="0">AVERAGE(D6:D28)</f>
        <v>0.15</v>
      </c>
      <c r="E32" s="15">
        <f t="shared" si="0"/>
        <v>3.1739130434782608</v>
      </c>
      <c r="F32" s="15">
        <f t="shared" si="0"/>
        <v>3.4761904761904763</v>
      </c>
    </row>
    <row r="33" spans="1:6" x14ac:dyDescent="0.2">
      <c r="A33" s="18"/>
      <c r="B33" s="49" t="s">
        <v>3</v>
      </c>
      <c r="C33" s="15">
        <f>STDEV(C6:C28)/SQRT(COUNT(C6:C28))</f>
        <v>0</v>
      </c>
      <c r="D33" s="15">
        <f t="shared" ref="D33:F33" si="1">STDEV(D6:D28)/SQRT(COUNT(D6:D28))</f>
        <v>0.1094243309804831</v>
      </c>
      <c r="E33" s="15">
        <f t="shared" si="1"/>
        <v>0.29254352679783929</v>
      </c>
      <c r="F33" s="15">
        <f t="shared" si="1"/>
        <v>0.28965535858562952</v>
      </c>
    </row>
    <row r="34" spans="1:6" x14ac:dyDescent="0.4">
      <c r="A34" s="18"/>
      <c r="B34" s="18"/>
      <c r="C34" s="18"/>
      <c r="D34" s="18"/>
      <c r="E34" s="18"/>
      <c r="F34" s="18"/>
    </row>
    <row r="35" spans="1:6" x14ac:dyDescent="0.4">
      <c r="A35" s="18"/>
      <c r="B35" s="18"/>
      <c r="C35" s="18"/>
      <c r="D35" s="18"/>
      <c r="E35" s="18"/>
      <c r="F35" s="18"/>
    </row>
    <row r="36" spans="1:6" x14ac:dyDescent="0.4">
      <c r="A36" s="18"/>
      <c r="B36" s="18"/>
      <c r="C36" s="18"/>
      <c r="D36" s="18"/>
      <c r="E36" s="18"/>
      <c r="F36" s="18"/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E14F-99FA-4542-B3B8-90E7EDD3E67E}">
  <dimension ref="A1:F24"/>
  <sheetViews>
    <sheetView workbookViewId="0">
      <selection activeCell="A2" sqref="A2"/>
    </sheetView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24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14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16">
        <v>1.2904360930000001</v>
      </c>
      <c r="D6" s="16">
        <v>0.20294985800000001</v>
      </c>
    </row>
    <row r="7" spans="1:6" x14ac:dyDescent="0.4">
      <c r="B7" s="2"/>
      <c r="C7" s="16">
        <v>1.179354915</v>
      </c>
      <c r="D7" s="16">
        <v>0.14710641499999999</v>
      </c>
    </row>
    <row r="8" spans="1:6" x14ac:dyDescent="0.4">
      <c r="B8" s="2"/>
      <c r="C8" s="16">
        <v>1.099234096</v>
      </c>
      <c r="D8" s="16">
        <v>9.7813277000000004E-2</v>
      </c>
    </row>
    <row r="9" spans="1:6" x14ac:dyDescent="0.4">
      <c r="B9" s="2"/>
      <c r="C9" s="16">
        <v>0.80768926799999996</v>
      </c>
      <c r="D9" s="16">
        <v>5.7833628999999998E-2</v>
      </c>
    </row>
    <row r="10" spans="1:6" x14ac:dyDescent="0.4">
      <c r="B10" s="2"/>
      <c r="C10" s="16">
        <v>0.62328562799999998</v>
      </c>
      <c r="D10" s="16">
        <v>1.7504977000000001E-2</v>
      </c>
    </row>
    <row r="11" spans="1:6" x14ac:dyDescent="0.4">
      <c r="B11" s="2"/>
      <c r="C11" s="19"/>
      <c r="D11" s="19"/>
    </row>
    <row r="12" spans="1:6" x14ac:dyDescent="0.4">
      <c r="B12" s="2"/>
      <c r="C12" s="20" t="s">
        <v>1</v>
      </c>
      <c r="D12" s="19"/>
    </row>
    <row r="13" spans="1:6" x14ac:dyDescent="0.4">
      <c r="B13" s="5"/>
      <c r="C13" s="16" t="str">
        <f>C5</f>
        <v>Vehicle</v>
      </c>
      <c r="D13" s="16" t="str">
        <f>D5</f>
        <v>DSS</v>
      </c>
    </row>
    <row r="14" spans="1:6" x14ac:dyDescent="0.2">
      <c r="B14" s="6" t="s">
        <v>2</v>
      </c>
      <c r="C14" s="16">
        <f>AVERAGE(C6:C10)</f>
        <v>1</v>
      </c>
      <c r="D14" s="16">
        <f>AVERAGE(D6:D10)</f>
        <v>0.10464163119999999</v>
      </c>
    </row>
    <row r="15" spans="1:6" x14ac:dyDescent="0.2">
      <c r="B15" s="6" t="s">
        <v>3</v>
      </c>
      <c r="C15" s="16">
        <f>STDEV(C6:C10)/SQRT(COUNT(C6:C10))</f>
        <v>0.12354469862653539</v>
      </c>
      <c r="D15" s="16">
        <f>STDEV(D6:D10)/SQRT(COUNT(D6:D10))</f>
        <v>3.2632941421167704E-2</v>
      </c>
    </row>
    <row r="16" spans="1:6" x14ac:dyDescent="0.4">
      <c r="B16" s="2"/>
      <c r="C16" s="19"/>
      <c r="D16" s="19"/>
    </row>
    <row r="17" spans="1:6" x14ac:dyDescent="0.4">
      <c r="A17" s="2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8E36-A3B3-4D05-B09F-CA60E3814B63}">
  <dimension ref="A1:F19"/>
  <sheetViews>
    <sheetView zoomScale="85" zoomScaleNormal="85" workbookViewId="0">
      <selection activeCell="H17" sqref="H17"/>
    </sheetView>
  </sheetViews>
  <sheetFormatPr defaultRowHeight="18.75" x14ac:dyDescent="0.4"/>
  <cols>
    <col min="3" max="3" width="14.375" customWidth="1"/>
    <col min="4" max="4" width="14.875" bestFit="1" customWidth="1"/>
    <col min="5" max="5" width="13.875" customWidth="1"/>
    <col min="6" max="6" width="14.5" customWidth="1"/>
  </cols>
  <sheetData>
    <row r="1" spans="1:6" ht="18" x14ac:dyDescent="0.25">
      <c r="A1" s="1" t="s">
        <v>97</v>
      </c>
      <c r="B1" s="8"/>
      <c r="C1" s="2"/>
      <c r="D1" s="2"/>
      <c r="E1" s="2"/>
      <c r="F1" s="2"/>
    </row>
    <row r="2" spans="1:6" x14ac:dyDescent="0.4">
      <c r="A2" s="2"/>
      <c r="B2" s="2"/>
      <c r="C2" s="2"/>
      <c r="D2" s="2"/>
      <c r="E2" s="2"/>
      <c r="F2" s="2"/>
    </row>
    <row r="3" spans="1:6" x14ac:dyDescent="0.4">
      <c r="A3" s="2"/>
      <c r="B3" s="2"/>
      <c r="C3" s="2" t="s">
        <v>0</v>
      </c>
      <c r="D3" s="2"/>
      <c r="E3" s="2"/>
      <c r="F3" s="2"/>
    </row>
    <row r="4" spans="1:6" x14ac:dyDescent="0.4">
      <c r="A4" s="2"/>
      <c r="B4" s="2"/>
      <c r="C4" s="7" t="s">
        <v>56</v>
      </c>
      <c r="D4" s="3"/>
      <c r="E4" s="2"/>
      <c r="F4" s="2"/>
    </row>
    <row r="5" spans="1:6" x14ac:dyDescent="0.4">
      <c r="A5" s="2"/>
      <c r="B5" s="2"/>
      <c r="C5" s="7" t="s">
        <v>41</v>
      </c>
      <c r="D5" s="7" t="s">
        <v>47</v>
      </c>
      <c r="E5" s="7" t="s">
        <v>43</v>
      </c>
      <c r="F5" s="7" t="s">
        <v>48</v>
      </c>
    </row>
    <row r="6" spans="1:6" x14ac:dyDescent="0.4">
      <c r="A6" s="2"/>
      <c r="B6" s="2"/>
      <c r="C6" s="16">
        <v>1.2271058E-2</v>
      </c>
      <c r="D6" s="16">
        <v>1.2771010000000001E-3</v>
      </c>
      <c r="E6" s="16">
        <v>1.0341849620000001</v>
      </c>
      <c r="F6" s="16">
        <v>0.84247590100000003</v>
      </c>
    </row>
    <row r="7" spans="1:6" x14ac:dyDescent="0.4">
      <c r="A7" s="2"/>
      <c r="B7" s="2"/>
      <c r="C7" s="16">
        <v>6.6945461999999997E-2</v>
      </c>
      <c r="D7" s="16">
        <v>0.78267817200000001</v>
      </c>
      <c r="E7" s="16">
        <v>0.961484067</v>
      </c>
      <c r="F7" s="16">
        <v>1.0546955309999999</v>
      </c>
    </row>
    <row r="8" spans="1:6" x14ac:dyDescent="0.4">
      <c r="A8" s="2"/>
      <c r="B8" s="2"/>
      <c r="C8" s="16">
        <v>8.0888017000000006E-2</v>
      </c>
      <c r="D8" s="16">
        <v>0.37095560900000002</v>
      </c>
      <c r="E8" s="16">
        <v>0.25101081800000002</v>
      </c>
      <c r="F8" s="16">
        <v>0.884926926</v>
      </c>
    </row>
    <row r="9" spans="1:6" x14ac:dyDescent="0.4">
      <c r="A9" s="2"/>
      <c r="B9" s="2"/>
      <c r="C9" s="16">
        <v>0.166886699</v>
      </c>
      <c r="D9" s="16">
        <v>7.7261159999999995E-2</v>
      </c>
      <c r="E9" s="16">
        <v>1.2349876440000001</v>
      </c>
      <c r="F9" s="16">
        <v>1.0048509139999999</v>
      </c>
    </row>
    <row r="10" spans="1:6" x14ac:dyDescent="0.4">
      <c r="A10" s="2"/>
      <c r="B10" s="2"/>
      <c r="C10" s="16">
        <v>0.21864407499999999</v>
      </c>
      <c r="D10" s="16">
        <v>0.33429171899999999</v>
      </c>
      <c r="E10" s="16">
        <v>0.43118520300000002</v>
      </c>
      <c r="F10" s="16">
        <v>0.66741340800000004</v>
      </c>
    </row>
    <row r="11" spans="1:6" x14ac:dyDescent="0.4">
      <c r="A11" s="2"/>
      <c r="B11" s="2"/>
      <c r="C11" s="16"/>
      <c r="D11" s="16"/>
      <c r="E11" s="16">
        <v>0.74578196399999996</v>
      </c>
      <c r="F11" s="16">
        <v>0.66144457800000001</v>
      </c>
    </row>
    <row r="12" spans="1:6" x14ac:dyDescent="0.4">
      <c r="A12" s="2"/>
      <c r="B12" s="2"/>
      <c r="C12" s="19"/>
      <c r="D12" s="19"/>
      <c r="E12" s="20"/>
      <c r="F12" s="20"/>
    </row>
    <row r="13" spans="1:6" x14ac:dyDescent="0.4">
      <c r="A13" s="2"/>
      <c r="B13" s="2"/>
      <c r="C13" s="20" t="s">
        <v>1</v>
      </c>
      <c r="D13" s="20"/>
      <c r="E13" s="20"/>
      <c r="F13" s="20"/>
    </row>
    <row r="14" spans="1:6" x14ac:dyDescent="0.4">
      <c r="A14" s="2"/>
      <c r="B14" s="5"/>
      <c r="C14" s="16" t="str">
        <f>C5</f>
        <v>Vehicle-Sham</v>
      </c>
      <c r="D14" s="16" t="str">
        <f>D5</f>
        <v>Vehicle-Vx</v>
      </c>
      <c r="E14" s="16" t="str">
        <f>E5</f>
        <v>DSS-Sham</v>
      </c>
      <c r="F14" s="16" t="str">
        <f>F5</f>
        <v>DSS-Vx</v>
      </c>
    </row>
    <row r="15" spans="1:6" x14ac:dyDescent="0.2">
      <c r="A15" s="2"/>
      <c r="B15" s="6" t="s">
        <v>2</v>
      </c>
      <c r="C15" s="16">
        <f>AVERAGE(C6:C11)</f>
        <v>0.10912706220000001</v>
      </c>
      <c r="D15" s="16">
        <f>AVERAGE(D6:D11)</f>
        <v>0.31329275220000002</v>
      </c>
      <c r="E15" s="16">
        <f>AVERAGE(E6:E11)</f>
        <v>0.77643910966666674</v>
      </c>
      <c r="F15" s="16">
        <f>AVERAGE(F6:F11)</f>
        <v>0.85263454300000008</v>
      </c>
    </row>
    <row r="16" spans="1:6" x14ac:dyDescent="0.2">
      <c r="A16" s="2"/>
      <c r="B16" s="6" t="s">
        <v>3</v>
      </c>
      <c r="C16" s="16">
        <f>STDEV(C6:C11)/SQRT(COUNT(C6:C11))</f>
        <v>3.6937764113934915E-2</v>
      </c>
      <c r="D16" s="16">
        <f>STDEV(D6:D11)/SQRT(COUNT(D6:D11))</f>
        <v>0.13732321600735511</v>
      </c>
      <c r="E16" s="16">
        <f>STDEV(E6:E11)/SQRT(COUNT(E6:E11))</f>
        <v>0.15353135719905928</v>
      </c>
      <c r="F16" s="16">
        <f>STDEV(F6:F11)/SQRT(COUNT(F6:F11))</f>
        <v>6.7331254269825835E-2</v>
      </c>
    </row>
    <row r="17" spans="1:6" x14ac:dyDescent="0.4">
      <c r="A17" s="2"/>
      <c r="B17" s="2"/>
      <c r="C17" s="20"/>
      <c r="D17" s="20"/>
      <c r="E17" s="20"/>
      <c r="F17" s="20"/>
    </row>
    <row r="18" spans="1:6" x14ac:dyDescent="0.4">
      <c r="A18" s="2"/>
      <c r="B18" s="2"/>
      <c r="C18" s="20"/>
      <c r="D18" s="20"/>
      <c r="E18" s="20"/>
      <c r="F18" s="20"/>
    </row>
    <row r="19" spans="1:6" x14ac:dyDescent="0.4">
      <c r="A19" s="2"/>
      <c r="B19" s="2"/>
      <c r="C19" s="20"/>
      <c r="D19" s="20"/>
      <c r="E19" s="20"/>
      <c r="F19" s="20"/>
    </row>
  </sheetData>
  <phoneticPr fontId="3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F875-CCA6-4DF9-9973-7D5BE5DBED62}">
  <dimension ref="A1:G29"/>
  <sheetViews>
    <sheetView zoomScale="85" zoomScaleNormal="85" workbookViewId="0">
      <selection activeCell="C6" sqref="C6"/>
    </sheetView>
  </sheetViews>
  <sheetFormatPr defaultRowHeight="18.75" x14ac:dyDescent="0.4"/>
  <cols>
    <col min="3" max="3" width="11.875" customWidth="1"/>
    <col min="4" max="4" width="21.25" bestFit="1" customWidth="1"/>
    <col min="5" max="5" width="12.875" customWidth="1"/>
    <col min="6" max="6" width="11.875" bestFit="1" customWidth="1"/>
    <col min="7" max="7" width="19" bestFit="1" customWidth="1"/>
  </cols>
  <sheetData>
    <row r="1" spans="1:7" ht="18" x14ac:dyDescent="0.25">
      <c r="A1" s="1" t="s">
        <v>113</v>
      </c>
      <c r="B1" s="8"/>
      <c r="C1" s="2"/>
      <c r="D1" s="2"/>
      <c r="E1" s="2"/>
      <c r="F1" s="2"/>
      <c r="G1" s="2"/>
    </row>
    <row r="2" spans="1:7" x14ac:dyDescent="0.4">
      <c r="A2" s="2"/>
      <c r="B2" s="2"/>
      <c r="C2" s="2"/>
      <c r="D2" s="2"/>
      <c r="E2" s="2"/>
      <c r="F2" s="2"/>
      <c r="G2" s="2"/>
    </row>
    <row r="3" spans="1:7" x14ac:dyDescent="0.4">
      <c r="A3" s="2"/>
      <c r="B3" s="2"/>
      <c r="C3" s="2" t="s">
        <v>0</v>
      </c>
      <c r="D3" s="2"/>
      <c r="E3" s="2"/>
      <c r="F3" s="2"/>
      <c r="G3" s="2"/>
    </row>
    <row r="4" spans="1:7" x14ac:dyDescent="0.4">
      <c r="A4" s="2"/>
      <c r="B4" s="2"/>
      <c r="C4" s="7" t="s">
        <v>112</v>
      </c>
      <c r="D4" s="2"/>
      <c r="E4" s="2"/>
      <c r="F4" s="2"/>
      <c r="G4" s="2"/>
    </row>
    <row r="5" spans="1:7" x14ac:dyDescent="0.4">
      <c r="A5" s="2"/>
      <c r="B5" s="2"/>
      <c r="C5" s="7" t="s">
        <v>100</v>
      </c>
      <c r="D5" s="7" t="s">
        <v>101</v>
      </c>
      <c r="E5" s="7" t="s">
        <v>102</v>
      </c>
      <c r="F5" s="7" t="s">
        <v>103</v>
      </c>
      <c r="G5" s="7" t="s">
        <v>114</v>
      </c>
    </row>
    <row r="6" spans="1:7" x14ac:dyDescent="0.4">
      <c r="A6" s="2"/>
      <c r="B6" s="2"/>
      <c r="C6" s="16">
        <v>0.75265795457041618</v>
      </c>
      <c r="D6" s="16">
        <v>7.7342880672580633E-2</v>
      </c>
      <c r="E6" s="16">
        <v>0.15151324280226144</v>
      </c>
      <c r="F6" s="16">
        <v>0.15490528818903707</v>
      </c>
      <c r="G6" s="16">
        <v>0.10097466257828659</v>
      </c>
    </row>
    <row r="7" spans="1:7" x14ac:dyDescent="0.4">
      <c r="A7" s="2"/>
      <c r="B7" s="2"/>
      <c r="C7" s="16">
        <v>0.47340680881606917</v>
      </c>
      <c r="D7" s="16">
        <v>8.7628673832933018E-2</v>
      </c>
      <c r="E7" s="16">
        <v>0.11625866772916682</v>
      </c>
      <c r="F7" s="16">
        <v>0.18468970368270093</v>
      </c>
      <c r="G7" s="16">
        <v>8.0871430754717935E-2</v>
      </c>
    </row>
    <row r="8" spans="1:7" x14ac:dyDescent="0.4">
      <c r="A8" s="2"/>
      <c r="B8" s="2"/>
      <c r="C8" s="16">
        <v>1.7192256699254975</v>
      </c>
      <c r="D8" s="16">
        <v>7.7145983550398728E-2</v>
      </c>
      <c r="E8" s="16">
        <v>0.22578724426369259</v>
      </c>
      <c r="F8" s="16">
        <v>0.15858755095341592</v>
      </c>
      <c r="G8" s="16">
        <v>9.7557893880841698E-2</v>
      </c>
    </row>
    <row r="9" spans="1:7" x14ac:dyDescent="0.4">
      <c r="A9" s="2"/>
      <c r="B9" s="2"/>
      <c r="C9" s="16">
        <v>0.94836951409301362</v>
      </c>
      <c r="D9" s="16">
        <v>0.12094447718799058</v>
      </c>
      <c r="E9" s="16">
        <v>0.17121473561409709</v>
      </c>
      <c r="F9" s="16">
        <v>0.18069559251433684</v>
      </c>
      <c r="G9" s="16">
        <v>8.5636000544092344E-2</v>
      </c>
    </row>
    <row r="10" spans="1:7" x14ac:dyDescent="0.4">
      <c r="A10" s="2"/>
      <c r="B10" s="2"/>
      <c r="C10" s="16">
        <v>0.11353150042905369</v>
      </c>
      <c r="D10" s="16">
        <v>9.0043751464053898E-2</v>
      </c>
      <c r="E10" s="16">
        <v>0.1399872928477181</v>
      </c>
      <c r="F10" s="16">
        <v>0.18731990234202942</v>
      </c>
      <c r="G10" s="16">
        <v>9.7100077724821349E-2</v>
      </c>
    </row>
    <row r="11" spans="1:7" x14ac:dyDescent="0.4">
      <c r="A11" s="2"/>
      <c r="B11" s="2"/>
      <c r="C11" s="16">
        <v>1.8214691524061299E-2</v>
      </c>
      <c r="D11" s="16">
        <v>0.13418851047185792</v>
      </c>
      <c r="E11" s="16">
        <v>0.13370640867944877</v>
      </c>
      <c r="F11" s="16">
        <v>0.23745803562046575</v>
      </c>
      <c r="G11" s="16">
        <v>0.10341826218869672</v>
      </c>
    </row>
    <row r="12" spans="1:7" x14ac:dyDescent="0.4">
      <c r="A12" s="2"/>
      <c r="B12" s="2"/>
      <c r="C12" s="16">
        <v>1.0875777816386372</v>
      </c>
      <c r="D12" s="16">
        <v>9.6969965130168312E-2</v>
      </c>
      <c r="E12" s="16">
        <v>0.2139537315731975</v>
      </c>
      <c r="F12" s="16">
        <v>0.1772164800710207</v>
      </c>
      <c r="G12" s="16">
        <v>9.1275886092619274E-2</v>
      </c>
    </row>
    <row r="13" spans="1:7" x14ac:dyDescent="0.4">
      <c r="A13" s="2"/>
      <c r="B13" s="2"/>
      <c r="C13" s="16">
        <v>2.0330126527810921</v>
      </c>
      <c r="D13" s="16">
        <v>0.15754165831974312</v>
      </c>
      <c r="E13" s="16">
        <v>0.11223261248630306</v>
      </c>
      <c r="F13" s="16">
        <v>0.28227527367282962</v>
      </c>
      <c r="G13" s="16">
        <v>9.132412992211715E-2</v>
      </c>
    </row>
    <row r="14" spans="1:7" x14ac:dyDescent="0.4">
      <c r="A14" s="2"/>
      <c r="B14" s="2"/>
      <c r="C14" s="16">
        <v>0.84593900185156068</v>
      </c>
      <c r="D14" s="16">
        <v>0.1148148165543053</v>
      </c>
      <c r="E14" s="16"/>
      <c r="F14" s="16">
        <v>0.2253785399095182</v>
      </c>
      <c r="G14" s="16"/>
    </row>
    <row r="15" spans="1:7" x14ac:dyDescent="0.4">
      <c r="A15" s="2"/>
      <c r="B15" s="2"/>
      <c r="C15" s="16">
        <v>1.6303187899845373</v>
      </c>
      <c r="D15" s="16">
        <v>0.20602817028915774</v>
      </c>
      <c r="E15" s="16"/>
      <c r="F15" s="16">
        <v>0.24912832994031386</v>
      </c>
      <c r="G15" s="16"/>
    </row>
    <row r="16" spans="1:7" x14ac:dyDescent="0.4">
      <c r="A16" s="2"/>
      <c r="B16" s="2"/>
      <c r="C16" s="16">
        <v>1.1522600451382687</v>
      </c>
      <c r="D16" s="16">
        <v>0.27001907150330373</v>
      </c>
      <c r="E16" s="16"/>
      <c r="F16" s="16">
        <v>0.32525968261341426</v>
      </c>
      <c r="G16" s="16"/>
    </row>
    <row r="17" spans="1:7" x14ac:dyDescent="0.4">
      <c r="A17" s="2"/>
      <c r="B17" s="2"/>
      <c r="C17" s="16">
        <v>1.0941124014010402</v>
      </c>
      <c r="D17" s="16">
        <v>0.14658872134492826</v>
      </c>
      <c r="E17" s="16"/>
      <c r="F17" s="16">
        <v>0.40681220782447064</v>
      </c>
      <c r="G17" s="16"/>
    </row>
    <row r="18" spans="1:7" x14ac:dyDescent="0.4">
      <c r="A18" s="2"/>
      <c r="B18" s="2"/>
      <c r="C18" s="16">
        <v>1.1880498927983316</v>
      </c>
      <c r="D18" s="16">
        <v>0.22899971810011013</v>
      </c>
      <c r="E18" s="16"/>
      <c r="F18" s="16">
        <v>0.28322443264942126</v>
      </c>
      <c r="G18" s="16"/>
    </row>
    <row r="19" spans="1:7" x14ac:dyDescent="0.4">
      <c r="A19" s="2"/>
      <c r="B19" s="2"/>
      <c r="C19" s="16">
        <v>1.1654297486675893</v>
      </c>
      <c r="D19" s="16">
        <v>0.20988295248716424</v>
      </c>
      <c r="E19" s="16"/>
      <c r="F19" s="16">
        <v>0.30424324331357344</v>
      </c>
      <c r="G19" s="16"/>
    </row>
    <row r="20" spans="1:7" x14ac:dyDescent="0.4">
      <c r="A20" s="2"/>
      <c r="B20" s="2"/>
      <c r="C20" s="16">
        <v>0.77789354638083019</v>
      </c>
      <c r="D20" s="16">
        <v>0.20745489028777903</v>
      </c>
      <c r="E20" s="16"/>
      <c r="F20" s="16">
        <v>0.25755345382221057</v>
      </c>
      <c r="G20" s="16"/>
    </row>
    <row r="21" spans="1:7" x14ac:dyDescent="0.4">
      <c r="A21" s="2"/>
      <c r="B21" s="2"/>
      <c r="C21" s="16">
        <v>1.5854604051836292</v>
      </c>
      <c r="D21" s="16">
        <v>0.25692460032710462</v>
      </c>
      <c r="E21" s="16"/>
      <c r="F21" s="16">
        <v>0.27298012050522824</v>
      </c>
      <c r="G21" s="16"/>
    </row>
    <row r="22" spans="1:7" x14ac:dyDescent="0.4">
      <c r="A22" s="2"/>
      <c r="B22" s="2"/>
      <c r="C22" s="19"/>
      <c r="D22" s="20"/>
      <c r="E22" s="20"/>
      <c r="F22" s="20"/>
      <c r="G22" s="20"/>
    </row>
    <row r="23" spans="1:7" x14ac:dyDescent="0.4">
      <c r="A23" s="2"/>
      <c r="B23" s="2"/>
      <c r="C23" s="20" t="s">
        <v>1</v>
      </c>
      <c r="D23" s="20"/>
      <c r="E23" s="20"/>
      <c r="F23" s="20"/>
      <c r="G23" s="20"/>
    </row>
    <row r="24" spans="1:7" x14ac:dyDescent="0.4">
      <c r="A24" s="2"/>
      <c r="B24" s="5"/>
      <c r="C24" s="16" t="str">
        <f>C5</f>
        <v>Liver</v>
      </c>
      <c r="D24" s="16" t="str">
        <f>D5</f>
        <v>Gastrocnemius muscle</v>
      </c>
      <c r="E24" s="16" t="str">
        <f t="shared" ref="E24:G24" si="0">E5</f>
        <v>Islet</v>
      </c>
      <c r="F24" s="16" t="str">
        <f t="shared" si="0"/>
        <v>Renal cortex</v>
      </c>
      <c r="G24" s="16" t="str">
        <f t="shared" si="0"/>
        <v>Brown adipoe tissue</v>
      </c>
    </row>
    <row r="25" spans="1:7" x14ac:dyDescent="0.2">
      <c r="A25" s="2"/>
      <c r="B25" s="6" t="s">
        <v>2</v>
      </c>
      <c r="C25" s="16">
        <f>AVERAGE(C6:C21)</f>
        <v>1.0365912753239768</v>
      </c>
      <c r="D25" s="16">
        <f>AVERAGE(D6:D21)</f>
        <v>0.15515742759522369</v>
      </c>
      <c r="E25" s="16">
        <f t="shared" ref="E25:G25" si="1">AVERAGE(E6:E21)</f>
        <v>0.15808174199948566</v>
      </c>
      <c r="F25" s="16">
        <f t="shared" si="1"/>
        <v>0.24298298985149919</v>
      </c>
      <c r="G25" s="16">
        <f t="shared" si="1"/>
        <v>9.3519792960774131E-2</v>
      </c>
    </row>
    <row r="26" spans="1:7" x14ac:dyDescent="0.2">
      <c r="A26" s="2"/>
      <c r="B26" s="6" t="s">
        <v>3</v>
      </c>
      <c r="C26" s="16">
        <f>STDEV(C6:C21)/SQRT(COUNT(C6:C21))</f>
        <v>0.137982827532588</v>
      </c>
      <c r="D26" s="16">
        <f>STDEV(D6:D21)/SQRT(COUNT(D6:D21))</f>
        <v>1.6452409526093521E-2</v>
      </c>
      <c r="E26" s="16">
        <f t="shared" ref="E26:G26" si="2">STDEV(E6:E21)/SQRT(COUNT(E6:E21))</f>
        <v>1.5055974811791531E-2</v>
      </c>
      <c r="F26" s="16">
        <f t="shared" si="2"/>
        <v>1.7272037596912239E-2</v>
      </c>
      <c r="G26" s="16">
        <f t="shared" si="2"/>
        <v>2.7211826987535511E-3</v>
      </c>
    </row>
    <row r="27" spans="1:7" x14ac:dyDescent="0.4">
      <c r="A27" s="2"/>
      <c r="B27" s="2"/>
      <c r="C27" s="2"/>
      <c r="D27" s="2"/>
      <c r="E27" s="2"/>
      <c r="F27" s="2"/>
      <c r="G27" s="2"/>
    </row>
    <row r="28" spans="1:7" x14ac:dyDescent="0.4">
      <c r="A28" s="2"/>
      <c r="B28" s="2"/>
      <c r="C28" s="2"/>
      <c r="D28" s="2"/>
      <c r="E28" s="2"/>
      <c r="F28" s="2"/>
      <c r="G28" s="2"/>
    </row>
    <row r="29" spans="1:7" x14ac:dyDescent="0.4">
      <c r="A29" s="2"/>
      <c r="B29" s="2"/>
      <c r="C29" s="2"/>
      <c r="D29" s="2"/>
      <c r="E29" s="2"/>
      <c r="F29" s="2"/>
      <c r="G29" s="2"/>
    </row>
  </sheetData>
  <phoneticPr fontId="3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4B62-30D0-4B42-81FF-9312F433AC8C}">
  <dimension ref="A1:G29"/>
  <sheetViews>
    <sheetView zoomScale="85" zoomScaleNormal="85" workbookViewId="0">
      <selection activeCell="F12" sqref="F12"/>
    </sheetView>
  </sheetViews>
  <sheetFormatPr defaultRowHeight="18.75" x14ac:dyDescent="0.4"/>
  <cols>
    <col min="3" max="3" width="11.875" customWidth="1"/>
    <col min="4" max="4" width="21.25" bestFit="1" customWidth="1"/>
    <col min="5" max="5" width="12.875" customWidth="1"/>
    <col min="6" max="6" width="11.875" bestFit="1" customWidth="1"/>
    <col min="7" max="7" width="19" bestFit="1" customWidth="1"/>
  </cols>
  <sheetData>
    <row r="1" spans="1:7" ht="18" x14ac:dyDescent="0.25">
      <c r="A1" s="1" t="s">
        <v>113</v>
      </c>
      <c r="B1" s="8"/>
      <c r="C1" s="2"/>
      <c r="D1" s="2"/>
      <c r="E1" s="2"/>
      <c r="F1" s="2"/>
      <c r="G1" s="2"/>
    </row>
    <row r="2" spans="1:7" x14ac:dyDescent="0.4">
      <c r="A2" s="2"/>
      <c r="B2" s="2"/>
      <c r="C2" s="2"/>
      <c r="D2" s="2"/>
      <c r="E2" s="2"/>
      <c r="F2" s="2"/>
      <c r="G2" s="2"/>
    </row>
    <row r="3" spans="1:7" x14ac:dyDescent="0.4">
      <c r="A3" s="2"/>
      <c r="B3" s="2"/>
      <c r="C3" s="2" t="s">
        <v>0</v>
      </c>
      <c r="D3" s="2"/>
      <c r="E3" s="2"/>
      <c r="F3" s="2"/>
      <c r="G3" s="2"/>
    </row>
    <row r="4" spans="1:7" x14ac:dyDescent="0.4">
      <c r="A4" s="2"/>
      <c r="B4" s="2"/>
      <c r="C4" s="7" t="s">
        <v>112</v>
      </c>
      <c r="D4" s="2"/>
      <c r="E4" s="2"/>
      <c r="F4" s="2"/>
      <c r="G4" s="2"/>
    </row>
    <row r="5" spans="1:7" x14ac:dyDescent="0.4">
      <c r="A5" s="2"/>
      <c r="B5" s="2"/>
      <c r="C5" s="7" t="s">
        <v>100</v>
      </c>
      <c r="D5" s="7" t="s">
        <v>101</v>
      </c>
      <c r="E5" s="7" t="s">
        <v>102</v>
      </c>
      <c r="F5" s="7" t="s">
        <v>103</v>
      </c>
      <c r="G5" s="7" t="s">
        <v>114</v>
      </c>
    </row>
    <row r="6" spans="1:7" x14ac:dyDescent="0.4">
      <c r="A6" s="2"/>
      <c r="B6" s="2"/>
      <c r="C6" s="16">
        <v>0.69688382685658135</v>
      </c>
      <c r="D6" s="16" t="s">
        <v>115</v>
      </c>
      <c r="E6" s="16" t="s">
        <v>115</v>
      </c>
      <c r="F6" s="16">
        <v>3.3341165432303964E-4</v>
      </c>
      <c r="G6" s="16">
        <v>0.25404029858479055</v>
      </c>
    </row>
    <row r="7" spans="1:7" x14ac:dyDescent="0.4">
      <c r="A7" s="2"/>
      <c r="B7" s="2"/>
      <c r="C7" s="16">
        <v>0.67637064911640821</v>
      </c>
      <c r="D7" s="16"/>
      <c r="E7" s="16"/>
      <c r="F7" s="16">
        <v>3.0452538083561135E-2</v>
      </c>
      <c r="G7" s="16">
        <v>0.22173152270258348</v>
      </c>
    </row>
    <row r="8" spans="1:7" x14ac:dyDescent="0.4">
      <c r="A8" s="2"/>
      <c r="B8" s="2"/>
      <c r="C8" s="16">
        <v>0.92070063502156441</v>
      </c>
      <c r="D8" s="16"/>
      <c r="E8" s="16"/>
      <c r="F8" s="16">
        <v>2.6373841642578738E-6</v>
      </c>
      <c r="G8" s="16">
        <v>0.39313621660035014</v>
      </c>
    </row>
    <row r="9" spans="1:7" x14ac:dyDescent="0.4">
      <c r="A9" s="2"/>
      <c r="B9" s="2"/>
      <c r="C9" s="16">
        <v>0.91938493124794107</v>
      </c>
      <c r="D9" s="16"/>
      <c r="E9" s="16"/>
      <c r="F9" s="16">
        <v>2.6459449509395928E-2</v>
      </c>
      <c r="G9" s="16">
        <v>0.33192911831697247</v>
      </c>
    </row>
    <row r="10" spans="1:7" x14ac:dyDescent="0.4">
      <c r="A10" s="2"/>
      <c r="B10" s="2"/>
      <c r="C10" s="16">
        <v>0.7827412736001742</v>
      </c>
      <c r="D10" s="16"/>
      <c r="E10" s="16"/>
      <c r="F10" s="16">
        <v>1.2103504016069114E-6</v>
      </c>
      <c r="G10" s="16"/>
    </row>
    <row r="11" spans="1:7" x14ac:dyDescent="0.4">
      <c r="A11" s="2"/>
      <c r="B11" s="2"/>
      <c r="C11" s="16">
        <v>1.6354060532456447</v>
      </c>
      <c r="D11" s="16"/>
      <c r="E11" s="16"/>
      <c r="F11" s="16">
        <v>0.2617851473152395</v>
      </c>
      <c r="G11" s="16"/>
    </row>
    <row r="12" spans="1:7" x14ac:dyDescent="0.4">
      <c r="A12" s="2"/>
      <c r="B12" s="2"/>
      <c r="C12" s="16">
        <v>2.3368512471818272</v>
      </c>
      <c r="D12" s="16"/>
      <c r="E12" s="16"/>
      <c r="F12" s="16">
        <v>1.952298072873886E-4</v>
      </c>
      <c r="G12" s="16"/>
    </row>
    <row r="13" spans="1:7" x14ac:dyDescent="0.4">
      <c r="A13" s="2"/>
      <c r="B13" s="2"/>
      <c r="C13" s="16">
        <v>1.9796702623716518</v>
      </c>
      <c r="D13" s="16"/>
      <c r="E13" s="16"/>
      <c r="F13" s="16"/>
      <c r="G13" s="16"/>
    </row>
    <row r="14" spans="1:7" x14ac:dyDescent="0.4">
      <c r="A14" s="2"/>
      <c r="B14" s="2"/>
      <c r="C14" s="16">
        <v>2.8580087292946525E-2</v>
      </c>
      <c r="D14" s="16"/>
      <c r="E14" s="16"/>
      <c r="F14" s="16"/>
      <c r="G14" s="16"/>
    </row>
    <row r="15" spans="1:7" x14ac:dyDescent="0.4">
      <c r="A15" s="2"/>
      <c r="B15" s="2"/>
      <c r="C15" s="16">
        <v>2.3411034065261582E-2</v>
      </c>
      <c r="D15" s="16"/>
      <c r="E15" s="16"/>
      <c r="F15" s="16"/>
      <c r="G15" s="16"/>
    </row>
    <row r="16" spans="1:7" x14ac:dyDescent="0.4">
      <c r="A16" s="2"/>
      <c r="B16" s="2"/>
      <c r="C16" s="16"/>
      <c r="D16" s="16"/>
      <c r="E16" s="16"/>
      <c r="F16" s="16"/>
      <c r="G16" s="16"/>
    </row>
    <row r="17" spans="1:7" x14ac:dyDescent="0.4">
      <c r="A17" s="2"/>
      <c r="B17" s="2"/>
      <c r="C17" s="16"/>
      <c r="D17" s="16"/>
      <c r="E17" s="16"/>
      <c r="F17" s="16"/>
      <c r="G17" s="16"/>
    </row>
    <row r="18" spans="1:7" x14ac:dyDescent="0.4">
      <c r="A18" s="2"/>
      <c r="B18" s="2"/>
      <c r="C18" s="16"/>
      <c r="D18" s="16"/>
      <c r="E18" s="16"/>
      <c r="F18" s="16"/>
      <c r="G18" s="16"/>
    </row>
    <row r="19" spans="1:7" x14ac:dyDescent="0.4">
      <c r="A19" s="2"/>
      <c r="B19" s="2"/>
      <c r="C19" s="16"/>
      <c r="D19" s="16"/>
      <c r="E19" s="16"/>
      <c r="F19" s="16"/>
      <c r="G19" s="16"/>
    </row>
    <row r="20" spans="1:7" x14ac:dyDescent="0.4">
      <c r="A20" s="2"/>
      <c r="B20" s="2"/>
      <c r="C20" s="16"/>
      <c r="D20" s="16"/>
      <c r="E20" s="16"/>
      <c r="F20" s="16"/>
      <c r="G20" s="16"/>
    </row>
    <row r="21" spans="1:7" x14ac:dyDescent="0.4">
      <c r="A21" s="2"/>
      <c r="B21" s="2"/>
      <c r="C21" s="16"/>
      <c r="D21" s="16"/>
      <c r="E21" s="16"/>
      <c r="F21" s="16"/>
      <c r="G21" s="16"/>
    </row>
    <row r="22" spans="1:7" x14ac:dyDescent="0.4">
      <c r="A22" s="2"/>
      <c r="B22" s="2"/>
      <c r="C22" s="19"/>
      <c r="D22" s="20"/>
      <c r="E22" s="20"/>
      <c r="F22" s="20"/>
      <c r="G22" s="20"/>
    </row>
    <row r="23" spans="1:7" x14ac:dyDescent="0.4">
      <c r="A23" s="2"/>
      <c r="B23" s="2"/>
      <c r="C23" s="20" t="s">
        <v>1</v>
      </c>
      <c r="D23" s="20"/>
      <c r="E23" s="20"/>
      <c r="F23" s="20"/>
      <c r="G23" s="20"/>
    </row>
    <row r="24" spans="1:7" x14ac:dyDescent="0.4">
      <c r="A24" s="2"/>
      <c r="B24" s="5"/>
      <c r="C24" s="16" t="str">
        <f>C5</f>
        <v>Liver</v>
      </c>
      <c r="D24" s="16" t="str">
        <f>D5</f>
        <v>Gastrocnemius muscle</v>
      </c>
      <c r="E24" s="16" t="str">
        <f t="shared" ref="E24:G24" si="0">E5</f>
        <v>Islet</v>
      </c>
      <c r="F24" s="16" t="str">
        <f t="shared" si="0"/>
        <v>Renal cortex</v>
      </c>
      <c r="G24" s="16" t="str">
        <f t="shared" si="0"/>
        <v>Brown adipoe tissue</v>
      </c>
    </row>
    <row r="25" spans="1:7" x14ac:dyDescent="0.2">
      <c r="A25" s="2"/>
      <c r="B25" s="6" t="s">
        <v>2</v>
      </c>
      <c r="C25" s="16">
        <f>AVERAGE(C6:C21)</f>
        <v>1</v>
      </c>
      <c r="D25" s="16" t="s">
        <v>116</v>
      </c>
      <c r="E25" s="16" t="s">
        <v>116</v>
      </c>
      <c r="F25" s="16">
        <f t="shared" ref="F25:G25" si="1">AVERAGE(F6:F21)</f>
        <v>4.5604232014910408E-2</v>
      </c>
      <c r="G25" s="16">
        <f t="shared" si="1"/>
        <v>0.30020928905117417</v>
      </c>
    </row>
    <row r="26" spans="1:7" x14ac:dyDescent="0.2">
      <c r="A26" s="2"/>
      <c r="B26" s="6" t="s">
        <v>3</v>
      </c>
      <c r="C26" s="16">
        <f>STDEV(C6:C21)/SQRT(COUNT(C6:C21))</f>
        <v>0.24277681775940774</v>
      </c>
      <c r="D26" s="16" t="s">
        <v>116</v>
      </c>
      <c r="E26" s="16" t="s">
        <v>116</v>
      </c>
      <c r="F26" s="16">
        <f t="shared" ref="F26:G26" si="2">STDEV(F6:F21)/SQRT(COUNT(F6:F21))</f>
        <v>3.6384471550922011E-2</v>
      </c>
      <c r="G26" s="16">
        <f t="shared" si="2"/>
        <v>3.8656496784855235E-2</v>
      </c>
    </row>
    <row r="27" spans="1:7" x14ac:dyDescent="0.4">
      <c r="A27" s="2"/>
      <c r="B27" s="2"/>
      <c r="C27" s="2"/>
      <c r="D27" s="2"/>
      <c r="E27" s="2"/>
      <c r="F27" s="2"/>
      <c r="G27" s="2"/>
    </row>
    <row r="28" spans="1:7" x14ac:dyDescent="0.4">
      <c r="A28" s="2"/>
      <c r="B28" s="2"/>
      <c r="C28" s="2"/>
      <c r="D28" s="2"/>
      <c r="E28" s="2"/>
      <c r="F28" s="2"/>
      <c r="G28" s="2"/>
    </row>
    <row r="29" spans="1:7" x14ac:dyDescent="0.4">
      <c r="A29" s="2"/>
      <c r="B29" s="2"/>
      <c r="C29" s="2"/>
      <c r="D29" s="2"/>
      <c r="E29" s="2"/>
      <c r="F29" s="2"/>
      <c r="G29" s="2"/>
    </row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375F-0817-42CC-86B7-6E02C43AD2EF}">
  <dimension ref="A1:F24"/>
  <sheetViews>
    <sheetView workbookViewId="0">
      <selection activeCell="D23" sqref="D23"/>
    </sheetView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26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15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16">
        <v>0.110673778</v>
      </c>
      <c r="D6" s="16">
        <v>0.69386080400000005</v>
      </c>
    </row>
    <row r="7" spans="1:6" x14ac:dyDescent="0.4">
      <c r="B7" s="2"/>
      <c r="C7" s="16">
        <v>0.37098562000000002</v>
      </c>
      <c r="D7" s="16">
        <v>0.66537008200000003</v>
      </c>
    </row>
    <row r="8" spans="1:6" x14ac:dyDescent="0.4">
      <c r="B8" s="2"/>
      <c r="C8" s="16">
        <v>2.1036259999999999E-3</v>
      </c>
      <c r="D8" s="16">
        <v>0.483549383</v>
      </c>
    </row>
    <row r="9" spans="1:6" x14ac:dyDescent="0.4">
      <c r="B9" s="2"/>
      <c r="C9" s="16">
        <v>3.5941177999999997E-2</v>
      </c>
      <c r="D9" s="16">
        <v>1.041143946</v>
      </c>
    </row>
    <row r="10" spans="1:6" x14ac:dyDescent="0.4">
      <c r="B10" s="2"/>
      <c r="C10" s="16">
        <v>3.3664686999999999E-2</v>
      </c>
      <c r="D10" s="16">
        <v>0.58537980700000003</v>
      </c>
    </row>
    <row r="11" spans="1:6" x14ac:dyDescent="0.4">
      <c r="B11" s="2"/>
    </row>
    <row r="12" spans="1:6" x14ac:dyDescent="0.4">
      <c r="B12" s="2"/>
      <c r="C12" s="2" t="s">
        <v>1</v>
      </c>
    </row>
    <row r="13" spans="1:6" x14ac:dyDescent="0.4">
      <c r="B13" s="5"/>
      <c r="C13" s="7" t="str">
        <f>C5</f>
        <v>Vehicle</v>
      </c>
      <c r="D13" s="7" t="str">
        <f>D5</f>
        <v>DSS</v>
      </c>
    </row>
    <row r="14" spans="1:6" x14ac:dyDescent="0.2">
      <c r="B14" s="6" t="s">
        <v>2</v>
      </c>
      <c r="C14" s="16">
        <f>AVERAGE(C6:C10)</f>
        <v>0.11067377780000001</v>
      </c>
      <c r="D14" s="16">
        <f>AVERAGE(D6:D10)</f>
        <v>0.69386080440000009</v>
      </c>
    </row>
    <row r="15" spans="1:6" x14ac:dyDescent="0.2">
      <c r="B15" s="6" t="s">
        <v>3</v>
      </c>
      <c r="C15" s="16">
        <f>STDEV(C6:C10)/SQRT(COUNT(C6:C10))</f>
        <v>6.7477809163510316E-2</v>
      </c>
      <c r="D15" s="16">
        <f>STDEV(D6:D10)/SQRT(COUNT(D6:D10))</f>
        <v>9.418501007873456E-2</v>
      </c>
    </row>
    <row r="16" spans="1:6" x14ac:dyDescent="0.4">
      <c r="B16" s="2"/>
    </row>
    <row r="17" spans="1:6" x14ac:dyDescent="0.4">
      <c r="A17" s="2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A315-F2F9-46C3-A0E8-A10FB3115C1D}">
  <dimension ref="A1:F24"/>
  <sheetViews>
    <sheetView workbookViewId="0"/>
  </sheetViews>
  <sheetFormatPr defaultColWidth="8.75" defaultRowHeight="14.25" x14ac:dyDescent="0.4"/>
  <cols>
    <col min="1" max="2" width="8.75" style="3"/>
    <col min="3" max="3" width="14.5" style="3" bestFit="1" customWidth="1"/>
    <col min="4" max="4" width="14.625" style="3" customWidth="1"/>
    <col min="5" max="5" width="13" style="3" customWidth="1"/>
    <col min="6" max="6" width="13.25" style="3" customWidth="1"/>
    <col min="7" max="8" width="8.75" style="3"/>
    <col min="9" max="9" width="11.125" style="3" customWidth="1"/>
    <col min="10" max="16384" width="8.75" style="3"/>
  </cols>
  <sheetData>
    <row r="1" spans="1:6" ht="15" x14ac:dyDescent="0.25">
      <c r="A1" s="1" t="s">
        <v>127</v>
      </c>
      <c r="B1" s="1"/>
      <c r="C1" s="2"/>
      <c r="D1" s="2"/>
      <c r="E1" s="2"/>
      <c r="F1" s="2"/>
    </row>
    <row r="2" spans="1:6" ht="15" x14ac:dyDescent="0.4">
      <c r="A2" s="2"/>
      <c r="B2" s="2"/>
      <c r="C2" s="4"/>
      <c r="D2" s="2"/>
      <c r="E2" s="2"/>
      <c r="F2" s="2"/>
    </row>
    <row r="3" spans="1:6" x14ac:dyDescent="0.4">
      <c r="B3" s="2"/>
      <c r="C3" s="2" t="s">
        <v>0</v>
      </c>
    </row>
    <row r="4" spans="1:6" x14ac:dyDescent="0.4">
      <c r="B4" s="2"/>
      <c r="C4" s="7" t="s">
        <v>16</v>
      </c>
      <c r="D4" s="7"/>
    </row>
    <row r="5" spans="1:6" x14ac:dyDescent="0.4">
      <c r="B5" s="2"/>
      <c r="C5" s="7" t="s">
        <v>6</v>
      </c>
      <c r="D5" s="7" t="s">
        <v>7</v>
      </c>
    </row>
    <row r="6" spans="1:6" x14ac:dyDescent="0.4">
      <c r="B6" s="2"/>
      <c r="C6" s="10">
        <v>0.14000000000000001</v>
      </c>
      <c r="D6" s="10">
        <v>0.21</v>
      </c>
    </row>
    <row r="7" spans="1:6" x14ac:dyDescent="0.4">
      <c r="B7" s="2"/>
      <c r="C7" s="10">
        <v>0.13</v>
      </c>
      <c r="D7" s="10">
        <v>0.16</v>
      </c>
    </row>
    <row r="8" spans="1:6" x14ac:dyDescent="0.4">
      <c r="B8" s="2"/>
      <c r="C8" s="10">
        <v>0.11</v>
      </c>
      <c r="D8" s="10">
        <v>0.15</v>
      </c>
    </row>
    <row r="9" spans="1:6" x14ac:dyDescent="0.4">
      <c r="B9" s="2"/>
      <c r="C9" s="10">
        <v>0.11</v>
      </c>
      <c r="D9" s="10">
        <v>0.15</v>
      </c>
    </row>
    <row r="10" spans="1:6" x14ac:dyDescent="0.4">
      <c r="B10" s="2"/>
      <c r="C10" s="10">
        <v>0.11</v>
      </c>
      <c r="D10" s="10">
        <v>0.12</v>
      </c>
    </row>
    <row r="11" spans="1:6" x14ac:dyDescent="0.4">
      <c r="B11" s="2"/>
      <c r="C11" s="27"/>
      <c r="D11" s="27"/>
    </row>
    <row r="12" spans="1:6" x14ac:dyDescent="0.4">
      <c r="B12" s="2"/>
      <c r="C12" s="28" t="s">
        <v>1</v>
      </c>
      <c r="D12" s="27"/>
    </row>
    <row r="13" spans="1:6" x14ac:dyDescent="0.4">
      <c r="B13" s="5"/>
      <c r="C13" s="10" t="str">
        <f>C5</f>
        <v>Vehicle</v>
      </c>
      <c r="D13" s="10" t="str">
        <f>D5</f>
        <v>DSS</v>
      </c>
    </row>
    <row r="14" spans="1:6" x14ac:dyDescent="0.2">
      <c r="B14" s="6" t="s">
        <v>2</v>
      </c>
      <c r="C14" s="10">
        <f>AVERAGE(C6:C10)</f>
        <v>0.12</v>
      </c>
      <c r="D14" s="10">
        <f>AVERAGE(D6:D10)</f>
        <v>0.158</v>
      </c>
    </row>
    <row r="15" spans="1:6" x14ac:dyDescent="0.2">
      <c r="B15" s="6" t="s">
        <v>3</v>
      </c>
      <c r="C15" s="10">
        <f>STDEV(C6:C10)/SQRT(COUNT(C6:C10))</f>
        <v>6.3245553203367944E-3</v>
      </c>
      <c r="D15" s="10">
        <f>STDEV(D6:D10)/SQRT(COUNT(D6:D10))</f>
        <v>1.4628738838327757E-2</v>
      </c>
    </row>
    <row r="16" spans="1:6" x14ac:dyDescent="0.4">
      <c r="B16" s="2"/>
    </row>
    <row r="17" spans="1:6" x14ac:dyDescent="0.4">
      <c r="A17" s="2"/>
    </row>
    <row r="18" spans="1:6" x14ac:dyDescent="0.4">
      <c r="A18" s="2"/>
    </row>
    <row r="19" spans="1:6" x14ac:dyDescent="0.4">
      <c r="A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  <row r="21" spans="1:6" x14ac:dyDescent="0.4">
      <c r="A21" s="2"/>
      <c r="B21" s="2"/>
      <c r="C21" s="2"/>
      <c r="D21" s="2"/>
      <c r="E21" s="2"/>
      <c r="F21" s="2"/>
    </row>
    <row r="22" spans="1:6" x14ac:dyDescent="0.4">
      <c r="A22" s="2"/>
      <c r="B22" s="2"/>
      <c r="C22" s="2"/>
      <c r="D22" s="2"/>
      <c r="E22" s="2"/>
      <c r="F22" s="2"/>
    </row>
    <row r="23" spans="1:6" x14ac:dyDescent="0.4">
      <c r="A23" s="2"/>
      <c r="B23" s="2"/>
      <c r="C23" s="2"/>
      <c r="D23" s="2"/>
      <c r="E23" s="2"/>
      <c r="F23" s="2"/>
    </row>
    <row r="24" spans="1:6" x14ac:dyDescent="0.4">
      <c r="A24" s="2"/>
      <c r="B24" s="2"/>
      <c r="C24" s="2"/>
      <c r="D24" s="2"/>
      <c r="E24" s="2"/>
      <c r="F24" s="2"/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72</vt:i4>
      </vt:variant>
    </vt:vector>
  </HeadingPairs>
  <TitlesOfParts>
    <vt:vector size="72" baseType="lpstr">
      <vt:lpstr>Fig1C　</vt:lpstr>
      <vt:lpstr>Fig1D　</vt:lpstr>
      <vt:lpstr>Fig 1E </vt:lpstr>
      <vt:lpstr>Fig1F </vt:lpstr>
      <vt:lpstr>Fig２A　</vt:lpstr>
      <vt:lpstr>Fig2B </vt:lpstr>
      <vt:lpstr>Fig2D </vt:lpstr>
      <vt:lpstr>Fig2E </vt:lpstr>
      <vt:lpstr>Fig2F </vt:lpstr>
      <vt:lpstr>Fig3A </vt:lpstr>
      <vt:lpstr>Fig3B </vt:lpstr>
      <vt:lpstr>Fig3C </vt:lpstr>
      <vt:lpstr>Fig3D </vt:lpstr>
      <vt:lpstr>Fig3E </vt:lpstr>
      <vt:lpstr>Fig4B </vt:lpstr>
      <vt:lpstr>Fig4C </vt:lpstr>
      <vt:lpstr>Fig4D </vt:lpstr>
      <vt:lpstr>Fig4E </vt:lpstr>
      <vt:lpstr>Fig5B </vt:lpstr>
      <vt:lpstr>Fig5C </vt:lpstr>
      <vt:lpstr>Fig5D </vt:lpstr>
      <vt:lpstr>Fig5E </vt:lpstr>
      <vt:lpstr>FIg6B </vt:lpstr>
      <vt:lpstr>Fig6C </vt:lpstr>
      <vt:lpstr>Fig6D </vt:lpstr>
      <vt:lpstr>Fig6E </vt:lpstr>
      <vt:lpstr>Fig7B </vt:lpstr>
      <vt:lpstr>Fig7C </vt:lpstr>
      <vt:lpstr>Fig7D </vt:lpstr>
      <vt:lpstr>Fig7E </vt:lpstr>
      <vt:lpstr>Fig7F </vt:lpstr>
      <vt:lpstr>Fig7G </vt:lpstr>
      <vt:lpstr>Fig7H </vt:lpstr>
      <vt:lpstr>Fig8A </vt:lpstr>
      <vt:lpstr>Fig8B </vt:lpstr>
      <vt:lpstr>Fig8C </vt:lpstr>
      <vt:lpstr>Fig9B </vt:lpstr>
      <vt:lpstr>Fig9C </vt:lpstr>
      <vt:lpstr>Fig9D </vt:lpstr>
      <vt:lpstr>Fig9E </vt:lpstr>
      <vt:lpstr>Fig9F </vt:lpstr>
      <vt:lpstr>Fig10A</vt:lpstr>
      <vt:lpstr>Fig10B</vt:lpstr>
      <vt:lpstr>Fig10C</vt:lpstr>
      <vt:lpstr>Fig11B</vt:lpstr>
      <vt:lpstr>Fig11C</vt:lpstr>
      <vt:lpstr>Fig11D</vt:lpstr>
      <vt:lpstr>Fig11E</vt:lpstr>
      <vt:lpstr>Fig11F</vt:lpstr>
      <vt:lpstr>Fig11G</vt:lpstr>
      <vt:lpstr>Fig11H</vt:lpstr>
      <vt:lpstr>Fig12A</vt:lpstr>
      <vt:lpstr>Fig12B</vt:lpstr>
      <vt:lpstr>Fig12C</vt:lpstr>
      <vt:lpstr>Fig12D</vt:lpstr>
      <vt:lpstr>Fig13A</vt:lpstr>
      <vt:lpstr>Fig13B</vt:lpstr>
      <vt:lpstr>Fig13C</vt:lpstr>
      <vt:lpstr>Suppl Fig1A</vt:lpstr>
      <vt:lpstr>Suppl Fig1B</vt:lpstr>
      <vt:lpstr>Suppl Fig1C</vt:lpstr>
      <vt:lpstr>Suppl Fig1D</vt:lpstr>
      <vt:lpstr>Suppl Fig2A</vt:lpstr>
      <vt:lpstr>Suppl Fig2B</vt:lpstr>
      <vt:lpstr>Suppl Fig2C</vt:lpstr>
      <vt:lpstr>Suppl Fig2D</vt:lpstr>
      <vt:lpstr>Suppl Fig3A</vt:lpstr>
      <vt:lpstr>Suppl Fig3B</vt:lpstr>
      <vt:lpstr>Suppl Fig3C</vt:lpstr>
      <vt:lpstr>Suppl Fig3D</vt:lpstr>
      <vt:lpstr>Suppl Fig5A</vt:lpstr>
      <vt:lpstr>Suppl Fig5B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</dc:creator>
  <cp:lastModifiedBy>Junta Imai</cp:lastModifiedBy>
  <dcterms:created xsi:type="dcterms:W3CDTF">2023-07-03T09:35:45Z</dcterms:created>
  <dcterms:modified xsi:type="dcterms:W3CDTF">2025-02-26T06:51:44Z</dcterms:modified>
</cp:coreProperties>
</file>