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ennifersequoia/Desktop/Project Writings/Manuscripts/Vertical Transmission/"/>
    </mc:Choice>
  </mc:AlternateContent>
  <xr:revisionPtr revIDLastSave="0" documentId="13_ncr:1_{11AAACB1-5C8F-EF45-9385-BA0B560BEEDF}" xr6:coauthVersionLast="47" xr6:coauthVersionMax="47" xr10:uidLastSave="{00000000-0000-0000-0000-000000000000}"/>
  <bookViews>
    <workbookView xWindow="280" yWindow="520" windowWidth="26240" windowHeight="7960" activeTab="9" xr2:uid="{AEB46CEB-E013-0E46-BF32-EB534CE70BEA}"/>
  </bookViews>
  <sheets>
    <sheet name="Figure 1B" sheetId="5" r:id="rId1"/>
    <sheet name="Figure 1C" sheetId="6" r:id="rId2"/>
    <sheet name="Figure 1D" sheetId="7" r:id="rId3"/>
    <sheet name="Figure 1E" sheetId="8" r:id="rId4"/>
    <sheet name="Figure 2B" sheetId="1" r:id="rId5"/>
    <sheet name="Figure 2C" sheetId="2" r:id="rId6"/>
    <sheet name="Figure 2D" sheetId="3" r:id="rId7"/>
    <sheet name="Figure 2E" sheetId="4" r:id="rId8"/>
    <sheet name="Figure 2F" sheetId="11" r:id="rId9"/>
    <sheet name="Supplemental Figure 1A" sheetId="9" r:id="rId10"/>
    <sheet name="Supplemental Figure 1B" sheetId="10" r:id="rId1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0" l="1"/>
  <c r="D3" i="10"/>
  <c r="C3" i="10"/>
  <c r="B3" i="10"/>
  <c r="E2" i="10"/>
  <c r="B2" i="10"/>
  <c r="C2" i="10" s="1"/>
  <c r="B3" i="9"/>
  <c r="C3" i="9" s="1"/>
  <c r="E2" i="9"/>
  <c r="B2" i="9"/>
  <c r="C2" i="9" s="1"/>
  <c r="C6" i="3" l="1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B6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B5" i="3"/>
</calcChain>
</file>

<file path=xl/sharedStrings.xml><?xml version="1.0" encoding="utf-8"?>
<sst xmlns="http://schemas.openxmlformats.org/spreadsheetml/2006/main" count="105" uniqueCount="55">
  <si>
    <t>Shared</t>
  </si>
  <si>
    <t># of phage sequences</t>
  </si>
  <si>
    <t>Maternal (unique)</t>
  </si>
  <si>
    <t>Fetal (unique)</t>
  </si>
  <si>
    <t>Pair 1</t>
  </si>
  <si>
    <t>Pair 2</t>
  </si>
  <si>
    <t>Pair 3</t>
  </si>
  <si>
    <t>Pair 4</t>
  </si>
  <si>
    <t>Pair 5</t>
  </si>
  <si>
    <t>Pair 6</t>
  </si>
  <si>
    <t>Pair 7</t>
  </si>
  <si>
    <t>Pair 8</t>
  </si>
  <si>
    <t>Pair 9</t>
  </si>
  <si>
    <t>Pair 10</t>
  </si>
  <si>
    <t xml:space="preserve">Total Maternal </t>
  </si>
  <si>
    <t>Total Fetal</t>
  </si>
  <si>
    <t>Phage Database</t>
  </si>
  <si>
    <t>Number of Phage Sequences</t>
  </si>
  <si>
    <t>CPD</t>
  </si>
  <si>
    <t>GPD</t>
  </si>
  <si>
    <t>GVD</t>
  </si>
  <si>
    <t>MGV</t>
  </si>
  <si>
    <t>ELGV</t>
  </si>
  <si>
    <t># of samples with phage sequence present</t>
  </si>
  <si>
    <t>&gt;9</t>
  </si>
  <si>
    <t>5-9</t>
  </si>
  <si>
    <t>Number of phage sequences in each sample</t>
  </si>
  <si>
    <t>Sample number</t>
  </si>
  <si>
    <t>Pair 11</t>
  </si>
  <si>
    <t>Pair 12</t>
  </si>
  <si>
    <t>Pair 13</t>
  </si>
  <si>
    <t>Pair 14</t>
  </si>
  <si>
    <t>Pair 15</t>
  </si>
  <si>
    <t>Pair 16</t>
  </si>
  <si>
    <t>Pair 17</t>
  </si>
  <si>
    <t>Pair 18</t>
  </si>
  <si>
    <t>Pair 19</t>
  </si>
  <si>
    <t>Pair 20</t>
  </si>
  <si>
    <t>Pair 21</t>
  </si>
  <si>
    <t>Pair 22</t>
  </si>
  <si>
    <t>Pair 23</t>
  </si>
  <si>
    <t>Pair 24</t>
  </si>
  <si>
    <t>Pair 25</t>
  </si>
  <si>
    <t>Witt (unique)</t>
  </si>
  <si>
    <t>combined</t>
  </si>
  <si>
    <t>POPE (unique)</t>
  </si>
  <si>
    <t># phage sequences</t>
  </si>
  <si>
    <t>TwoPP</t>
  </si>
  <si>
    <t>expected probability</t>
  </si>
  <si>
    <t>Expected abs freq</t>
  </si>
  <si>
    <t>actual abs freq</t>
  </si>
  <si>
    <t>actual rel freq</t>
  </si>
  <si>
    <t>Dyad</t>
  </si>
  <si>
    <t>Non-Dyad</t>
  </si>
  <si>
    <t>TwoPW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</si>
</sst>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1" formatCode="0.000"/>
    <numFmt numFmtId="172" formatCode="0.0"/>
  </numFmts>
  <fonts count="3" x14ac:knownFonts="1"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2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/>
    <xf numFmtId="0" fontId="2" fillId="0" borderId="0" xfId="0" applyFont="1"/>
    <xf numFmtId="0" fontId="0" fillId="0" borderId="0" xfId="0" applyFill="1"/>
    <xf numFmtId="171" fontId="0" fillId="0" borderId="0" xfId="0" applyNumberFormat="1"/>
    <xf numFmtId="17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469BB-33B4-1F46-B82D-C07FA894C271}">
  <dimension ref="A1:B6"/>
  <sheetViews>
    <sheetView workbookViewId="0">
      <selection sqref="A1:B6"/>
    </sheetView>
  </sheetViews>
  <sheetFormatPr baseColWidth="10" defaultRowHeight="16" x14ac:dyDescent="0.2"/>
  <cols>
    <col min="1" max="1" width="18" customWidth="1"/>
    <col min="2" max="2" width="23.33203125" customWidth="1"/>
  </cols>
  <sheetData>
    <row r="1" spans="1:2" x14ac:dyDescent="0.2">
      <c r="A1" t="s">
        <v>16</v>
      </c>
      <c r="B1" t="s">
        <v>17</v>
      </c>
    </row>
    <row r="2" spans="1:2" x14ac:dyDescent="0.2">
      <c r="A2" t="s">
        <v>18</v>
      </c>
      <c r="B2">
        <v>14</v>
      </c>
    </row>
    <row r="3" spans="1:2" x14ac:dyDescent="0.2">
      <c r="A3" t="s">
        <v>19</v>
      </c>
      <c r="B3">
        <v>41</v>
      </c>
    </row>
    <row r="4" spans="1:2" x14ac:dyDescent="0.2">
      <c r="A4" t="s">
        <v>20</v>
      </c>
      <c r="B4">
        <v>12</v>
      </c>
    </row>
    <row r="5" spans="1:2" x14ac:dyDescent="0.2">
      <c r="A5" t="s">
        <v>21</v>
      </c>
      <c r="B5">
        <v>13</v>
      </c>
    </row>
    <row r="6" spans="1:2" x14ac:dyDescent="0.2">
      <c r="A6" t="s">
        <v>22</v>
      </c>
      <c r="B6">
        <v>14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0F6AE-9E96-8345-932E-6E57A65AD508}">
  <dimension ref="A1:E3"/>
  <sheetViews>
    <sheetView tabSelected="1" workbookViewId="0">
      <selection sqref="A1:E3"/>
    </sheetView>
  </sheetViews>
  <sheetFormatPr baseColWidth="10" defaultRowHeight="16" x14ac:dyDescent="0.2"/>
  <sheetData>
    <row r="1" spans="1:5" x14ac:dyDescent="0.2">
      <c r="A1" t="s">
        <v>47</v>
      </c>
      <c r="B1" t="s">
        <v>48</v>
      </c>
      <c r="C1" t="s">
        <v>49</v>
      </c>
      <c r="D1" t="s">
        <v>50</v>
      </c>
      <c r="E1" t="s">
        <v>51</v>
      </c>
    </row>
    <row r="2" spans="1:5" x14ac:dyDescent="0.2">
      <c r="A2" t="s">
        <v>52</v>
      </c>
      <c r="B2" s="4">
        <f>1/19</f>
        <v>5.2631578947368418E-2</v>
      </c>
      <c r="C2" s="5">
        <f>B2*10</f>
        <v>0.52631578947368418</v>
      </c>
      <c r="D2">
        <v>3</v>
      </c>
      <c r="E2" s="4">
        <f>3/10</f>
        <v>0.3</v>
      </c>
    </row>
    <row r="3" spans="1:5" x14ac:dyDescent="0.2">
      <c r="A3" t="s">
        <v>53</v>
      </c>
      <c r="B3" s="4">
        <f>18/19</f>
        <v>0.94736842105263153</v>
      </c>
      <c r="C3" s="5">
        <f>B3*10</f>
        <v>9.473684210526315</v>
      </c>
      <c r="D3">
        <v>7</v>
      </c>
      <c r="E3" s="4">
        <v>0.7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80600-89E4-6F4A-AD74-C338AB0C17CF}">
  <dimension ref="A1:E3"/>
  <sheetViews>
    <sheetView workbookViewId="0">
      <selection activeCell="D6" sqref="D6"/>
    </sheetView>
  </sheetViews>
  <sheetFormatPr baseColWidth="10" defaultRowHeight="16" x14ac:dyDescent="0.2"/>
  <sheetData>
    <row r="1" spans="1:5" x14ac:dyDescent="0.2">
      <c r="A1" t="s">
        <v>54</v>
      </c>
      <c r="B1" t="s">
        <v>48</v>
      </c>
      <c r="C1" t="s">
        <v>49</v>
      </c>
      <c r="D1" t="s">
        <v>50</v>
      </c>
      <c r="E1" t="s">
        <v>51</v>
      </c>
    </row>
    <row r="2" spans="1:5" x14ac:dyDescent="0.2">
      <c r="A2" t="s">
        <v>52</v>
      </c>
      <c r="B2" s="4">
        <f>1/123</f>
        <v>8.130081300813009E-3</v>
      </c>
      <c r="C2" s="5">
        <f>B2*28</f>
        <v>0.22764227642276424</v>
      </c>
      <c r="D2">
        <v>11</v>
      </c>
      <c r="E2" s="4">
        <f>11/28</f>
        <v>0.39285714285714285</v>
      </c>
    </row>
    <row r="3" spans="1:5" x14ac:dyDescent="0.2">
      <c r="A3" t="s">
        <v>53</v>
      </c>
      <c r="B3" s="4">
        <f>122/123</f>
        <v>0.99186991869918695</v>
      </c>
      <c r="C3" s="5">
        <f>B3*28</f>
        <v>27.772357723577233</v>
      </c>
      <c r="D3">
        <f>28-11</f>
        <v>17</v>
      </c>
      <c r="E3" s="4">
        <f>17/28</f>
        <v>0.6071428571428571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2D051-4BEB-F042-AE66-A626764B418F}">
  <dimension ref="A1:K6"/>
  <sheetViews>
    <sheetView workbookViewId="0">
      <selection sqref="A1:K6"/>
    </sheetView>
  </sheetViews>
  <sheetFormatPr baseColWidth="10" defaultRowHeight="16" x14ac:dyDescent="0.2"/>
  <cols>
    <col min="1" max="1" width="30.1640625" customWidth="1"/>
    <col min="2" max="2" width="9.6640625" customWidth="1"/>
  </cols>
  <sheetData>
    <row r="1" spans="1:11" x14ac:dyDescent="0.2">
      <c r="A1" t="s">
        <v>1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</row>
    <row r="2" spans="1:11" x14ac:dyDescent="0.2">
      <c r="A2" t="s">
        <v>14</v>
      </c>
      <c r="B2">
        <v>11</v>
      </c>
      <c r="C2">
        <v>37</v>
      </c>
      <c r="D2">
        <v>23</v>
      </c>
      <c r="E2">
        <v>24</v>
      </c>
      <c r="F2">
        <v>15</v>
      </c>
      <c r="G2">
        <v>38</v>
      </c>
      <c r="H2">
        <v>19</v>
      </c>
      <c r="I2">
        <v>15</v>
      </c>
      <c r="J2">
        <v>17</v>
      </c>
      <c r="K2">
        <v>21</v>
      </c>
    </row>
    <row r="3" spans="1:11" x14ac:dyDescent="0.2">
      <c r="A3" t="s">
        <v>0</v>
      </c>
      <c r="B3">
        <v>10</v>
      </c>
      <c r="C3">
        <v>24</v>
      </c>
      <c r="D3">
        <v>17</v>
      </c>
      <c r="E3">
        <v>14</v>
      </c>
      <c r="F3">
        <v>9</v>
      </c>
      <c r="G3">
        <v>12</v>
      </c>
      <c r="H3">
        <v>12</v>
      </c>
      <c r="I3">
        <v>13</v>
      </c>
      <c r="J3">
        <v>13</v>
      </c>
      <c r="K3">
        <v>13</v>
      </c>
    </row>
    <row r="4" spans="1:11" x14ac:dyDescent="0.2">
      <c r="A4" t="s">
        <v>15</v>
      </c>
      <c r="B4">
        <v>30</v>
      </c>
      <c r="C4">
        <v>30</v>
      </c>
      <c r="D4">
        <v>27</v>
      </c>
      <c r="E4">
        <v>22</v>
      </c>
      <c r="F4">
        <v>14</v>
      </c>
      <c r="G4">
        <v>12</v>
      </c>
      <c r="H4">
        <v>15</v>
      </c>
      <c r="I4">
        <v>16</v>
      </c>
      <c r="J4">
        <v>18</v>
      </c>
      <c r="K4">
        <v>14</v>
      </c>
    </row>
    <row r="5" spans="1:11" x14ac:dyDescent="0.2">
      <c r="A5" t="s">
        <v>2</v>
      </c>
      <c r="B5">
        <v>1</v>
      </c>
      <c r="C5">
        <v>13</v>
      </c>
      <c r="D5">
        <v>6</v>
      </c>
      <c r="E5">
        <v>10</v>
      </c>
      <c r="F5">
        <v>6</v>
      </c>
      <c r="G5">
        <v>26</v>
      </c>
      <c r="H5">
        <v>7</v>
      </c>
      <c r="I5">
        <v>2</v>
      </c>
      <c r="J5">
        <v>4</v>
      </c>
      <c r="K5">
        <v>8</v>
      </c>
    </row>
    <row r="6" spans="1:11" x14ac:dyDescent="0.2">
      <c r="A6" t="s">
        <v>3</v>
      </c>
      <c r="B6">
        <v>20</v>
      </c>
      <c r="C6">
        <v>6</v>
      </c>
      <c r="D6">
        <v>10</v>
      </c>
      <c r="E6">
        <v>8</v>
      </c>
      <c r="F6">
        <v>5</v>
      </c>
      <c r="G6">
        <v>0</v>
      </c>
      <c r="H6">
        <v>3</v>
      </c>
      <c r="I6">
        <v>3</v>
      </c>
      <c r="J6">
        <v>5</v>
      </c>
      <c r="K6">
        <v>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DE5BD-AAA7-9F44-B636-B81E8FA12EA2}">
  <dimension ref="A1:K6"/>
  <sheetViews>
    <sheetView workbookViewId="0">
      <selection activeCell="L7" sqref="L7"/>
    </sheetView>
  </sheetViews>
  <sheetFormatPr baseColWidth="10" defaultRowHeight="16" x14ac:dyDescent="0.2"/>
  <cols>
    <col min="1" max="1" width="16.83203125" customWidth="1"/>
  </cols>
  <sheetData>
    <row r="1" spans="1:11" x14ac:dyDescent="0.2">
      <c r="A1" t="s">
        <v>1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</row>
    <row r="2" spans="1:11" x14ac:dyDescent="0.2">
      <c r="A2" t="s">
        <v>14</v>
      </c>
      <c r="B2">
        <v>1</v>
      </c>
      <c r="C2">
        <v>26</v>
      </c>
      <c r="D2">
        <v>12</v>
      </c>
      <c r="E2">
        <v>13</v>
      </c>
      <c r="F2">
        <v>6</v>
      </c>
      <c r="G2">
        <v>28</v>
      </c>
      <c r="H2">
        <v>8</v>
      </c>
      <c r="I2">
        <v>4</v>
      </c>
      <c r="J2">
        <v>6</v>
      </c>
      <c r="K2">
        <v>10</v>
      </c>
    </row>
    <row r="3" spans="1:11" x14ac:dyDescent="0.2">
      <c r="A3" t="s">
        <v>0</v>
      </c>
      <c r="B3">
        <v>1</v>
      </c>
      <c r="C3">
        <v>13</v>
      </c>
      <c r="D3">
        <v>6</v>
      </c>
      <c r="E3">
        <v>3</v>
      </c>
      <c r="F3">
        <v>0</v>
      </c>
      <c r="G3">
        <v>2</v>
      </c>
      <c r="H3">
        <v>2</v>
      </c>
      <c r="I3">
        <v>2</v>
      </c>
      <c r="J3">
        <v>2</v>
      </c>
      <c r="K3">
        <v>2</v>
      </c>
    </row>
    <row r="4" spans="1:11" x14ac:dyDescent="0.2">
      <c r="A4" t="s">
        <v>15</v>
      </c>
      <c r="B4">
        <v>21</v>
      </c>
      <c r="C4">
        <v>19</v>
      </c>
      <c r="D4">
        <v>16</v>
      </c>
      <c r="E4">
        <v>11</v>
      </c>
      <c r="F4">
        <v>3</v>
      </c>
      <c r="G4">
        <v>2</v>
      </c>
      <c r="H4">
        <v>5</v>
      </c>
      <c r="I4">
        <v>5</v>
      </c>
      <c r="J4">
        <v>7</v>
      </c>
      <c r="K4">
        <v>3</v>
      </c>
    </row>
    <row r="5" spans="1:11" x14ac:dyDescent="0.2">
      <c r="A5" t="s">
        <v>2</v>
      </c>
      <c r="B5">
        <v>0</v>
      </c>
      <c r="C5">
        <v>13</v>
      </c>
      <c r="D5">
        <v>6</v>
      </c>
      <c r="E5">
        <v>10</v>
      </c>
      <c r="F5">
        <v>6</v>
      </c>
      <c r="G5">
        <v>26</v>
      </c>
      <c r="H5">
        <v>6</v>
      </c>
      <c r="I5">
        <v>2</v>
      </c>
      <c r="J5">
        <v>4</v>
      </c>
      <c r="K5">
        <v>8</v>
      </c>
    </row>
    <row r="6" spans="1:11" x14ac:dyDescent="0.2">
      <c r="A6" t="s">
        <v>3</v>
      </c>
      <c r="B6">
        <v>20</v>
      </c>
      <c r="C6">
        <v>6</v>
      </c>
      <c r="D6">
        <v>10</v>
      </c>
      <c r="E6">
        <v>8</v>
      </c>
      <c r="F6">
        <v>3</v>
      </c>
      <c r="G6">
        <v>0</v>
      </c>
      <c r="H6">
        <v>3</v>
      </c>
      <c r="I6">
        <v>3</v>
      </c>
      <c r="J6">
        <v>5</v>
      </c>
      <c r="K6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75A6C-D300-2C4D-ACB9-990C3D4DBB46}">
  <dimension ref="A1:G2"/>
  <sheetViews>
    <sheetView workbookViewId="0">
      <selection sqref="A1:G2"/>
    </sheetView>
  </sheetViews>
  <sheetFormatPr baseColWidth="10" defaultRowHeight="16" x14ac:dyDescent="0.2"/>
  <cols>
    <col min="1" max="1" width="34.1640625" customWidth="1"/>
  </cols>
  <sheetData>
    <row r="1" spans="1:7" x14ac:dyDescent="0.2">
      <c r="A1" t="s">
        <v>23</v>
      </c>
      <c r="B1">
        <v>1</v>
      </c>
      <c r="C1">
        <v>2</v>
      </c>
      <c r="D1">
        <v>3</v>
      </c>
      <c r="E1">
        <v>4</v>
      </c>
      <c r="F1" s="1" t="s">
        <v>25</v>
      </c>
      <c r="G1" t="s">
        <v>24</v>
      </c>
    </row>
    <row r="2" spans="1:7" x14ac:dyDescent="0.2">
      <c r="A2" t="s">
        <v>1</v>
      </c>
      <c r="B2">
        <v>50</v>
      </c>
      <c r="C2">
        <v>10</v>
      </c>
      <c r="D2">
        <v>11</v>
      </c>
      <c r="E2">
        <v>3</v>
      </c>
      <c r="F2">
        <v>3</v>
      </c>
      <c r="G2">
        <v>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B9E03-CF8D-0645-9FBC-D4B1B4141840}">
  <dimension ref="A1:B6"/>
  <sheetViews>
    <sheetView zoomScale="110" zoomScaleNormal="110" workbookViewId="0">
      <selection activeCell="C11" sqref="C11"/>
    </sheetView>
  </sheetViews>
  <sheetFormatPr baseColWidth="10" defaultRowHeight="16" x14ac:dyDescent="0.2"/>
  <cols>
    <col min="2" max="2" width="25.1640625" customWidth="1"/>
  </cols>
  <sheetData>
    <row r="1" spans="1:2" x14ac:dyDescent="0.2">
      <c r="A1" t="s">
        <v>16</v>
      </c>
      <c r="B1" t="s">
        <v>17</v>
      </c>
    </row>
    <row r="2" spans="1:2" x14ac:dyDescent="0.2">
      <c r="A2" t="s">
        <v>18</v>
      </c>
      <c r="B2">
        <v>64</v>
      </c>
    </row>
    <row r="3" spans="1:2" x14ac:dyDescent="0.2">
      <c r="A3" t="s">
        <v>19</v>
      </c>
      <c r="B3">
        <v>175</v>
      </c>
    </row>
    <row r="4" spans="1:2" x14ac:dyDescent="0.2">
      <c r="A4" t="s">
        <v>20</v>
      </c>
      <c r="B4">
        <v>82</v>
      </c>
    </row>
    <row r="5" spans="1:2" x14ac:dyDescent="0.2">
      <c r="A5" t="s">
        <v>21</v>
      </c>
      <c r="B5">
        <v>65</v>
      </c>
    </row>
    <row r="6" spans="1:2" x14ac:dyDescent="0.2">
      <c r="A6" t="s">
        <v>22</v>
      </c>
      <c r="B6">
        <v>210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6BDED-DEFE-6E4F-A22A-23CB1ECA1C89}">
  <dimension ref="A1:DU2"/>
  <sheetViews>
    <sheetView topLeftCell="AO1" workbookViewId="0">
      <selection activeCell="AI17" sqref="AI17:AJ22"/>
    </sheetView>
  </sheetViews>
  <sheetFormatPr baseColWidth="10" defaultRowHeight="16" x14ac:dyDescent="0.2"/>
  <cols>
    <col min="1" max="1" width="37.33203125" customWidth="1"/>
  </cols>
  <sheetData>
    <row r="1" spans="1:125" x14ac:dyDescent="0.2">
      <c r="A1" t="s">
        <v>26</v>
      </c>
      <c r="B1">
        <v>354</v>
      </c>
      <c r="C1">
        <v>165</v>
      </c>
      <c r="D1">
        <v>23</v>
      </c>
      <c r="E1">
        <v>18</v>
      </c>
      <c r="F1">
        <v>17</v>
      </c>
      <c r="G1">
        <v>17</v>
      </c>
      <c r="H1">
        <v>17</v>
      </c>
      <c r="I1">
        <v>17</v>
      </c>
      <c r="J1">
        <v>17</v>
      </c>
      <c r="K1">
        <v>16</v>
      </c>
      <c r="L1">
        <v>16</v>
      </c>
      <c r="M1">
        <v>16</v>
      </c>
      <c r="N1">
        <v>15</v>
      </c>
      <c r="O1">
        <v>14</v>
      </c>
      <c r="P1" s="2">
        <v>14</v>
      </c>
      <c r="Q1" s="2">
        <v>14</v>
      </c>
      <c r="R1">
        <v>13</v>
      </c>
      <c r="S1">
        <v>13</v>
      </c>
      <c r="T1">
        <v>13</v>
      </c>
      <c r="U1">
        <v>12</v>
      </c>
      <c r="V1">
        <v>12</v>
      </c>
      <c r="W1">
        <v>11</v>
      </c>
      <c r="X1">
        <v>11</v>
      </c>
      <c r="Y1">
        <v>11</v>
      </c>
      <c r="Z1">
        <v>10</v>
      </c>
      <c r="AA1">
        <v>10</v>
      </c>
      <c r="AB1">
        <v>10</v>
      </c>
      <c r="AC1">
        <v>9</v>
      </c>
      <c r="AD1">
        <v>8</v>
      </c>
      <c r="AE1">
        <v>8</v>
      </c>
      <c r="AF1">
        <v>7</v>
      </c>
      <c r="AG1">
        <v>7</v>
      </c>
      <c r="AH1">
        <v>6</v>
      </c>
      <c r="AI1">
        <v>5</v>
      </c>
      <c r="AJ1">
        <v>5</v>
      </c>
      <c r="AK1">
        <v>4</v>
      </c>
      <c r="AL1">
        <v>4</v>
      </c>
      <c r="AM1">
        <v>4</v>
      </c>
      <c r="AN1">
        <v>4</v>
      </c>
      <c r="AO1">
        <v>4</v>
      </c>
      <c r="AP1">
        <v>4</v>
      </c>
      <c r="AQ1">
        <v>3</v>
      </c>
      <c r="AR1">
        <v>3</v>
      </c>
      <c r="AS1">
        <v>3</v>
      </c>
      <c r="AT1">
        <v>3</v>
      </c>
      <c r="AU1">
        <v>3</v>
      </c>
      <c r="AV1">
        <v>2</v>
      </c>
      <c r="AW1">
        <v>2</v>
      </c>
      <c r="AX1">
        <v>2</v>
      </c>
      <c r="AY1">
        <v>2</v>
      </c>
      <c r="AZ1">
        <v>2</v>
      </c>
      <c r="BA1">
        <v>2</v>
      </c>
      <c r="BB1">
        <v>2</v>
      </c>
      <c r="BC1">
        <v>2</v>
      </c>
      <c r="BD1">
        <v>2</v>
      </c>
      <c r="BE1">
        <v>2</v>
      </c>
      <c r="BF1">
        <v>2</v>
      </c>
      <c r="BG1">
        <v>1</v>
      </c>
      <c r="BH1">
        <v>1</v>
      </c>
      <c r="BI1">
        <v>1</v>
      </c>
      <c r="BJ1">
        <v>1</v>
      </c>
      <c r="BK1">
        <v>1</v>
      </c>
      <c r="BL1">
        <v>1</v>
      </c>
      <c r="BM1">
        <v>1</v>
      </c>
      <c r="BN1">
        <v>1</v>
      </c>
      <c r="BO1">
        <v>1</v>
      </c>
      <c r="BP1">
        <v>1</v>
      </c>
      <c r="BQ1">
        <v>1</v>
      </c>
      <c r="BR1">
        <v>1</v>
      </c>
      <c r="BS1">
        <v>1</v>
      </c>
      <c r="BT1">
        <v>1</v>
      </c>
      <c r="BU1">
        <v>1</v>
      </c>
      <c r="BV1">
        <v>1</v>
      </c>
      <c r="BW1">
        <v>1</v>
      </c>
      <c r="BX1" s="3">
        <v>0</v>
      </c>
      <c r="BY1" s="3">
        <v>0</v>
      </c>
      <c r="BZ1" s="3">
        <v>0</v>
      </c>
      <c r="CA1" s="3">
        <v>0</v>
      </c>
      <c r="CB1" s="3">
        <v>0</v>
      </c>
      <c r="CC1" s="3">
        <v>0</v>
      </c>
      <c r="CD1" s="3">
        <v>0</v>
      </c>
      <c r="CE1" s="3">
        <v>0</v>
      </c>
      <c r="CF1" s="3">
        <v>0</v>
      </c>
      <c r="CG1" s="3">
        <v>0</v>
      </c>
      <c r="CH1" s="3">
        <v>0</v>
      </c>
      <c r="CI1" s="3">
        <v>0</v>
      </c>
      <c r="CJ1" s="3">
        <v>0</v>
      </c>
      <c r="CK1" s="3">
        <v>0</v>
      </c>
      <c r="CL1" s="3">
        <v>0</v>
      </c>
      <c r="CM1" s="3">
        <v>0</v>
      </c>
      <c r="CN1" s="3">
        <v>0</v>
      </c>
      <c r="CO1" s="3">
        <v>0</v>
      </c>
      <c r="CP1" s="3">
        <v>0</v>
      </c>
      <c r="CQ1" s="3">
        <v>0</v>
      </c>
      <c r="CR1" s="3">
        <v>0</v>
      </c>
      <c r="CS1" s="3">
        <v>0</v>
      </c>
      <c r="CT1" s="3">
        <v>0</v>
      </c>
      <c r="CU1" s="3">
        <v>0</v>
      </c>
      <c r="CV1" s="3">
        <v>0</v>
      </c>
      <c r="CW1" s="3">
        <v>0</v>
      </c>
      <c r="CX1" s="3">
        <v>0</v>
      </c>
      <c r="CY1" s="3">
        <v>0</v>
      </c>
      <c r="CZ1" s="3">
        <v>0</v>
      </c>
      <c r="DA1" s="3">
        <v>0</v>
      </c>
      <c r="DB1" s="3">
        <v>0</v>
      </c>
      <c r="DC1" s="3">
        <v>0</v>
      </c>
      <c r="DD1" s="3">
        <v>0</v>
      </c>
      <c r="DE1" s="3">
        <v>0</v>
      </c>
      <c r="DF1" s="3">
        <v>0</v>
      </c>
      <c r="DG1" s="3">
        <v>0</v>
      </c>
      <c r="DH1" s="3">
        <v>0</v>
      </c>
      <c r="DI1" s="3">
        <v>0</v>
      </c>
      <c r="DJ1" s="3">
        <v>0</v>
      </c>
      <c r="DK1" s="3">
        <v>0</v>
      </c>
      <c r="DL1" s="3">
        <v>0</v>
      </c>
      <c r="DM1" s="3">
        <v>0</v>
      </c>
      <c r="DN1" s="3">
        <v>0</v>
      </c>
      <c r="DO1" s="3">
        <v>0</v>
      </c>
      <c r="DP1" s="3">
        <v>0</v>
      </c>
      <c r="DQ1" s="3">
        <v>0</v>
      </c>
      <c r="DR1" s="3">
        <v>0</v>
      </c>
      <c r="DS1" s="3">
        <v>0</v>
      </c>
      <c r="DT1" s="3">
        <v>0</v>
      </c>
      <c r="DU1" s="3">
        <v>0</v>
      </c>
    </row>
    <row r="2" spans="1:125" x14ac:dyDescent="0.2">
      <c r="A2" t="s">
        <v>27</v>
      </c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V2">
        <v>21</v>
      </c>
      <c r="W2">
        <v>22</v>
      </c>
      <c r="X2">
        <v>23</v>
      </c>
      <c r="Y2">
        <v>24</v>
      </c>
      <c r="Z2">
        <v>25</v>
      </c>
      <c r="AA2">
        <v>26</v>
      </c>
      <c r="AB2">
        <v>27</v>
      </c>
      <c r="AC2">
        <v>28</v>
      </c>
      <c r="AD2">
        <v>29</v>
      </c>
      <c r="AE2">
        <v>30</v>
      </c>
      <c r="AF2">
        <v>31</v>
      </c>
      <c r="AG2">
        <v>32</v>
      </c>
      <c r="AH2">
        <v>33</v>
      </c>
      <c r="AI2">
        <v>34</v>
      </c>
      <c r="AJ2">
        <v>35</v>
      </c>
      <c r="AK2">
        <v>36</v>
      </c>
      <c r="AL2">
        <v>37</v>
      </c>
      <c r="AM2">
        <v>38</v>
      </c>
      <c r="AN2">
        <v>39</v>
      </c>
      <c r="AO2">
        <v>40</v>
      </c>
      <c r="AP2">
        <v>41</v>
      </c>
      <c r="AQ2">
        <v>42</v>
      </c>
      <c r="AR2">
        <v>43</v>
      </c>
      <c r="AS2">
        <v>44</v>
      </c>
      <c r="AT2">
        <v>45</v>
      </c>
      <c r="AU2">
        <v>46</v>
      </c>
      <c r="AV2">
        <v>47</v>
      </c>
      <c r="AW2">
        <v>48</v>
      </c>
      <c r="AX2">
        <v>49</v>
      </c>
      <c r="AY2">
        <v>50</v>
      </c>
      <c r="AZ2">
        <v>51</v>
      </c>
      <c r="BA2">
        <v>52</v>
      </c>
      <c r="BB2">
        <v>53</v>
      </c>
      <c r="BC2">
        <v>54</v>
      </c>
      <c r="BD2">
        <v>55</v>
      </c>
      <c r="BE2">
        <v>56</v>
      </c>
      <c r="BF2">
        <v>57</v>
      </c>
      <c r="BG2">
        <v>58</v>
      </c>
      <c r="BH2">
        <v>59</v>
      </c>
      <c r="BI2">
        <v>60</v>
      </c>
      <c r="BJ2">
        <v>61</v>
      </c>
      <c r="BK2">
        <v>62</v>
      </c>
      <c r="BL2">
        <v>63</v>
      </c>
      <c r="BM2">
        <v>64</v>
      </c>
      <c r="BN2">
        <v>65</v>
      </c>
      <c r="BO2">
        <v>66</v>
      </c>
      <c r="BP2">
        <v>67</v>
      </c>
      <c r="BQ2">
        <v>68</v>
      </c>
      <c r="BR2">
        <v>69</v>
      </c>
      <c r="BS2">
        <v>70</v>
      </c>
      <c r="BT2">
        <v>71</v>
      </c>
      <c r="BU2">
        <v>72</v>
      </c>
      <c r="BV2">
        <v>73</v>
      </c>
      <c r="BW2">
        <v>74</v>
      </c>
      <c r="BX2">
        <v>75</v>
      </c>
      <c r="BY2">
        <v>76</v>
      </c>
      <c r="BZ2">
        <v>77</v>
      </c>
      <c r="CA2">
        <v>78</v>
      </c>
      <c r="CB2">
        <v>79</v>
      </c>
      <c r="CC2">
        <v>80</v>
      </c>
      <c r="CD2">
        <v>81</v>
      </c>
      <c r="CE2">
        <v>82</v>
      </c>
      <c r="CF2">
        <v>83</v>
      </c>
      <c r="CG2">
        <v>84</v>
      </c>
      <c r="CH2">
        <v>85</v>
      </c>
      <c r="CI2">
        <v>86</v>
      </c>
      <c r="CJ2">
        <v>87</v>
      </c>
      <c r="CK2">
        <v>88</v>
      </c>
      <c r="CL2">
        <v>89</v>
      </c>
      <c r="CM2">
        <v>90</v>
      </c>
      <c r="CN2">
        <v>91</v>
      </c>
      <c r="CO2">
        <v>92</v>
      </c>
      <c r="CP2">
        <v>93</v>
      </c>
      <c r="CQ2">
        <v>94</v>
      </c>
      <c r="CR2">
        <v>95</v>
      </c>
      <c r="CS2">
        <v>96</v>
      </c>
      <c r="CT2">
        <v>97</v>
      </c>
      <c r="CU2">
        <v>98</v>
      </c>
      <c r="CV2">
        <v>99</v>
      </c>
      <c r="CW2">
        <v>100</v>
      </c>
      <c r="CX2">
        <v>101</v>
      </c>
      <c r="CY2">
        <v>102</v>
      </c>
      <c r="CZ2">
        <v>103</v>
      </c>
      <c r="DA2">
        <v>104</v>
      </c>
      <c r="DB2">
        <v>105</v>
      </c>
      <c r="DC2">
        <v>106</v>
      </c>
      <c r="DD2">
        <v>107</v>
      </c>
      <c r="DE2">
        <v>108</v>
      </c>
      <c r="DF2">
        <v>109</v>
      </c>
      <c r="DG2">
        <v>110</v>
      </c>
      <c r="DH2">
        <v>111</v>
      </c>
      <c r="DI2">
        <v>112</v>
      </c>
      <c r="DJ2">
        <v>113</v>
      </c>
      <c r="DK2">
        <v>114</v>
      </c>
      <c r="DL2">
        <v>115</v>
      </c>
      <c r="DM2">
        <v>116</v>
      </c>
      <c r="DN2">
        <v>117</v>
      </c>
      <c r="DO2">
        <v>118</v>
      </c>
      <c r="DP2">
        <v>119</v>
      </c>
      <c r="DQ2">
        <v>120</v>
      </c>
      <c r="DR2">
        <v>121</v>
      </c>
      <c r="DS2">
        <v>122</v>
      </c>
      <c r="DT2">
        <v>123</v>
      </c>
      <c r="DU2">
        <v>124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73117-7266-9D45-AA45-E1D7AAC8CC38}">
  <dimension ref="A1:Z6"/>
  <sheetViews>
    <sheetView workbookViewId="0">
      <selection activeCell="U7" sqref="U7"/>
    </sheetView>
  </sheetViews>
  <sheetFormatPr baseColWidth="10" defaultRowHeight="16" x14ac:dyDescent="0.2"/>
  <cols>
    <col min="1" max="1" width="23.6640625" customWidth="1"/>
  </cols>
  <sheetData>
    <row r="1" spans="1:26" x14ac:dyDescent="0.2">
      <c r="A1" t="s">
        <v>1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28</v>
      </c>
      <c r="M1" t="s">
        <v>29</v>
      </c>
      <c r="N1" t="s">
        <v>30</v>
      </c>
      <c r="O1" t="s">
        <v>31</v>
      </c>
      <c r="P1" t="s">
        <v>32</v>
      </c>
      <c r="Q1" t="s">
        <v>33</v>
      </c>
      <c r="R1" t="s">
        <v>34</v>
      </c>
      <c r="S1" t="s">
        <v>35</v>
      </c>
      <c r="T1" t="s">
        <v>36</v>
      </c>
      <c r="U1" t="s">
        <v>37</v>
      </c>
      <c r="V1" t="s">
        <v>38</v>
      </c>
      <c r="W1" t="s">
        <v>39</v>
      </c>
      <c r="X1" t="s">
        <v>40</v>
      </c>
      <c r="Y1" t="s">
        <v>41</v>
      </c>
      <c r="Z1" t="s">
        <v>42</v>
      </c>
    </row>
    <row r="2" spans="1:26" x14ac:dyDescent="0.2">
      <c r="A2" t="s">
        <v>14</v>
      </c>
      <c r="B2">
        <v>17</v>
      </c>
      <c r="C2">
        <v>5</v>
      </c>
      <c r="D2">
        <v>15</v>
      </c>
      <c r="E2">
        <v>17</v>
      </c>
      <c r="F2">
        <v>10</v>
      </c>
      <c r="G2">
        <v>17</v>
      </c>
      <c r="H2">
        <v>16</v>
      </c>
      <c r="I2">
        <v>13</v>
      </c>
      <c r="J2">
        <v>8</v>
      </c>
      <c r="K2">
        <v>2</v>
      </c>
      <c r="L2">
        <v>14</v>
      </c>
      <c r="M2">
        <v>9</v>
      </c>
      <c r="N2">
        <v>17</v>
      </c>
      <c r="O2">
        <v>4</v>
      </c>
      <c r="P2">
        <v>1</v>
      </c>
      <c r="Q2">
        <v>1</v>
      </c>
      <c r="R2">
        <v>13</v>
      </c>
      <c r="S2">
        <v>2</v>
      </c>
      <c r="T2">
        <v>3</v>
      </c>
      <c r="U2">
        <v>1</v>
      </c>
      <c r="V2">
        <v>10</v>
      </c>
      <c r="W2">
        <v>6</v>
      </c>
      <c r="X2">
        <v>18</v>
      </c>
      <c r="Y2">
        <v>12</v>
      </c>
      <c r="Z2">
        <v>16</v>
      </c>
    </row>
    <row r="3" spans="1:26" x14ac:dyDescent="0.2">
      <c r="A3" t="s">
        <v>0</v>
      </c>
      <c r="B3">
        <v>10</v>
      </c>
      <c r="C3">
        <v>1</v>
      </c>
      <c r="D3">
        <v>3</v>
      </c>
      <c r="E3">
        <v>1</v>
      </c>
      <c r="F3">
        <v>6</v>
      </c>
      <c r="G3">
        <v>13</v>
      </c>
      <c r="H3">
        <v>2</v>
      </c>
      <c r="I3">
        <v>9</v>
      </c>
      <c r="J3">
        <v>3</v>
      </c>
      <c r="K3">
        <v>1</v>
      </c>
      <c r="L3">
        <v>7</v>
      </c>
      <c r="M3">
        <v>5</v>
      </c>
      <c r="N3">
        <v>3</v>
      </c>
      <c r="O3">
        <v>4</v>
      </c>
      <c r="P3">
        <v>1</v>
      </c>
      <c r="Q3">
        <v>0</v>
      </c>
      <c r="R3">
        <v>13</v>
      </c>
      <c r="S3">
        <v>1</v>
      </c>
      <c r="T3">
        <v>1</v>
      </c>
      <c r="U3">
        <v>1</v>
      </c>
      <c r="V3">
        <v>6</v>
      </c>
      <c r="W3">
        <v>6</v>
      </c>
      <c r="X3">
        <v>6</v>
      </c>
      <c r="Y3">
        <v>7</v>
      </c>
      <c r="Z3">
        <v>2</v>
      </c>
    </row>
    <row r="4" spans="1:26" x14ac:dyDescent="0.2">
      <c r="A4" t="s">
        <v>15</v>
      </c>
      <c r="B4">
        <v>14</v>
      </c>
      <c r="C4">
        <v>3</v>
      </c>
      <c r="D4">
        <v>7</v>
      </c>
      <c r="E4">
        <v>2</v>
      </c>
      <c r="F4">
        <v>7</v>
      </c>
      <c r="G4">
        <v>17</v>
      </c>
      <c r="H4">
        <v>2</v>
      </c>
      <c r="I4">
        <v>11</v>
      </c>
      <c r="J4">
        <v>4</v>
      </c>
      <c r="K4">
        <v>3</v>
      </c>
      <c r="L4">
        <v>12</v>
      </c>
      <c r="M4">
        <v>13</v>
      </c>
      <c r="N4">
        <v>3</v>
      </c>
      <c r="O4">
        <v>11</v>
      </c>
      <c r="P4">
        <v>1</v>
      </c>
      <c r="Q4">
        <v>23</v>
      </c>
      <c r="R4">
        <v>354</v>
      </c>
      <c r="S4">
        <v>4</v>
      </c>
      <c r="T4">
        <v>2</v>
      </c>
      <c r="U4">
        <v>1</v>
      </c>
      <c r="V4">
        <v>11</v>
      </c>
      <c r="W4">
        <v>16</v>
      </c>
      <c r="X4">
        <v>8</v>
      </c>
      <c r="Y4">
        <v>10</v>
      </c>
      <c r="Z4">
        <v>2</v>
      </c>
    </row>
    <row r="5" spans="1:26" x14ac:dyDescent="0.2">
      <c r="A5" t="s">
        <v>2</v>
      </c>
      <c r="B5">
        <f>B2-B3</f>
        <v>7</v>
      </c>
      <c r="C5">
        <f t="shared" ref="C5:Z5" si="0">C2-C3</f>
        <v>4</v>
      </c>
      <c r="D5">
        <f t="shared" si="0"/>
        <v>12</v>
      </c>
      <c r="E5">
        <f t="shared" si="0"/>
        <v>16</v>
      </c>
      <c r="F5">
        <f t="shared" si="0"/>
        <v>4</v>
      </c>
      <c r="G5">
        <f t="shared" si="0"/>
        <v>4</v>
      </c>
      <c r="H5">
        <f t="shared" si="0"/>
        <v>14</v>
      </c>
      <c r="I5">
        <f t="shared" si="0"/>
        <v>4</v>
      </c>
      <c r="J5">
        <f t="shared" si="0"/>
        <v>5</v>
      </c>
      <c r="K5">
        <f t="shared" si="0"/>
        <v>1</v>
      </c>
      <c r="L5">
        <f t="shared" si="0"/>
        <v>7</v>
      </c>
      <c r="M5">
        <f t="shared" si="0"/>
        <v>4</v>
      </c>
      <c r="N5">
        <f t="shared" si="0"/>
        <v>14</v>
      </c>
      <c r="O5">
        <f t="shared" si="0"/>
        <v>0</v>
      </c>
      <c r="P5">
        <f t="shared" si="0"/>
        <v>0</v>
      </c>
      <c r="Q5">
        <f t="shared" si="0"/>
        <v>1</v>
      </c>
      <c r="R5">
        <f t="shared" si="0"/>
        <v>0</v>
      </c>
      <c r="S5">
        <f t="shared" si="0"/>
        <v>1</v>
      </c>
      <c r="T5">
        <f t="shared" si="0"/>
        <v>2</v>
      </c>
      <c r="U5">
        <f t="shared" si="0"/>
        <v>0</v>
      </c>
      <c r="V5">
        <f t="shared" si="0"/>
        <v>4</v>
      </c>
      <c r="W5">
        <f t="shared" si="0"/>
        <v>0</v>
      </c>
      <c r="X5">
        <f t="shared" si="0"/>
        <v>12</v>
      </c>
      <c r="Y5">
        <f t="shared" si="0"/>
        <v>5</v>
      </c>
      <c r="Z5">
        <f t="shared" si="0"/>
        <v>14</v>
      </c>
    </row>
    <row r="6" spans="1:26" x14ac:dyDescent="0.2">
      <c r="A6" t="s">
        <v>3</v>
      </c>
      <c r="B6">
        <f>B4-B3</f>
        <v>4</v>
      </c>
      <c r="C6">
        <f t="shared" ref="C6:Z6" si="1">C4-C3</f>
        <v>2</v>
      </c>
      <c r="D6">
        <f t="shared" si="1"/>
        <v>4</v>
      </c>
      <c r="E6">
        <f t="shared" si="1"/>
        <v>1</v>
      </c>
      <c r="F6">
        <f t="shared" si="1"/>
        <v>1</v>
      </c>
      <c r="G6">
        <f t="shared" si="1"/>
        <v>4</v>
      </c>
      <c r="H6">
        <f t="shared" si="1"/>
        <v>0</v>
      </c>
      <c r="I6">
        <f t="shared" si="1"/>
        <v>2</v>
      </c>
      <c r="J6">
        <f t="shared" si="1"/>
        <v>1</v>
      </c>
      <c r="K6">
        <f t="shared" si="1"/>
        <v>2</v>
      </c>
      <c r="L6">
        <f t="shared" si="1"/>
        <v>5</v>
      </c>
      <c r="M6">
        <f t="shared" si="1"/>
        <v>8</v>
      </c>
      <c r="N6">
        <f t="shared" si="1"/>
        <v>0</v>
      </c>
      <c r="O6">
        <f t="shared" si="1"/>
        <v>7</v>
      </c>
      <c r="P6">
        <f t="shared" si="1"/>
        <v>0</v>
      </c>
      <c r="Q6">
        <f t="shared" si="1"/>
        <v>23</v>
      </c>
      <c r="R6">
        <f t="shared" si="1"/>
        <v>341</v>
      </c>
      <c r="S6">
        <f t="shared" si="1"/>
        <v>3</v>
      </c>
      <c r="T6">
        <f t="shared" si="1"/>
        <v>1</v>
      </c>
      <c r="U6">
        <f t="shared" si="1"/>
        <v>0</v>
      </c>
      <c r="V6">
        <f t="shared" si="1"/>
        <v>5</v>
      </c>
      <c r="W6">
        <f t="shared" si="1"/>
        <v>10</v>
      </c>
      <c r="X6">
        <f t="shared" si="1"/>
        <v>2</v>
      </c>
      <c r="Y6">
        <f t="shared" si="1"/>
        <v>3</v>
      </c>
      <c r="Z6">
        <f t="shared" si="1"/>
        <v>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B9369-5E01-0645-8FF4-EF6D7C60A59B}">
  <dimension ref="A1:G2"/>
  <sheetViews>
    <sheetView workbookViewId="0">
      <selection activeCell="G5" sqref="G5"/>
    </sheetView>
  </sheetViews>
  <sheetFormatPr baseColWidth="10" defaultRowHeight="16" x14ac:dyDescent="0.2"/>
  <sheetData>
    <row r="1" spans="1:7" x14ac:dyDescent="0.2">
      <c r="A1" t="s">
        <v>23</v>
      </c>
      <c r="B1">
        <v>1</v>
      </c>
      <c r="C1">
        <v>2</v>
      </c>
      <c r="D1">
        <v>3</v>
      </c>
      <c r="E1">
        <v>4</v>
      </c>
      <c r="F1" s="1" t="s">
        <v>25</v>
      </c>
      <c r="G1" t="s">
        <v>24</v>
      </c>
    </row>
    <row r="2" spans="1:7" x14ac:dyDescent="0.2">
      <c r="A2" t="s">
        <v>1</v>
      </c>
      <c r="B2">
        <v>539</v>
      </c>
      <c r="C2">
        <v>28</v>
      </c>
      <c r="D2">
        <v>6</v>
      </c>
      <c r="E2">
        <v>1</v>
      </c>
      <c r="F2">
        <v>7</v>
      </c>
      <c r="G2">
        <v>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95543-09F9-8E48-9F96-73E8EEA7245B}">
  <dimension ref="A1:B4"/>
  <sheetViews>
    <sheetView workbookViewId="0">
      <selection activeCell="B6" sqref="B6"/>
    </sheetView>
  </sheetViews>
  <sheetFormatPr baseColWidth="10" defaultRowHeight="16" x14ac:dyDescent="0.2"/>
  <cols>
    <col min="1" max="1" width="18.33203125" customWidth="1"/>
    <col min="2" max="2" width="22.1640625" customWidth="1"/>
  </cols>
  <sheetData>
    <row r="1" spans="1:2" x14ac:dyDescent="0.2">
      <c r="B1" t="s">
        <v>46</v>
      </c>
    </row>
    <row r="2" spans="1:2" x14ac:dyDescent="0.2">
      <c r="A2" t="s">
        <v>43</v>
      </c>
      <c r="B2">
        <v>575</v>
      </c>
    </row>
    <row r="3" spans="1:2" x14ac:dyDescent="0.2">
      <c r="A3" t="s">
        <v>44</v>
      </c>
      <c r="B3">
        <v>21</v>
      </c>
    </row>
    <row r="4" spans="1:2" x14ac:dyDescent="0.2">
      <c r="A4" t="s">
        <v>45</v>
      </c>
      <c r="B4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Figure 1B</vt:lpstr>
      <vt:lpstr>Figure 1C</vt:lpstr>
      <vt:lpstr>Figure 1D</vt:lpstr>
      <vt:lpstr>Figure 1E</vt:lpstr>
      <vt:lpstr>Figure 2B</vt:lpstr>
      <vt:lpstr>Figure 2C</vt:lpstr>
      <vt:lpstr>Figure 2D</vt:lpstr>
      <vt:lpstr>Figure 2E</vt:lpstr>
      <vt:lpstr>Figure 2F</vt:lpstr>
      <vt:lpstr>Supplemental Figure 1A</vt:lpstr>
      <vt:lpstr>Supplemental Figure 1B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Andrene Sequoia</dc:creator>
  <cp:lastModifiedBy>Jennifer Andrene Sequoia</cp:lastModifiedBy>
  <dcterms:created xsi:type="dcterms:W3CDTF">2025-03-25T18:28:02Z</dcterms:created>
  <dcterms:modified xsi:type="dcterms:W3CDTF">2025-03-25T19:36:42Z</dcterms:modified>
</cp:coreProperties>
</file>