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rojects\PMG\Kishnani\GSD IV Database - Pro00060753\Manuscripts-Abstracts-Posters\Manuscripts\Koch_Hepatic GSD IV Bench to Bedside\JCI Insight\2 Review Round\"/>
    </mc:Choice>
  </mc:AlternateContent>
  <xr:revisionPtr revIDLastSave="0" documentId="13_ncr:1_{9030D5D5-0D84-4696-B909-6DCAF3F0BFC1}" xr6:coauthVersionLast="47" xr6:coauthVersionMax="47" xr10:uidLastSave="{00000000-0000-0000-0000-000000000000}"/>
  <bookViews>
    <workbookView xWindow="-28920" yWindow="-120" windowWidth="29040" windowHeight="15840" firstSheet="11" activeTab="22" xr2:uid="{8FA991F3-C181-4BE0-B242-6A41A6FE7D8A}"/>
  </bookViews>
  <sheets>
    <sheet name="Fig 1-C1" sheetId="3" r:id="rId1"/>
    <sheet name="Fig 1-C3" sheetId="4" r:id="rId2"/>
    <sheet name="Fig 1-C4" sheetId="5" r:id="rId3"/>
    <sheet name="Fig 1-C5" sheetId="6" r:id="rId4"/>
    <sheet name="Fig 1-C6" sheetId="17" r:id="rId5"/>
    <sheet name="Fig 1-C7" sheetId="18" r:id="rId6"/>
    <sheet name="Fig 1-C8" sheetId="19" r:id="rId7"/>
    <sheet name="Fig 1-C9" sheetId="20" r:id="rId8"/>
    <sheet name="Fig 1-C10" sheetId="21" r:id="rId9"/>
    <sheet name="Fig 1-C11" sheetId="22" r:id="rId10"/>
    <sheet name="Fig 1-C12" sheetId="23" r:id="rId11"/>
    <sheet name="Fig 1-C13" sheetId="24" r:id="rId12"/>
    <sheet name="Fig 1-C16" sheetId="25" r:id="rId13"/>
    <sheet name="Fig 1-C18" sheetId="26" r:id="rId14"/>
    <sheet name="Fig 1-C32" sheetId="28" r:id="rId15"/>
    <sheet name="Fig 1-C36" sheetId="29" r:id="rId16"/>
    <sheet name="Fig 1-C43" sheetId="30" r:id="rId17"/>
    <sheet name="Fig 1-C44" sheetId="31" r:id="rId18"/>
    <sheet name="Fig 1-C63" sheetId="33" r:id="rId19"/>
    <sheet name="Fig 3A" sheetId="34" r:id="rId20"/>
    <sheet name="Fig 3B" sheetId="35" r:id="rId21"/>
    <sheet name="Fig 3C" sheetId="36" r:id="rId22"/>
    <sheet name="Supp Fig S2" sheetId="1" r:id="rId2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8" l="1"/>
  <c r="D7" i="28" s="1"/>
  <c r="G29" i="28"/>
  <c r="D29" i="28" s="1"/>
  <c r="G3" i="28"/>
  <c r="G2" i="28"/>
  <c r="R5" i="5" l="1"/>
  <c r="G5" i="5"/>
  <c r="D5" i="5"/>
  <c r="D13" i="22"/>
  <c r="D13" i="20"/>
  <c r="D12" i="22"/>
  <c r="D2" i="33" l="1"/>
  <c r="D7" i="31"/>
  <c r="D5" i="31"/>
  <c r="D26" i="30"/>
  <c r="D24" i="30"/>
  <c r="D20" i="30"/>
  <c r="D16" i="30"/>
  <c r="D12" i="30"/>
  <c r="D8" i="30"/>
  <c r="D4" i="30"/>
  <c r="D3" i="28"/>
  <c r="D2" i="28"/>
  <c r="D16" i="26"/>
  <c r="AB15" i="26"/>
  <c r="G15" i="26"/>
  <c r="D15" i="26" s="1"/>
  <c r="G14" i="26"/>
  <c r="D14" i="26" s="1"/>
  <c r="AB13" i="26"/>
  <c r="G13" i="26"/>
  <c r="D13" i="26" s="1"/>
  <c r="AB12" i="26"/>
  <c r="T12" i="26"/>
  <c r="G12" i="26"/>
  <c r="D12" i="26" s="1"/>
  <c r="T11" i="26"/>
  <c r="G11" i="26"/>
  <c r="D11" i="26"/>
  <c r="D9" i="25"/>
  <c r="D8" i="25"/>
  <c r="D12" i="24"/>
  <c r="T11" i="24"/>
  <c r="G11" i="24"/>
  <c r="D11" i="24" s="1"/>
  <c r="D9" i="24"/>
  <c r="T8" i="24"/>
  <c r="G8" i="24"/>
  <c r="D8" i="24" s="1"/>
  <c r="G7" i="24"/>
  <c r="D7" i="24" s="1"/>
  <c r="D6" i="24"/>
  <c r="G17" i="23"/>
  <c r="D17" i="23" s="1"/>
  <c r="D16" i="23"/>
  <c r="G15" i="23"/>
  <c r="D15" i="23" s="1"/>
  <c r="G14" i="23"/>
  <c r="D14" i="23" s="1"/>
  <c r="D13" i="23"/>
  <c r="G12" i="23"/>
  <c r="D12" i="23" s="1"/>
  <c r="D9" i="23"/>
  <c r="D8" i="23"/>
  <c r="G13" i="22"/>
  <c r="G11" i="22"/>
  <c r="D11" i="22" s="1"/>
  <c r="G10" i="22"/>
  <c r="D10" i="22" s="1"/>
  <c r="G9" i="22"/>
  <c r="D9" i="22"/>
  <c r="G8" i="22"/>
  <c r="D8" i="22" s="1"/>
  <c r="G7" i="22"/>
  <c r="D7" i="22" s="1"/>
  <c r="G6" i="22"/>
  <c r="D6" i="22"/>
  <c r="D5" i="22"/>
  <c r="G3" i="22"/>
  <c r="D3" i="22" s="1"/>
  <c r="D10" i="21"/>
  <c r="T8" i="21"/>
  <c r="G8" i="21"/>
  <c r="D8" i="21" s="1"/>
  <c r="T5" i="21"/>
  <c r="G5" i="21"/>
  <c r="D5" i="21" s="1"/>
  <c r="G14" i="20"/>
  <c r="D14" i="20" s="1"/>
  <c r="D11" i="20"/>
  <c r="D7" i="20"/>
  <c r="D6" i="20"/>
  <c r="D5" i="20"/>
  <c r="D4" i="20"/>
  <c r="X34" i="19"/>
  <c r="X29" i="19"/>
  <c r="G29" i="19"/>
  <c r="D29" i="19" s="1"/>
  <c r="X28" i="19"/>
  <c r="G28" i="19"/>
  <c r="D28" i="19" s="1"/>
  <c r="X27" i="19"/>
  <c r="G27" i="19"/>
  <c r="D27" i="19" s="1"/>
  <c r="X26" i="19"/>
  <c r="G26" i="19"/>
  <c r="D26" i="19"/>
  <c r="G25" i="19"/>
  <c r="D25" i="19"/>
  <c r="G24" i="19"/>
  <c r="D24" i="19" s="1"/>
  <c r="D4" i="19"/>
  <c r="D27" i="18"/>
  <c r="D16" i="18"/>
  <c r="D14" i="18"/>
  <c r="V12" i="18"/>
  <c r="D12" i="18"/>
  <c r="D10" i="18"/>
  <c r="D9" i="18"/>
  <c r="D8" i="18"/>
  <c r="D7" i="18"/>
  <c r="D6" i="18"/>
  <c r="G18" i="17"/>
  <c r="D18" i="17" s="1"/>
  <c r="G17" i="17"/>
  <c r="D17" i="17" s="1"/>
  <c r="D16" i="17"/>
  <c r="D15" i="17"/>
  <c r="D13" i="17"/>
  <c r="D11" i="17"/>
  <c r="G29" i="6"/>
  <c r="D29" i="6" s="1"/>
  <c r="P28" i="6"/>
  <c r="G28" i="6"/>
  <c r="D28" i="6" s="1"/>
  <c r="G23" i="6"/>
  <c r="D23" i="6"/>
  <c r="D16" i="6"/>
  <c r="D9" i="6"/>
  <c r="G8" i="6"/>
  <c r="D8" i="6" s="1"/>
  <c r="P7" i="6"/>
  <c r="G7" i="6"/>
  <c r="D7" i="6" s="1"/>
  <c r="D4" i="6"/>
  <c r="D3" i="6"/>
  <c r="G7" i="5"/>
  <c r="D7" i="5" s="1"/>
  <c r="R6" i="5"/>
  <c r="G6" i="5"/>
  <c r="D6" i="5" s="1"/>
  <c r="G31" i="4"/>
  <c r="D31" i="4" s="1"/>
  <c r="G29" i="4"/>
  <c r="D29" i="4" s="1"/>
  <c r="G28" i="4"/>
  <c r="D28" i="4" s="1"/>
  <c r="D27" i="4"/>
  <c r="D26" i="4"/>
  <c r="D24" i="4"/>
  <c r="D21" i="4"/>
  <c r="D20" i="4"/>
  <c r="D7" i="4"/>
  <c r="G5" i="4"/>
  <c r="D5" i="4" s="1"/>
  <c r="V4" i="4"/>
  <c r="G4" i="4"/>
  <c r="D4" i="4" s="1"/>
  <c r="G3" i="4"/>
  <c r="D3" i="4" s="1"/>
  <c r="E39" i="3"/>
  <c r="H24" i="3"/>
  <c r="E24" i="3" s="1"/>
  <c r="H23" i="3"/>
  <c r="E23" i="3" s="1"/>
  <c r="H22" i="3"/>
  <c r="E22" i="3" s="1"/>
  <c r="H21" i="3"/>
  <c r="E21" i="3" s="1"/>
  <c r="H20" i="3"/>
  <c r="E20" i="3" s="1"/>
  <c r="H19" i="3"/>
  <c r="E19" i="3" s="1"/>
  <c r="H18" i="3"/>
  <c r="E18" i="3" s="1"/>
  <c r="H17" i="3"/>
  <c r="E17" i="3" s="1"/>
  <c r="H16" i="3"/>
  <c r="E16" i="3"/>
  <c r="H15" i="3"/>
  <c r="E15" i="3"/>
  <c r="H14" i="3"/>
  <c r="E14" i="3"/>
  <c r="H13" i="3"/>
  <c r="E13" i="3"/>
  <c r="H12" i="3"/>
  <c r="E12" i="3" s="1"/>
  <c r="H11" i="3"/>
  <c r="E11" i="3" s="1"/>
  <c r="H10" i="3"/>
  <c r="E10" i="3" s="1"/>
  <c r="H9" i="3"/>
  <c r="E9" i="3"/>
  <c r="H8" i="3"/>
  <c r="E8" i="3" s="1"/>
  <c r="H7" i="3"/>
  <c r="E7" i="3" s="1"/>
  <c r="H6" i="3"/>
  <c r="E6" i="3" s="1"/>
  <c r="H5" i="3"/>
  <c r="E5" i="3"/>
  <c r="E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tc={B0C7B75D-9CA0-4988-A4FF-BB247F85DB76}</author>
  </authors>
  <commentList>
    <comment ref="V6" authorId="0" shapeId="0" xr:uid="{B0C7B75D-9CA0-4988-A4FF-BB247F85DB76}">
      <text>
        <t>[Threaded comment]
Your version of Excel allows you to read this threaded comment; however, any edits to it will get removed if the file is opened in a newer version of Excel. Learn more: https://go.microsoft.com/fwlink/?linkid=870924
Comment:
    Cannot calculate a ratio without the normal range</t>
      </text>
    </comment>
  </commentList>
</comments>
</file>

<file path=xl/sharedStrings.xml><?xml version="1.0" encoding="utf-8"?>
<sst xmlns="http://schemas.openxmlformats.org/spreadsheetml/2006/main" count="2171" uniqueCount="170">
  <si>
    <t>WT</t>
  </si>
  <si>
    <t>Age</t>
  </si>
  <si>
    <t>ALT:</t>
  </si>
  <si>
    <t>Liver glycogen content:</t>
  </si>
  <si>
    <t>LW/BW:</t>
  </si>
  <si>
    <t>Pre or Post-Tx?</t>
  </si>
  <si>
    <t xml:space="preserve">Interval </t>
  </si>
  <si>
    <t>ALT Category</t>
  </si>
  <si>
    <t>ALT Ratio</t>
  </si>
  <si>
    <t>ALT ULN</t>
  </si>
  <si>
    <t>ALT ULN Source</t>
  </si>
  <si>
    <t xml:space="preserve">ALT Average </t>
  </si>
  <si>
    <t xml:space="preserve"># ALT Values </t>
  </si>
  <si>
    <t xml:space="preserve">ALT #1 </t>
  </si>
  <si>
    <t>ALT #2</t>
  </si>
  <si>
    <t xml:space="preserve">Age </t>
  </si>
  <si>
    <t>ALT #3</t>
  </si>
  <si>
    <t xml:space="preserve">ALT #4 </t>
  </si>
  <si>
    <t xml:space="preserve">ALT#5 </t>
  </si>
  <si>
    <t>INR Grade</t>
  </si>
  <si>
    <t>INR Average</t>
  </si>
  <si>
    <t>#INR Values</t>
  </si>
  <si>
    <t>INR #1</t>
  </si>
  <si>
    <t>INR #2</t>
  </si>
  <si>
    <t>INR #3</t>
  </si>
  <si>
    <t>Pre</t>
  </si>
  <si>
    <t>0-6 months</t>
  </si>
  <si>
    <t>ND</t>
  </si>
  <si>
    <t>6-12 months</t>
  </si>
  <si>
    <t>1-1.5 years</t>
  </si>
  <si>
    <t>&gt;5x</t>
  </si>
  <si>
    <t>Inferred</t>
  </si>
  <si>
    <t>4a</t>
  </si>
  <si>
    <t>1.5-2 years (pre-tx)</t>
  </si>
  <si>
    <t>3-5x</t>
  </si>
  <si>
    <t>Given</t>
  </si>
  <si>
    <t>Post</t>
  </si>
  <si>
    <t>4b</t>
  </si>
  <si>
    <t xml:space="preserve">1.5-2 years (post-tx) </t>
  </si>
  <si>
    <t>1-3x</t>
  </si>
  <si>
    <t>2-2.5 years</t>
  </si>
  <si>
    <t>WNL</t>
  </si>
  <si>
    <t>2.5-3 years</t>
  </si>
  <si>
    <t>3-3.5 years</t>
  </si>
  <si>
    <t>3.5-4 years</t>
  </si>
  <si>
    <t>4-4.5 years</t>
  </si>
  <si>
    <t>4.5-5 years</t>
  </si>
  <si>
    <t>5-5.5 years</t>
  </si>
  <si>
    <t>5.5-6 years</t>
  </si>
  <si>
    <t>6-6.5 years</t>
  </si>
  <si>
    <t>6.5-7 years</t>
  </si>
  <si>
    <t>7-7.5 years</t>
  </si>
  <si>
    <t>7.5-8 years</t>
  </si>
  <si>
    <t>8-8.5 years</t>
  </si>
  <si>
    <t>8.5-9 years</t>
  </si>
  <si>
    <t>9-9.5 years</t>
  </si>
  <si>
    <t>9.5-10 years</t>
  </si>
  <si>
    <t>10-10.5 years</t>
  </si>
  <si>
    <t>10.5-11 years</t>
  </si>
  <si>
    <t xml:space="preserve">ALT Grade </t>
  </si>
  <si>
    <t xml:space="preserve">ALT ULN Source </t>
  </si>
  <si>
    <t xml:space="preserve"># of ALT </t>
  </si>
  <si>
    <t xml:space="preserve">ALT #6 </t>
  </si>
  <si>
    <t>PR/INR Grade</t>
  </si>
  <si>
    <t>PT Ratio</t>
  </si>
  <si>
    <t>PT Average</t>
  </si>
  <si>
    <t xml:space="preserve"># of PT/INR Values </t>
  </si>
  <si>
    <t>PT ULN</t>
  </si>
  <si>
    <t>PT #1</t>
  </si>
  <si>
    <t>0-1 year</t>
  </si>
  <si>
    <t>1-2 years</t>
  </si>
  <si>
    <t>2-3 years</t>
  </si>
  <si>
    <t>3-4 years</t>
  </si>
  <si>
    <t>4-5 years</t>
  </si>
  <si>
    <t>5-6 years</t>
  </si>
  <si>
    <t>6-7 years</t>
  </si>
  <si>
    <t>7-8 years</t>
  </si>
  <si>
    <t>8-9 years</t>
  </si>
  <si>
    <t>9-10 years</t>
  </si>
  <si>
    <t>10-11 years</t>
  </si>
  <si>
    <t>11-12 years</t>
  </si>
  <si>
    <t>12-13 years</t>
  </si>
  <si>
    <t>13-14 years</t>
  </si>
  <si>
    <t>14-15 years</t>
  </si>
  <si>
    <t>15-16 years</t>
  </si>
  <si>
    <t>16-17 years</t>
  </si>
  <si>
    <t>17-18 years</t>
  </si>
  <si>
    <t>18-19 years</t>
  </si>
  <si>
    <t>19-20 years</t>
  </si>
  <si>
    <t>20-21 years</t>
  </si>
  <si>
    <t>21-22 years</t>
  </si>
  <si>
    <t>22-23 years</t>
  </si>
  <si>
    <t>23-24 years</t>
  </si>
  <si>
    <t>24-25 years</t>
  </si>
  <si>
    <t>25-26 years</t>
  </si>
  <si>
    <t>26-27 years</t>
  </si>
  <si>
    <t>27-28 years</t>
  </si>
  <si>
    <t>28-29 years</t>
  </si>
  <si>
    <t xml:space="preserve">29-30 years </t>
  </si>
  <si>
    <t>ALT #1</t>
  </si>
  <si>
    <t xml:space="preserve">ALT #3 </t>
  </si>
  <si>
    <t xml:space="preserve"># of INR Values </t>
  </si>
  <si>
    <t>INR #4</t>
  </si>
  <si>
    <t>0-3 months</t>
  </si>
  <si>
    <t>3-6 months</t>
  </si>
  <si>
    <t>6-9 months</t>
  </si>
  <si>
    <t>3-5x ULN</t>
  </si>
  <si>
    <t>1.5-2.5</t>
  </si>
  <si>
    <t>9-12 months</t>
  </si>
  <si>
    <t>1-1.25 years</t>
  </si>
  <si>
    <t>1-3x ULN</t>
  </si>
  <si>
    <t xml:space="preserve">Given </t>
  </si>
  <si>
    <t>1.25-1.5 years</t>
  </si>
  <si>
    <t>&lt;1.2</t>
  </si>
  <si>
    <t>1.5-1.75 years</t>
  </si>
  <si>
    <t>1.75-2 years</t>
  </si>
  <si>
    <t xml:space="preserve">Age Range </t>
  </si>
  <si>
    <t>1.5-2 years</t>
  </si>
  <si>
    <t>11-11.5 years</t>
  </si>
  <si>
    <t>11.5-12 years</t>
  </si>
  <si>
    <t>12-12.5 years</t>
  </si>
  <si>
    <t>12.5-13 years</t>
  </si>
  <si>
    <t>13-13.5 years</t>
  </si>
  <si>
    <t xml:space="preserve">Inferred </t>
  </si>
  <si>
    <t>13.5-14 years</t>
  </si>
  <si>
    <t>PT/INR Grade</t>
  </si>
  <si>
    <t xml:space="preserve">INR/PT Ratio Average </t>
  </si>
  <si>
    <t>PT #1 Ratio</t>
  </si>
  <si>
    <t>Midpoint of Normal PT Range</t>
  </si>
  <si>
    <t>~</t>
  </si>
  <si>
    <t xml:space="preserve">GIven </t>
  </si>
  <si>
    <t># of ALT</t>
  </si>
  <si>
    <t>ALT #4</t>
  </si>
  <si>
    <t xml:space="preserve">ALT #5 </t>
  </si>
  <si>
    <t>ALT #6</t>
  </si>
  <si>
    <t>ALT  #7</t>
  </si>
  <si>
    <t>On anti-coagulation?</t>
  </si>
  <si>
    <t>INR #5</t>
  </si>
  <si>
    <t>INR #6</t>
  </si>
  <si>
    <t>&gt;5x ULN</t>
  </si>
  <si>
    <t xml:space="preserve">11-12 years </t>
  </si>
  <si>
    <t xml:space="preserve">15-16 years </t>
  </si>
  <si>
    <t>1.2-1.5</t>
  </si>
  <si>
    <t>Yes</t>
  </si>
  <si>
    <t>26-27  years</t>
  </si>
  <si>
    <t>&gt;2.5</t>
  </si>
  <si>
    <t>30-31 years</t>
  </si>
  <si>
    <t xml:space="preserve">31-32 years </t>
  </si>
  <si>
    <t xml:space="preserve">32-33 years </t>
  </si>
  <si>
    <t>INR/PT Ratio Average</t>
  </si>
  <si>
    <t xml:space="preserve">PT #1 Value (sec) </t>
  </si>
  <si>
    <t xml:space="preserve">Midpoint of PT normal range </t>
  </si>
  <si>
    <t xml:space="preserve">6-6.5 years </t>
  </si>
  <si>
    <t xml:space="preserve">ALT Source </t>
  </si>
  <si>
    <t>INR#1</t>
  </si>
  <si>
    <t xml:space="preserve">5-5.5 years </t>
  </si>
  <si>
    <t xml:space="preserve"># of INR  Values </t>
  </si>
  <si>
    <t>PT ULN Source</t>
  </si>
  <si>
    <t>PT normal range</t>
  </si>
  <si>
    <t>9 months - 1 year</t>
  </si>
  <si>
    <t>10 months</t>
  </si>
  <si>
    <t>Genotype</t>
  </si>
  <si>
    <t>Age (months)</t>
  </si>
  <si>
    <t>Average</t>
  </si>
  <si>
    <t>Wild-type</t>
  </si>
  <si>
    <r>
      <t>Gbe1</t>
    </r>
    <r>
      <rPr>
        <i/>
        <vertAlign val="superscript"/>
        <sz val="11"/>
        <color rgb="FF000000"/>
        <rFont val="Calibri"/>
        <family val="2"/>
        <scheme val="minor"/>
      </rPr>
      <t>ys/ys</t>
    </r>
  </si>
  <si>
    <t xml:space="preserve">Cannot calculate ratio (INR equivalent) without the normal range for PT </t>
  </si>
  <si>
    <t>Gbe1ys/ys</t>
  </si>
  <si>
    <t>% Area Measurements</t>
  </si>
  <si>
    <t>Liver fibrosis: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</si>
</sst>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rgb="FF7030A0"/>
      <name val="Calibri"/>
      <family val="2"/>
      <scheme val="minor"/>
    </font>
    <font>
      <sz val="12"/>
      <color theme="9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1"/>
      <name val="Calibri (Body)"/>
    </font>
    <font>
      <i/>
      <sz val="12"/>
      <color rgb="FF7030A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i/>
      <vertAlign val="superscript"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4" tint="0.79998168889431442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56">
    <xf numFmtId="0" fontId="0" fillId="0" borderId="0" xfId="0"/>
    <xf numFmtId="0" fontId="4" fillId="2" borderId="1" xfId="1" applyFont="1" applyFill="1" applyBorder="1" applyAlignment="1">
      <alignment horizontal="center" wrapText="1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right" vertical="center"/>
    </xf>
    <xf numFmtId="0" fontId="2" fillId="3" borderId="4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/>
    </xf>
    <xf numFmtId="0" fontId="2" fillId="4" borderId="4" xfId="1" applyFont="1" applyFill="1" applyBorder="1" applyAlignment="1">
      <alignment horizontal="center" vertical="center"/>
    </xf>
    <xf numFmtId="0" fontId="2" fillId="4" borderId="3" xfId="1" applyFont="1" applyFill="1" applyBorder="1" applyAlignment="1">
      <alignment horizontal="center" vertical="center"/>
    </xf>
    <xf numFmtId="0" fontId="2" fillId="4" borderId="5" xfId="1" applyFont="1" applyFill="1" applyBorder="1" applyAlignment="1">
      <alignment horizontal="center" vertical="center"/>
    </xf>
    <xf numFmtId="0" fontId="2" fillId="4" borderId="2" xfId="1" applyFont="1" applyFill="1" applyBorder="1" applyAlignment="1">
      <alignment horizontal="center" vertical="center"/>
    </xf>
    <xf numFmtId="0" fontId="3" fillId="0" borderId="0" xfId="1"/>
    <xf numFmtId="0" fontId="3" fillId="2" borderId="1" xfId="1" applyFill="1" applyBorder="1"/>
    <xf numFmtId="0" fontId="3" fillId="2" borderId="6" xfId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right" vertical="center"/>
    </xf>
    <xf numFmtId="0" fontId="3" fillId="3" borderId="8" xfId="1" applyFill="1" applyBorder="1" applyAlignment="1">
      <alignment horizontal="center"/>
    </xf>
    <xf numFmtId="0" fontId="3" fillId="3" borderId="6" xfId="1" applyFill="1" applyBorder="1"/>
    <xf numFmtId="0" fontId="3" fillId="3" borderId="6" xfId="1" applyFill="1" applyBorder="1" applyAlignment="1">
      <alignment horizontal="center"/>
    </xf>
    <xf numFmtId="0" fontId="3" fillId="3" borderId="7" xfId="1" applyFill="1" applyBorder="1" applyAlignment="1">
      <alignment horizontal="center"/>
    </xf>
    <xf numFmtId="0" fontId="3" fillId="3" borderId="7" xfId="1" applyFill="1" applyBorder="1"/>
    <xf numFmtId="0" fontId="3" fillId="4" borderId="8" xfId="1" applyFill="1" applyBorder="1" applyAlignment="1">
      <alignment horizontal="center"/>
    </xf>
    <xf numFmtId="0" fontId="3" fillId="4" borderId="7" xfId="1" applyFill="1" applyBorder="1" applyAlignment="1">
      <alignment horizontal="center"/>
    </xf>
    <xf numFmtId="0" fontId="3" fillId="4" borderId="1" xfId="1" applyFill="1" applyBorder="1" applyAlignment="1">
      <alignment horizontal="center"/>
    </xf>
    <xf numFmtId="0" fontId="3" fillId="4" borderId="6" xfId="1" applyFill="1" applyBorder="1"/>
    <xf numFmtId="0" fontId="3" fillId="4" borderId="7" xfId="1" applyFill="1" applyBorder="1"/>
    <xf numFmtId="0" fontId="7" fillId="3" borderId="6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16" fontId="6" fillId="2" borderId="7" xfId="1" applyNumberFormat="1" applyFont="1" applyFill="1" applyBorder="1" applyAlignment="1">
      <alignment horizontal="right" vertical="center"/>
    </xf>
    <xf numFmtId="0" fontId="5" fillId="2" borderId="2" xfId="1" applyFont="1" applyFill="1" applyBorder="1" applyAlignment="1">
      <alignment horizontal="right" vertical="center"/>
    </xf>
    <xf numFmtId="0" fontId="2" fillId="3" borderId="5" xfId="1" applyFont="1" applyFill="1" applyBorder="1" applyAlignment="1">
      <alignment horizontal="center" vertical="center"/>
    </xf>
    <xf numFmtId="0" fontId="3" fillId="2" borderId="6" xfId="1" applyFill="1" applyBorder="1" applyAlignment="1">
      <alignment vertical="center"/>
    </xf>
    <xf numFmtId="0" fontId="3" fillId="3" borderId="1" xfId="1" applyFill="1" applyBorder="1" applyAlignment="1">
      <alignment horizontal="center"/>
    </xf>
    <xf numFmtId="0" fontId="3" fillId="4" borderId="6" xfId="1" applyFill="1" applyBorder="1" applyAlignment="1">
      <alignment horizontal="center"/>
    </xf>
    <xf numFmtId="0" fontId="9" fillId="5" borderId="6" xfId="1" applyFont="1" applyFill="1" applyBorder="1"/>
    <xf numFmtId="0" fontId="9" fillId="5" borderId="7" xfId="1" applyFont="1" applyFill="1" applyBorder="1"/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right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4" borderId="4" xfId="1" applyFont="1" applyFill="1" applyBorder="1" applyAlignment="1">
      <alignment horizontal="center" vertical="center" wrapText="1"/>
    </xf>
    <xf numFmtId="0" fontId="2" fillId="4" borderId="3" xfId="1" applyFont="1" applyFill="1" applyBorder="1" applyAlignment="1">
      <alignment horizontal="center" vertical="center" wrapText="1"/>
    </xf>
    <xf numFmtId="0" fontId="2" fillId="4" borderId="5" xfId="1" applyFont="1" applyFill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 wrapText="1"/>
    </xf>
    <xf numFmtId="0" fontId="3" fillId="0" borderId="0" xfId="1" applyAlignment="1">
      <alignment wrapText="1"/>
    </xf>
    <xf numFmtId="0" fontId="3" fillId="4" borderId="1" xfId="1" applyFill="1" applyBorder="1"/>
    <xf numFmtId="0" fontId="3" fillId="0" borderId="9" xfId="1" applyBorder="1"/>
    <xf numFmtId="0" fontId="10" fillId="6" borderId="2" xfId="1" applyFont="1" applyFill="1" applyBorder="1" applyAlignment="1">
      <alignment horizontal="left" vertical="center" wrapText="1"/>
    </xf>
    <xf numFmtId="0" fontId="11" fillId="5" borderId="2" xfId="1" applyFont="1" applyFill="1" applyBorder="1" applyAlignment="1">
      <alignment horizontal="center" vertical="center" wrapText="1"/>
    </xf>
    <xf numFmtId="0" fontId="11" fillId="5" borderId="3" xfId="1" applyFont="1" applyFill="1" applyBorder="1" applyAlignment="1">
      <alignment horizontal="center" vertical="center" wrapText="1"/>
    </xf>
    <xf numFmtId="0" fontId="11" fillId="7" borderId="2" xfId="1" applyFont="1" applyFill="1" applyBorder="1" applyAlignment="1">
      <alignment horizontal="center" vertical="center" wrapText="1"/>
    </xf>
    <xf numFmtId="0" fontId="11" fillId="7" borderId="3" xfId="1" applyFont="1" applyFill="1" applyBorder="1" applyAlignment="1">
      <alignment horizontal="center" vertical="center" wrapText="1"/>
    </xf>
    <xf numFmtId="0" fontId="12" fillId="6" borderId="2" xfId="1" applyFont="1" applyFill="1" applyBorder="1" applyAlignment="1">
      <alignment horizontal="left" vertical="center"/>
    </xf>
    <xf numFmtId="0" fontId="13" fillId="6" borderId="3" xfId="1" applyFont="1" applyFill="1" applyBorder="1" applyAlignment="1">
      <alignment horizontal="left" vertical="center"/>
    </xf>
    <xf numFmtId="0" fontId="12" fillId="5" borderId="2" xfId="1" applyFont="1" applyFill="1" applyBorder="1" applyAlignment="1">
      <alignment horizontal="center"/>
    </xf>
    <xf numFmtId="0" fontId="12" fillId="5" borderId="3" xfId="1" applyFont="1" applyFill="1" applyBorder="1" applyAlignment="1">
      <alignment horizontal="center"/>
    </xf>
    <xf numFmtId="0" fontId="12" fillId="7" borderId="2" xfId="1" applyFont="1" applyFill="1" applyBorder="1" applyAlignment="1">
      <alignment horizontal="center"/>
    </xf>
    <xf numFmtId="0" fontId="12" fillId="7" borderId="3" xfId="1" applyFont="1" applyFill="1" applyBorder="1" applyAlignment="1">
      <alignment horizontal="center"/>
    </xf>
    <xf numFmtId="0" fontId="12" fillId="7" borderId="2" xfId="1" applyFont="1" applyFill="1" applyBorder="1"/>
    <xf numFmtId="0" fontId="12" fillId="7" borderId="3" xfId="1" applyFont="1" applyFill="1" applyBorder="1"/>
    <xf numFmtId="0" fontId="12" fillId="7" borderId="6" xfId="1" applyFont="1" applyFill="1" applyBorder="1"/>
    <xf numFmtId="0" fontId="7" fillId="5" borderId="2" xfId="1" applyFont="1" applyFill="1" applyBorder="1" applyAlignment="1">
      <alignment horizontal="center"/>
    </xf>
    <xf numFmtId="0" fontId="7" fillId="5" borderId="6" xfId="1" applyFont="1" applyFill="1" applyBorder="1" applyAlignment="1">
      <alignment horizontal="center"/>
    </xf>
    <xf numFmtId="0" fontId="8" fillId="5" borderId="6" xfId="1" applyFont="1" applyFill="1" applyBorder="1" applyAlignment="1">
      <alignment horizontal="center"/>
    </xf>
    <xf numFmtId="0" fontId="8" fillId="5" borderId="2" xfId="1" applyFont="1" applyFill="1" applyBorder="1" applyAlignment="1">
      <alignment horizontal="center"/>
    </xf>
    <xf numFmtId="0" fontId="3" fillId="0" borderId="0" xfId="1" applyAlignment="1">
      <alignment horizontal="left"/>
    </xf>
    <xf numFmtId="0" fontId="3" fillId="0" borderId="0" xfId="1" applyAlignment="1">
      <alignment horizontal="center"/>
    </xf>
    <xf numFmtId="0" fontId="14" fillId="6" borderId="3" xfId="1" applyFont="1" applyFill="1" applyBorder="1" applyAlignment="1">
      <alignment horizontal="left" vertical="center"/>
    </xf>
    <xf numFmtId="16" fontId="14" fillId="6" borderId="3" xfId="1" applyNumberFormat="1" applyFont="1" applyFill="1" applyBorder="1" applyAlignment="1">
      <alignment horizontal="left" vertical="center"/>
    </xf>
    <xf numFmtId="0" fontId="15" fillId="3" borderId="7" xfId="1" applyFont="1" applyFill="1" applyBorder="1"/>
    <xf numFmtId="0" fontId="5" fillId="2" borderId="2" xfId="1" applyFont="1" applyFill="1" applyBorder="1" applyAlignment="1">
      <alignment horizontal="right" vertical="center" wrapText="1"/>
    </xf>
    <xf numFmtId="0" fontId="9" fillId="5" borderId="6" xfId="1" applyFont="1" applyFill="1" applyBorder="1" applyAlignment="1">
      <alignment horizontal="center"/>
    </xf>
    <xf numFmtId="0" fontId="9" fillId="5" borderId="7" xfId="1" applyFont="1" applyFill="1" applyBorder="1" applyAlignment="1">
      <alignment horizontal="center"/>
    </xf>
    <xf numFmtId="0" fontId="10" fillId="6" borderId="2" xfId="1" applyFont="1" applyFill="1" applyBorder="1" applyAlignment="1">
      <alignment horizontal="left" vertical="center"/>
    </xf>
    <xf numFmtId="0" fontId="11" fillId="5" borderId="2" xfId="1" applyFont="1" applyFill="1" applyBorder="1" applyAlignment="1">
      <alignment horizontal="center" vertical="center"/>
    </xf>
    <xf numFmtId="0" fontId="11" fillId="5" borderId="3" xfId="1" applyFont="1" applyFill="1" applyBorder="1" applyAlignment="1">
      <alignment horizontal="center" vertical="center"/>
    </xf>
    <xf numFmtId="0" fontId="11" fillId="5" borderId="8" xfId="1" applyFont="1" applyFill="1" applyBorder="1" applyAlignment="1">
      <alignment horizontal="center" vertical="center"/>
    </xf>
    <xf numFmtId="0" fontId="11" fillId="5" borderId="6" xfId="1" applyFont="1" applyFill="1" applyBorder="1" applyAlignment="1">
      <alignment horizontal="center" vertical="center"/>
    </xf>
    <xf numFmtId="0" fontId="11" fillId="5" borderId="7" xfId="1" applyFont="1" applyFill="1" applyBorder="1" applyAlignment="1">
      <alignment horizontal="center" vertical="center"/>
    </xf>
    <xf numFmtId="0" fontId="11" fillId="7" borderId="2" xfId="1" applyFont="1" applyFill="1" applyBorder="1" applyAlignment="1">
      <alignment horizontal="center" vertical="center"/>
    </xf>
    <xf numFmtId="0" fontId="11" fillId="7" borderId="3" xfId="1" applyFont="1" applyFill="1" applyBorder="1" applyAlignment="1">
      <alignment horizontal="center" vertical="center"/>
    </xf>
    <xf numFmtId="0" fontId="13" fillId="6" borderId="3" xfId="1" applyFont="1" applyFill="1" applyBorder="1" applyAlignment="1">
      <alignment horizontal="right" vertical="center"/>
    </xf>
    <xf numFmtId="0" fontId="12" fillId="5" borderId="8" xfId="1" applyFont="1" applyFill="1" applyBorder="1" applyAlignment="1">
      <alignment horizontal="center"/>
    </xf>
    <xf numFmtId="0" fontId="12" fillId="5" borderId="6" xfId="1" applyFont="1" applyFill="1" applyBorder="1" applyAlignment="1">
      <alignment horizontal="center"/>
    </xf>
    <xf numFmtId="0" fontId="12" fillId="5" borderId="7" xfId="1" applyFont="1" applyFill="1" applyBorder="1" applyAlignment="1">
      <alignment horizontal="center"/>
    </xf>
    <xf numFmtId="16" fontId="13" fillId="6" borderId="3" xfId="1" applyNumberFormat="1" applyFont="1" applyFill="1" applyBorder="1" applyAlignment="1">
      <alignment horizontal="right" vertical="center"/>
    </xf>
    <xf numFmtId="0" fontId="8" fillId="3" borderId="2" xfId="1" applyFont="1" applyFill="1" applyBorder="1" applyAlignment="1">
      <alignment horizontal="center"/>
    </xf>
    <xf numFmtId="0" fontId="3" fillId="0" borderId="10" xfId="1" applyBorder="1"/>
    <xf numFmtId="0" fontId="10" fillId="6" borderId="2" xfId="1" applyFont="1" applyFill="1" applyBorder="1" applyAlignment="1">
      <alignment horizontal="right" vertical="center" wrapText="1"/>
    </xf>
    <xf numFmtId="0" fontId="9" fillId="6" borderId="2" xfId="1" applyFont="1" applyFill="1" applyBorder="1" applyAlignment="1">
      <alignment vertical="center"/>
    </xf>
    <xf numFmtId="0" fontId="9" fillId="5" borderId="2" xfId="1" applyFont="1" applyFill="1" applyBorder="1" applyAlignment="1">
      <alignment horizontal="center"/>
    </xf>
    <xf numFmtId="0" fontId="9" fillId="5" borderId="2" xfId="1" applyFont="1" applyFill="1" applyBorder="1"/>
    <xf numFmtId="0" fontId="9" fillId="5" borderId="3" xfId="1" applyFont="1" applyFill="1" applyBorder="1" applyAlignment="1">
      <alignment horizontal="center"/>
    </xf>
    <xf numFmtId="0" fontId="9" fillId="5" borderId="3" xfId="1" applyFont="1" applyFill="1" applyBorder="1"/>
    <xf numFmtId="0" fontId="9" fillId="7" borderId="2" xfId="1" applyFont="1" applyFill="1" applyBorder="1" applyAlignment="1">
      <alignment horizontal="center"/>
    </xf>
    <xf numFmtId="0" fontId="9" fillId="7" borderId="3" xfId="1" applyFont="1" applyFill="1" applyBorder="1" applyAlignment="1">
      <alignment horizontal="center"/>
    </xf>
    <xf numFmtId="0" fontId="9" fillId="7" borderId="3" xfId="1" applyFont="1" applyFill="1" applyBorder="1"/>
    <xf numFmtId="0" fontId="16" fillId="5" borderId="2" xfId="1" applyFont="1" applyFill="1" applyBorder="1" applyAlignment="1">
      <alignment horizontal="center"/>
    </xf>
    <xf numFmtId="0" fontId="17" fillId="5" borderId="2" xfId="1" applyFont="1" applyFill="1" applyBorder="1" applyAlignment="1">
      <alignment horizontal="center"/>
    </xf>
    <xf numFmtId="0" fontId="1" fillId="7" borderId="3" xfId="1" applyFont="1" applyFill="1" applyBorder="1" applyAlignment="1">
      <alignment horizontal="center"/>
    </xf>
    <xf numFmtId="0" fontId="18" fillId="8" borderId="2" xfId="1" applyFont="1" applyFill="1" applyBorder="1" applyAlignment="1">
      <alignment horizontal="center"/>
    </xf>
    <xf numFmtId="0" fontId="3" fillId="4" borderId="8" xfId="1" applyFill="1" applyBorder="1"/>
    <xf numFmtId="0" fontId="3" fillId="3" borderId="1" xfId="1" applyFill="1" applyBorder="1"/>
    <xf numFmtId="0" fontId="3" fillId="4" borderId="0" xfId="1" applyFill="1"/>
    <xf numFmtId="0" fontId="3" fillId="4" borderId="11" xfId="1" applyFill="1" applyBorder="1"/>
    <xf numFmtId="0" fontId="3" fillId="4" borderId="12" xfId="1" applyFill="1" applyBorder="1"/>
    <xf numFmtId="0" fontId="3" fillId="4" borderId="9" xfId="1" applyFill="1" applyBorder="1"/>
    <xf numFmtId="0" fontId="3" fillId="4" borderId="13" xfId="1" applyFill="1" applyBorder="1"/>
    <xf numFmtId="0" fontId="11" fillId="5" borderId="5" xfId="1" applyFont="1" applyFill="1" applyBorder="1" applyAlignment="1">
      <alignment horizontal="center" vertical="center"/>
    </xf>
    <xf numFmtId="0" fontId="12" fillId="5" borderId="5" xfId="1" applyFont="1" applyFill="1" applyBorder="1" applyAlignment="1">
      <alignment horizontal="center"/>
    </xf>
    <xf numFmtId="0" fontId="7" fillId="3" borderId="2" xfId="1" applyFont="1" applyFill="1" applyBorder="1" applyAlignment="1">
      <alignment horizontal="center"/>
    </xf>
    <xf numFmtId="0" fontId="19" fillId="5" borderId="6" xfId="1" applyFont="1" applyFill="1" applyBorder="1" applyAlignment="1">
      <alignment horizontal="center"/>
    </xf>
    <xf numFmtId="0" fontId="19" fillId="5" borderId="2" xfId="1" applyFont="1" applyFill="1" applyBorder="1" applyAlignment="1">
      <alignment horizontal="center"/>
    </xf>
    <xf numFmtId="0" fontId="10" fillId="6" borderId="2" xfId="1" applyFont="1" applyFill="1" applyBorder="1" applyAlignment="1">
      <alignment horizontal="left" wrapText="1"/>
    </xf>
    <xf numFmtId="0" fontId="12" fillId="6" borderId="2" xfId="1" applyFont="1" applyFill="1" applyBorder="1" applyAlignment="1">
      <alignment horizontal="left"/>
    </xf>
    <xf numFmtId="0" fontId="12" fillId="6" borderId="6" xfId="1" applyFont="1" applyFill="1" applyBorder="1" applyAlignment="1">
      <alignment horizontal="left"/>
    </xf>
    <xf numFmtId="0" fontId="13" fillId="6" borderId="7" xfId="1" applyFont="1" applyFill="1" applyBorder="1" applyAlignment="1">
      <alignment horizontal="right" vertical="center"/>
    </xf>
    <xf numFmtId="0" fontId="12" fillId="5" borderId="6" xfId="1" applyFont="1" applyFill="1" applyBorder="1"/>
    <xf numFmtId="0" fontId="12" fillId="5" borderId="7" xfId="1" applyFont="1" applyFill="1" applyBorder="1"/>
    <xf numFmtId="0" fontId="12" fillId="7" borderId="7" xfId="1" applyFont="1" applyFill="1" applyBorder="1"/>
    <xf numFmtId="0" fontId="20" fillId="5" borderId="2" xfId="1" applyFont="1" applyFill="1" applyBorder="1" applyAlignment="1">
      <alignment horizontal="center"/>
    </xf>
    <xf numFmtId="0" fontId="12" fillId="5" borderId="9" xfId="1" applyFont="1" applyFill="1" applyBorder="1" applyAlignment="1">
      <alignment horizontal="center"/>
    </xf>
    <xf numFmtId="0" fontId="12" fillId="5" borderId="13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6" xfId="1" applyFont="1" applyFill="1" applyBorder="1" applyAlignment="1">
      <alignment horizontal="center"/>
    </xf>
    <xf numFmtId="0" fontId="14" fillId="6" borderId="3" xfId="1" applyFont="1" applyFill="1" applyBorder="1" applyAlignment="1">
      <alignment horizontal="right" vertical="center"/>
    </xf>
    <xf numFmtId="0" fontId="14" fillId="2" borderId="7" xfId="1" applyFont="1" applyFill="1" applyBorder="1" applyAlignment="1">
      <alignment horizontal="right" vertical="center"/>
    </xf>
    <xf numFmtId="0" fontId="12" fillId="9" borderId="2" xfId="1" applyFont="1" applyFill="1" applyBorder="1" applyAlignment="1">
      <alignment horizontal="center"/>
    </xf>
    <xf numFmtId="0" fontId="9" fillId="9" borderId="2" xfId="1" applyFont="1" applyFill="1" applyBorder="1" applyAlignment="1">
      <alignment horizontal="center"/>
    </xf>
    <xf numFmtId="0" fontId="9" fillId="3" borderId="2" xfId="1" applyFont="1" applyFill="1" applyBorder="1" applyAlignment="1">
      <alignment horizontal="center"/>
    </xf>
    <xf numFmtId="16" fontId="14" fillId="6" borderId="3" xfId="1" applyNumberFormat="1" applyFont="1" applyFill="1" applyBorder="1" applyAlignment="1">
      <alignment horizontal="right" vertical="center"/>
    </xf>
    <xf numFmtId="0" fontId="17" fillId="3" borderId="6" xfId="1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11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3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2" fontId="22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23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9" fillId="7" borderId="2" xfId="1" applyFont="1" applyFill="1" applyBorder="1" applyAlignment="1">
      <alignment horizontal="left"/>
    </xf>
    <xf numFmtId="0" fontId="23" fillId="0" borderId="8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11" fillId="0" borderId="1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4B85689A-2778-48ED-B5BA-9D4AB28A42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ridget Kiely" id="{5A2769E1-4AC7-49AF-B4B5-FCBE5AD106A2}" userId="S::btk16@duke.edu::b4112078-9418-4303-9596-5c3f35508cb9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V6" dT="2023-04-07T18:03:21.05" personId="{5A2769E1-4AC7-49AF-B4B5-FCBE5AD106A2}" id="{B0C7B75D-9CA0-4988-A4FF-BB247F85DB76}">
    <text>Cannot calculate a ratio without the normal range</text>
  </threadedComment>
</ThreadedComment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24676-5F8A-4DFA-A59A-C193B2C559E5}">
  <dimension ref="A1:AB39"/>
  <sheetViews>
    <sheetView topLeftCell="B1" zoomScaleNormal="100" workbookViewId="0">
      <pane xSplit="1" topLeftCell="C1" activePane="topRight" state="frozen"/>
      <selection activeCell="B1" sqref="B1"/>
      <selection pane="topRight" activeCell="C11" sqref="C11"/>
    </sheetView>
  </sheetViews>
  <sheetFormatPr defaultColWidth="12.44140625" defaultRowHeight="18" customHeight="1"/>
  <cols>
    <col min="1" max="1" width="12.44140625" style="13"/>
    <col min="2" max="2" width="14.44140625" style="14" customWidth="1"/>
    <col min="3" max="3" width="17.77734375" style="15" customWidth="1"/>
    <col min="4" max="4" width="21.44140625" style="16" customWidth="1"/>
    <col min="5" max="5" width="12.44140625" style="17" customWidth="1"/>
    <col min="6" max="6" width="12.44140625" style="18" customWidth="1"/>
    <col min="7" max="7" width="15.5546875" style="18" customWidth="1"/>
    <col min="8" max="9" width="12.44140625" style="19" customWidth="1"/>
    <col min="10" max="10" width="12" style="17" customWidth="1"/>
    <col min="11" max="11" width="12" style="20" customWidth="1"/>
    <col min="12" max="12" width="12" style="17" customWidth="1"/>
    <col min="13" max="13" width="12" style="20" customWidth="1"/>
    <col min="14" max="14" width="12" style="17" customWidth="1"/>
    <col min="15" max="15" width="12" style="20" customWidth="1"/>
    <col min="16" max="16" width="12" style="17" customWidth="1"/>
    <col min="17" max="17" width="12" style="20" customWidth="1"/>
    <col min="18" max="18" width="12" style="17" customWidth="1"/>
    <col min="19" max="19" width="12" style="20" customWidth="1"/>
    <col min="20" max="20" width="18.33203125" style="21" customWidth="1"/>
    <col min="21" max="21" width="12.44140625" style="22"/>
    <col min="22" max="22" width="12.44140625" style="23"/>
    <col min="23" max="23" width="12" style="24" customWidth="1"/>
    <col min="24" max="24" width="12" style="25" customWidth="1"/>
    <col min="25" max="25" width="12" style="24" customWidth="1"/>
    <col min="26" max="26" width="12" style="25" customWidth="1"/>
    <col min="27" max="27" width="12" style="24" customWidth="1"/>
    <col min="28" max="28" width="12" style="25" customWidth="1"/>
    <col min="29" max="16384" width="12.44140625" style="12"/>
  </cols>
  <sheetData>
    <row r="1" spans="1:28" ht="22.95" customHeight="1">
      <c r="A1" s="1" t="s">
        <v>5</v>
      </c>
      <c r="B1" s="2" t="s">
        <v>6</v>
      </c>
      <c r="C1" s="37" t="s">
        <v>116</v>
      </c>
      <c r="D1" s="4" t="s">
        <v>7</v>
      </c>
      <c r="E1" s="5" t="s">
        <v>8</v>
      </c>
      <c r="F1" s="5" t="s">
        <v>9</v>
      </c>
      <c r="G1" s="6" t="s">
        <v>10</v>
      </c>
      <c r="H1" s="7" t="s">
        <v>11</v>
      </c>
      <c r="I1" s="7" t="s">
        <v>12</v>
      </c>
      <c r="J1" s="5" t="s">
        <v>13</v>
      </c>
      <c r="K1" s="7" t="s">
        <v>1</v>
      </c>
      <c r="L1" s="5" t="s">
        <v>14</v>
      </c>
      <c r="M1" s="7" t="s">
        <v>15</v>
      </c>
      <c r="N1" s="5" t="s">
        <v>16</v>
      </c>
      <c r="O1" s="7" t="s">
        <v>1</v>
      </c>
      <c r="P1" s="5" t="s">
        <v>17</v>
      </c>
      <c r="Q1" s="7" t="s">
        <v>1</v>
      </c>
      <c r="R1" s="5" t="s">
        <v>18</v>
      </c>
      <c r="S1" s="7" t="s">
        <v>1</v>
      </c>
      <c r="T1" s="8" t="s">
        <v>19</v>
      </c>
      <c r="U1" s="9" t="s">
        <v>20</v>
      </c>
      <c r="V1" s="10" t="s">
        <v>21</v>
      </c>
      <c r="W1" s="11" t="s">
        <v>22</v>
      </c>
      <c r="X1" s="9" t="s">
        <v>15</v>
      </c>
      <c r="Y1" s="11" t="s">
        <v>23</v>
      </c>
      <c r="Z1" s="9" t="s">
        <v>1</v>
      </c>
      <c r="AA1" s="11" t="s">
        <v>24</v>
      </c>
      <c r="AB1" s="9" t="s">
        <v>15</v>
      </c>
    </row>
    <row r="2" spans="1:28" ht="18" customHeight="1">
      <c r="A2" s="13" t="s">
        <v>25</v>
      </c>
      <c r="B2" s="14">
        <v>1</v>
      </c>
      <c r="C2" s="15" t="s">
        <v>26</v>
      </c>
      <c r="D2" s="16" t="s">
        <v>27</v>
      </c>
      <c r="E2" s="18" t="s">
        <v>27</v>
      </c>
      <c r="F2" s="18" t="s">
        <v>27</v>
      </c>
      <c r="H2" s="19" t="s">
        <v>27</v>
      </c>
      <c r="I2" s="19" t="s">
        <v>27</v>
      </c>
      <c r="T2" s="21" t="s">
        <v>27</v>
      </c>
      <c r="U2" s="22" t="s">
        <v>27</v>
      </c>
      <c r="V2" s="23">
        <v>0</v>
      </c>
    </row>
    <row r="3" spans="1:28" ht="28.05" customHeight="1">
      <c r="A3" s="13" t="s">
        <v>25</v>
      </c>
      <c r="B3" s="14">
        <v>2</v>
      </c>
      <c r="C3" s="15" t="s">
        <v>28</v>
      </c>
      <c r="D3" s="16" t="s">
        <v>27</v>
      </c>
      <c r="E3" s="18" t="s">
        <v>27</v>
      </c>
      <c r="F3" s="18" t="s">
        <v>27</v>
      </c>
      <c r="H3" s="19" t="s">
        <v>27</v>
      </c>
      <c r="I3" s="19" t="s">
        <v>27</v>
      </c>
      <c r="T3" s="21" t="s">
        <v>27</v>
      </c>
      <c r="U3" s="22" t="s">
        <v>27</v>
      </c>
      <c r="V3" s="23">
        <v>0</v>
      </c>
    </row>
    <row r="4" spans="1:28" ht="18" customHeight="1">
      <c r="A4" s="13" t="s">
        <v>25</v>
      </c>
      <c r="B4" s="14">
        <v>3</v>
      </c>
      <c r="C4" s="15" t="s">
        <v>29</v>
      </c>
      <c r="D4" s="16" t="s">
        <v>30</v>
      </c>
      <c r="E4" s="18">
        <f>H4/F4</f>
        <v>6.7333333333333334</v>
      </c>
      <c r="F4" s="26">
        <v>45</v>
      </c>
      <c r="G4" s="26" t="s">
        <v>31</v>
      </c>
      <c r="H4" s="19">
        <v>303</v>
      </c>
      <c r="I4" s="19">
        <v>1</v>
      </c>
      <c r="J4" s="17">
        <v>303</v>
      </c>
      <c r="K4" s="20">
        <v>1.33</v>
      </c>
      <c r="T4" s="21">
        <v>0</v>
      </c>
      <c r="U4" s="22">
        <v>1.1000000000000001</v>
      </c>
      <c r="V4" s="23">
        <v>1</v>
      </c>
      <c r="W4" s="24">
        <v>1.1000000000000001</v>
      </c>
      <c r="X4" s="25">
        <v>1.33</v>
      </c>
    </row>
    <row r="5" spans="1:28" ht="18" customHeight="1">
      <c r="A5" s="13" t="s">
        <v>25</v>
      </c>
      <c r="B5" s="14" t="s">
        <v>32</v>
      </c>
      <c r="C5" s="15" t="s">
        <v>33</v>
      </c>
      <c r="D5" s="16" t="s">
        <v>34</v>
      </c>
      <c r="E5" s="18">
        <f>H5/F5</f>
        <v>4.125</v>
      </c>
      <c r="F5" s="27">
        <v>40</v>
      </c>
      <c r="G5" s="27" t="s">
        <v>35</v>
      </c>
      <c r="H5" s="19">
        <f>AVERAGE(J5, L5, N5)</f>
        <v>165</v>
      </c>
      <c r="I5" s="19">
        <v>2</v>
      </c>
      <c r="J5" s="17">
        <v>171</v>
      </c>
      <c r="K5" s="20">
        <v>1.51</v>
      </c>
      <c r="L5" s="17">
        <v>159</v>
      </c>
      <c r="M5" s="20">
        <v>1.59</v>
      </c>
      <c r="T5" s="21">
        <v>0</v>
      </c>
      <c r="U5" s="22">
        <v>1</v>
      </c>
      <c r="V5" s="23">
        <v>1</v>
      </c>
      <c r="W5" s="24">
        <v>1</v>
      </c>
      <c r="X5" s="25">
        <v>1.59</v>
      </c>
    </row>
    <row r="6" spans="1:28" ht="18" customHeight="1">
      <c r="A6" s="13" t="s">
        <v>36</v>
      </c>
      <c r="B6" s="14" t="s">
        <v>37</v>
      </c>
      <c r="C6" s="15" t="s">
        <v>38</v>
      </c>
      <c r="D6" s="16" t="s">
        <v>39</v>
      </c>
      <c r="E6" s="18">
        <f t="shared" ref="E6:E24" si="0">H6/F6</f>
        <v>1.3083333333333333</v>
      </c>
      <c r="F6" s="27">
        <v>40</v>
      </c>
      <c r="G6" s="27" t="s">
        <v>35</v>
      </c>
      <c r="H6" s="19">
        <f>AVERAGE(J6, L6, N6)</f>
        <v>52.333333333333336</v>
      </c>
      <c r="I6" s="19">
        <v>3</v>
      </c>
      <c r="J6" s="17">
        <v>18</v>
      </c>
      <c r="K6" s="20">
        <v>1.73</v>
      </c>
      <c r="L6" s="17">
        <v>53</v>
      </c>
      <c r="M6" s="20">
        <v>1.92</v>
      </c>
      <c r="N6" s="17">
        <v>86</v>
      </c>
      <c r="O6" s="20">
        <v>1.94</v>
      </c>
      <c r="T6" s="21" t="s">
        <v>27</v>
      </c>
      <c r="U6" s="22" t="s">
        <v>27</v>
      </c>
      <c r="V6" s="23">
        <v>0</v>
      </c>
    </row>
    <row r="7" spans="1:28" ht="18" customHeight="1">
      <c r="A7" s="13" t="s">
        <v>36</v>
      </c>
      <c r="B7" s="14">
        <v>5</v>
      </c>
      <c r="C7" s="15" t="s">
        <v>40</v>
      </c>
      <c r="D7" s="16" t="s">
        <v>41</v>
      </c>
      <c r="E7" s="18">
        <f t="shared" si="0"/>
        <v>0.8125</v>
      </c>
      <c r="F7" s="27">
        <v>40</v>
      </c>
      <c r="G7" s="27" t="s">
        <v>35</v>
      </c>
      <c r="H7" s="19">
        <f t="shared" ref="H7:H24" si="1">AVERAGE(J7, L7, N7)</f>
        <v>32.5</v>
      </c>
      <c r="I7" s="19">
        <v>2</v>
      </c>
      <c r="J7" s="17">
        <v>38</v>
      </c>
      <c r="K7" s="20">
        <v>2.0699999999999998</v>
      </c>
      <c r="L7" s="17">
        <v>27</v>
      </c>
      <c r="M7" s="20">
        <v>2.2599999999999998</v>
      </c>
      <c r="T7" s="21" t="s">
        <v>27</v>
      </c>
      <c r="U7" s="22" t="s">
        <v>27</v>
      </c>
      <c r="V7" s="23">
        <v>0</v>
      </c>
    </row>
    <row r="8" spans="1:28" ht="18" customHeight="1">
      <c r="A8" s="13" t="s">
        <v>36</v>
      </c>
      <c r="B8" s="14">
        <v>6</v>
      </c>
      <c r="C8" s="15" t="s">
        <v>42</v>
      </c>
      <c r="D8" s="16" t="s">
        <v>41</v>
      </c>
      <c r="E8" s="18">
        <f t="shared" si="0"/>
        <v>0.85</v>
      </c>
      <c r="F8" s="27">
        <v>40</v>
      </c>
      <c r="G8" s="27" t="s">
        <v>35</v>
      </c>
      <c r="H8" s="19">
        <f t="shared" si="1"/>
        <v>34</v>
      </c>
      <c r="I8" s="19">
        <v>3</v>
      </c>
      <c r="J8" s="17">
        <v>49</v>
      </c>
      <c r="K8" s="20">
        <v>2.52</v>
      </c>
      <c r="L8" s="17">
        <v>25</v>
      </c>
      <c r="M8" s="20">
        <v>2.74</v>
      </c>
      <c r="N8" s="17">
        <v>28</v>
      </c>
      <c r="O8" s="20">
        <v>2.99</v>
      </c>
      <c r="T8" s="21" t="s">
        <v>27</v>
      </c>
      <c r="U8" s="22" t="s">
        <v>27</v>
      </c>
      <c r="V8" s="23">
        <v>0</v>
      </c>
    </row>
    <row r="9" spans="1:28" ht="18" customHeight="1">
      <c r="A9" s="13" t="s">
        <v>36</v>
      </c>
      <c r="B9" s="14">
        <v>7</v>
      </c>
      <c r="C9" s="15" t="s">
        <v>43</v>
      </c>
      <c r="D9" s="16" t="s">
        <v>41</v>
      </c>
      <c r="E9" s="18">
        <f t="shared" si="0"/>
        <v>0.95</v>
      </c>
      <c r="F9" s="27">
        <v>40</v>
      </c>
      <c r="G9" s="27" t="s">
        <v>35</v>
      </c>
      <c r="H9" s="19">
        <f t="shared" si="1"/>
        <v>38</v>
      </c>
      <c r="I9" s="19">
        <v>1</v>
      </c>
      <c r="J9" s="17">
        <v>38</v>
      </c>
      <c r="K9" s="20">
        <v>3.28</v>
      </c>
      <c r="T9" s="21" t="s">
        <v>27</v>
      </c>
      <c r="U9" s="22" t="s">
        <v>27</v>
      </c>
      <c r="V9" s="23">
        <v>0</v>
      </c>
    </row>
    <row r="10" spans="1:28" ht="18" customHeight="1">
      <c r="A10" s="13" t="s">
        <v>36</v>
      </c>
      <c r="B10" s="14">
        <v>8</v>
      </c>
      <c r="C10" s="15" t="s">
        <v>44</v>
      </c>
      <c r="D10" s="16" t="s">
        <v>41</v>
      </c>
      <c r="E10" s="18">
        <f t="shared" si="0"/>
        <v>0.875</v>
      </c>
      <c r="F10" s="27">
        <v>40</v>
      </c>
      <c r="G10" s="27" t="s">
        <v>35</v>
      </c>
      <c r="H10" s="19">
        <f t="shared" si="1"/>
        <v>35</v>
      </c>
      <c r="I10" s="19">
        <v>2</v>
      </c>
      <c r="J10" s="17">
        <v>38</v>
      </c>
      <c r="K10" s="20">
        <v>3.55</v>
      </c>
      <c r="L10" s="17">
        <v>32</v>
      </c>
      <c r="M10" s="20">
        <v>3.8</v>
      </c>
      <c r="T10" s="21">
        <v>0</v>
      </c>
      <c r="U10" s="22">
        <v>1.2</v>
      </c>
      <c r="V10" s="23">
        <v>1</v>
      </c>
      <c r="W10" s="24">
        <v>1.2</v>
      </c>
      <c r="X10" s="25">
        <v>5.95</v>
      </c>
    </row>
    <row r="11" spans="1:28" ht="18" customHeight="1">
      <c r="A11" s="13" t="s">
        <v>36</v>
      </c>
      <c r="B11" s="14">
        <v>9</v>
      </c>
      <c r="C11" s="15" t="s">
        <v>45</v>
      </c>
      <c r="D11" s="16" t="s">
        <v>39</v>
      </c>
      <c r="E11" s="18">
        <f t="shared" si="0"/>
        <v>2.0625</v>
      </c>
      <c r="F11" s="27">
        <v>40</v>
      </c>
      <c r="G11" s="27" t="s">
        <v>35</v>
      </c>
      <c r="H11" s="19">
        <f t="shared" si="1"/>
        <v>82.5</v>
      </c>
      <c r="I11" s="19">
        <v>2</v>
      </c>
      <c r="J11" s="17">
        <v>27</v>
      </c>
      <c r="K11" s="20">
        <v>4.05</v>
      </c>
      <c r="L11" s="17">
        <v>138</v>
      </c>
      <c r="M11" s="20">
        <v>4.3099999999999996</v>
      </c>
      <c r="T11" s="21" t="s">
        <v>27</v>
      </c>
      <c r="U11" s="22" t="s">
        <v>27</v>
      </c>
      <c r="V11" s="23">
        <v>0</v>
      </c>
    </row>
    <row r="12" spans="1:28" ht="18" customHeight="1">
      <c r="A12" s="13" t="s">
        <v>36</v>
      </c>
      <c r="B12" s="14">
        <v>10</v>
      </c>
      <c r="C12" s="15" t="s">
        <v>46</v>
      </c>
      <c r="D12" s="16" t="s">
        <v>39</v>
      </c>
      <c r="E12" s="18">
        <f t="shared" si="0"/>
        <v>2.1625000000000001</v>
      </c>
      <c r="F12" s="27">
        <v>40</v>
      </c>
      <c r="G12" s="27" t="s">
        <v>35</v>
      </c>
      <c r="H12" s="19">
        <f t="shared" si="1"/>
        <v>86.5</v>
      </c>
      <c r="I12" s="19">
        <v>2</v>
      </c>
      <c r="J12" s="17">
        <v>33</v>
      </c>
      <c r="K12" s="20">
        <v>4.58</v>
      </c>
      <c r="L12" s="17">
        <v>140</v>
      </c>
      <c r="M12" s="20">
        <v>4.8099999999999996</v>
      </c>
      <c r="T12" s="21" t="s">
        <v>27</v>
      </c>
      <c r="U12" s="22" t="s">
        <v>27</v>
      </c>
      <c r="V12" s="23">
        <v>0</v>
      </c>
    </row>
    <row r="13" spans="1:28" ht="18" customHeight="1">
      <c r="A13" s="13" t="s">
        <v>36</v>
      </c>
      <c r="B13" s="14">
        <v>11</v>
      </c>
      <c r="C13" s="15" t="s">
        <v>47</v>
      </c>
      <c r="D13" s="16" t="s">
        <v>41</v>
      </c>
      <c r="E13" s="18">
        <f t="shared" si="0"/>
        <v>0.875</v>
      </c>
      <c r="F13" s="27">
        <v>40</v>
      </c>
      <c r="G13" s="27" t="s">
        <v>35</v>
      </c>
      <c r="H13" s="19">
        <f t="shared" si="1"/>
        <v>35</v>
      </c>
      <c r="I13" s="19">
        <v>2</v>
      </c>
      <c r="J13" s="17">
        <v>35</v>
      </c>
      <c r="K13" s="20">
        <v>5</v>
      </c>
      <c r="L13" s="17">
        <v>35</v>
      </c>
      <c r="M13" s="20">
        <v>5.21</v>
      </c>
      <c r="T13" s="21" t="s">
        <v>27</v>
      </c>
      <c r="U13" s="22" t="s">
        <v>27</v>
      </c>
      <c r="V13" s="23">
        <v>0</v>
      </c>
    </row>
    <row r="14" spans="1:28" ht="18" customHeight="1">
      <c r="A14" s="13" t="s">
        <v>36</v>
      </c>
      <c r="B14" s="14">
        <v>12</v>
      </c>
      <c r="C14" s="15" t="s">
        <v>48</v>
      </c>
      <c r="D14" s="16" t="s">
        <v>39</v>
      </c>
      <c r="E14" s="18">
        <f t="shared" si="0"/>
        <v>1.075</v>
      </c>
      <c r="F14" s="27">
        <v>40</v>
      </c>
      <c r="G14" s="27" t="s">
        <v>35</v>
      </c>
      <c r="H14" s="19">
        <f t="shared" si="1"/>
        <v>43</v>
      </c>
      <c r="I14" s="19">
        <v>3</v>
      </c>
      <c r="J14" s="17">
        <v>75</v>
      </c>
      <c r="K14" s="20">
        <v>5.54</v>
      </c>
      <c r="L14" s="17">
        <v>29</v>
      </c>
      <c r="M14" s="20">
        <v>5.79</v>
      </c>
      <c r="N14" s="17">
        <v>25</v>
      </c>
      <c r="O14" s="20">
        <v>5.95</v>
      </c>
      <c r="T14" s="21" t="s">
        <v>27</v>
      </c>
      <c r="U14" s="22" t="s">
        <v>27</v>
      </c>
      <c r="V14" s="23">
        <v>0</v>
      </c>
    </row>
    <row r="15" spans="1:28" ht="18" customHeight="1">
      <c r="A15" s="13" t="s">
        <v>36</v>
      </c>
      <c r="B15" s="14">
        <v>13</v>
      </c>
      <c r="C15" s="15" t="s">
        <v>49</v>
      </c>
      <c r="D15" s="16" t="s">
        <v>39</v>
      </c>
      <c r="E15" s="18">
        <f t="shared" si="0"/>
        <v>1.125</v>
      </c>
      <c r="F15" s="27">
        <v>40</v>
      </c>
      <c r="G15" s="27" t="s">
        <v>35</v>
      </c>
      <c r="H15" s="19">
        <f t="shared" si="1"/>
        <v>45</v>
      </c>
      <c r="I15" s="19">
        <v>1</v>
      </c>
      <c r="J15" s="17">
        <v>45</v>
      </c>
      <c r="K15" s="20">
        <v>6.25</v>
      </c>
      <c r="T15" s="21" t="s">
        <v>27</v>
      </c>
      <c r="U15" s="22" t="s">
        <v>27</v>
      </c>
      <c r="V15" s="23">
        <v>0</v>
      </c>
    </row>
    <row r="16" spans="1:28" ht="18" customHeight="1">
      <c r="A16" s="13" t="s">
        <v>36</v>
      </c>
      <c r="B16" s="14">
        <v>14</v>
      </c>
      <c r="C16" s="15" t="s">
        <v>50</v>
      </c>
      <c r="D16" s="16" t="s">
        <v>41</v>
      </c>
      <c r="E16" s="18">
        <f t="shared" si="0"/>
        <v>0.91249999999999998</v>
      </c>
      <c r="F16" s="27">
        <v>40</v>
      </c>
      <c r="G16" s="27" t="s">
        <v>35</v>
      </c>
      <c r="H16" s="19">
        <f t="shared" si="1"/>
        <v>36.5</v>
      </c>
      <c r="I16" s="19">
        <v>2</v>
      </c>
      <c r="J16" s="17">
        <v>50</v>
      </c>
      <c r="K16" s="20">
        <v>6.52</v>
      </c>
      <c r="L16" s="17">
        <v>23</v>
      </c>
      <c r="M16" s="20">
        <v>6.73</v>
      </c>
      <c r="T16" s="21" t="s">
        <v>27</v>
      </c>
      <c r="U16" s="22" t="s">
        <v>27</v>
      </c>
      <c r="V16" s="23">
        <v>0</v>
      </c>
    </row>
    <row r="17" spans="1:24" ht="18" customHeight="1">
      <c r="A17" s="13" t="s">
        <v>36</v>
      </c>
      <c r="B17" s="14">
        <v>15</v>
      </c>
      <c r="C17" s="15" t="s">
        <v>51</v>
      </c>
      <c r="D17" s="16" t="s">
        <v>41</v>
      </c>
      <c r="E17" s="18">
        <f t="shared" si="0"/>
        <v>0.69166666666666665</v>
      </c>
      <c r="F17" s="27">
        <v>40</v>
      </c>
      <c r="G17" s="27" t="s">
        <v>35</v>
      </c>
      <c r="H17" s="19">
        <f t="shared" si="1"/>
        <v>27.666666666666668</v>
      </c>
      <c r="I17" s="19">
        <v>3</v>
      </c>
      <c r="J17" s="17">
        <v>23</v>
      </c>
      <c r="K17" s="20">
        <v>7.06</v>
      </c>
      <c r="L17" s="17">
        <v>23</v>
      </c>
      <c r="M17" s="20">
        <v>7.14</v>
      </c>
      <c r="N17" s="17">
        <v>37</v>
      </c>
      <c r="O17" s="20">
        <v>7.38</v>
      </c>
      <c r="T17" s="21" t="s">
        <v>27</v>
      </c>
      <c r="U17" s="22" t="s">
        <v>27</v>
      </c>
      <c r="V17" s="23">
        <v>0</v>
      </c>
    </row>
    <row r="18" spans="1:24" ht="18" customHeight="1">
      <c r="A18" s="13" t="s">
        <v>36</v>
      </c>
      <c r="B18" s="14">
        <v>16</v>
      </c>
      <c r="C18" s="15" t="s">
        <v>52</v>
      </c>
      <c r="D18" s="16" t="s">
        <v>41</v>
      </c>
      <c r="E18" s="18">
        <f t="shared" si="0"/>
        <v>0.65</v>
      </c>
      <c r="F18" s="27">
        <v>40</v>
      </c>
      <c r="G18" s="27" t="s">
        <v>35</v>
      </c>
      <c r="H18" s="19">
        <f t="shared" si="1"/>
        <v>26</v>
      </c>
      <c r="I18" s="19">
        <v>2</v>
      </c>
      <c r="J18" s="17">
        <v>27</v>
      </c>
      <c r="K18" s="20">
        <v>7.61</v>
      </c>
      <c r="L18" s="17">
        <v>25</v>
      </c>
      <c r="M18" s="20">
        <v>7.88</v>
      </c>
      <c r="T18" s="21" t="s">
        <v>27</v>
      </c>
      <c r="U18" s="22" t="s">
        <v>27</v>
      </c>
      <c r="V18" s="23">
        <v>0</v>
      </c>
    </row>
    <row r="19" spans="1:24" ht="18" customHeight="1">
      <c r="A19" s="13" t="s">
        <v>36</v>
      </c>
      <c r="B19" s="14">
        <v>17</v>
      </c>
      <c r="C19" s="15" t="s">
        <v>53</v>
      </c>
      <c r="D19" s="16" t="s">
        <v>41</v>
      </c>
      <c r="E19" s="18">
        <f t="shared" si="0"/>
        <v>0.5</v>
      </c>
      <c r="F19" s="27">
        <v>40</v>
      </c>
      <c r="G19" s="27" t="s">
        <v>35</v>
      </c>
      <c r="H19" s="19">
        <f t="shared" si="1"/>
        <v>20</v>
      </c>
      <c r="I19" s="19">
        <v>2</v>
      </c>
      <c r="J19" s="17">
        <v>18</v>
      </c>
      <c r="K19" s="20">
        <v>8.11</v>
      </c>
      <c r="L19" s="17">
        <v>22</v>
      </c>
      <c r="M19" s="20">
        <v>8.4</v>
      </c>
      <c r="T19" s="21" t="s">
        <v>27</v>
      </c>
      <c r="U19" s="22" t="s">
        <v>27</v>
      </c>
      <c r="V19" s="23">
        <v>0</v>
      </c>
    </row>
    <row r="20" spans="1:24" ht="18" customHeight="1">
      <c r="A20" s="13" t="s">
        <v>36</v>
      </c>
      <c r="B20" s="14">
        <v>18</v>
      </c>
      <c r="C20" s="15" t="s">
        <v>54</v>
      </c>
      <c r="D20" s="16" t="s">
        <v>41</v>
      </c>
      <c r="E20" s="18">
        <f t="shared" si="0"/>
        <v>0.45</v>
      </c>
      <c r="F20" s="27">
        <v>40</v>
      </c>
      <c r="G20" s="27" t="s">
        <v>35</v>
      </c>
      <c r="H20" s="19">
        <f t="shared" si="1"/>
        <v>18</v>
      </c>
      <c r="I20" s="19">
        <v>2</v>
      </c>
      <c r="J20" s="17">
        <v>19</v>
      </c>
      <c r="K20" s="20">
        <v>8.6199999999999992</v>
      </c>
      <c r="L20" s="17">
        <v>17</v>
      </c>
      <c r="M20" s="20">
        <v>8.8800000000000008</v>
      </c>
      <c r="T20" s="21">
        <v>0</v>
      </c>
      <c r="U20" s="22">
        <v>1.1000000000000001</v>
      </c>
      <c r="V20" s="23">
        <v>1</v>
      </c>
      <c r="W20" s="24">
        <v>1.1000000000000001</v>
      </c>
      <c r="X20" s="25">
        <v>8.8800000000000008</v>
      </c>
    </row>
    <row r="21" spans="1:24" ht="18" customHeight="1">
      <c r="A21" s="13" t="s">
        <v>36</v>
      </c>
      <c r="B21" s="14">
        <v>19</v>
      </c>
      <c r="C21" s="15" t="s">
        <v>55</v>
      </c>
      <c r="D21" s="16" t="s">
        <v>41</v>
      </c>
      <c r="E21" s="18">
        <f t="shared" si="0"/>
        <v>0.53749999999999998</v>
      </c>
      <c r="F21" s="27">
        <v>40</v>
      </c>
      <c r="G21" s="27" t="s">
        <v>35</v>
      </c>
      <c r="H21" s="19">
        <f t="shared" si="1"/>
        <v>21.5</v>
      </c>
      <c r="I21" s="19">
        <v>2</v>
      </c>
      <c r="J21" s="17">
        <v>25</v>
      </c>
      <c r="K21" s="20">
        <v>9.11</v>
      </c>
      <c r="L21" s="17">
        <v>18</v>
      </c>
      <c r="M21" s="20">
        <v>9.3000000000000007</v>
      </c>
      <c r="T21" s="21" t="s">
        <v>27</v>
      </c>
      <c r="U21" s="22" t="s">
        <v>27</v>
      </c>
      <c r="V21" s="23">
        <v>0</v>
      </c>
    </row>
    <row r="22" spans="1:24" ht="18" customHeight="1">
      <c r="A22" s="13" t="s">
        <v>36</v>
      </c>
      <c r="B22" s="14">
        <v>20</v>
      </c>
      <c r="C22" s="15" t="s">
        <v>56</v>
      </c>
      <c r="D22" s="16" t="s">
        <v>41</v>
      </c>
      <c r="E22" s="18">
        <f t="shared" si="0"/>
        <v>0.52500000000000002</v>
      </c>
      <c r="F22" s="27">
        <v>40</v>
      </c>
      <c r="G22" s="27" t="s">
        <v>35</v>
      </c>
      <c r="H22" s="19">
        <f t="shared" si="1"/>
        <v>21</v>
      </c>
      <c r="I22" s="19">
        <v>2</v>
      </c>
      <c r="J22" s="17">
        <v>19</v>
      </c>
      <c r="K22" s="20">
        <v>9.6300000000000008</v>
      </c>
      <c r="L22" s="17">
        <v>23</v>
      </c>
      <c r="M22" s="20">
        <v>9.8800000000000008</v>
      </c>
      <c r="T22" s="21">
        <v>0</v>
      </c>
      <c r="U22" s="22">
        <v>1.1000000000000001</v>
      </c>
      <c r="V22" s="23">
        <v>1</v>
      </c>
      <c r="W22" s="24">
        <v>1.1000000000000001</v>
      </c>
    </row>
    <row r="23" spans="1:24" ht="18" customHeight="1">
      <c r="A23" s="13" t="s">
        <v>36</v>
      </c>
      <c r="B23" s="14">
        <v>21</v>
      </c>
      <c r="C23" s="28" t="s">
        <v>57</v>
      </c>
      <c r="D23" s="16" t="s">
        <v>41</v>
      </c>
      <c r="E23" s="18">
        <f t="shared" si="0"/>
        <v>0.4</v>
      </c>
      <c r="F23" s="27">
        <v>40</v>
      </c>
      <c r="G23" s="27" t="s">
        <v>35</v>
      </c>
      <c r="H23" s="19">
        <f t="shared" si="1"/>
        <v>16</v>
      </c>
      <c r="I23" s="19">
        <v>1</v>
      </c>
      <c r="J23" s="17">
        <v>16</v>
      </c>
      <c r="K23" s="20">
        <v>10.14</v>
      </c>
      <c r="T23" s="21" t="s">
        <v>27</v>
      </c>
      <c r="U23" s="22" t="s">
        <v>27</v>
      </c>
      <c r="V23" s="23">
        <v>0</v>
      </c>
    </row>
    <row r="24" spans="1:24" ht="18" customHeight="1">
      <c r="A24" s="13" t="s">
        <v>36</v>
      </c>
      <c r="B24" s="14">
        <v>22</v>
      </c>
      <c r="C24" s="15" t="s">
        <v>58</v>
      </c>
      <c r="D24" s="16" t="s">
        <v>41</v>
      </c>
      <c r="E24" s="18">
        <f t="shared" si="0"/>
        <v>0.4375</v>
      </c>
      <c r="F24" s="27">
        <v>40</v>
      </c>
      <c r="G24" s="27" t="s">
        <v>35</v>
      </c>
      <c r="H24" s="19">
        <f t="shared" si="1"/>
        <v>17.5</v>
      </c>
      <c r="I24" s="19">
        <v>2</v>
      </c>
      <c r="J24" s="17">
        <v>19</v>
      </c>
      <c r="K24" s="20">
        <v>10.52</v>
      </c>
      <c r="L24" s="17">
        <v>16</v>
      </c>
      <c r="M24" s="20">
        <v>10.73</v>
      </c>
      <c r="T24" s="21" t="s">
        <v>27</v>
      </c>
      <c r="U24" s="22" t="s">
        <v>27</v>
      </c>
      <c r="V24" s="23">
        <v>0</v>
      </c>
    </row>
    <row r="39" spans="5:5" ht="18" customHeight="1">
      <c r="E39" s="17">
        <f>14/50</f>
        <v>0.28000000000000003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95235-3356-456A-AEB8-EFABBFB021FD}">
  <dimension ref="A1:Q20"/>
  <sheetViews>
    <sheetView workbookViewId="0">
      <pane xSplit="1" topLeftCell="B1" activePane="topRight" state="frozen"/>
      <selection activeCell="B1" sqref="B1"/>
      <selection pane="topRight" activeCell="B2" sqref="B2"/>
    </sheetView>
  </sheetViews>
  <sheetFormatPr defaultColWidth="12.44140625" defaultRowHeight="19.05" customHeight="1"/>
  <cols>
    <col min="1" max="1" width="14.44140625" style="31" customWidth="1"/>
    <col min="2" max="2" width="17.77734375" style="15" customWidth="1"/>
    <col min="3" max="3" width="12.44140625" style="16" customWidth="1"/>
    <col min="4" max="4" width="12.44140625" style="18" customWidth="1"/>
    <col min="5" max="5" width="9.77734375" style="17" customWidth="1"/>
    <col min="6" max="6" width="24.6640625" style="17" customWidth="1"/>
    <col min="7" max="7" width="12.44140625" style="19" customWidth="1"/>
    <col min="8" max="8" width="12.44140625" style="32" customWidth="1"/>
    <col min="9" max="9" width="12" style="17" customWidth="1"/>
    <col min="10" max="10" width="12" style="20" customWidth="1"/>
    <col min="11" max="11" width="12" style="17" customWidth="1"/>
    <col min="12" max="12" width="12" style="20" customWidth="1"/>
    <col min="13" max="13" width="18.33203125" style="21" customWidth="1"/>
    <col min="14" max="14" width="12.44140625" style="22"/>
    <col min="15" max="15" width="17.77734375" style="23" customWidth="1"/>
    <col min="16" max="16" width="12" style="24" customWidth="1"/>
    <col min="17" max="17" width="12" style="25" customWidth="1"/>
    <col min="18" max="16384" width="12.44140625" style="12"/>
  </cols>
  <sheetData>
    <row r="1" spans="1:17" ht="19.05" customHeight="1">
      <c r="A1" s="29" t="s">
        <v>6</v>
      </c>
      <c r="B1" s="3" t="s">
        <v>116</v>
      </c>
      <c r="C1" s="4" t="s">
        <v>59</v>
      </c>
      <c r="D1" s="5" t="s">
        <v>8</v>
      </c>
      <c r="E1" s="5" t="s">
        <v>9</v>
      </c>
      <c r="F1" s="5" t="s">
        <v>10</v>
      </c>
      <c r="G1" s="7" t="s">
        <v>11</v>
      </c>
      <c r="H1" s="30" t="s">
        <v>61</v>
      </c>
      <c r="I1" s="5" t="s">
        <v>13</v>
      </c>
      <c r="J1" s="7" t="s">
        <v>1</v>
      </c>
      <c r="K1" s="5" t="s">
        <v>14</v>
      </c>
      <c r="L1" s="7" t="s">
        <v>15</v>
      </c>
      <c r="M1" s="8" t="s">
        <v>19</v>
      </c>
      <c r="N1" s="9" t="s">
        <v>20</v>
      </c>
      <c r="O1" s="10" t="s">
        <v>101</v>
      </c>
      <c r="P1" s="11" t="s">
        <v>154</v>
      </c>
      <c r="Q1" s="9" t="s">
        <v>15</v>
      </c>
    </row>
    <row r="2" spans="1:17" ht="19.05" customHeight="1">
      <c r="A2" s="31">
        <v>1</v>
      </c>
      <c r="B2" s="15" t="s">
        <v>26</v>
      </c>
      <c r="C2" s="16" t="s">
        <v>27</v>
      </c>
      <c r="D2" s="18" t="s">
        <v>27</v>
      </c>
      <c r="E2" s="18" t="s">
        <v>27</v>
      </c>
      <c r="G2" s="19" t="s">
        <v>27</v>
      </c>
      <c r="H2" s="32">
        <v>0</v>
      </c>
      <c r="M2" s="21" t="s">
        <v>27</v>
      </c>
      <c r="N2" s="22" t="s">
        <v>27</v>
      </c>
      <c r="O2" s="23">
        <v>0</v>
      </c>
    </row>
    <row r="3" spans="1:17" ht="19.05" customHeight="1">
      <c r="A3" s="31">
        <v>2</v>
      </c>
      <c r="B3" s="15" t="s">
        <v>28</v>
      </c>
      <c r="C3" s="16" t="s">
        <v>34</v>
      </c>
      <c r="D3" s="18">
        <f>G3/E3</f>
        <v>3.64</v>
      </c>
      <c r="E3" s="26">
        <v>50</v>
      </c>
      <c r="F3" s="26" t="s">
        <v>123</v>
      </c>
      <c r="G3" s="19">
        <f>AVERAGE(I3, K3)</f>
        <v>182</v>
      </c>
      <c r="H3" s="32">
        <v>2</v>
      </c>
      <c r="I3" s="17">
        <v>119</v>
      </c>
      <c r="J3" s="20">
        <v>0.63</v>
      </c>
      <c r="K3" s="17">
        <v>245</v>
      </c>
      <c r="L3" s="20">
        <v>0.81</v>
      </c>
      <c r="M3" s="21" t="s">
        <v>27</v>
      </c>
      <c r="N3" s="22" t="s">
        <v>27</v>
      </c>
      <c r="O3" s="23">
        <v>0</v>
      </c>
    </row>
    <row r="4" spans="1:17" ht="19.05" customHeight="1">
      <c r="A4" s="31">
        <v>3</v>
      </c>
      <c r="B4" s="15" t="s">
        <v>29</v>
      </c>
      <c r="C4" s="16" t="s">
        <v>27</v>
      </c>
      <c r="D4" s="18" t="s">
        <v>27</v>
      </c>
      <c r="E4" s="18" t="s">
        <v>27</v>
      </c>
      <c r="F4" s="18"/>
      <c r="G4" s="19" t="s">
        <v>27</v>
      </c>
      <c r="H4" s="32">
        <v>0</v>
      </c>
      <c r="M4" s="21" t="s">
        <v>27</v>
      </c>
      <c r="N4" s="22" t="s">
        <v>27</v>
      </c>
      <c r="O4" s="23">
        <v>0</v>
      </c>
    </row>
    <row r="5" spans="1:17" ht="19.05" customHeight="1">
      <c r="A5" s="31">
        <v>4</v>
      </c>
      <c r="B5" s="15" t="s">
        <v>117</v>
      </c>
      <c r="C5" s="16" t="s">
        <v>39</v>
      </c>
      <c r="D5" s="18">
        <f t="shared" ref="D5:D11" si="0">G5/E5</f>
        <v>1.5333333333333334</v>
      </c>
      <c r="E5" s="26">
        <v>45</v>
      </c>
      <c r="F5" s="26" t="s">
        <v>123</v>
      </c>
      <c r="G5" s="19">
        <v>69</v>
      </c>
      <c r="H5" s="32">
        <v>1</v>
      </c>
      <c r="I5" s="17">
        <v>69</v>
      </c>
      <c r="J5" s="20">
        <v>1.84</v>
      </c>
      <c r="M5" s="21" t="s">
        <v>27</v>
      </c>
      <c r="N5" s="22" t="s">
        <v>27</v>
      </c>
      <c r="O5" s="23">
        <v>0</v>
      </c>
    </row>
    <row r="6" spans="1:17" ht="19.05" customHeight="1">
      <c r="A6" s="31">
        <v>5</v>
      </c>
      <c r="B6" s="15" t="s">
        <v>40</v>
      </c>
      <c r="C6" s="16" t="s">
        <v>41</v>
      </c>
      <c r="D6" s="18">
        <f t="shared" si="0"/>
        <v>0.75555555555555554</v>
      </c>
      <c r="E6" s="26">
        <v>45</v>
      </c>
      <c r="F6" s="26" t="s">
        <v>123</v>
      </c>
      <c r="G6" s="19">
        <f t="shared" ref="G6:G11" si="1">AVERAGE(I6, K6)</f>
        <v>34</v>
      </c>
      <c r="H6" s="32">
        <v>2</v>
      </c>
      <c r="I6" s="17">
        <v>36</v>
      </c>
      <c r="J6" s="20">
        <v>2.08</v>
      </c>
      <c r="K6" s="17">
        <v>32</v>
      </c>
      <c r="L6" s="20">
        <v>2.27</v>
      </c>
      <c r="M6" s="21" t="s">
        <v>113</v>
      </c>
      <c r="N6" s="22">
        <v>1.1000000000000001</v>
      </c>
      <c r="O6" s="23">
        <v>1</v>
      </c>
      <c r="P6" s="24">
        <v>1.1000000000000001</v>
      </c>
      <c r="Q6" s="25">
        <v>2.27</v>
      </c>
    </row>
    <row r="7" spans="1:17" ht="19.05" customHeight="1">
      <c r="A7" s="31">
        <v>6</v>
      </c>
      <c r="B7" s="15" t="s">
        <v>42</v>
      </c>
      <c r="C7" s="16" t="s">
        <v>41</v>
      </c>
      <c r="D7" s="18">
        <f t="shared" si="0"/>
        <v>0.9</v>
      </c>
      <c r="E7" s="27">
        <v>30</v>
      </c>
      <c r="F7" s="27" t="s">
        <v>35</v>
      </c>
      <c r="G7" s="19">
        <f t="shared" si="1"/>
        <v>27</v>
      </c>
      <c r="H7" s="32">
        <v>2</v>
      </c>
      <c r="I7" s="17">
        <v>30</v>
      </c>
      <c r="J7" s="20">
        <v>2.59</v>
      </c>
      <c r="K7" s="17">
        <v>24</v>
      </c>
      <c r="L7" s="20">
        <v>2.89</v>
      </c>
      <c r="M7" s="21" t="s">
        <v>27</v>
      </c>
      <c r="N7" s="22" t="s">
        <v>27</v>
      </c>
      <c r="O7" s="23">
        <v>0</v>
      </c>
    </row>
    <row r="8" spans="1:17" ht="19.05" customHeight="1">
      <c r="A8" s="31">
        <v>7</v>
      </c>
      <c r="B8" s="15" t="s">
        <v>43</v>
      </c>
      <c r="C8" s="16" t="s">
        <v>41</v>
      </c>
      <c r="D8" s="18">
        <f t="shared" si="0"/>
        <v>0.8833333333333333</v>
      </c>
      <c r="E8" s="27">
        <v>30</v>
      </c>
      <c r="F8" s="27" t="s">
        <v>35</v>
      </c>
      <c r="G8" s="19">
        <f t="shared" si="1"/>
        <v>26.5</v>
      </c>
      <c r="H8" s="32">
        <v>2</v>
      </c>
      <c r="I8" s="17">
        <v>30</v>
      </c>
      <c r="J8" s="20">
        <v>3.14</v>
      </c>
      <c r="K8" s="17">
        <v>23</v>
      </c>
      <c r="L8" s="20">
        <v>3.38</v>
      </c>
      <c r="M8" s="21" t="s">
        <v>27</v>
      </c>
      <c r="N8" s="22" t="s">
        <v>27</v>
      </c>
      <c r="O8" s="23">
        <v>0</v>
      </c>
    </row>
    <row r="9" spans="1:17" ht="19.05" customHeight="1">
      <c r="A9" s="31">
        <v>8</v>
      </c>
      <c r="B9" s="15" t="s">
        <v>44</v>
      </c>
      <c r="C9" s="16" t="s">
        <v>39</v>
      </c>
      <c r="D9" s="18">
        <f t="shared" si="0"/>
        <v>1.05</v>
      </c>
      <c r="E9" s="27">
        <v>30</v>
      </c>
      <c r="F9" s="27" t="s">
        <v>35</v>
      </c>
      <c r="G9" s="19">
        <f t="shared" si="1"/>
        <v>31.5</v>
      </c>
      <c r="H9" s="32">
        <v>2</v>
      </c>
      <c r="I9" s="17">
        <v>32</v>
      </c>
      <c r="J9" s="20">
        <v>3.65</v>
      </c>
      <c r="K9" s="17">
        <v>31</v>
      </c>
      <c r="L9" s="20">
        <v>3.97</v>
      </c>
      <c r="M9" s="21" t="s">
        <v>27</v>
      </c>
      <c r="N9" s="22" t="s">
        <v>27</v>
      </c>
      <c r="O9" s="23">
        <v>0</v>
      </c>
    </row>
    <row r="10" spans="1:17" ht="19.05" customHeight="1">
      <c r="A10" s="31">
        <v>9</v>
      </c>
      <c r="B10" s="15" t="s">
        <v>45</v>
      </c>
      <c r="C10" s="16" t="s">
        <v>39</v>
      </c>
      <c r="D10" s="18">
        <f t="shared" si="0"/>
        <v>1.0166666666666666</v>
      </c>
      <c r="E10" s="27">
        <v>30</v>
      </c>
      <c r="F10" s="27" t="s">
        <v>35</v>
      </c>
      <c r="G10" s="19">
        <f t="shared" si="1"/>
        <v>30.5</v>
      </c>
      <c r="H10" s="32">
        <v>2</v>
      </c>
      <c r="I10" s="17">
        <v>28</v>
      </c>
      <c r="J10" s="20">
        <v>4.1900000000000004</v>
      </c>
      <c r="K10" s="17">
        <v>33</v>
      </c>
      <c r="L10" s="20">
        <v>4.47</v>
      </c>
      <c r="M10" s="21" t="s">
        <v>113</v>
      </c>
      <c r="N10" s="22">
        <v>1.1000000000000001</v>
      </c>
      <c r="O10" s="23">
        <v>1</v>
      </c>
      <c r="P10" s="24">
        <v>1.1000000000000001</v>
      </c>
      <c r="Q10" s="25">
        <v>4.1900000000000004</v>
      </c>
    </row>
    <row r="11" spans="1:17" ht="19.05" customHeight="1">
      <c r="A11" s="31">
        <v>10</v>
      </c>
      <c r="B11" s="15" t="s">
        <v>46</v>
      </c>
      <c r="C11" s="16" t="s">
        <v>41</v>
      </c>
      <c r="D11" s="18">
        <f t="shared" si="0"/>
        <v>0.62244897959183676</v>
      </c>
      <c r="E11" s="27">
        <v>49</v>
      </c>
      <c r="F11" s="27" t="s">
        <v>35</v>
      </c>
      <c r="G11" s="19">
        <f t="shared" si="1"/>
        <v>30.5</v>
      </c>
      <c r="H11" s="32">
        <v>2</v>
      </c>
      <c r="I11" s="17">
        <v>35</v>
      </c>
      <c r="J11" s="20">
        <v>4.71</v>
      </c>
      <c r="K11" s="17">
        <v>26</v>
      </c>
      <c r="L11" s="20">
        <v>4.97</v>
      </c>
      <c r="M11" s="21" t="s">
        <v>27</v>
      </c>
      <c r="N11" s="22" t="s">
        <v>27</v>
      </c>
      <c r="O11" s="23">
        <v>0</v>
      </c>
    </row>
    <row r="12" spans="1:17" ht="19.05" customHeight="1">
      <c r="A12" s="31">
        <v>11</v>
      </c>
      <c r="B12" s="15" t="s">
        <v>155</v>
      </c>
      <c r="C12" s="16" t="s">
        <v>41</v>
      </c>
      <c r="D12" s="18">
        <f>G12/E12</f>
        <v>0.57499999999999996</v>
      </c>
      <c r="E12" s="27">
        <v>40</v>
      </c>
      <c r="F12" s="27" t="s">
        <v>35</v>
      </c>
      <c r="G12" s="19">
        <v>23</v>
      </c>
      <c r="H12" s="32">
        <v>1</v>
      </c>
      <c r="I12" s="17">
        <v>23</v>
      </c>
      <c r="J12" s="20">
        <v>5.2</v>
      </c>
      <c r="M12" s="21" t="s">
        <v>113</v>
      </c>
      <c r="N12" s="22">
        <v>1.1000000000000001</v>
      </c>
      <c r="O12" s="23">
        <v>1</v>
      </c>
      <c r="P12" s="24">
        <v>1.1000000000000001</v>
      </c>
      <c r="Q12" s="25">
        <v>5.2</v>
      </c>
    </row>
    <row r="13" spans="1:17" ht="19.05" customHeight="1">
      <c r="A13" s="31">
        <v>12</v>
      </c>
      <c r="B13" s="15" t="s">
        <v>48</v>
      </c>
      <c r="C13" s="16" t="s">
        <v>41</v>
      </c>
      <c r="D13" s="18">
        <f>G13/E13</f>
        <v>0.5714285714285714</v>
      </c>
      <c r="E13" s="27">
        <v>49</v>
      </c>
      <c r="F13" s="27" t="s">
        <v>35</v>
      </c>
      <c r="G13" s="19">
        <f>AVERAGE(I13,K13)</f>
        <v>28</v>
      </c>
      <c r="H13" s="32">
        <v>2</v>
      </c>
      <c r="I13" s="17">
        <v>30</v>
      </c>
      <c r="J13" s="20">
        <v>5.57</v>
      </c>
      <c r="K13" s="17">
        <v>26</v>
      </c>
      <c r="L13" s="20">
        <v>5.94</v>
      </c>
    </row>
    <row r="20" spans="2:2" ht="19.05" customHeight="1">
      <c r="B20" s="2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E12B1-4EE8-41F3-9BE2-497606392F60}">
  <dimension ref="A1:AA21"/>
  <sheetViews>
    <sheetView workbookViewId="0">
      <pane xSplit="1" topLeftCell="B1" activePane="topRight" state="frozen"/>
      <selection activeCell="B1" sqref="B1"/>
      <selection pane="topRight" activeCell="C8" sqref="C8"/>
    </sheetView>
  </sheetViews>
  <sheetFormatPr defaultColWidth="12.44140625" defaultRowHeight="15" customHeight="1"/>
  <cols>
    <col min="1" max="1" width="14.44140625" style="31" customWidth="1"/>
    <col min="2" max="2" width="17.77734375" style="15" customWidth="1"/>
    <col min="3" max="3" width="12.44140625" style="16" customWidth="1"/>
    <col min="4" max="5" width="12.44140625" style="18" customWidth="1"/>
    <col min="6" max="6" width="27.5546875" style="18" customWidth="1"/>
    <col min="7" max="7" width="12.44140625" style="19" customWidth="1"/>
    <col min="8" max="8" width="12.44140625" style="32" customWidth="1"/>
    <col min="9" max="9" width="12" style="17" customWidth="1"/>
    <col min="10" max="10" width="12" style="20" customWidth="1"/>
    <col min="11" max="11" width="12" style="17" customWidth="1"/>
    <col min="12" max="12" width="12" style="20" customWidth="1"/>
    <col min="13" max="13" width="12" style="17" customWidth="1"/>
    <col min="14" max="14" width="12" style="20" customWidth="1"/>
    <col min="15" max="15" width="12" style="17" customWidth="1"/>
    <col min="16" max="16" width="12" style="20" customWidth="1"/>
    <col min="17" max="17" width="12" style="17" customWidth="1"/>
    <col min="18" max="18" width="12" style="20" customWidth="1"/>
    <col min="19" max="19" width="18.33203125" style="102" customWidth="1"/>
    <col min="20" max="20" width="12.44140625" style="25"/>
    <col min="21" max="21" width="17.77734375" style="23" customWidth="1"/>
    <col min="22" max="22" width="12" style="24" customWidth="1"/>
    <col min="23" max="23" width="12" style="25" customWidth="1"/>
    <col min="24" max="24" width="12" style="24" customWidth="1"/>
    <col min="25" max="25" width="12" style="25" customWidth="1"/>
    <col min="26" max="26" width="12" style="24" customWidth="1"/>
    <col min="27" max="27" width="12" style="25" customWidth="1"/>
    <col min="28" max="16384" width="12.44140625" style="12"/>
  </cols>
  <sheetData>
    <row r="1" spans="1:27" ht="15" customHeight="1">
      <c r="A1" s="29" t="s">
        <v>6</v>
      </c>
      <c r="B1" s="3" t="s">
        <v>116</v>
      </c>
      <c r="C1" s="4" t="s">
        <v>59</v>
      </c>
      <c r="D1" s="5" t="s">
        <v>8</v>
      </c>
      <c r="E1" s="5" t="s">
        <v>9</v>
      </c>
      <c r="F1" s="5" t="s">
        <v>10</v>
      </c>
      <c r="G1" s="7" t="s">
        <v>11</v>
      </c>
      <c r="H1" s="30" t="s">
        <v>61</v>
      </c>
      <c r="I1" s="5" t="s">
        <v>13</v>
      </c>
      <c r="J1" s="7" t="s">
        <v>1</v>
      </c>
      <c r="K1" s="5" t="s">
        <v>14</v>
      </c>
      <c r="L1" s="7" t="s">
        <v>15</v>
      </c>
      <c r="M1" s="5" t="s">
        <v>16</v>
      </c>
      <c r="N1" s="7" t="s">
        <v>1</v>
      </c>
      <c r="O1" s="5" t="s">
        <v>17</v>
      </c>
      <c r="P1" s="7" t="s">
        <v>1</v>
      </c>
      <c r="Q1" s="5" t="s">
        <v>18</v>
      </c>
      <c r="R1" s="7" t="s">
        <v>1</v>
      </c>
      <c r="S1" s="8" t="s">
        <v>19</v>
      </c>
      <c r="T1" s="9" t="s">
        <v>20</v>
      </c>
      <c r="U1" s="10" t="s">
        <v>101</v>
      </c>
      <c r="V1" s="11" t="s">
        <v>154</v>
      </c>
      <c r="W1" s="9" t="s">
        <v>15</v>
      </c>
      <c r="X1" s="11" t="s">
        <v>23</v>
      </c>
      <c r="Y1" s="9" t="s">
        <v>1</v>
      </c>
      <c r="Z1" s="11" t="s">
        <v>24</v>
      </c>
      <c r="AA1" s="9" t="s">
        <v>15</v>
      </c>
    </row>
    <row r="2" spans="1:27" ht="15" customHeight="1">
      <c r="A2" s="31">
        <v>1</v>
      </c>
      <c r="B2" s="15" t="s">
        <v>26</v>
      </c>
      <c r="C2" s="16" t="s">
        <v>27</v>
      </c>
      <c r="D2" s="18" t="s">
        <v>27</v>
      </c>
      <c r="E2" s="18" t="s">
        <v>27</v>
      </c>
      <c r="G2" s="19" t="s">
        <v>27</v>
      </c>
      <c r="H2" s="32">
        <v>0</v>
      </c>
      <c r="S2" s="102" t="s">
        <v>27</v>
      </c>
      <c r="T2" s="25" t="s">
        <v>27</v>
      </c>
      <c r="U2" s="23">
        <v>0</v>
      </c>
    </row>
    <row r="3" spans="1:27" ht="15" customHeight="1">
      <c r="A3" s="31">
        <v>2</v>
      </c>
      <c r="B3" s="15" t="s">
        <v>28</v>
      </c>
      <c r="C3" s="16" t="s">
        <v>27</v>
      </c>
      <c r="D3" s="18" t="s">
        <v>27</v>
      </c>
      <c r="E3" s="18" t="s">
        <v>27</v>
      </c>
      <c r="G3" s="19" t="s">
        <v>27</v>
      </c>
      <c r="H3" s="32">
        <v>0</v>
      </c>
      <c r="S3" s="102" t="s">
        <v>27</v>
      </c>
      <c r="T3" s="25" t="s">
        <v>27</v>
      </c>
      <c r="U3" s="23">
        <v>0</v>
      </c>
    </row>
    <row r="4" spans="1:27" ht="15" customHeight="1">
      <c r="A4" s="31">
        <v>3</v>
      </c>
      <c r="B4" s="15" t="s">
        <v>29</v>
      </c>
      <c r="C4" s="16" t="s">
        <v>27</v>
      </c>
      <c r="D4" s="18" t="s">
        <v>27</v>
      </c>
      <c r="E4" s="18" t="s">
        <v>27</v>
      </c>
      <c r="G4" s="19" t="s">
        <v>27</v>
      </c>
      <c r="H4" s="32">
        <v>0</v>
      </c>
      <c r="S4" s="102" t="s">
        <v>27</v>
      </c>
      <c r="T4" s="25" t="s">
        <v>27</v>
      </c>
      <c r="U4" s="23">
        <v>0</v>
      </c>
    </row>
    <row r="5" spans="1:27" ht="15" customHeight="1">
      <c r="A5" s="31">
        <v>4</v>
      </c>
      <c r="B5" s="15" t="s">
        <v>117</v>
      </c>
      <c r="C5" s="16" t="s">
        <v>27</v>
      </c>
      <c r="D5" s="18" t="s">
        <v>27</v>
      </c>
      <c r="E5" s="18" t="s">
        <v>27</v>
      </c>
      <c r="G5" s="19" t="s">
        <v>27</v>
      </c>
      <c r="H5" s="32">
        <v>0</v>
      </c>
      <c r="S5" s="102" t="s">
        <v>27</v>
      </c>
      <c r="T5" s="25" t="s">
        <v>27</v>
      </c>
      <c r="U5" s="23">
        <v>0</v>
      </c>
    </row>
    <row r="6" spans="1:27" ht="15" customHeight="1">
      <c r="A6" s="31">
        <v>5</v>
      </c>
      <c r="B6" s="15" t="s">
        <v>40</v>
      </c>
      <c r="C6" s="16" t="s">
        <v>27</v>
      </c>
      <c r="D6" s="18" t="s">
        <v>27</v>
      </c>
      <c r="E6" s="18" t="s">
        <v>27</v>
      </c>
      <c r="G6" s="19" t="s">
        <v>27</v>
      </c>
      <c r="H6" s="32">
        <v>0</v>
      </c>
      <c r="S6" s="102" t="s">
        <v>27</v>
      </c>
      <c r="T6" s="25" t="s">
        <v>27</v>
      </c>
      <c r="U6" s="23">
        <v>0</v>
      </c>
    </row>
    <row r="7" spans="1:27" ht="15" customHeight="1">
      <c r="A7" s="31">
        <v>6</v>
      </c>
      <c r="B7" s="15" t="s">
        <v>42</v>
      </c>
      <c r="C7" s="16" t="s">
        <v>27</v>
      </c>
      <c r="D7" s="18" t="s">
        <v>27</v>
      </c>
      <c r="E7" s="18" t="s">
        <v>27</v>
      </c>
      <c r="G7" s="19" t="s">
        <v>27</v>
      </c>
      <c r="H7" s="32">
        <v>0</v>
      </c>
      <c r="S7" s="102" t="s">
        <v>27</v>
      </c>
      <c r="T7" s="25" t="s">
        <v>27</v>
      </c>
      <c r="U7" s="23">
        <v>0</v>
      </c>
    </row>
    <row r="8" spans="1:27" ht="15" customHeight="1">
      <c r="A8" s="31">
        <v>7</v>
      </c>
      <c r="B8" s="15" t="s">
        <v>43</v>
      </c>
      <c r="C8" s="16" t="s">
        <v>30</v>
      </c>
      <c r="D8" s="18">
        <f>G8/E8</f>
        <v>6.2444444444444445</v>
      </c>
      <c r="E8" s="26">
        <v>45</v>
      </c>
      <c r="F8" s="26" t="s">
        <v>31</v>
      </c>
      <c r="G8" s="19">
        <v>281</v>
      </c>
      <c r="H8" s="32">
        <v>1</v>
      </c>
      <c r="I8" s="17">
        <v>281</v>
      </c>
      <c r="J8" s="20">
        <v>3</v>
      </c>
      <c r="S8" s="102" t="s">
        <v>27</v>
      </c>
      <c r="T8" s="25" t="s">
        <v>27</v>
      </c>
      <c r="U8" s="23">
        <v>0</v>
      </c>
    </row>
    <row r="9" spans="1:27" ht="15" customHeight="1">
      <c r="A9" s="31">
        <v>8</v>
      </c>
      <c r="B9" s="15" t="s">
        <v>44</v>
      </c>
      <c r="C9" s="16" t="s">
        <v>39</v>
      </c>
      <c r="D9" s="18">
        <f>G9/E9</f>
        <v>1.92</v>
      </c>
      <c r="E9" s="27">
        <v>50</v>
      </c>
      <c r="F9" s="27" t="s">
        <v>35</v>
      </c>
      <c r="G9" s="19">
        <v>96</v>
      </c>
      <c r="H9" s="32">
        <v>1</v>
      </c>
      <c r="I9" s="17">
        <v>96</v>
      </c>
      <c r="J9" s="20">
        <v>3.96</v>
      </c>
      <c r="S9" s="102" t="s">
        <v>27</v>
      </c>
      <c r="T9" s="25" t="s">
        <v>27</v>
      </c>
      <c r="U9" s="23">
        <v>0</v>
      </c>
    </row>
    <row r="10" spans="1:27" ht="15" customHeight="1">
      <c r="A10" s="31">
        <v>9</v>
      </c>
      <c r="B10" s="15" t="s">
        <v>45</v>
      </c>
      <c r="C10" s="16" t="s">
        <v>27</v>
      </c>
      <c r="D10" s="18" t="s">
        <v>27</v>
      </c>
      <c r="E10" s="18" t="s">
        <v>27</v>
      </c>
      <c r="G10" s="19" t="s">
        <v>27</v>
      </c>
      <c r="H10" s="32">
        <v>0</v>
      </c>
      <c r="S10" s="102" t="s">
        <v>27</v>
      </c>
      <c r="T10" s="25" t="s">
        <v>27</v>
      </c>
      <c r="U10" s="23">
        <v>0</v>
      </c>
    </row>
    <row r="11" spans="1:27" ht="15" customHeight="1">
      <c r="A11" s="31">
        <v>10</v>
      </c>
      <c r="B11" s="15" t="s">
        <v>46</v>
      </c>
      <c r="C11" s="16" t="s">
        <v>27</v>
      </c>
      <c r="D11" s="18" t="s">
        <v>27</v>
      </c>
      <c r="E11" s="18" t="s">
        <v>27</v>
      </c>
      <c r="G11" s="19" t="s">
        <v>27</v>
      </c>
      <c r="H11" s="32">
        <v>0</v>
      </c>
      <c r="S11" s="102" t="s">
        <v>27</v>
      </c>
      <c r="T11" s="25" t="s">
        <v>27</v>
      </c>
      <c r="U11" s="23">
        <v>0</v>
      </c>
    </row>
    <row r="12" spans="1:27" ht="15" customHeight="1">
      <c r="A12" s="31">
        <v>11</v>
      </c>
      <c r="B12" s="15" t="s">
        <v>47</v>
      </c>
      <c r="C12" s="16" t="s">
        <v>41</v>
      </c>
      <c r="D12" s="18">
        <f t="shared" ref="D12:D17" si="0">G12/E12</f>
        <v>0.76666666666666672</v>
      </c>
      <c r="E12" s="27">
        <v>30</v>
      </c>
      <c r="F12" s="27" t="s">
        <v>35</v>
      </c>
      <c r="G12" s="19">
        <f>AVERAGE(I12, K12)</f>
        <v>23</v>
      </c>
      <c r="H12" s="32">
        <v>2</v>
      </c>
      <c r="I12" s="17">
        <v>24</v>
      </c>
      <c r="J12" s="20">
        <v>5.0999999999999996</v>
      </c>
      <c r="K12" s="17">
        <v>22</v>
      </c>
      <c r="L12" s="20">
        <v>5.32</v>
      </c>
      <c r="S12" s="102" t="s">
        <v>27</v>
      </c>
      <c r="T12" s="25" t="s">
        <v>27</v>
      </c>
      <c r="U12" s="23">
        <v>0</v>
      </c>
    </row>
    <row r="13" spans="1:27" ht="15" customHeight="1">
      <c r="A13" s="31">
        <v>12</v>
      </c>
      <c r="B13" s="15" t="s">
        <v>48</v>
      </c>
      <c r="C13" s="16" t="s">
        <v>41</v>
      </c>
      <c r="D13" s="18">
        <f t="shared" si="0"/>
        <v>0.66666666666666663</v>
      </c>
      <c r="E13" s="27">
        <v>30</v>
      </c>
      <c r="F13" s="27" t="s">
        <v>35</v>
      </c>
      <c r="G13" s="19">
        <v>20</v>
      </c>
      <c r="H13" s="32">
        <v>1</v>
      </c>
      <c r="I13" s="17">
        <v>20</v>
      </c>
      <c r="J13" s="20">
        <v>5.68</v>
      </c>
      <c r="S13" s="102" t="s">
        <v>27</v>
      </c>
      <c r="T13" s="25" t="s">
        <v>27</v>
      </c>
      <c r="U13" s="23">
        <v>0</v>
      </c>
    </row>
    <row r="14" spans="1:27" ht="15" customHeight="1">
      <c r="A14" s="31">
        <v>13</v>
      </c>
      <c r="B14" s="15" t="s">
        <v>49</v>
      </c>
      <c r="C14" s="16" t="s">
        <v>41</v>
      </c>
      <c r="D14" s="18">
        <f t="shared" si="0"/>
        <v>0.81666666666666665</v>
      </c>
      <c r="E14" s="27">
        <v>30</v>
      </c>
      <c r="F14" s="27" t="s">
        <v>35</v>
      </c>
      <c r="G14" s="19">
        <f>AVERAGE(I14, K14)</f>
        <v>24.5</v>
      </c>
      <c r="H14" s="32">
        <v>2</v>
      </c>
      <c r="I14" s="17">
        <v>24</v>
      </c>
      <c r="J14" s="20">
        <v>6.2</v>
      </c>
      <c r="K14" s="17">
        <v>25</v>
      </c>
      <c r="L14" s="20">
        <v>6.45</v>
      </c>
      <c r="S14" s="102" t="s">
        <v>27</v>
      </c>
      <c r="T14" s="25" t="s">
        <v>27</v>
      </c>
      <c r="U14" s="23">
        <v>0</v>
      </c>
    </row>
    <row r="15" spans="1:27" ht="15" customHeight="1">
      <c r="A15" s="31">
        <v>14</v>
      </c>
      <c r="B15" s="15" t="s">
        <v>50</v>
      </c>
      <c r="C15" s="16" t="s">
        <v>41</v>
      </c>
      <c r="D15" s="18">
        <f t="shared" si="0"/>
        <v>0.73333333333333328</v>
      </c>
      <c r="E15" s="27">
        <v>30</v>
      </c>
      <c r="F15" s="27" t="s">
        <v>35</v>
      </c>
      <c r="G15" s="19">
        <f>AVERAGE(I15, K15)</f>
        <v>22</v>
      </c>
      <c r="H15" s="32">
        <v>2</v>
      </c>
      <c r="I15" s="17">
        <v>19</v>
      </c>
      <c r="J15" s="20">
        <v>6.75</v>
      </c>
      <c r="K15" s="17">
        <v>25</v>
      </c>
      <c r="L15" s="20">
        <v>6.98</v>
      </c>
      <c r="S15" s="102" t="s">
        <v>27</v>
      </c>
      <c r="T15" s="25" t="s">
        <v>27</v>
      </c>
      <c r="U15" s="23">
        <v>0</v>
      </c>
    </row>
    <row r="16" spans="1:27" ht="15" customHeight="1">
      <c r="A16" s="31">
        <v>15</v>
      </c>
      <c r="B16" s="15" t="s">
        <v>51</v>
      </c>
      <c r="C16" s="16" t="s">
        <v>41</v>
      </c>
      <c r="D16" s="18">
        <f t="shared" si="0"/>
        <v>0.7</v>
      </c>
      <c r="E16" s="27">
        <v>30</v>
      </c>
      <c r="F16" s="27" t="s">
        <v>35</v>
      </c>
      <c r="G16" s="19">
        <v>21</v>
      </c>
      <c r="H16" s="32">
        <v>1</v>
      </c>
      <c r="I16" s="17">
        <v>21</v>
      </c>
      <c r="J16" s="20">
        <v>7.26</v>
      </c>
      <c r="S16" s="102" t="s">
        <v>27</v>
      </c>
      <c r="T16" s="25" t="s">
        <v>27</v>
      </c>
      <c r="U16" s="23">
        <v>0</v>
      </c>
    </row>
    <row r="17" spans="1:23" ht="15" customHeight="1">
      <c r="A17" s="31">
        <v>16</v>
      </c>
      <c r="B17" s="15" t="s">
        <v>52</v>
      </c>
      <c r="C17" s="16" t="s">
        <v>41</v>
      </c>
      <c r="D17" s="18">
        <f t="shared" si="0"/>
        <v>0.44666666666666666</v>
      </c>
      <c r="E17" s="27">
        <v>50</v>
      </c>
      <c r="F17" s="27" t="s">
        <v>35</v>
      </c>
      <c r="G17" s="19">
        <f>AVERAGE(I17, K17, M17)</f>
        <v>22.333333333333332</v>
      </c>
      <c r="H17" s="32">
        <v>4</v>
      </c>
      <c r="I17" s="17">
        <v>26</v>
      </c>
      <c r="J17" s="20">
        <v>7.62</v>
      </c>
      <c r="K17" s="17">
        <v>23</v>
      </c>
      <c r="L17" s="20">
        <v>76</v>
      </c>
      <c r="M17" s="17">
        <v>18</v>
      </c>
      <c r="N17" s="20">
        <v>7.79</v>
      </c>
      <c r="O17" s="17">
        <v>26</v>
      </c>
      <c r="P17" s="20">
        <v>7.99</v>
      </c>
      <c r="S17" s="102" t="s">
        <v>113</v>
      </c>
      <c r="T17" s="25">
        <v>1.1000000000000001</v>
      </c>
      <c r="U17" s="23">
        <v>1</v>
      </c>
      <c r="V17" s="24">
        <v>1.1000000000000001</v>
      </c>
      <c r="W17" s="25">
        <v>7.99</v>
      </c>
    </row>
    <row r="18" spans="1:23" ht="15" customHeight="1">
      <c r="A18" s="31">
        <v>17</v>
      </c>
      <c r="B18" s="15" t="s">
        <v>53</v>
      </c>
      <c r="C18" s="16" t="s">
        <v>27</v>
      </c>
      <c r="D18" s="18" t="s">
        <v>27</v>
      </c>
      <c r="E18" s="18" t="s">
        <v>27</v>
      </c>
      <c r="H18" s="32">
        <v>1</v>
      </c>
      <c r="I18" s="17">
        <v>25</v>
      </c>
      <c r="J18" s="20">
        <v>8.36</v>
      </c>
    </row>
    <row r="19" spans="1:23" ht="15" customHeight="1">
      <c r="A19" s="31">
        <v>18</v>
      </c>
      <c r="B19" s="15" t="s">
        <v>54</v>
      </c>
      <c r="C19" s="16" t="s">
        <v>27</v>
      </c>
      <c r="D19" s="18" t="s">
        <v>27</v>
      </c>
      <c r="E19" s="18" t="s">
        <v>27</v>
      </c>
      <c r="H19" s="32">
        <v>3</v>
      </c>
      <c r="I19" s="17">
        <v>19</v>
      </c>
      <c r="J19" s="20">
        <v>8.73</v>
      </c>
      <c r="K19" s="17">
        <v>21</v>
      </c>
      <c r="L19" s="20">
        <v>8.7899999999999991</v>
      </c>
      <c r="M19" s="17">
        <v>17</v>
      </c>
      <c r="N19" s="20">
        <v>8.8800000000000008</v>
      </c>
    </row>
    <row r="21" spans="1:23" ht="15" customHeight="1">
      <c r="B21" s="28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0D6F4-D5E5-4E3F-8274-F38D58419D36}">
  <dimension ref="A1:AA22"/>
  <sheetViews>
    <sheetView workbookViewId="0">
      <pane xSplit="1" topLeftCell="B1" activePane="topRight" state="frozen"/>
      <selection activeCell="B1" sqref="B1"/>
      <selection pane="topRight" activeCell="F20" sqref="F20"/>
    </sheetView>
  </sheetViews>
  <sheetFormatPr defaultColWidth="12.44140625" defaultRowHeight="16.95" customHeight="1"/>
  <cols>
    <col min="1" max="1" width="14.44140625" style="31" customWidth="1"/>
    <col min="2" max="2" width="17.77734375" style="15" customWidth="1"/>
    <col min="3" max="3" width="12.44140625" style="16" customWidth="1"/>
    <col min="4" max="4" width="12.44140625" style="18" customWidth="1"/>
    <col min="5" max="5" width="12.44140625" style="17" customWidth="1"/>
    <col min="6" max="6" width="19.6640625" style="17" customWidth="1"/>
    <col min="7" max="7" width="12.44140625" style="19" customWidth="1"/>
    <col min="8" max="8" width="12.44140625" style="32" customWidth="1"/>
    <col min="9" max="9" width="12.44140625" style="17" customWidth="1"/>
    <col min="10" max="10" width="12.44140625" style="20" customWidth="1"/>
    <col min="11" max="11" width="12.44140625" style="17" customWidth="1"/>
    <col min="12" max="12" width="12.44140625" style="20" customWidth="1"/>
    <col min="13" max="13" width="12.44140625" style="17" customWidth="1"/>
    <col min="14" max="14" width="12.44140625" style="20" customWidth="1"/>
    <col min="15" max="15" width="12.44140625" style="17" customWidth="1"/>
    <col min="16" max="16" width="12.44140625" style="20" customWidth="1"/>
    <col min="17" max="17" width="12.44140625" style="17" customWidth="1"/>
    <col min="18" max="18" width="12.44140625" style="20" customWidth="1"/>
    <col min="19" max="19" width="18.33203125" style="21" customWidth="1"/>
    <col min="20" max="20" width="12.44140625" style="22"/>
    <col min="21" max="21" width="17.77734375" style="23" customWidth="1"/>
    <col min="22" max="22" width="12.44140625" style="24" customWidth="1"/>
    <col min="23" max="23" width="12.44140625" style="25" customWidth="1"/>
    <col min="24" max="24" width="12.44140625" style="24" customWidth="1"/>
    <col min="25" max="25" width="12.44140625" style="25" customWidth="1"/>
    <col min="26" max="26" width="12.44140625" style="24" customWidth="1"/>
    <col min="27" max="27" width="12.44140625" style="25" customWidth="1"/>
    <col min="28" max="16384" width="12.44140625" style="12"/>
  </cols>
  <sheetData>
    <row r="1" spans="1:27" ht="16.95" customHeight="1">
      <c r="A1" s="29" t="s">
        <v>6</v>
      </c>
      <c r="B1" s="3" t="s">
        <v>116</v>
      </c>
      <c r="C1" s="4" t="s">
        <v>59</v>
      </c>
      <c r="D1" s="5" t="s">
        <v>8</v>
      </c>
      <c r="E1" s="5" t="s">
        <v>9</v>
      </c>
      <c r="F1" s="5" t="s">
        <v>10</v>
      </c>
      <c r="G1" s="7" t="s">
        <v>11</v>
      </c>
      <c r="H1" s="30" t="s">
        <v>61</v>
      </c>
      <c r="I1" s="5" t="s">
        <v>13</v>
      </c>
      <c r="J1" s="7" t="s">
        <v>1</v>
      </c>
      <c r="K1" s="5" t="s">
        <v>14</v>
      </c>
      <c r="L1" s="7" t="s">
        <v>15</v>
      </c>
      <c r="M1" s="5" t="s">
        <v>16</v>
      </c>
      <c r="N1" s="7" t="s">
        <v>1</v>
      </c>
      <c r="O1" s="5" t="s">
        <v>17</v>
      </c>
      <c r="P1" s="7" t="s">
        <v>1</v>
      </c>
      <c r="Q1" s="5" t="s">
        <v>18</v>
      </c>
      <c r="R1" s="7" t="s">
        <v>1</v>
      </c>
      <c r="S1" s="8" t="s">
        <v>19</v>
      </c>
      <c r="T1" s="9" t="s">
        <v>20</v>
      </c>
      <c r="U1" s="10" t="s">
        <v>101</v>
      </c>
      <c r="V1" s="11" t="s">
        <v>154</v>
      </c>
      <c r="W1" s="9" t="s">
        <v>15</v>
      </c>
      <c r="X1" s="11" t="s">
        <v>23</v>
      </c>
      <c r="Y1" s="9" t="s">
        <v>1</v>
      </c>
      <c r="Z1" s="11" t="s">
        <v>24</v>
      </c>
      <c r="AA1" s="9" t="s">
        <v>15</v>
      </c>
    </row>
    <row r="2" spans="1:27" ht="16.95" customHeight="1">
      <c r="A2" s="31">
        <v>1</v>
      </c>
      <c r="B2" s="15" t="s">
        <v>26</v>
      </c>
      <c r="C2" s="16" t="s">
        <v>27</v>
      </c>
      <c r="D2" s="18" t="s">
        <v>27</v>
      </c>
      <c r="E2" s="18" t="s">
        <v>27</v>
      </c>
      <c r="F2" s="18"/>
      <c r="G2" s="19" t="s">
        <v>27</v>
      </c>
      <c r="H2" s="32">
        <v>0</v>
      </c>
      <c r="S2" s="21" t="s">
        <v>27</v>
      </c>
      <c r="T2" s="22" t="s">
        <v>27</v>
      </c>
      <c r="U2" s="23">
        <v>0</v>
      </c>
    </row>
    <row r="3" spans="1:27" ht="16.95" customHeight="1">
      <c r="A3" s="31">
        <v>2</v>
      </c>
      <c r="B3" s="15" t="s">
        <v>28</v>
      </c>
      <c r="C3" s="16" t="s">
        <v>27</v>
      </c>
      <c r="D3" s="18" t="s">
        <v>27</v>
      </c>
      <c r="E3" s="18" t="s">
        <v>27</v>
      </c>
      <c r="F3" s="18"/>
      <c r="G3" s="19" t="s">
        <v>27</v>
      </c>
      <c r="H3" s="32">
        <v>0</v>
      </c>
      <c r="S3" s="21" t="s">
        <v>27</v>
      </c>
      <c r="T3" s="22" t="s">
        <v>27</v>
      </c>
      <c r="U3" s="23">
        <v>0</v>
      </c>
    </row>
    <row r="4" spans="1:27" ht="16.95" customHeight="1">
      <c r="A4" s="31">
        <v>3</v>
      </c>
      <c r="B4" s="15" t="s">
        <v>29</v>
      </c>
      <c r="C4" s="16" t="s">
        <v>27</v>
      </c>
      <c r="D4" s="18" t="s">
        <v>27</v>
      </c>
      <c r="E4" s="18" t="s">
        <v>27</v>
      </c>
      <c r="F4" s="18"/>
      <c r="G4" s="19" t="s">
        <v>27</v>
      </c>
      <c r="H4" s="32">
        <v>0</v>
      </c>
      <c r="S4" s="21" t="s">
        <v>27</v>
      </c>
      <c r="T4" s="22" t="s">
        <v>27</v>
      </c>
      <c r="U4" s="23">
        <v>0</v>
      </c>
    </row>
    <row r="5" spans="1:27" ht="16.95" customHeight="1">
      <c r="A5" s="31">
        <v>4</v>
      </c>
      <c r="B5" s="15" t="s">
        <v>117</v>
      </c>
      <c r="C5" s="16" t="s">
        <v>27</v>
      </c>
      <c r="D5" s="18" t="s">
        <v>27</v>
      </c>
      <c r="E5" s="18" t="s">
        <v>27</v>
      </c>
      <c r="F5" s="18"/>
      <c r="G5" s="19" t="s">
        <v>27</v>
      </c>
      <c r="H5" s="32">
        <v>0</v>
      </c>
      <c r="S5" s="21" t="s">
        <v>27</v>
      </c>
      <c r="T5" s="22" t="s">
        <v>27</v>
      </c>
      <c r="U5" s="23">
        <v>0</v>
      </c>
    </row>
    <row r="6" spans="1:27" ht="16.95" customHeight="1">
      <c r="A6" s="31">
        <v>5</v>
      </c>
      <c r="B6" s="15" t="s">
        <v>40</v>
      </c>
      <c r="C6" s="16" t="s">
        <v>30</v>
      </c>
      <c r="D6" s="18">
        <f>G6/E6</f>
        <v>7.4666666666666668</v>
      </c>
      <c r="E6" s="27">
        <v>30</v>
      </c>
      <c r="F6" s="27" t="s">
        <v>35</v>
      </c>
      <c r="G6" s="19">
        <v>224</v>
      </c>
      <c r="H6" s="32">
        <v>1</v>
      </c>
      <c r="I6" s="17">
        <v>224</v>
      </c>
      <c r="J6" s="20">
        <v>2.4300000000000002</v>
      </c>
      <c r="S6" s="21" t="s">
        <v>113</v>
      </c>
      <c r="T6" s="22">
        <v>1.1000000000000001</v>
      </c>
      <c r="U6" s="23">
        <v>1</v>
      </c>
      <c r="V6" s="24">
        <v>1.1000000000000001</v>
      </c>
      <c r="W6" s="25">
        <v>2.4300000000000002</v>
      </c>
    </row>
    <row r="7" spans="1:27" ht="16.95" customHeight="1">
      <c r="A7" s="31">
        <v>6</v>
      </c>
      <c r="B7" s="15" t="s">
        <v>42</v>
      </c>
      <c r="C7" s="16" t="s">
        <v>34</v>
      </c>
      <c r="D7" s="18">
        <f>G7/E7</f>
        <v>4.9666666666666668</v>
      </c>
      <c r="E7" s="27">
        <v>30</v>
      </c>
      <c r="F7" s="27" t="s">
        <v>35</v>
      </c>
      <c r="G7" s="19">
        <f>AVERAGE(I7, K7, M7)</f>
        <v>149</v>
      </c>
      <c r="H7" s="32">
        <v>3</v>
      </c>
      <c r="I7" s="17">
        <v>163</v>
      </c>
      <c r="J7" s="20">
        <v>2.5299999999999998</v>
      </c>
      <c r="K7" s="17">
        <v>163</v>
      </c>
      <c r="L7" s="20">
        <v>2.64</v>
      </c>
      <c r="M7" s="17">
        <v>121</v>
      </c>
      <c r="N7" s="20">
        <v>2.72</v>
      </c>
      <c r="S7" s="21" t="s">
        <v>113</v>
      </c>
      <c r="T7" s="22">
        <v>1.1000000000000001</v>
      </c>
      <c r="U7" s="23">
        <v>1</v>
      </c>
      <c r="V7" s="24">
        <v>1.1000000000000001</v>
      </c>
      <c r="W7" s="25">
        <v>2.5299999999999998</v>
      </c>
    </row>
    <row r="8" spans="1:27" ht="16.95" customHeight="1">
      <c r="A8" s="31">
        <v>7</v>
      </c>
      <c r="B8" s="15" t="s">
        <v>43</v>
      </c>
      <c r="C8" s="16" t="s">
        <v>34</v>
      </c>
      <c r="D8" s="18">
        <f>G8/E8</f>
        <v>4.2333333333333334</v>
      </c>
      <c r="E8" s="27">
        <v>30</v>
      </c>
      <c r="F8" s="27" t="s">
        <v>35</v>
      </c>
      <c r="G8" s="19">
        <f>AVERAGE(I8, K8, M8,  O8)</f>
        <v>127</v>
      </c>
      <c r="H8" s="32">
        <v>4</v>
      </c>
      <c r="I8" s="17">
        <v>147</v>
      </c>
      <c r="J8" s="20">
        <v>3.06</v>
      </c>
      <c r="K8" s="17">
        <v>76</v>
      </c>
      <c r="L8" s="20">
        <v>3.16</v>
      </c>
      <c r="M8" s="17">
        <v>150</v>
      </c>
      <c r="N8" s="20">
        <v>3.27</v>
      </c>
      <c r="O8" s="17">
        <v>135</v>
      </c>
      <c r="P8" s="20">
        <v>3.34</v>
      </c>
      <c r="S8" s="21" t="s">
        <v>113</v>
      </c>
      <c r="T8" s="22">
        <f>AVERAGE(V8, X8, Z8)</f>
        <v>1.0333333333333334</v>
      </c>
      <c r="U8" s="23">
        <v>3</v>
      </c>
      <c r="V8" s="24">
        <v>1.1000000000000001</v>
      </c>
      <c r="W8" s="25">
        <v>3.16</v>
      </c>
      <c r="X8" s="24">
        <v>1</v>
      </c>
      <c r="Y8" s="25">
        <v>3.27</v>
      </c>
      <c r="Z8" s="24">
        <v>1</v>
      </c>
      <c r="AA8" s="25">
        <v>3.34</v>
      </c>
    </row>
    <row r="9" spans="1:27" ht="16.95" customHeight="1">
      <c r="A9" s="31">
        <v>8</v>
      </c>
      <c r="B9" s="15" t="s">
        <v>44</v>
      </c>
      <c r="C9" s="16" t="s">
        <v>34</v>
      </c>
      <c r="D9" s="18">
        <f>G9/E9</f>
        <v>3.6666666666666665</v>
      </c>
      <c r="E9" s="27">
        <v>30</v>
      </c>
      <c r="F9" s="27" t="s">
        <v>35</v>
      </c>
      <c r="G9" s="19">
        <v>110</v>
      </c>
      <c r="H9" s="32">
        <v>1</v>
      </c>
      <c r="I9" s="17">
        <v>110</v>
      </c>
      <c r="J9" s="20">
        <v>3.65</v>
      </c>
      <c r="S9" s="21" t="s">
        <v>113</v>
      </c>
      <c r="T9" s="22">
        <v>1.1000000000000001</v>
      </c>
      <c r="U9" s="23">
        <v>1</v>
      </c>
      <c r="V9" s="24">
        <v>1.1000000000000001</v>
      </c>
      <c r="W9" s="25">
        <v>3.65</v>
      </c>
    </row>
    <row r="10" spans="1:27" ht="16.95" customHeight="1">
      <c r="A10" s="31">
        <v>9</v>
      </c>
      <c r="B10" s="15" t="s">
        <v>45</v>
      </c>
      <c r="C10" s="16" t="s">
        <v>27</v>
      </c>
      <c r="D10" s="18" t="s">
        <v>27</v>
      </c>
      <c r="E10" s="18" t="s">
        <v>27</v>
      </c>
      <c r="F10" s="18"/>
      <c r="G10" s="19" t="s">
        <v>27</v>
      </c>
      <c r="H10" s="32">
        <v>0</v>
      </c>
      <c r="S10" s="21" t="s">
        <v>113</v>
      </c>
      <c r="T10" s="22" t="s">
        <v>27</v>
      </c>
      <c r="U10" s="23">
        <v>0</v>
      </c>
    </row>
    <row r="11" spans="1:27" ht="16.95" customHeight="1">
      <c r="A11" s="31">
        <v>10</v>
      </c>
      <c r="B11" s="15" t="s">
        <v>46</v>
      </c>
      <c r="C11" s="16" t="s">
        <v>34</v>
      </c>
      <c r="D11" s="18">
        <f>G11/E11</f>
        <v>3.8333333333333335</v>
      </c>
      <c r="E11" s="27">
        <v>30</v>
      </c>
      <c r="F11" s="27" t="s">
        <v>35</v>
      </c>
      <c r="G11" s="19">
        <f>AVERAGE(I11, K11)</f>
        <v>115</v>
      </c>
      <c r="H11" s="32">
        <v>2</v>
      </c>
      <c r="I11" s="17">
        <v>132</v>
      </c>
      <c r="J11" s="20">
        <v>4.67</v>
      </c>
      <c r="K11" s="17">
        <v>98</v>
      </c>
      <c r="L11" s="20">
        <v>4.93</v>
      </c>
      <c r="S11" s="21" t="s">
        <v>113</v>
      </c>
      <c r="T11" s="22">
        <f>AVERAGE(V11, X11)</f>
        <v>1</v>
      </c>
      <c r="U11" s="23">
        <v>2</v>
      </c>
      <c r="V11" s="24">
        <v>1</v>
      </c>
      <c r="W11" s="25">
        <v>4.67</v>
      </c>
      <c r="X11" s="24">
        <v>1</v>
      </c>
      <c r="Y11" s="25">
        <v>4.93</v>
      </c>
    </row>
    <row r="12" spans="1:27" ht="16.95" customHeight="1">
      <c r="A12" s="31">
        <v>11</v>
      </c>
      <c r="B12" s="15" t="s">
        <v>47</v>
      </c>
      <c r="C12" s="16" t="s">
        <v>34</v>
      </c>
      <c r="D12" s="18">
        <f>G12/E12</f>
        <v>3.2666666666666666</v>
      </c>
      <c r="E12" s="27">
        <v>30</v>
      </c>
      <c r="F12" s="27" t="s">
        <v>35</v>
      </c>
      <c r="G12" s="19">
        <v>98</v>
      </c>
      <c r="H12" s="32">
        <v>1</v>
      </c>
      <c r="I12" s="17">
        <v>98</v>
      </c>
      <c r="J12" s="20">
        <v>4.93</v>
      </c>
      <c r="S12" s="21" t="s">
        <v>113</v>
      </c>
      <c r="T12" s="22">
        <v>1.1000000000000001</v>
      </c>
      <c r="U12" s="23">
        <v>1</v>
      </c>
      <c r="V12" s="24">
        <v>1.1000000000000001</v>
      </c>
      <c r="W12" s="25">
        <v>5.0599999999999996</v>
      </c>
    </row>
    <row r="22" spans="2:2" ht="16.95" customHeight="1">
      <c r="B22" s="2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851DA-0345-4367-AD3E-6BC4429FCB24}">
  <dimension ref="A1:O9"/>
  <sheetViews>
    <sheetView workbookViewId="0">
      <selection activeCell="D6" sqref="D6"/>
    </sheetView>
  </sheetViews>
  <sheetFormatPr defaultColWidth="12.44140625" defaultRowHeight="18" customHeight="1"/>
  <cols>
    <col min="1" max="1" width="8.109375" style="14" customWidth="1"/>
    <col min="2" max="2" width="15.88671875" style="15" customWidth="1"/>
    <col min="3" max="3" width="8.5546875" style="16" customWidth="1"/>
    <col min="4" max="4" width="7.5546875" style="18" customWidth="1"/>
    <col min="5" max="5" width="8.33203125" style="18" customWidth="1"/>
    <col min="6" max="6" width="10.77734375" style="18" customWidth="1"/>
    <col min="7" max="7" width="10.77734375" style="19" customWidth="1"/>
    <col min="8" max="8" width="8.6640625" style="32" customWidth="1"/>
    <col min="9" max="9" width="7.77734375" style="18" customWidth="1"/>
    <col min="10" max="10" width="7.21875" style="19" customWidth="1"/>
    <col min="11" max="11" width="9.6640625" style="21" customWidth="1"/>
    <col min="12" max="12" width="12.44140625" style="22"/>
    <col min="13" max="13" width="9.77734375" style="23" customWidth="1"/>
    <col min="14" max="14" width="8.6640625" style="33" customWidth="1"/>
    <col min="15" max="15" width="5.33203125" style="22" customWidth="1"/>
    <col min="16" max="16384" width="12.44140625" style="12"/>
  </cols>
  <sheetData>
    <row r="1" spans="1:15" s="45" customFormat="1" ht="25.95" customHeight="1">
      <c r="A1" s="36" t="s">
        <v>6</v>
      </c>
      <c r="B1" s="3" t="s">
        <v>116</v>
      </c>
      <c r="C1" s="38" t="s">
        <v>59</v>
      </c>
      <c r="D1" s="6" t="s">
        <v>8</v>
      </c>
      <c r="E1" s="6" t="s">
        <v>9</v>
      </c>
      <c r="F1" s="6" t="s">
        <v>60</v>
      </c>
      <c r="G1" s="39" t="s">
        <v>11</v>
      </c>
      <c r="H1" s="40" t="s">
        <v>61</v>
      </c>
      <c r="I1" s="6" t="s">
        <v>13</v>
      </c>
      <c r="J1" s="39" t="s">
        <v>1</v>
      </c>
      <c r="K1" s="41" t="s">
        <v>19</v>
      </c>
      <c r="L1" s="42" t="s">
        <v>20</v>
      </c>
      <c r="M1" s="43" t="s">
        <v>101</v>
      </c>
      <c r="N1" s="44" t="s">
        <v>154</v>
      </c>
      <c r="O1" s="42" t="s">
        <v>15</v>
      </c>
    </row>
    <row r="2" spans="1:15" ht="18" customHeight="1">
      <c r="A2" s="14">
        <v>1</v>
      </c>
      <c r="B2" s="15" t="s">
        <v>103</v>
      </c>
      <c r="C2" s="18" t="s">
        <v>27</v>
      </c>
      <c r="D2" s="18" t="s">
        <v>27</v>
      </c>
      <c r="E2" s="18" t="s">
        <v>27</v>
      </c>
    </row>
    <row r="3" spans="1:15" ht="18" customHeight="1">
      <c r="A3" s="14">
        <v>2</v>
      </c>
      <c r="B3" s="15" t="s">
        <v>104</v>
      </c>
      <c r="C3" s="18" t="s">
        <v>27</v>
      </c>
      <c r="D3" s="18" t="s">
        <v>27</v>
      </c>
      <c r="E3" s="18" t="s">
        <v>27</v>
      </c>
    </row>
    <row r="4" spans="1:15" ht="18" customHeight="1">
      <c r="A4" s="14">
        <v>3</v>
      </c>
      <c r="B4" s="15" t="s">
        <v>105</v>
      </c>
      <c r="C4" s="18" t="s">
        <v>27</v>
      </c>
      <c r="D4" s="18" t="s">
        <v>27</v>
      </c>
      <c r="E4" s="18" t="s">
        <v>27</v>
      </c>
    </row>
    <row r="5" spans="1:15" ht="18" customHeight="1">
      <c r="A5" s="14">
        <v>4</v>
      </c>
      <c r="B5" s="15" t="s">
        <v>108</v>
      </c>
      <c r="C5" s="18" t="s">
        <v>27</v>
      </c>
      <c r="D5" s="18" t="s">
        <v>27</v>
      </c>
      <c r="E5" s="18" t="s">
        <v>27</v>
      </c>
    </row>
    <row r="6" spans="1:15" ht="18" customHeight="1">
      <c r="A6" s="14">
        <v>5</v>
      </c>
      <c r="B6" s="15" t="s">
        <v>109</v>
      </c>
      <c r="C6" s="18" t="s">
        <v>27</v>
      </c>
      <c r="D6" s="18" t="s">
        <v>27</v>
      </c>
      <c r="E6" s="18" t="s">
        <v>27</v>
      </c>
    </row>
    <row r="7" spans="1:15" ht="18" customHeight="1">
      <c r="A7" s="14">
        <v>6</v>
      </c>
      <c r="B7" s="15" t="s">
        <v>112</v>
      </c>
      <c r="C7" s="18" t="s">
        <v>27</v>
      </c>
      <c r="D7" s="18" t="s">
        <v>27</v>
      </c>
      <c r="E7" s="18" t="s">
        <v>27</v>
      </c>
    </row>
    <row r="8" spans="1:15" ht="18" customHeight="1">
      <c r="A8" s="14">
        <v>7</v>
      </c>
      <c r="B8" s="15" t="s">
        <v>114</v>
      </c>
      <c r="C8" s="16" t="s">
        <v>34</v>
      </c>
      <c r="D8" s="18">
        <f>G8/E8</f>
        <v>3.8222222222222224</v>
      </c>
      <c r="E8" s="26">
        <v>45</v>
      </c>
      <c r="F8" s="26" t="s">
        <v>31</v>
      </c>
      <c r="G8" s="19">
        <v>172</v>
      </c>
      <c r="H8" s="32">
        <v>1</v>
      </c>
      <c r="I8" s="18">
        <v>172</v>
      </c>
      <c r="J8" s="19">
        <v>1.67</v>
      </c>
      <c r="K8" s="21" t="s">
        <v>107</v>
      </c>
      <c r="L8" s="22">
        <v>2.2000000000000002</v>
      </c>
      <c r="M8" s="23">
        <v>1</v>
      </c>
      <c r="N8" s="33">
        <v>2.2000000000000002</v>
      </c>
      <c r="O8" s="22">
        <v>1.67</v>
      </c>
    </row>
    <row r="9" spans="1:15" ht="18" customHeight="1">
      <c r="A9" s="14">
        <v>8</v>
      </c>
      <c r="B9" s="15" t="s">
        <v>115</v>
      </c>
      <c r="C9" s="16" t="s">
        <v>34</v>
      </c>
      <c r="D9" s="18">
        <f>G9/E9</f>
        <v>4.1555555555555559</v>
      </c>
      <c r="E9" s="26">
        <v>45</v>
      </c>
      <c r="F9" s="26" t="s">
        <v>31</v>
      </c>
      <c r="G9" s="19">
        <v>187</v>
      </c>
      <c r="H9" s="32">
        <v>1</v>
      </c>
      <c r="I9" s="18">
        <v>187</v>
      </c>
      <c r="J9" s="19">
        <v>2</v>
      </c>
      <c r="K9" s="21" t="s">
        <v>145</v>
      </c>
      <c r="L9" s="22">
        <v>3.84</v>
      </c>
      <c r="M9" s="23">
        <v>1</v>
      </c>
      <c r="N9" s="33">
        <v>3.84</v>
      </c>
      <c r="O9" s="22">
        <v>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91C72-386C-4737-A3E5-40F7EF07E44B}">
  <dimension ref="A1:AF80"/>
  <sheetViews>
    <sheetView workbookViewId="0">
      <pane xSplit="1" topLeftCell="B1" activePane="topRight" state="frozen"/>
      <selection activeCell="B1" sqref="B1"/>
      <selection pane="topRight" activeCell="D3" sqref="D3"/>
    </sheetView>
  </sheetViews>
  <sheetFormatPr defaultColWidth="12.44140625" defaultRowHeight="16.95" customHeight="1"/>
  <cols>
    <col min="1" max="1" width="14.44140625" style="31" customWidth="1"/>
    <col min="2" max="2" width="17.77734375" style="15" customWidth="1"/>
    <col min="3" max="3" width="12.44140625" style="16" customWidth="1"/>
    <col min="4" max="5" width="12.44140625" style="18" customWidth="1"/>
    <col min="6" max="6" width="21.88671875" style="18" customWidth="1"/>
    <col min="7" max="7" width="12.44140625" style="19" customWidth="1"/>
    <col min="8" max="8" width="12.44140625" style="103" customWidth="1"/>
    <col min="9" max="9" width="12.44140625" style="17" customWidth="1"/>
    <col min="10" max="10" width="12.44140625" style="20" customWidth="1"/>
    <col min="11" max="11" width="12.44140625" style="17" customWidth="1"/>
    <col min="12" max="12" width="12.44140625" style="20" customWidth="1"/>
    <col min="13" max="13" width="12.44140625" style="17" customWidth="1"/>
    <col min="14" max="14" width="12.44140625" style="20" customWidth="1"/>
    <col min="15" max="15" width="12.44140625" style="17" customWidth="1"/>
    <col min="16" max="16" width="12.44140625" style="20" customWidth="1"/>
    <col min="17" max="17" width="12.44140625" style="17" customWidth="1"/>
    <col min="18" max="18" width="12.44140625" style="20" customWidth="1"/>
    <col min="19" max="19" width="18.33203125" style="21" customWidth="1"/>
    <col min="20" max="20" width="14.109375" style="22" customWidth="1"/>
    <col min="21" max="21" width="13.109375" style="46" customWidth="1"/>
    <col min="22" max="22" width="12.44140625" style="24"/>
    <col min="23" max="23" width="12.44140625" style="25"/>
    <col min="24" max="24" width="12.44140625" style="24"/>
    <col min="25" max="25" width="12.44140625" style="25"/>
    <col min="26" max="26" width="12.44140625" style="24"/>
    <col min="27" max="27" width="12.44140625" style="25"/>
    <col min="28" max="28" width="11.44140625" style="104" customWidth="1"/>
    <col min="29" max="31" width="12.44140625" style="104" customWidth="1"/>
    <col min="32" max="32" width="12.44140625" style="105" customWidth="1"/>
    <col min="33" max="16384" width="12.44140625" style="12"/>
  </cols>
  <sheetData>
    <row r="1" spans="1:32" ht="30" customHeight="1">
      <c r="A1" s="29" t="s">
        <v>6</v>
      </c>
      <c r="B1" s="3" t="s">
        <v>116</v>
      </c>
      <c r="C1" s="4" t="s">
        <v>59</v>
      </c>
      <c r="D1" s="5" t="s">
        <v>8</v>
      </c>
      <c r="E1" s="5" t="s">
        <v>9</v>
      </c>
      <c r="F1" s="5" t="s">
        <v>60</v>
      </c>
      <c r="G1" s="7" t="s">
        <v>11</v>
      </c>
      <c r="H1" s="30" t="s">
        <v>61</v>
      </c>
      <c r="I1" s="5" t="s">
        <v>13</v>
      </c>
      <c r="J1" s="7" t="s">
        <v>1</v>
      </c>
      <c r="K1" s="5" t="s">
        <v>14</v>
      </c>
      <c r="L1" s="7" t="s">
        <v>15</v>
      </c>
      <c r="M1" s="5" t="s">
        <v>16</v>
      </c>
      <c r="N1" s="7" t="s">
        <v>1</v>
      </c>
      <c r="O1" s="5" t="s">
        <v>17</v>
      </c>
      <c r="P1" s="7" t="s">
        <v>1</v>
      </c>
      <c r="Q1" s="5" t="s">
        <v>18</v>
      </c>
      <c r="R1" s="7" t="s">
        <v>1</v>
      </c>
      <c r="S1" s="8" t="s">
        <v>19</v>
      </c>
      <c r="T1" s="42" t="s">
        <v>20</v>
      </c>
      <c r="U1" s="43" t="s">
        <v>156</v>
      </c>
      <c r="V1" s="11" t="s">
        <v>154</v>
      </c>
      <c r="W1" s="9" t="s">
        <v>15</v>
      </c>
      <c r="X1" s="11" t="s">
        <v>23</v>
      </c>
      <c r="Y1" s="9" t="s">
        <v>1</v>
      </c>
      <c r="Z1" s="11" t="s">
        <v>24</v>
      </c>
      <c r="AA1" s="9" t="s">
        <v>15</v>
      </c>
      <c r="AB1" s="44" t="s">
        <v>127</v>
      </c>
      <c r="AC1" s="44" t="s">
        <v>68</v>
      </c>
      <c r="AD1" s="44" t="s">
        <v>128</v>
      </c>
      <c r="AE1" s="44" t="s">
        <v>157</v>
      </c>
      <c r="AF1" s="42" t="s">
        <v>15</v>
      </c>
    </row>
    <row r="2" spans="1:32" ht="16.95" customHeight="1">
      <c r="A2" s="31">
        <v>1</v>
      </c>
      <c r="B2" s="15" t="s">
        <v>26</v>
      </c>
      <c r="C2" s="16" t="s">
        <v>27</v>
      </c>
      <c r="D2" s="18" t="s">
        <v>27</v>
      </c>
      <c r="E2" s="18" t="s">
        <v>27</v>
      </c>
      <c r="G2" s="19" t="s">
        <v>27</v>
      </c>
      <c r="H2" s="103">
        <v>0</v>
      </c>
      <c r="S2" s="21" t="s">
        <v>27</v>
      </c>
      <c r="T2" s="22" t="s">
        <v>27</v>
      </c>
      <c r="AB2" s="102"/>
      <c r="AC2" s="24"/>
      <c r="AD2" s="24"/>
      <c r="AE2" s="24"/>
      <c r="AF2" s="25"/>
    </row>
    <row r="3" spans="1:32" ht="16.95" customHeight="1">
      <c r="A3" s="31">
        <v>2</v>
      </c>
      <c r="B3" s="15" t="s">
        <v>28</v>
      </c>
      <c r="C3" s="16" t="s">
        <v>27</v>
      </c>
      <c r="D3" s="18" t="s">
        <v>27</v>
      </c>
      <c r="E3" s="18" t="s">
        <v>27</v>
      </c>
      <c r="G3" s="19" t="s">
        <v>27</v>
      </c>
      <c r="H3" s="103">
        <v>0</v>
      </c>
      <c r="S3" s="21" t="s">
        <v>27</v>
      </c>
      <c r="T3" s="22" t="s">
        <v>27</v>
      </c>
      <c r="AB3" s="102"/>
      <c r="AC3" s="24"/>
      <c r="AD3" s="24"/>
      <c r="AE3" s="24"/>
      <c r="AF3" s="25"/>
    </row>
    <row r="4" spans="1:32" ht="16.95" customHeight="1">
      <c r="A4" s="31">
        <v>3</v>
      </c>
      <c r="B4" s="15" t="s">
        <v>29</v>
      </c>
      <c r="C4" s="16" t="s">
        <v>27</v>
      </c>
      <c r="D4" s="18" t="s">
        <v>27</v>
      </c>
      <c r="E4" s="18" t="s">
        <v>27</v>
      </c>
      <c r="G4" s="19" t="s">
        <v>27</v>
      </c>
      <c r="H4" s="103">
        <v>0</v>
      </c>
      <c r="S4" s="21" t="s">
        <v>27</v>
      </c>
      <c r="T4" s="22" t="s">
        <v>27</v>
      </c>
      <c r="AB4" s="102"/>
      <c r="AC4" s="24"/>
      <c r="AD4" s="24"/>
      <c r="AE4" s="24"/>
      <c r="AF4" s="25"/>
    </row>
    <row r="5" spans="1:32" ht="16.95" customHeight="1">
      <c r="A5" s="31">
        <v>4</v>
      </c>
      <c r="B5" s="15" t="s">
        <v>117</v>
      </c>
      <c r="C5" s="16" t="s">
        <v>27</v>
      </c>
      <c r="D5" s="18" t="s">
        <v>27</v>
      </c>
      <c r="E5" s="18" t="s">
        <v>27</v>
      </c>
      <c r="G5" s="19" t="s">
        <v>27</v>
      </c>
      <c r="H5" s="103">
        <v>0</v>
      </c>
      <c r="S5" s="21" t="s">
        <v>27</v>
      </c>
      <c r="T5" s="22" t="s">
        <v>27</v>
      </c>
      <c r="AB5" s="102"/>
      <c r="AC5" s="24"/>
      <c r="AD5" s="24"/>
      <c r="AE5" s="24"/>
      <c r="AF5" s="25"/>
    </row>
    <row r="6" spans="1:32" ht="16.95" customHeight="1">
      <c r="A6" s="31">
        <v>5</v>
      </c>
      <c r="B6" s="15" t="s">
        <v>40</v>
      </c>
      <c r="C6" s="16" t="s">
        <v>27</v>
      </c>
      <c r="D6" s="18" t="s">
        <v>27</v>
      </c>
      <c r="E6" s="18" t="s">
        <v>27</v>
      </c>
      <c r="G6" s="19" t="s">
        <v>27</v>
      </c>
      <c r="H6" s="103">
        <v>0</v>
      </c>
      <c r="S6" s="21" t="s">
        <v>27</v>
      </c>
      <c r="T6" s="22" t="s">
        <v>27</v>
      </c>
      <c r="AB6" s="102"/>
      <c r="AC6" s="24"/>
      <c r="AD6" s="24"/>
      <c r="AE6" s="24"/>
      <c r="AF6" s="25"/>
    </row>
    <row r="7" spans="1:32" ht="16.95" customHeight="1">
      <c r="A7" s="31">
        <v>6</v>
      </c>
      <c r="B7" s="15" t="s">
        <v>42</v>
      </c>
      <c r="C7" s="16" t="s">
        <v>27</v>
      </c>
      <c r="D7" s="18" t="s">
        <v>27</v>
      </c>
      <c r="E7" s="18" t="s">
        <v>27</v>
      </c>
      <c r="G7" s="19" t="s">
        <v>27</v>
      </c>
      <c r="H7" s="103">
        <v>0</v>
      </c>
      <c r="S7" s="21" t="s">
        <v>27</v>
      </c>
      <c r="T7" s="22" t="s">
        <v>27</v>
      </c>
      <c r="AB7" s="102"/>
      <c r="AC7" s="24"/>
      <c r="AD7" s="24"/>
      <c r="AE7" s="24"/>
      <c r="AF7" s="25"/>
    </row>
    <row r="8" spans="1:32" ht="16.95" customHeight="1">
      <c r="A8" s="31">
        <v>7</v>
      </c>
      <c r="B8" s="15" t="s">
        <v>43</v>
      </c>
      <c r="C8" s="16" t="s">
        <v>27</v>
      </c>
      <c r="D8" s="18" t="s">
        <v>27</v>
      </c>
      <c r="E8" s="18" t="s">
        <v>27</v>
      </c>
      <c r="G8" s="19" t="s">
        <v>27</v>
      </c>
      <c r="H8" s="103">
        <v>0</v>
      </c>
      <c r="S8" s="21" t="s">
        <v>27</v>
      </c>
      <c r="T8" s="22" t="s">
        <v>27</v>
      </c>
      <c r="AB8" s="102"/>
      <c r="AC8" s="24"/>
      <c r="AD8" s="24"/>
      <c r="AE8" s="24"/>
      <c r="AF8" s="25"/>
    </row>
    <row r="9" spans="1:32" ht="16.95" customHeight="1">
      <c r="A9" s="31">
        <v>8</v>
      </c>
      <c r="B9" s="15" t="s">
        <v>44</v>
      </c>
      <c r="C9" s="16" t="s">
        <v>27</v>
      </c>
      <c r="D9" s="18" t="s">
        <v>27</v>
      </c>
      <c r="E9" s="18" t="s">
        <v>27</v>
      </c>
      <c r="G9" s="19" t="s">
        <v>27</v>
      </c>
      <c r="H9" s="103">
        <v>0</v>
      </c>
      <c r="S9" s="21" t="s">
        <v>27</v>
      </c>
      <c r="T9" s="22" t="s">
        <v>27</v>
      </c>
      <c r="AB9" s="102"/>
      <c r="AC9" s="24"/>
      <c r="AD9" s="24"/>
      <c r="AE9" s="24"/>
      <c r="AF9" s="25"/>
    </row>
    <row r="10" spans="1:32" ht="16.95" customHeight="1">
      <c r="A10" s="31">
        <v>9</v>
      </c>
      <c r="B10" s="15" t="s">
        <v>45</v>
      </c>
      <c r="C10" s="16" t="s">
        <v>27</v>
      </c>
      <c r="D10" s="18" t="s">
        <v>27</v>
      </c>
      <c r="E10" s="18" t="s">
        <v>27</v>
      </c>
      <c r="G10" s="19" t="s">
        <v>27</v>
      </c>
      <c r="H10" s="103">
        <v>0</v>
      </c>
      <c r="S10" s="21" t="s">
        <v>27</v>
      </c>
      <c r="T10" s="22" t="s">
        <v>27</v>
      </c>
      <c r="AB10" s="102"/>
      <c r="AC10" s="24"/>
      <c r="AD10" s="24"/>
      <c r="AE10" s="24"/>
      <c r="AF10" s="25"/>
    </row>
    <row r="11" spans="1:32" ht="16.95" customHeight="1">
      <c r="A11" s="31">
        <v>10</v>
      </c>
      <c r="B11" s="15" t="s">
        <v>46</v>
      </c>
      <c r="C11" s="16" t="s">
        <v>30</v>
      </c>
      <c r="D11" s="18">
        <f>G11/E11</f>
        <v>8.2837500000000013</v>
      </c>
      <c r="E11" s="27">
        <v>40</v>
      </c>
      <c r="F11" s="27" t="s">
        <v>35</v>
      </c>
      <c r="G11" s="19">
        <f>AVERAGE(I11, K11, M11, O11)</f>
        <v>331.35</v>
      </c>
      <c r="H11" s="103">
        <v>4</v>
      </c>
      <c r="I11" s="17">
        <v>372.4</v>
      </c>
      <c r="J11" s="20">
        <v>4.5599999999999996</v>
      </c>
      <c r="K11" s="17">
        <v>346</v>
      </c>
      <c r="L11" s="20">
        <v>4.59</v>
      </c>
      <c r="M11" s="17">
        <v>213</v>
      </c>
      <c r="N11" s="20">
        <v>4.62</v>
      </c>
      <c r="O11" s="17">
        <v>394</v>
      </c>
      <c r="P11" s="20">
        <v>4.76</v>
      </c>
      <c r="S11" s="21" t="s">
        <v>113</v>
      </c>
      <c r="T11" s="22">
        <f>AVERAGE(V11, X11)</f>
        <v>1.1400000000000001</v>
      </c>
      <c r="U11" s="46">
        <v>2</v>
      </c>
      <c r="V11" s="24">
        <v>1.2</v>
      </c>
      <c r="W11" s="25">
        <v>4.62</v>
      </c>
      <c r="X11" s="24">
        <v>1.08</v>
      </c>
      <c r="Y11" s="25">
        <v>4.76</v>
      </c>
      <c r="AA11" s="24"/>
      <c r="AB11" s="102"/>
      <c r="AC11" s="24"/>
      <c r="AD11" s="24"/>
      <c r="AE11" s="24"/>
      <c r="AF11" s="25">
        <v>4.62</v>
      </c>
    </row>
    <row r="12" spans="1:32" ht="16.95" customHeight="1">
      <c r="A12" s="31">
        <v>11</v>
      </c>
      <c r="B12" s="15" t="s">
        <v>47</v>
      </c>
      <c r="C12" s="16" t="s">
        <v>39</v>
      </c>
      <c r="D12" s="18">
        <f t="shared" ref="D12:D16" si="0">G12/E12</f>
        <v>2.3255833333333333</v>
      </c>
      <c r="E12" s="27">
        <v>40</v>
      </c>
      <c r="F12" s="27" t="s">
        <v>35</v>
      </c>
      <c r="G12" s="19">
        <f>AVERAGE(I12, K12, M12, O12)</f>
        <v>93.023333333333326</v>
      </c>
      <c r="H12" s="103">
        <v>3</v>
      </c>
      <c r="I12" s="17">
        <v>107</v>
      </c>
      <c r="J12" s="20">
        <v>5.0999999999999996</v>
      </c>
      <c r="K12" s="17">
        <v>104</v>
      </c>
      <c r="L12" s="20">
        <v>5.28</v>
      </c>
      <c r="M12" s="17">
        <v>68.069999999999993</v>
      </c>
      <c r="N12" s="20">
        <v>5.33</v>
      </c>
      <c r="S12" s="21" t="s">
        <v>113</v>
      </c>
      <c r="T12" s="22">
        <f>AVERAGE(V12, X12, Z12)</f>
        <v>1.1666666666666667</v>
      </c>
      <c r="U12" s="46">
        <v>4</v>
      </c>
      <c r="V12" s="24">
        <v>1.1499999999999999</v>
      </c>
      <c r="W12" s="25">
        <v>5.0999999999999996</v>
      </c>
      <c r="X12" s="24">
        <v>1.23</v>
      </c>
      <c r="Y12" s="25">
        <v>5.28</v>
      </c>
      <c r="Z12" s="24">
        <v>1.1200000000000001</v>
      </c>
      <c r="AA12" s="25">
        <v>5.28</v>
      </c>
      <c r="AB12" s="102">
        <f>AC12/AD12</f>
        <v>1.2</v>
      </c>
      <c r="AC12" s="24">
        <v>16.8</v>
      </c>
      <c r="AD12" s="24">
        <v>14</v>
      </c>
      <c r="AE12" s="24" t="s">
        <v>35</v>
      </c>
      <c r="AF12" s="25">
        <v>5.33</v>
      </c>
    </row>
    <row r="13" spans="1:32" ht="16.95" customHeight="1">
      <c r="A13" s="31">
        <v>12</v>
      </c>
      <c r="B13" s="15" t="s">
        <v>48</v>
      </c>
      <c r="C13" s="16" t="s">
        <v>39</v>
      </c>
      <c r="D13" s="18">
        <f t="shared" si="0"/>
        <v>1.2867142857142857</v>
      </c>
      <c r="E13" s="27">
        <v>35</v>
      </c>
      <c r="F13" s="27" t="s">
        <v>35</v>
      </c>
      <c r="G13" s="19">
        <f>AVERAGE(I13, K13, M13, O13)</f>
        <v>45.034999999999997</v>
      </c>
      <c r="H13" s="103">
        <v>2</v>
      </c>
      <c r="I13" s="17">
        <v>22</v>
      </c>
      <c r="J13" s="20">
        <v>5.68</v>
      </c>
      <c r="K13" s="17">
        <v>68.069999999999993</v>
      </c>
      <c r="L13" s="20">
        <v>5.53</v>
      </c>
      <c r="S13" s="21" t="s">
        <v>142</v>
      </c>
      <c r="T13" s="22">
        <v>1.27</v>
      </c>
      <c r="U13" s="46">
        <v>2</v>
      </c>
      <c r="V13" s="24">
        <v>1.27</v>
      </c>
      <c r="W13" s="25">
        <v>5.68</v>
      </c>
      <c r="AB13" s="102">
        <f>AC13/AD13</f>
        <v>1.2</v>
      </c>
      <c r="AC13" s="24">
        <v>16.8</v>
      </c>
      <c r="AD13" s="24">
        <v>14</v>
      </c>
      <c r="AE13" s="24" t="s">
        <v>35</v>
      </c>
      <c r="AF13" s="25">
        <v>5.52</v>
      </c>
    </row>
    <row r="14" spans="1:32" ht="16.95" customHeight="1">
      <c r="A14" s="31">
        <v>13</v>
      </c>
      <c r="B14" s="15" t="s">
        <v>49</v>
      </c>
      <c r="C14" s="16" t="s">
        <v>39</v>
      </c>
      <c r="D14" s="18">
        <f t="shared" si="0"/>
        <v>2.25</v>
      </c>
      <c r="E14" s="27">
        <v>36</v>
      </c>
      <c r="F14" s="27" t="s">
        <v>111</v>
      </c>
      <c r="G14" s="19">
        <f>AVERAGE(I14, K14, M14, O14)</f>
        <v>81</v>
      </c>
      <c r="H14" s="103">
        <v>1</v>
      </c>
      <c r="I14" s="17">
        <v>81</v>
      </c>
      <c r="J14" s="20">
        <v>6.31</v>
      </c>
      <c r="S14" s="21" t="s">
        <v>113</v>
      </c>
      <c r="T14" s="22">
        <v>1.17</v>
      </c>
      <c r="U14" s="46">
        <v>1</v>
      </c>
      <c r="V14" s="24">
        <v>1.17</v>
      </c>
      <c r="W14" s="25">
        <v>6.31</v>
      </c>
      <c r="AB14" s="102"/>
      <c r="AC14" s="24"/>
      <c r="AD14" s="24"/>
      <c r="AE14" s="24"/>
      <c r="AF14" s="25"/>
    </row>
    <row r="15" spans="1:32" ht="16.95" customHeight="1">
      <c r="A15" s="31">
        <v>14</v>
      </c>
      <c r="B15" s="15" t="s">
        <v>50</v>
      </c>
      <c r="C15" s="16" t="s">
        <v>41</v>
      </c>
      <c r="D15" s="18">
        <f t="shared" si="0"/>
        <v>0.42439393939393938</v>
      </c>
      <c r="E15" s="27">
        <v>33</v>
      </c>
      <c r="F15" s="27" t="s">
        <v>111</v>
      </c>
      <c r="G15" s="19">
        <f>AVERAGE(I15, K15, M15, O15)</f>
        <v>14.004999999999999</v>
      </c>
      <c r="H15" s="103">
        <v>2</v>
      </c>
      <c r="I15" s="17">
        <v>16.5</v>
      </c>
      <c r="J15" s="20">
        <v>6.62</v>
      </c>
      <c r="K15" s="17">
        <v>11.51</v>
      </c>
      <c r="L15" s="20">
        <v>6.95</v>
      </c>
      <c r="S15" s="21" t="s">
        <v>113</v>
      </c>
      <c r="T15" s="22">
        <v>1.1000000000000001</v>
      </c>
      <c r="U15" s="46">
        <v>1</v>
      </c>
      <c r="AB15" s="102">
        <f t="shared" ref="AB15" si="1">AC15/AD15</f>
        <v>1.1111111111111109</v>
      </c>
      <c r="AC15" s="24">
        <v>12</v>
      </c>
      <c r="AD15" s="24">
        <v>10.8</v>
      </c>
      <c r="AE15" s="24" t="s">
        <v>111</v>
      </c>
      <c r="AF15" s="25">
        <v>6.62</v>
      </c>
    </row>
    <row r="16" spans="1:32" ht="16.95" customHeight="1">
      <c r="A16" s="31">
        <v>15</v>
      </c>
      <c r="B16" s="15" t="s">
        <v>51</v>
      </c>
      <c r="C16" s="16" t="s">
        <v>41</v>
      </c>
      <c r="D16" s="18">
        <f t="shared" si="0"/>
        <v>0.63888888888888884</v>
      </c>
      <c r="E16" s="27">
        <v>36</v>
      </c>
      <c r="F16" s="27" t="s">
        <v>35</v>
      </c>
      <c r="G16" s="19">
        <v>23</v>
      </c>
      <c r="H16" s="103">
        <v>1</v>
      </c>
      <c r="I16" s="17">
        <v>23</v>
      </c>
      <c r="J16" s="20">
        <v>7.31</v>
      </c>
      <c r="S16" s="21" t="s">
        <v>113</v>
      </c>
      <c r="T16" s="22">
        <v>1.1000000000000001</v>
      </c>
      <c r="U16" s="46">
        <v>1</v>
      </c>
      <c r="V16" s="24">
        <v>1.1000000000000001</v>
      </c>
      <c r="W16" s="25">
        <v>7.31</v>
      </c>
      <c r="AB16" s="102"/>
      <c r="AC16" s="24"/>
      <c r="AD16" s="24"/>
      <c r="AE16" s="24"/>
      <c r="AF16" s="25"/>
    </row>
    <row r="17" spans="1:32" ht="16.95" customHeight="1">
      <c r="A17" s="31">
        <v>16</v>
      </c>
      <c r="B17" s="15" t="s">
        <v>52</v>
      </c>
      <c r="C17" s="16" t="s">
        <v>27</v>
      </c>
      <c r="D17" s="18" t="s">
        <v>27</v>
      </c>
      <c r="E17" s="18" t="s">
        <v>27</v>
      </c>
      <c r="AB17" s="102"/>
      <c r="AC17" s="24"/>
      <c r="AD17" s="24"/>
      <c r="AE17" s="24"/>
      <c r="AF17" s="25"/>
    </row>
    <row r="18" spans="1:32" ht="16.95" customHeight="1">
      <c r="AB18" s="102"/>
      <c r="AC18" s="24"/>
      <c r="AD18" s="24"/>
      <c r="AE18" s="24"/>
      <c r="AF18" s="25"/>
    </row>
    <row r="19" spans="1:32" ht="16.95" customHeight="1">
      <c r="AB19" s="102"/>
      <c r="AC19" s="24"/>
      <c r="AD19" s="24"/>
      <c r="AE19" s="24"/>
      <c r="AF19" s="25"/>
    </row>
    <row r="20" spans="1:32" ht="16.95" customHeight="1">
      <c r="AB20" s="102"/>
      <c r="AC20" s="24"/>
      <c r="AD20" s="24"/>
      <c r="AE20" s="24"/>
      <c r="AF20" s="25"/>
    </row>
    <row r="21" spans="1:32" ht="16.95" customHeight="1">
      <c r="B21" s="28"/>
      <c r="AB21" s="102"/>
      <c r="AC21" s="24"/>
      <c r="AD21" s="24"/>
      <c r="AE21" s="24"/>
      <c r="AF21" s="25"/>
    </row>
    <row r="22" spans="1:32" ht="16.95" customHeight="1">
      <c r="AB22" s="102"/>
      <c r="AC22" s="24"/>
      <c r="AD22" s="24"/>
      <c r="AE22" s="24"/>
      <c r="AF22" s="25"/>
    </row>
    <row r="23" spans="1:32" ht="16.95" customHeight="1">
      <c r="AB23" s="102"/>
      <c r="AC23" s="24"/>
      <c r="AD23" s="24"/>
      <c r="AE23" s="24"/>
      <c r="AF23" s="25"/>
    </row>
    <row r="24" spans="1:32" ht="16.95" customHeight="1">
      <c r="AB24" s="102"/>
      <c r="AC24" s="24"/>
      <c r="AD24" s="24"/>
      <c r="AE24" s="24"/>
      <c r="AF24" s="25"/>
    </row>
    <row r="25" spans="1:32" ht="16.95" customHeight="1">
      <c r="AB25" s="102"/>
      <c r="AC25" s="24"/>
      <c r="AD25" s="24"/>
      <c r="AE25" s="24"/>
      <c r="AF25" s="25"/>
    </row>
    <row r="26" spans="1:32" ht="16.95" customHeight="1">
      <c r="AB26" s="102"/>
      <c r="AC26" s="24"/>
      <c r="AD26" s="24"/>
      <c r="AE26" s="24"/>
      <c r="AF26" s="25"/>
    </row>
    <row r="27" spans="1:32" ht="16.95" customHeight="1">
      <c r="AB27" s="102"/>
      <c r="AC27" s="24"/>
      <c r="AD27" s="24"/>
      <c r="AE27" s="24"/>
      <c r="AF27" s="25"/>
    </row>
    <row r="28" spans="1:32" ht="16.95" customHeight="1">
      <c r="AB28" s="102"/>
      <c r="AC28" s="24"/>
      <c r="AD28" s="24"/>
      <c r="AE28" s="24"/>
      <c r="AF28" s="25"/>
    </row>
    <row r="29" spans="1:32" ht="16.95" customHeight="1">
      <c r="AB29" s="102"/>
      <c r="AC29" s="24"/>
      <c r="AD29" s="24"/>
      <c r="AE29" s="24"/>
      <c r="AF29" s="25"/>
    </row>
    <row r="30" spans="1:32" ht="16.95" customHeight="1">
      <c r="AB30" s="102"/>
      <c r="AC30" s="24"/>
      <c r="AD30" s="24"/>
      <c r="AE30" s="24"/>
      <c r="AF30" s="25"/>
    </row>
    <row r="31" spans="1:32" ht="16.95" customHeight="1">
      <c r="AB31" s="102"/>
      <c r="AC31" s="24"/>
      <c r="AD31" s="24"/>
      <c r="AE31" s="24"/>
      <c r="AF31" s="25"/>
    </row>
    <row r="32" spans="1:32" ht="16.95" customHeight="1">
      <c r="AB32" s="102"/>
      <c r="AC32" s="24"/>
      <c r="AD32" s="24"/>
      <c r="AE32" s="24"/>
      <c r="AF32" s="25"/>
    </row>
    <row r="33" spans="28:32" ht="16.95" customHeight="1">
      <c r="AB33" s="102"/>
      <c r="AC33" s="24"/>
      <c r="AD33" s="24"/>
      <c r="AE33" s="24"/>
      <c r="AF33" s="25"/>
    </row>
    <row r="34" spans="28:32" ht="16.95" customHeight="1">
      <c r="AB34" s="102"/>
      <c r="AC34" s="24"/>
      <c r="AD34" s="24"/>
      <c r="AE34" s="24"/>
      <c r="AF34" s="25"/>
    </row>
    <row r="35" spans="28:32" ht="16.95" customHeight="1">
      <c r="AB35" s="102"/>
      <c r="AC35" s="24"/>
      <c r="AD35" s="24"/>
      <c r="AE35" s="24"/>
      <c r="AF35" s="25"/>
    </row>
    <row r="36" spans="28:32" ht="16.95" customHeight="1">
      <c r="AB36" s="102"/>
      <c r="AC36" s="24"/>
      <c r="AD36" s="24"/>
      <c r="AE36" s="24"/>
      <c r="AF36" s="25"/>
    </row>
    <row r="37" spans="28:32" ht="16.95" customHeight="1">
      <c r="AB37" s="102"/>
      <c r="AC37" s="24"/>
      <c r="AD37" s="24"/>
      <c r="AE37" s="24"/>
      <c r="AF37" s="25"/>
    </row>
    <row r="38" spans="28:32" ht="16.95" customHeight="1">
      <c r="AB38" s="102"/>
      <c r="AC38" s="24"/>
      <c r="AD38" s="24"/>
      <c r="AE38" s="24"/>
      <c r="AF38" s="25"/>
    </row>
    <row r="39" spans="28:32" ht="16.95" customHeight="1">
      <c r="AB39" s="102"/>
      <c r="AC39" s="24"/>
      <c r="AD39" s="24"/>
      <c r="AE39" s="24"/>
      <c r="AF39" s="25"/>
    </row>
    <row r="40" spans="28:32" ht="16.95" customHeight="1">
      <c r="AB40" s="102"/>
      <c r="AC40" s="24"/>
      <c r="AD40" s="24"/>
      <c r="AE40" s="24"/>
      <c r="AF40" s="25"/>
    </row>
    <row r="41" spans="28:32" ht="16.95" customHeight="1">
      <c r="AB41" s="102"/>
      <c r="AC41" s="24"/>
      <c r="AD41" s="24"/>
      <c r="AE41" s="24"/>
      <c r="AF41" s="25"/>
    </row>
    <row r="42" spans="28:32" ht="16.95" customHeight="1">
      <c r="AB42" s="102"/>
      <c r="AC42" s="24"/>
      <c r="AD42" s="24"/>
      <c r="AE42" s="24"/>
      <c r="AF42" s="25"/>
    </row>
    <row r="43" spans="28:32" ht="16.95" customHeight="1">
      <c r="AB43" s="102"/>
      <c r="AC43" s="24"/>
      <c r="AD43" s="24"/>
      <c r="AE43" s="24"/>
      <c r="AF43" s="25"/>
    </row>
    <row r="44" spans="28:32" ht="16.95" customHeight="1">
      <c r="AB44" s="102"/>
      <c r="AC44" s="24"/>
      <c r="AD44" s="24"/>
      <c r="AE44" s="24"/>
      <c r="AF44" s="25"/>
    </row>
    <row r="45" spans="28:32" ht="16.95" customHeight="1">
      <c r="AB45" s="102"/>
      <c r="AC45" s="24"/>
      <c r="AD45" s="24"/>
      <c r="AE45" s="24"/>
      <c r="AF45" s="25"/>
    </row>
    <row r="46" spans="28:32" ht="16.95" customHeight="1">
      <c r="AB46" s="102"/>
      <c r="AC46" s="24"/>
      <c r="AD46" s="24"/>
      <c r="AE46" s="24"/>
      <c r="AF46" s="25"/>
    </row>
    <row r="47" spans="28:32" ht="16.95" customHeight="1">
      <c r="AB47" s="102"/>
      <c r="AC47" s="24"/>
      <c r="AD47" s="24"/>
      <c r="AE47" s="24"/>
      <c r="AF47" s="25"/>
    </row>
    <row r="48" spans="28:32" ht="16.95" customHeight="1">
      <c r="AB48" s="102"/>
      <c r="AC48" s="24"/>
      <c r="AD48" s="24"/>
      <c r="AE48" s="24"/>
      <c r="AF48" s="25"/>
    </row>
    <row r="49" spans="28:32" ht="16.95" customHeight="1">
      <c r="AB49" s="102"/>
      <c r="AC49" s="24"/>
      <c r="AD49" s="24"/>
      <c r="AE49" s="24"/>
      <c r="AF49" s="25"/>
    </row>
    <row r="50" spans="28:32" ht="16.95" customHeight="1">
      <c r="AB50" s="102"/>
      <c r="AC50" s="24"/>
      <c r="AD50" s="24"/>
      <c r="AE50" s="24"/>
      <c r="AF50" s="25"/>
    </row>
    <row r="51" spans="28:32" ht="16.95" customHeight="1">
      <c r="AB51" s="102"/>
      <c r="AC51" s="24"/>
      <c r="AD51" s="24"/>
      <c r="AE51" s="24"/>
      <c r="AF51" s="25"/>
    </row>
    <row r="52" spans="28:32" ht="16.95" customHeight="1">
      <c r="AB52" s="102"/>
      <c r="AC52" s="24"/>
      <c r="AD52" s="24"/>
      <c r="AE52" s="24"/>
      <c r="AF52" s="25"/>
    </row>
    <row r="53" spans="28:32" ht="16.95" customHeight="1">
      <c r="AB53" s="102"/>
      <c r="AC53" s="24"/>
      <c r="AD53" s="24"/>
      <c r="AE53" s="24"/>
      <c r="AF53" s="25"/>
    </row>
    <row r="54" spans="28:32" ht="16.95" customHeight="1">
      <c r="AB54" s="102"/>
      <c r="AC54" s="24"/>
      <c r="AD54" s="24"/>
      <c r="AE54" s="24"/>
      <c r="AF54" s="25"/>
    </row>
    <row r="55" spans="28:32" ht="16.95" customHeight="1">
      <c r="AB55" s="102"/>
      <c r="AC55" s="24"/>
      <c r="AD55" s="24"/>
      <c r="AE55" s="24"/>
      <c r="AF55" s="25"/>
    </row>
    <row r="56" spans="28:32" ht="16.95" customHeight="1">
      <c r="AB56" s="102"/>
      <c r="AC56" s="24"/>
      <c r="AD56" s="24"/>
      <c r="AE56" s="24"/>
      <c r="AF56" s="25"/>
    </row>
    <row r="57" spans="28:32" ht="16.95" customHeight="1">
      <c r="AB57" s="102"/>
      <c r="AC57" s="24"/>
      <c r="AD57" s="24"/>
      <c r="AE57" s="24"/>
      <c r="AF57" s="25"/>
    </row>
    <row r="58" spans="28:32" ht="16.95" customHeight="1">
      <c r="AB58" s="102"/>
      <c r="AC58" s="24"/>
      <c r="AD58" s="24"/>
      <c r="AE58" s="24"/>
      <c r="AF58" s="25"/>
    </row>
    <row r="59" spans="28:32" ht="16.95" customHeight="1">
      <c r="AB59" s="102"/>
      <c r="AC59" s="24"/>
      <c r="AD59" s="24"/>
      <c r="AE59" s="24"/>
      <c r="AF59" s="25"/>
    </row>
    <row r="60" spans="28:32" ht="16.95" customHeight="1">
      <c r="AB60" s="102"/>
      <c r="AC60" s="24"/>
      <c r="AD60" s="24"/>
      <c r="AE60" s="24"/>
      <c r="AF60" s="25"/>
    </row>
    <row r="61" spans="28:32" ht="16.95" customHeight="1">
      <c r="AB61" s="102"/>
      <c r="AC61" s="24"/>
      <c r="AD61" s="24"/>
      <c r="AE61" s="24"/>
      <c r="AF61" s="25"/>
    </row>
    <row r="62" spans="28:32" ht="16.95" customHeight="1">
      <c r="AB62" s="102"/>
      <c r="AC62" s="24"/>
      <c r="AD62" s="24"/>
      <c r="AE62" s="24"/>
      <c r="AF62" s="25"/>
    </row>
    <row r="63" spans="28:32" ht="16.95" customHeight="1">
      <c r="AB63" s="102"/>
      <c r="AC63" s="24"/>
      <c r="AD63" s="24"/>
      <c r="AE63" s="24"/>
      <c r="AF63" s="25"/>
    </row>
    <row r="64" spans="28:32" ht="16.95" customHeight="1">
      <c r="AB64" s="102"/>
      <c r="AC64" s="24"/>
      <c r="AD64" s="24"/>
      <c r="AE64" s="24"/>
      <c r="AF64" s="25"/>
    </row>
    <row r="65" spans="28:32" ht="16.95" customHeight="1">
      <c r="AB65" s="102"/>
      <c r="AC65" s="24"/>
      <c r="AD65" s="24"/>
      <c r="AE65" s="24"/>
      <c r="AF65" s="25"/>
    </row>
    <row r="66" spans="28:32" ht="16.95" customHeight="1">
      <c r="AB66" s="102"/>
      <c r="AC66" s="24"/>
      <c r="AD66" s="24"/>
      <c r="AE66" s="24"/>
      <c r="AF66" s="25"/>
    </row>
    <row r="67" spans="28:32" ht="16.95" customHeight="1">
      <c r="AB67" s="102"/>
      <c r="AC67" s="24"/>
      <c r="AD67" s="24"/>
      <c r="AE67" s="24"/>
      <c r="AF67" s="25"/>
    </row>
    <row r="68" spans="28:32" ht="16.95" customHeight="1">
      <c r="AB68" s="102"/>
      <c r="AC68" s="24"/>
      <c r="AD68" s="24"/>
      <c r="AE68" s="24"/>
      <c r="AF68" s="25"/>
    </row>
    <row r="69" spans="28:32" ht="16.95" customHeight="1">
      <c r="AB69" s="102"/>
      <c r="AC69" s="24"/>
      <c r="AD69" s="24"/>
      <c r="AE69" s="24"/>
      <c r="AF69" s="25"/>
    </row>
    <row r="70" spans="28:32" ht="16.95" customHeight="1">
      <c r="AB70" s="102"/>
      <c r="AC70" s="24"/>
      <c r="AD70" s="24"/>
      <c r="AE70" s="24"/>
      <c r="AF70" s="25"/>
    </row>
    <row r="71" spans="28:32" ht="16.95" customHeight="1">
      <c r="AB71" s="102"/>
      <c r="AC71" s="24"/>
      <c r="AD71" s="24"/>
      <c r="AE71" s="24"/>
      <c r="AF71" s="25"/>
    </row>
    <row r="72" spans="28:32" ht="16.95" customHeight="1">
      <c r="AB72" s="102"/>
      <c r="AC72" s="24"/>
      <c r="AD72" s="24"/>
      <c r="AE72" s="24"/>
      <c r="AF72" s="25"/>
    </row>
    <row r="73" spans="28:32" ht="16.95" customHeight="1">
      <c r="AB73" s="102"/>
      <c r="AC73" s="24"/>
      <c r="AD73" s="24"/>
      <c r="AE73" s="24"/>
      <c r="AF73" s="25"/>
    </row>
    <row r="74" spans="28:32" ht="16.95" customHeight="1">
      <c r="AB74" s="102"/>
      <c r="AC74" s="24"/>
      <c r="AD74" s="24"/>
      <c r="AE74" s="24"/>
      <c r="AF74" s="25"/>
    </row>
    <row r="75" spans="28:32" ht="16.95" customHeight="1">
      <c r="AB75" s="102"/>
      <c r="AC75" s="24"/>
      <c r="AD75" s="24"/>
      <c r="AE75" s="24"/>
      <c r="AF75" s="25"/>
    </row>
    <row r="76" spans="28:32" ht="16.95" customHeight="1">
      <c r="AB76" s="102"/>
      <c r="AC76" s="24"/>
      <c r="AD76" s="24"/>
      <c r="AE76" s="24"/>
      <c r="AF76" s="25"/>
    </row>
    <row r="77" spans="28:32" ht="16.95" customHeight="1">
      <c r="AB77" s="102"/>
      <c r="AC77" s="24"/>
      <c r="AD77" s="24"/>
      <c r="AE77" s="24"/>
      <c r="AF77" s="25"/>
    </row>
    <row r="78" spans="28:32" ht="16.95" customHeight="1">
      <c r="AB78" s="102"/>
      <c r="AC78" s="24"/>
      <c r="AD78" s="24"/>
      <c r="AE78" s="24"/>
      <c r="AF78" s="25"/>
    </row>
    <row r="79" spans="28:32" ht="16.95" customHeight="1">
      <c r="AB79" s="102"/>
      <c r="AC79" s="24"/>
      <c r="AD79" s="24"/>
      <c r="AE79" s="24"/>
      <c r="AF79" s="25"/>
    </row>
    <row r="80" spans="28:32" ht="16.95" customHeight="1">
      <c r="AB80" s="106"/>
      <c r="AC80" s="107"/>
      <c r="AD80" s="107"/>
      <c r="AE80" s="107"/>
      <c r="AF80" s="108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321EC-8C40-4095-A703-99378ECEA9E8}">
  <dimension ref="A1:R29"/>
  <sheetViews>
    <sheetView workbookViewId="0">
      <selection activeCell="C29" sqref="C29"/>
    </sheetView>
  </sheetViews>
  <sheetFormatPr defaultColWidth="12.44140625" defaultRowHeight="15.6"/>
  <cols>
    <col min="1" max="1" width="8.33203125" style="66" customWidth="1"/>
    <col min="2" max="2" width="11.88671875" style="12" customWidth="1"/>
    <col min="3" max="5" width="12.44140625" style="12" customWidth="1"/>
    <col min="6" max="6" width="15.5546875" style="12" customWidth="1"/>
    <col min="7" max="10" width="12.44140625" style="12" customWidth="1"/>
    <col min="11" max="15" width="12.44140625" style="12"/>
    <col min="16" max="16" width="13.88671875" style="12" customWidth="1"/>
    <col min="17" max="17" width="18.33203125" style="12" customWidth="1"/>
    <col min="18" max="16384" width="12.44140625" style="12"/>
  </cols>
  <sheetData>
    <row r="1" spans="1:18">
      <c r="A1" s="74" t="s">
        <v>6</v>
      </c>
      <c r="B1" s="3" t="s">
        <v>116</v>
      </c>
      <c r="C1" s="75" t="s">
        <v>59</v>
      </c>
      <c r="D1" s="75" t="s">
        <v>8</v>
      </c>
      <c r="E1" s="75" t="s">
        <v>9</v>
      </c>
      <c r="F1" s="75" t="s">
        <v>10</v>
      </c>
      <c r="G1" s="76" t="s">
        <v>11</v>
      </c>
      <c r="H1" s="109" t="s">
        <v>61</v>
      </c>
      <c r="I1" s="75" t="s">
        <v>99</v>
      </c>
      <c r="J1" s="76" t="s">
        <v>1</v>
      </c>
      <c r="K1" s="80" t="s">
        <v>19</v>
      </c>
      <c r="L1" s="81" t="s">
        <v>20</v>
      </c>
      <c r="M1" s="81" t="s">
        <v>101</v>
      </c>
      <c r="N1" s="80" t="s">
        <v>154</v>
      </c>
      <c r="O1" s="81" t="s">
        <v>15</v>
      </c>
      <c r="P1" s="80" t="s">
        <v>68</v>
      </c>
      <c r="Q1" s="80" t="s">
        <v>158</v>
      </c>
      <c r="R1" s="81" t="s">
        <v>15</v>
      </c>
    </row>
    <row r="2" spans="1:18">
      <c r="A2" s="53">
        <v>1</v>
      </c>
      <c r="B2" s="82" t="s">
        <v>26</v>
      </c>
      <c r="C2" s="55" t="s">
        <v>39</v>
      </c>
      <c r="D2" s="55">
        <f t="shared" ref="D2" si="0">G2/E2</f>
        <v>2.78</v>
      </c>
      <c r="E2" s="62">
        <v>50</v>
      </c>
      <c r="F2" s="62" t="s">
        <v>31</v>
      </c>
      <c r="G2" s="56">
        <f>AVERAGE(I2)</f>
        <v>139</v>
      </c>
      <c r="H2" s="110">
        <v>1</v>
      </c>
      <c r="I2" s="84">
        <v>139</v>
      </c>
      <c r="J2" s="85">
        <v>0.45</v>
      </c>
      <c r="K2" s="57"/>
      <c r="L2" s="60"/>
      <c r="M2" s="60"/>
      <c r="N2" s="59"/>
      <c r="O2" s="60"/>
      <c r="P2" s="59"/>
      <c r="Q2" s="59"/>
      <c r="R2" s="60"/>
    </row>
    <row r="3" spans="1:18">
      <c r="A3" s="53">
        <v>2</v>
      </c>
      <c r="B3" s="82" t="s">
        <v>28</v>
      </c>
      <c r="C3" s="55" t="s">
        <v>34</v>
      </c>
      <c r="D3" s="55">
        <f>G3/E3</f>
        <v>4.5999999999999996</v>
      </c>
      <c r="E3" s="62">
        <v>50</v>
      </c>
      <c r="F3" s="62" t="s">
        <v>31</v>
      </c>
      <c r="G3" s="56">
        <f>AVERAGE(I3)</f>
        <v>230</v>
      </c>
      <c r="H3" s="110">
        <v>1</v>
      </c>
      <c r="I3" s="84">
        <v>230</v>
      </c>
      <c r="J3" s="85">
        <v>0.8</v>
      </c>
      <c r="K3" s="57"/>
      <c r="L3" s="60"/>
      <c r="M3" s="60"/>
      <c r="N3" s="59"/>
      <c r="O3" s="60"/>
      <c r="P3" s="59"/>
      <c r="Q3" s="59"/>
      <c r="R3" s="60"/>
    </row>
    <row r="4" spans="1:18">
      <c r="A4" s="53">
        <v>3</v>
      </c>
      <c r="B4" s="82" t="s">
        <v>29</v>
      </c>
      <c r="C4" s="55" t="s">
        <v>27</v>
      </c>
      <c r="D4" s="55" t="s">
        <v>27</v>
      </c>
      <c r="E4" s="55" t="s">
        <v>27</v>
      </c>
      <c r="F4" s="62"/>
      <c r="G4" s="56"/>
      <c r="H4" s="110"/>
      <c r="I4" s="84"/>
      <c r="J4" s="85"/>
      <c r="K4" s="57"/>
      <c r="L4" s="60"/>
      <c r="M4" s="60"/>
      <c r="N4" s="59"/>
      <c r="O4" s="60"/>
      <c r="P4" s="59"/>
      <c r="Q4" s="59"/>
      <c r="R4" s="60"/>
    </row>
    <row r="5" spans="1:18">
      <c r="A5" s="53">
        <v>4</v>
      </c>
      <c r="B5" s="82" t="s">
        <v>117</v>
      </c>
      <c r="C5" s="55" t="s">
        <v>27</v>
      </c>
      <c r="D5" s="55" t="s">
        <v>27</v>
      </c>
      <c r="E5" s="55" t="s">
        <v>27</v>
      </c>
      <c r="F5" s="62"/>
      <c r="G5" s="56"/>
      <c r="H5" s="110"/>
      <c r="I5" s="84"/>
      <c r="J5" s="85"/>
      <c r="K5" s="57"/>
      <c r="L5" s="60"/>
      <c r="M5" s="60"/>
      <c r="N5" s="59"/>
      <c r="O5" s="60"/>
      <c r="P5" s="59"/>
      <c r="Q5" s="59"/>
      <c r="R5" s="60"/>
    </row>
    <row r="6" spans="1:18">
      <c r="A6" s="53">
        <v>5</v>
      </c>
      <c r="B6" s="82" t="s">
        <v>40</v>
      </c>
      <c r="C6" s="55" t="s">
        <v>27</v>
      </c>
      <c r="D6" s="55" t="s">
        <v>27</v>
      </c>
      <c r="E6" s="55" t="s">
        <v>27</v>
      </c>
      <c r="F6" s="62"/>
      <c r="G6" s="56"/>
      <c r="H6" s="110"/>
      <c r="I6" s="84"/>
      <c r="J6" s="85"/>
      <c r="K6" s="57"/>
      <c r="L6" s="60"/>
      <c r="M6" s="60"/>
      <c r="N6" s="59"/>
      <c r="O6" s="60"/>
      <c r="P6" s="59"/>
      <c r="Q6" s="59"/>
      <c r="R6" s="60"/>
    </row>
    <row r="7" spans="1:18">
      <c r="A7" s="53">
        <v>6</v>
      </c>
      <c r="B7" s="82" t="s">
        <v>42</v>
      </c>
      <c r="C7" s="55" t="s">
        <v>41</v>
      </c>
      <c r="D7" s="55">
        <f>G7/E7</f>
        <v>0.8</v>
      </c>
      <c r="E7" s="62">
        <v>50</v>
      </c>
      <c r="F7" s="62" t="s">
        <v>31</v>
      </c>
      <c r="G7" s="56">
        <f>AVERAGE(I7)</f>
        <v>40</v>
      </c>
      <c r="H7" s="110">
        <v>1</v>
      </c>
      <c r="I7" s="84">
        <v>40</v>
      </c>
      <c r="J7" s="85">
        <v>3.3</v>
      </c>
      <c r="K7" s="57"/>
      <c r="L7" s="60"/>
      <c r="M7" s="60"/>
      <c r="N7" s="59"/>
      <c r="O7" s="60"/>
      <c r="P7" s="59"/>
      <c r="Q7" s="59"/>
      <c r="R7" s="60"/>
    </row>
    <row r="8" spans="1:18">
      <c r="A8" s="53">
        <v>7</v>
      </c>
      <c r="B8" s="82" t="s">
        <v>43</v>
      </c>
      <c r="C8" s="55" t="s">
        <v>27</v>
      </c>
      <c r="D8" s="55" t="s">
        <v>27</v>
      </c>
      <c r="E8" s="55" t="s">
        <v>27</v>
      </c>
      <c r="F8" s="62"/>
      <c r="G8" s="56"/>
      <c r="H8" s="110"/>
      <c r="I8" s="84"/>
      <c r="J8" s="85"/>
      <c r="K8" s="57"/>
      <c r="L8" s="60"/>
      <c r="M8" s="60"/>
      <c r="N8" s="59"/>
      <c r="O8" s="60"/>
      <c r="P8" s="59"/>
      <c r="Q8" s="59"/>
      <c r="R8" s="60"/>
    </row>
    <row r="9" spans="1:18">
      <c r="A9" s="53">
        <v>8</v>
      </c>
      <c r="B9" s="82" t="s">
        <v>44</v>
      </c>
      <c r="C9" s="55" t="s">
        <v>27</v>
      </c>
      <c r="D9" s="55" t="s">
        <v>27</v>
      </c>
      <c r="E9" s="55" t="s">
        <v>27</v>
      </c>
      <c r="F9" s="62"/>
      <c r="G9" s="56"/>
      <c r="H9" s="110"/>
      <c r="I9" s="84"/>
      <c r="J9" s="85"/>
      <c r="K9" s="57"/>
      <c r="L9" s="60"/>
      <c r="M9" s="60"/>
      <c r="N9" s="59"/>
      <c r="O9" s="60"/>
      <c r="P9" s="59"/>
      <c r="Q9" s="59"/>
      <c r="R9" s="60"/>
    </row>
    <row r="10" spans="1:18">
      <c r="A10" s="53">
        <v>9</v>
      </c>
      <c r="B10" s="82" t="s">
        <v>45</v>
      </c>
      <c r="C10" s="55" t="s">
        <v>27</v>
      </c>
      <c r="D10" s="55" t="s">
        <v>27</v>
      </c>
      <c r="E10" s="55" t="s">
        <v>27</v>
      </c>
      <c r="F10" s="62"/>
      <c r="G10" s="56"/>
      <c r="H10" s="110"/>
      <c r="I10" s="84"/>
      <c r="J10" s="85"/>
      <c r="K10" s="57"/>
      <c r="L10" s="60"/>
      <c r="M10" s="60"/>
      <c r="N10" s="59"/>
      <c r="O10" s="60"/>
      <c r="P10" s="59"/>
      <c r="Q10" s="59"/>
      <c r="R10" s="60"/>
    </row>
    <row r="11" spans="1:18">
      <c r="A11" s="53">
        <v>10</v>
      </c>
      <c r="B11" s="82" t="s">
        <v>46</v>
      </c>
      <c r="C11" s="55" t="s">
        <v>27</v>
      </c>
      <c r="D11" s="55" t="s">
        <v>27</v>
      </c>
      <c r="E11" s="55" t="s">
        <v>27</v>
      </c>
      <c r="F11" s="62"/>
      <c r="G11" s="56"/>
      <c r="H11" s="110"/>
      <c r="I11" s="84"/>
      <c r="J11" s="85"/>
      <c r="K11" s="57"/>
      <c r="L11" s="60"/>
      <c r="M11" s="60"/>
      <c r="N11" s="59"/>
      <c r="O11" s="60"/>
      <c r="P11" s="59"/>
      <c r="Q11" s="59"/>
      <c r="R11" s="60"/>
    </row>
    <row r="12" spans="1:18">
      <c r="A12" s="53">
        <v>11</v>
      </c>
      <c r="B12" s="82" t="s">
        <v>47</v>
      </c>
      <c r="C12" s="55" t="s">
        <v>27</v>
      </c>
      <c r="D12" s="55" t="s">
        <v>27</v>
      </c>
      <c r="E12" s="55" t="s">
        <v>27</v>
      </c>
      <c r="F12" s="62"/>
      <c r="G12" s="56"/>
      <c r="H12" s="110"/>
      <c r="I12" s="84"/>
      <c r="J12" s="85"/>
      <c r="K12" s="57"/>
      <c r="L12" s="60"/>
      <c r="M12" s="60"/>
      <c r="N12" s="59"/>
      <c r="O12" s="60"/>
      <c r="P12" s="59"/>
      <c r="Q12" s="59"/>
      <c r="R12" s="60"/>
    </row>
    <row r="13" spans="1:18">
      <c r="A13" s="53">
        <v>12</v>
      </c>
      <c r="B13" s="82" t="s">
        <v>48</v>
      </c>
      <c r="C13" s="55" t="s">
        <v>27</v>
      </c>
      <c r="D13" s="55" t="s">
        <v>27</v>
      </c>
      <c r="E13" s="55" t="s">
        <v>27</v>
      </c>
      <c r="F13" s="62"/>
      <c r="G13" s="56"/>
      <c r="H13" s="110"/>
      <c r="I13" s="84"/>
      <c r="J13" s="85"/>
      <c r="K13" s="57"/>
      <c r="L13" s="60"/>
      <c r="M13" s="60"/>
      <c r="N13" s="59"/>
      <c r="O13" s="60"/>
      <c r="P13" s="59"/>
      <c r="Q13" s="59"/>
      <c r="R13" s="60"/>
    </row>
    <row r="14" spans="1:18">
      <c r="A14" s="53">
        <v>13</v>
      </c>
      <c r="B14" s="82" t="s">
        <v>49</v>
      </c>
      <c r="C14" s="55" t="s">
        <v>27</v>
      </c>
      <c r="D14" s="55" t="s">
        <v>27</v>
      </c>
      <c r="E14" s="55" t="s">
        <v>27</v>
      </c>
      <c r="F14" s="62"/>
      <c r="G14" s="56"/>
      <c r="H14" s="110"/>
      <c r="I14" s="84"/>
      <c r="J14" s="85"/>
      <c r="K14" s="57"/>
      <c r="L14" s="60"/>
      <c r="M14" s="60"/>
      <c r="N14" s="59"/>
      <c r="O14" s="60"/>
      <c r="P14" s="59"/>
      <c r="Q14" s="59"/>
      <c r="R14" s="60"/>
    </row>
    <row r="15" spans="1:18">
      <c r="A15" s="53">
        <v>14</v>
      </c>
      <c r="B15" s="82" t="s">
        <v>50</v>
      </c>
      <c r="C15" s="55" t="s">
        <v>27</v>
      </c>
      <c r="D15" s="55" t="s">
        <v>27</v>
      </c>
      <c r="E15" s="55" t="s">
        <v>27</v>
      </c>
      <c r="F15" s="62"/>
      <c r="G15" s="56"/>
      <c r="H15" s="110"/>
      <c r="I15" s="84"/>
      <c r="J15" s="85"/>
      <c r="K15" s="57"/>
      <c r="L15" s="60"/>
      <c r="M15" s="60"/>
      <c r="N15" s="59"/>
      <c r="O15" s="60"/>
      <c r="P15" s="59"/>
      <c r="Q15" s="59"/>
      <c r="R15" s="60"/>
    </row>
    <row r="16" spans="1:18">
      <c r="A16" s="53">
        <v>15</v>
      </c>
      <c r="B16" s="82" t="s">
        <v>51</v>
      </c>
      <c r="C16" s="55" t="s">
        <v>27</v>
      </c>
      <c r="D16" s="55" t="s">
        <v>27</v>
      </c>
      <c r="E16" s="55" t="s">
        <v>27</v>
      </c>
      <c r="F16" s="62"/>
      <c r="G16" s="56"/>
      <c r="H16" s="110"/>
      <c r="I16" s="84"/>
      <c r="J16" s="85"/>
      <c r="K16" s="57"/>
      <c r="L16" s="60"/>
      <c r="M16" s="60"/>
      <c r="N16" s="59"/>
      <c r="O16" s="60"/>
      <c r="P16" s="59"/>
      <c r="Q16" s="59"/>
      <c r="R16" s="60"/>
    </row>
    <row r="17" spans="1:18">
      <c r="A17" s="53">
        <v>16</v>
      </c>
      <c r="B17" s="82" t="s">
        <v>52</v>
      </c>
      <c r="C17" s="55" t="s">
        <v>27</v>
      </c>
      <c r="D17" s="55" t="s">
        <v>27</v>
      </c>
      <c r="E17" s="55" t="s">
        <v>27</v>
      </c>
      <c r="F17" s="62"/>
      <c r="G17" s="56"/>
      <c r="H17" s="110"/>
      <c r="I17" s="84"/>
      <c r="J17" s="85"/>
      <c r="K17" s="57"/>
      <c r="L17" s="60"/>
      <c r="M17" s="60"/>
      <c r="N17" s="59"/>
      <c r="O17" s="60"/>
      <c r="P17" s="59"/>
      <c r="Q17" s="59"/>
      <c r="R17" s="60"/>
    </row>
    <row r="18" spans="1:18">
      <c r="A18" s="53">
        <v>17</v>
      </c>
      <c r="B18" s="82" t="s">
        <v>53</v>
      </c>
      <c r="C18" s="55" t="s">
        <v>27</v>
      </c>
      <c r="D18" s="55" t="s">
        <v>27</v>
      </c>
      <c r="E18" s="55" t="s">
        <v>27</v>
      </c>
      <c r="F18" s="62"/>
      <c r="G18" s="56"/>
      <c r="H18" s="110"/>
      <c r="I18" s="84"/>
      <c r="J18" s="85"/>
      <c r="K18" s="57"/>
      <c r="L18" s="60"/>
      <c r="M18" s="60"/>
      <c r="N18" s="59"/>
      <c r="O18" s="60"/>
      <c r="P18" s="59"/>
      <c r="Q18" s="59"/>
      <c r="R18" s="60"/>
    </row>
    <row r="19" spans="1:18">
      <c r="A19" s="53">
        <v>18</v>
      </c>
      <c r="B19" s="82" t="s">
        <v>54</v>
      </c>
      <c r="C19" s="55" t="s">
        <v>27</v>
      </c>
      <c r="D19" s="55" t="s">
        <v>27</v>
      </c>
      <c r="E19" s="55" t="s">
        <v>27</v>
      </c>
      <c r="F19" s="62"/>
      <c r="G19" s="56"/>
      <c r="H19" s="110"/>
      <c r="I19" s="84"/>
      <c r="J19" s="85"/>
      <c r="K19" s="57"/>
      <c r="L19" s="60"/>
      <c r="M19" s="60"/>
      <c r="N19" s="59"/>
      <c r="O19" s="60"/>
      <c r="P19" s="59"/>
      <c r="Q19" s="59"/>
      <c r="R19" s="60"/>
    </row>
    <row r="20" spans="1:18">
      <c r="A20" s="53">
        <v>19</v>
      </c>
      <c r="B20" s="82" t="s">
        <v>55</v>
      </c>
      <c r="C20" s="55" t="s">
        <v>27</v>
      </c>
      <c r="D20" s="55" t="s">
        <v>27</v>
      </c>
      <c r="E20" s="55" t="s">
        <v>27</v>
      </c>
      <c r="F20" s="62"/>
      <c r="G20" s="56"/>
      <c r="H20" s="110"/>
      <c r="I20" s="84"/>
      <c r="J20" s="85"/>
      <c r="K20" s="57"/>
      <c r="L20" s="60"/>
      <c r="M20" s="60"/>
      <c r="N20" s="59"/>
      <c r="O20" s="60"/>
      <c r="P20" s="59"/>
      <c r="Q20" s="59"/>
      <c r="R20" s="60"/>
    </row>
    <row r="21" spans="1:18">
      <c r="A21" s="53">
        <v>20</v>
      </c>
      <c r="B21" s="82" t="s">
        <v>56</v>
      </c>
      <c r="C21" s="55" t="s">
        <v>27</v>
      </c>
      <c r="D21" s="55" t="s">
        <v>27</v>
      </c>
      <c r="E21" s="55" t="s">
        <v>27</v>
      </c>
      <c r="F21" s="62"/>
      <c r="G21" s="56"/>
      <c r="H21" s="110"/>
      <c r="I21" s="84"/>
      <c r="J21" s="85"/>
      <c r="K21" s="57"/>
      <c r="L21" s="60"/>
      <c r="M21" s="60"/>
      <c r="N21" s="59"/>
      <c r="O21" s="60"/>
      <c r="P21" s="59"/>
      <c r="Q21" s="59"/>
      <c r="R21" s="60"/>
    </row>
    <row r="22" spans="1:18">
      <c r="A22" s="53">
        <v>21</v>
      </c>
      <c r="B22" s="86" t="s">
        <v>57</v>
      </c>
      <c r="C22" s="55" t="s">
        <v>27</v>
      </c>
      <c r="D22" s="55" t="s">
        <v>27</v>
      </c>
      <c r="E22" s="55" t="s">
        <v>27</v>
      </c>
      <c r="F22" s="62"/>
      <c r="G22" s="56"/>
      <c r="H22" s="110"/>
      <c r="I22" s="84"/>
      <c r="J22" s="85"/>
      <c r="K22" s="57"/>
      <c r="L22" s="60"/>
      <c r="M22" s="60"/>
      <c r="N22" s="59"/>
      <c r="O22" s="60"/>
      <c r="P22" s="59"/>
      <c r="Q22" s="59"/>
      <c r="R22" s="60"/>
    </row>
    <row r="23" spans="1:18">
      <c r="A23" s="53">
        <v>22</v>
      </c>
      <c r="B23" s="82" t="s">
        <v>58</v>
      </c>
      <c r="C23" s="55" t="s">
        <v>27</v>
      </c>
      <c r="D23" s="55" t="s">
        <v>27</v>
      </c>
      <c r="E23" s="55" t="s">
        <v>27</v>
      </c>
      <c r="F23" s="62"/>
      <c r="G23" s="56"/>
      <c r="H23" s="110"/>
      <c r="I23" s="84"/>
      <c r="J23" s="85"/>
      <c r="K23" s="57"/>
      <c r="L23" s="60"/>
      <c r="M23" s="60"/>
      <c r="N23" s="59"/>
      <c r="O23" s="60"/>
      <c r="P23" s="59"/>
      <c r="Q23" s="59"/>
      <c r="R23" s="60"/>
    </row>
    <row r="24" spans="1:18">
      <c r="A24" s="53">
        <v>23</v>
      </c>
      <c r="B24" s="82" t="s">
        <v>118</v>
      </c>
      <c r="C24" s="55" t="s">
        <v>27</v>
      </c>
      <c r="D24" s="55" t="s">
        <v>27</v>
      </c>
      <c r="E24" s="55" t="s">
        <v>27</v>
      </c>
      <c r="F24" s="111"/>
      <c r="G24" s="56"/>
      <c r="H24" s="110"/>
      <c r="I24" s="84"/>
      <c r="J24" s="85"/>
      <c r="K24" s="57"/>
      <c r="L24" s="60"/>
      <c r="M24" s="60"/>
      <c r="N24" s="59"/>
      <c r="O24" s="60"/>
      <c r="P24" s="59"/>
      <c r="Q24" s="59"/>
      <c r="R24" s="60"/>
    </row>
    <row r="25" spans="1:18">
      <c r="A25" s="53">
        <v>24</v>
      </c>
      <c r="B25" s="82" t="s">
        <v>119</v>
      </c>
      <c r="C25" s="55" t="s">
        <v>27</v>
      </c>
      <c r="D25" s="55" t="s">
        <v>27</v>
      </c>
      <c r="E25" s="55" t="s">
        <v>27</v>
      </c>
      <c r="F25" s="111"/>
      <c r="G25" s="56"/>
      <c r="H25" s="110"/>
      <c r="I25" s="84"/>
      <c r="J25" s="85"/>
      <c r="K25" s="57"/>
      <c r="L25" s="60"/>
      <c r="M25" s="60"/>
      <c r="N25" s="59"/>
      <c r="O25" s="60"/>
      <c r="P25" s="59"/>
      <c r="Q25" s="59"/>
      <c r="R25" s="60"/>
    </row>
    <row r="26" spans="1:18">
      <c r="A26" s="53">
        <v>25</v>
      </c>
      <c r="B26" s="82" t="s">
        <v>120</v>
      </c>
      <c r="C26" s="55" t="s">
        <v>27</v>
      </c>
      <c r="D26" s="55" t="s">
        <v>27</v>
      </c>
      <c r="E26" s="55" t="s">
        <v>27</v>
      </c>
      <c r="F26" s="113"/>
      <c r="G26" s="56"/>
      <c r="H26" s="110"/>
      <c r="I26" s="84"/>
      <c r="J26" s="85"/>
      <c r="K26" s="57"/>
      <c r="L26" s="60"/>
      <c r="M26" s="60"/>
      <c r="N26" s="59"/>
      <c r="O26" s="60"/>
      <c r="P26" s="59"/>
      <c r="Q26" s="59"/>
      <c r="R26" s="60"/>
    </row>
    <row r="27" spans="1:18">
      <c r="A27" s="53">
        <v>26</v>
      </c>
      <c r="B27" s="82" t="s">
        <v>121</v>
      </c>
      <c r="C27" s="55" t="s">
        <v>27</v>
      </c>
      <c r="D27" s="55" t="s">
        <v>27</v>
      </c>
      <c r="E27" s="55" t="s">
        <v>27</v>
      </c>
      <c r="F27" s="113"/>
      <c r="G27" s="56"/>
      <c r="H27" s="110"/>
      <c r="I27" s="84"/>
      <c r="J27" s="85"/>
      <c r="K27" s="57"/>
      <c r="L27" s="60"/>
      <c r="M27" s="60"/>
      <c r="N27" s="59"/>
      <c r="O27" s="60"/>
      <c r="P27" s="59"/>
      <c r="Q27" s="59"/>
      <c r="R27" s="60"/>
    </row>
    <row r="28" spans="1:18">
      <c r="A28" s="53">
        <v>27</v>
      </c>
      <c r="B28" s="82" t="s">
        <v>122</v>
      </c>
      <c r="C28" s="55" t="s">
        <v>27</v>
      </c>
      <c r="D28" s="55" t="s">
        <v>27</v>
      </c>
      <c r="E28" s="55" t="s">
        <v>27</v>
      </c>
      <c r="F28" s="113"/>
      <c r="G28" s="56"/>
      <c r="H28" s="110"/>
      <c r="I28" s="84"/>
      <c r="J28" s="85"/>
      <c r="K28" s="57"/>
      <c r="L28" s="60"/>
      <c r="M28" s="60"/>
      <c r="N28" s="59"/>
      <c r="O28" s="60"/>
      <c r="P28" s="59"/>
      <c r="Q28" s="59"/>
      <c r="R28" s="60"/>
    </row>
    <row r="29" spans="1:18">
      <c r="A29" s="53">
        <v>28</v>
      </c>
      <c r="B29" s="82" t="s">
        <v>124</v>
      </c>
      <c r="C29" s="55" t="s">
        <v>39</v>
      </c>
      <c r="D29" s="55">
        <f>G29/E29</f>
        <v>2.1</v>
      </c>
      <c r="E29" s="62">
        <v>50</v>
      </c>
      <c r="F29" s="62" t="s">
        <v>31</v>
      </c>
      <c r="G29" s="56">
        <f>AVERAGE(I29)</f>
        <v>105</v>
      </c>
      <c r="H29" s="110">
        <v>1</v>
      </c>
      <c r="I29" s="84">
        <v>105</v>
      </c>
      <c r="J29" s="85">
        <v>13.9</v>
      </c>
      <c r="K29" s="57"/>
      <c r="L29" s="60"/>
      <c r="M29" s="60"/>
      <c r="N29" s="59"/>
      <c r="O29" s="60"/>
      <c r="P29" s="59"/>
      <c r="Q29" s="59"/>
      <c r="R29" s="60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DFD5D-891C-4ED9-A04D-F4D6DCCBA9D0}">
  <dimension ref="A1:O8"/>
  <sheetViews>
    <sheetView workbookViewId="0">
      <selection activeCell="H22" sqref="H22"/>
    </sheetView>
  </sheetViews>
  <sheetFormatPr defaultColWidth="12.44140625" defaultRowHeight="15.6"/>
  <cols>
    <col min="1" max="1" width="9.6640625" style="66" customWidth="1"/>
    <col min="2" max="2" width="15.88671875" style="12" customWidth="1"/>
    <col min="3" max="10" width="12.44140625" style="12" customWidth="1"/>
    <col min="11" max="16384" width="12.44140625" style="12"/>
  </cols>
  <sheetData>
    <row r="1" spans="1:15" ht="28.8">
      <c r="A1" s="114" t="s">
        <v>6</v>
      </c>
      <c r="B1" s="3" t="s">
        <v>116</v>
      </c>
      <c r="C1" s="49" t="s">
        <v>59</v>
      </c>
      <c r="D1" s="49" t="s">
        <v>8</v>
      </c>
      <c r="E1" s="49" t="s">
        <v>9</v>
      </c>
      <c r="F1" s="49" t="s">
        <v>60</v>
      </c>
      <c r="G1" s="50" t="s">
        <v>11</v>
      </c>
      <c r="H1" s="50" t="s">
        <v>61</v>
      </c>
      <c r="I1" s="49" t="s">
        <v>13</v>
      </c>
      <c r="J1" s="50" t="s">
        <v>1</v>
      </c>
      <c r="K1" s="51" t="s">
        <v>19</v>
      </c>
      <c r="L1" s="52" t="s">
        <v>20</v>
      </c>
      <c r="M1" s="52" t="s">
        <v>101</v>
      </c>
      <c r="N1" s="51" t="s">
        <v>154</v>
      </c>
      <c r="O1" s="52" t="s">
        <v>15</v>
      </c>
    </row>
    <row r="2" spans="1:15">
      <c r="A2" s="115">
        <v>1</v>
      </c>
      <c r="B2" s="82" t="s">
        <v>103</v>
      </c>
      <c r="C2" s="55" t="s">
        <v>27</v>
      </c>
      <c r="D2" s="55" t="s">
        <v>27</v>
      </c>
      <c r="E2" s="55" t="s">
        <v>27</v>
      </c>
      <c r="F2" s="55"/>
      <c r="G2" s="56"/>
      <c r="H2" s="56"/>
      <c r="I2" s="55"/>
      <c r="J2" s="56"/>
      <c r="K2" s="57"/>
      <c r="L2" s="58"/>
      <c r="M2" s="58"/>
      <c r="N2" s="57"/>
      <c r="O2" s="58"/>
    </row>
    <row r="3" spans="1:15">
      <c r="A3" s="115">
        <v>2</v>
      </c>
      <c r="B3" s="82" t="s">
        <v>104</v>
      </c>
      <c r="C3" s="55" t="s">
        <v>27</v>
      </c>
      <c r="D3" s="55" t="s">
        <v>27</v>
      </c>
      <c r="E3" s="55" t="s">
        <v>27</v>
      </c>
      <c r="F3" s="55"/>
      <c r="G3" s="56"/>
      <c r="H3" s="56"/>
      <c r="I3" s="55"/>
      <c r="J3" s="56"/>
      <c r="K3" s="57"/>
      <c r="L3" s="58"/>
      <c r="M3" s="58"/>
      <c r="N3" s="57"/>
      <c r="O3" s="58"/>
    </row>
    <row r="4" spans="1:15">
      <c r="A4" s="115">
        <v>3</v>
      </c>
      <c r="B4" s="82" t="s">
        <v>105</v>
      </c>
      <c r="C4" s="55" t="s">
        <v>27</v>
      </c>
      <c r="D4" s="55" t="s">
        <v>27</v>
      </c>
      <c r="E4" s="55" t="s">
        <v>27</v>
      </c>
      <c r="F4" s="55"/>
      <c r="G4" s="56"/>
      <c r="H4" s="56"/>
      <c r="I4" s="55"/>
      <c r="J4" s="56"/>
      <c r="K4" s="57"/>
      <c r="L4" s="58"/>
      <c r="M4" s="58"/>
      <c r="N4" s="57"/>
      <c r="O4" s="58"/>
    </row>
    <row r="5" spans="1:15">
      <c r="A5" s="115">
        <v>4</v>
      </c>
      <c r="B5" s="82" t="s">
        <v>108</v>
      </c>
      <c r="C5" s="55" t="s">
        <v>27</v>
      </c>
      <c r="D5" s="55" t="s">
        <v>27</v>
      </c>
      <c r="E5" s="55" t="s">
        <v>27</v>
      </c>
      <c r="F5" s="55"/>
      <c r="G5" s="56"/>
      <c r="H5" s="56"/>
      <c r="I5" s="55"/>
      <c r="J5" s="56"/>
      <c r="K5" s="57"/>
      <c r="L5" s="58"/>
      <c r="M5" s="58"/>
      <c r="N5" s="57"/>
      <c r="O5" s="58"/>
    </row>
    <row r="6" spans="1:15">
      <c r="A6" s="116">
        <v>5</v>
      </c>
      <c r="B6" s="117" t="s">
        <v>109</v>
      </c>
      <c r="C6" s="84" t="s">
        <v>41</v>
      </c>
      <c r="D6" s="84">
        <v>0.97777778000000004</v>
      </c>
      <c r="E6" s="63">
        <v>45</v>
      </c>
      <c r="F6" s="63" t="s">
        <v>123</v>
      </c>
      <c r="G6" s="119">
        <v>44</v>
      </c>
      <c r="H6" s="119">
        <v>1</v>
      </c>
      <c r="I6" s="118">
        <v>44</v>
      </c>
      <c r="J6" s="119">
        <v>1.08</v>
      </c>
      <c r="K6" s="61" t="s">
        <v>107</v>
      </c>
      <c r="L6" s="120">
        <v>1.84</v>
      </c>
      <c r="M6" s="120">
        <v>1</v>
      </c>
      <c r="N6" s="61">
        <v>1.84</v>
      </c>
      <c r="O6" s="120">
        <v>1.08</v>
      </c>
    </row>
    <row r="7" spans="1:15">
      <c r="A7" s="115">
        <v>6</v>
      </c>
      <c r="B7" s="82" t="s">
        <v>112</v>
      </c>
      <c r="C7" s="55" t="s">
        <v>27</v>
      </c>
      <c r="D7" s="55" t="s">
        <v>27</v>
      </c>
      <c r="E7" s="55" t="s">
        <v>27</v>
      </c>
      <c r="F7" s="55"/>
      <c r="G7" s="56"/>
      <c r="H7" s="56"/>
      <c r="I7" s="55"/>
      <c r="J7" s="56"/>
      <c r="K7" s="57"/>
      <c r="L7" s="58"/>
      <c r="M7" s="58"/>
      <c r="N7" s="57"/>
      <c r="O7" s="58"/>
    </row>
    <row r="8" spans="1:15">
      <c r="C8" s="67"/>
      <c r="D8" s="67"/>
      <c r="E8" s="67"/>
      <c r="F8" s="67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5796F-2CC6-40DF-9F60-EE28C91BE34F}">
  <dimension ref="A1:O34"/>
  <sheetViews>
    <sheetView workbookViewId="0">
      <pane xSplit="1" topLeftCell="B1" activePane="topRight" state="frozen"/>
      <selection activeCell="B1" sqref="B1"/>
      <selection pane="topRight" activeCell="C8" sqref="C8"/>
    </sheetView>
  </sheetViews>
  <sheetFormatPr defaultColWidth="12.44140625" defaultRowHeight="15.6"/>
  <cols>
    <col min="1" max="1" width="10.21875" style="66" customWidth="1"/>
    <col min="2" max="2" width="19.44140625" style="12" customWidth="1"/>
    <col min="3" max="5" width="12.44140625" style="12" customWidth="1"/>
    <col min="6" max="6" width="15.5546875" style="12" customWidth="1"/>
    <col min="7" max="10" width="12.44140625" style="12" customWidth="1"/>
    <col min="11" max="16384" width="12.44140625" style="12"/>
  </cols>
  <sheetData>
    <row r="1" spans="1:15">
      <c r="A1" s="74" t="s">
        <v>6</v>
      </c>
      <c r="B1" s="3" t="s">
        <v>116</v>
      </c>
      <c r="C1" s="75" t="s">
        <v>59</v>
      </c>
      <c r="D1" s="75" t="s">
        <v>8</v>
      </c>
      <c r="E1" s="75" t="s">
        <v>9</v>
      </c>
      <c r="F1" s="75" t="s">
        <v>10</v>
      </c>
      <c r="G1" s="76" t="s">
        <v>11</v>
      </c>
      <c r="H1" s="109" t="s">
        <v>61</v>
      </c>
      <c r="I1" s="75" t="s">
        <v>99</v>
      </c>
      <c r="J1" s="76" t="s">
        <v>1</v>
      </c>
      <c r="K1" s="80" t="s">
        <v>19</v>
      </c>
      <c r="L1" s="81" t="s">
        <v>20</v>
      </c>
      <c r="M1" s="81" t="s">
        <v>101</v>
      </c>
      <c r="N1" s="80" t="s">
        <v>154</v>
      </c>
      <c r="O1" s="81" t="s">
        <v>15</v>
      </c>
    </row>
    <row r="2" spans="1:15">
      <c r="A2" s="53">
        <v>1</v>
      </c>
      <c r="B2" s="82" t="s">
        <v>26</v>
      </c>
      <c r="C2" s="55" t="s">
        <v>27</v>
      </c>
      <c r="D2" s="55" t="s">
        <v>27</v>
      </c>
      <c r="E2" s="55" t="s">
        <v>27</v>
      </c>
      <c r="F2" s="55"/>
      <c r="G2" s="56"/>
      <c r="H2" s="110">
        <v>0</v>
      </c>
      <c r="I2" s="84"/>
      <c r="J2" s="85"/>
      <c r="K2" s="57"/>
      <c r="L2" s="60"/>
      <c r="M2" s="60"/>
      <c r="N2" s="59"/>
      <c r="O2" s="60"/>
    </row>
    <row r="3" spans="1:15">
      <c r="A3" s="53">
        <v>2</v>
      </c>
      <c r="B3" s="82" t="s">
        <v>28</v>
      </c>
      <c r="C3" s="55" t="s">
        <v>27</v>
      </c>
      <c r="D3" s="55" t="s">
        <v>27</v>
      </c>
      <c r="E3" s="55" t="s">
        <v>27</v>
      </c>
      <c r="F3" s="55"/>
      <c r="G3" s="56"/>
      <c r="H3" s="110">
        <v>0</v>
      </c>
      <c r="I3" s="84"/>
      <c r="J3" s="85"/>
      <c r="K3" s="57"/>
      <c r="L3" s="60"/>
      <c r="M3" s="60"/>
      <c r="N3" s="59"/>
      <c r="O3" s="60"/>
    </row>
    <row r="4" spans="1:15">
      <c r="A4" s="53">
        <v>3</v>
      </c>
      <c r="B4" s="82" t="s">
        <v>29</v>
      </c>
      <c r="C4" s="55" t="s">
        <v>39</v>
      </c>
      <c r="D4" s="55">
        <f>G4/E4</f>
        <v>2.2444444444444445</v>
      </c>
      <c r="E4" s="62">
        <v>45</v>
      </c>
      <c r="F4" s="62" t="s">
        <v>31</v>
      </c>
      <c r="G4" s="84">
        <v>101</v>
      </c>
      <c r="H4" s="110">
        <v>1</v>
      </c>
      <c r="I4" s="84">
        <v>101</v>
      </c>
      <c r="J4" s="85">
        <v>1.4179999999999999</v>
      </c>
      <c r="K4" s="57" t="s">
        <v>142</v>
      </c>
      <c r="L4" s="120">
        <v>1.4</v>
      </c>
      <c r="M4" s="60">
        <v>1</v>
      </c>
      <c r="N4" s="59">
        <v>1.4</v>
      </c>
      <c r="O4" s="60">
        <v>1.4179999999999999</v>
      </c>
    </row>
    <row r="5" spans="1:15">
      <c r="A5" s="53">
        <v>4</v>
      </c>
      <c r="B5" s="82" t="s">
        <v>117</v>
      </c>
      <c r="C5" s="55" t="s">
        <v>27</v>
      </c>
      <c r="D5" s="55" t="s">
        <v>27</v>
      </c>
      <c r="E5" s="55" t="s">
        <v>27</v>
      </c>
      <c r="F5" s="62"/>
      <c r="G5" s="84"/>
      <c r="H5" s="110">
        <v>0</v>
      </c>
      <c r="I5" s="84"/>
      <c r="J5" s="85"/>
      <c r="K5" s="57"/>
      <c r="L5" s="60"/>
      <c r="M5" s="60"/>
      <c r="N5" s="59"/>
      <c r="O5" s="60"/>
    </row>
    <row r="6" spans="1:15">
      <c r="A6" s="53">
        <v>5</v>
      </c>
      <c r="B6" s="82" t="s">
        <v>40</v>
      </c>
      <c r="C6" s="55" t="s">
        <v>27</v>
      </c>
      <c r="D6" s="55" t="s">
        <v>27</v>
      </c>
      <c r="E6" s="55" t="s">
        <v>27</v>
      </c>
      <c r="F6" s="62"/>
      <c r="G6" s="84"/>
      <c r="H6" s="110">
        <v>0</v>
      </c>
      <c r="I6" s="84"/>
      <c r="J6" s="85"/>
      <c r="K6" s="57"/>
      <c r="L6" s="60"/>
      <c r="M6" s="60"/>
      <c r="N6" s="59"/>
      <c r="O6" s="60"/>
    </row>
    <row r="7" spans="1:15">
      <c r="A7" s="53">
        <v>6</v>
      </c>
      <c r="B7" s="82" t="s">
        <v>42</v>
      </c>
      <c r="C7" s="55" t="s">
        <v>27</v>
      </c>
      <c r="D7" s="55" t="s">
        <v>27</v>
      </c>
      <c r="E7" s="55" t="s">
        <v>27</v>
      </c>
      <c r="F7" s="62"/>
      <c r="G7" s="84"/>
      <c r="H7" s="110">
        <v>0</v>
      </c>
      <c r="I7" s="84"/>
      <c r="J7" s="85"/>
      <c r="K7" s="57"/>
      <c r="L7" s="60"/>
      <c r="M7" s="60"/>
      <c r="N7" s="59"/>
      <c r="O7" s="60"/>
    </row>
    <row r="8" spans="1:15">
      <c r="A8" s="53">
        <v>7</v>
      </c>
      <c r="B8" s="126" t="s">
        <v>43</v>
      </c>
      <c r="C8" s="55" t="s">
        <v>41</v>
      </c>
      <c r="D8" s="55">
        <f t="shared" ref="D8:D26" si="0">G8/E8</f>
        <v>0.84444444444444444</v>
      </c>
      <c r="E8" s="62">
        <v>45</v>
      </c>
      <c r="F8" s="62" t="s">
        <v>31</v>
      </c>
      <c r="G8" s="84">
        <v>38</v>
      </c>
      <c r="H8" s="110">
        <v>1</v>
      </c>
      <c r="I8" s="84">
        <v>38</v>
      </c>
      <c r="J8" s="85">
        <v>3.0009999999999999</v>
      </c>
      <c r="K8" s="57" t="s">
        <v>113</v>
      </c>
      <c r="L8" s="60">
        <v>1.0900000000000001</v>
      </c>
      <c r="M8" s="60">
        <v>1</v>
      </c>
      <c r="N8" s="59">
        <v>1.0900000000000001</v>
      </c>
      <c r="O8" s="60">
        <v>3.0009999999999999</v>
      </c>
    </row>
    <row r="9" spans="1:15">
      <c r="A9" s="53">
        <v>8</v>
      </c>
      <c r="B9" s="126" t="s">
        <v>44</v>
      </c>
      <c r="C9" s="55" t="s">
        <v>27</v>
      </c>
      <c r="D9" s="55" t="s">
        <v>27</v>
      </c>
      <c r="E9" s="55" t="s">
        <v>27</v>
      </c>
      <c r="F9" s="62"/>
      <c r="G9" s="84"/>
      <c r="H9" s="110">
        <v>0</v>
      </c>
      <c r="I9" s="84"/>
      <c r="J9" s="85"/>
      <c r="K9" s="57"/>
      <c r="L9" s="60"/>
      <c r="M9" s="60"/>
      <c r="N9" s="59"/>
      <c r="O9" s="60"/>
    </row>
    <row r="10" spans="1:15">
      <c r="A10" s="53">
        <v>9</v>
      </c>
      <c r="B10" s="126" t="s">
        <v>45</v>
      </c>
      <c r="C10" s="55" t="s">
        <v>27</v>
      </c>
      <c r="D10" s="55" t="s">
        <v>27</v>
      </c>
      <c r="E10" s="55" t="s">
        <v>27</v>
      </c>
      <c r="F10" s="62"/>
      <c r="G10" s="84"/>
      <c r="H10" s="110">
        <v>0</v>
      </c>
      <c r="I10" s="84"/>
      <c r="J10" s="85"/>
      <c r="K10" s="57"/>
      <c r="L10" s="60"/>
      <c r="M10" s="60"/>
      <c r="N10" s="59"/>
      <c r="O10" s="60"/>
    </row>
    <row r="11" spans="1:15">
      <c r="A11" s="53">
        <v>10</v>
      </c>
      <c r="B11" s="126" t="s">
        <v>46</v>
      </c>
      <c r="C11" s="55" t="s">
        <v>27</v>
      </c>
      <c r="D11" s="55" t="s">
        <v>27</v>
      </c>
      <c r="E11" s="55" t="s">
        <v>27</v>
      </c>
      <c r="F11" s="62"/>
      <c r="G11" s="84"/>
      <c r="H11" s="110">
        <v>0</v>
      </c>
      <c r="I11" s="84"/>
      <c r="J11" s="85"/>
      <c r="K11" s="57"/>
      <c r="L11" s="60"/>
      <c r="M11" s="60"/>
      <c r="N11" s="59"/>
      <c r="O11" s="60"/>
    </row>
    <row r="12" spans="1:15">
      <c r="A12" s="53">
        <v>11</v>
      </c>
      <c r="B12" s="126" t="s">
        <v>47</v>
      </c>
      <c r="C12" s="55" t="s">
        <v>39</v>
      </c>
      <c r="D12" s="55">
        <f t="shared" si="0"/>
        <v>2.12</v>
      </c>
      <c r="E12" s="62">
        <v>25</v>
      </c>
      <c r="F12" s="62" t="s">
        <v>31</v>
      </c>
      <c r="G12" s="84">
        <v>53</v>
      </c>
      <c r="H12" s="110">
        <v>1</v>
      </c>
      <c r="I12" s="84">
        <v>53</v>
      </c>
      <c r="J12" s="85">
        <v>5</v>
      </c>
      <c r="K12" s="57" t="s">
        <v>142</v>
      </c>
      <c r="L12" s="60">
        <v>1.29</v>
      </c>
      <c r="M12" s="60">
        <v>1</v>
      </c>
      <c r="N12" s="59">
        <v>1.29</v>
      </c>
      <c r="O12" s="60">
        <v>5</v>
      </c>
    </row>
    <row r="13" spans="1:15">
      <c r="A13" s="53">
        <v>12</v>
      </c>
      <c r="B13" s="126" t="s">
        <v>48</v>
      </c>
      <c r="C13" s="55" t="s">
        <v>27</v>
      </c>
      <c r="D13" s="55" t="s">
        <v>27</v>
      </c>
      <c r="E13" s="55" t="s">
        <v>27</v>
      </c>
      <c r="F13" s="55"/>
      <c r="G13" s="84"/>
      <c r="H13" s="110">
        <v>0</v>
      </c>
      <c r="I13" s="84"/>
      <c r="J13" s="85"/>
      <c r="K13" s="57"/>
      <c r="L13" s="60"/>
      <c r="M13" s="60"/>
      <c r="N13" s="59"/>
      <c r="O13" s="60"/>
    </row>
    <row r="14" spans="1:15">
      <c r="A14" s="53">
        <v>13</v>
      </c>
      <c r="B14" s="126" t="s">
        <v>49</v>
      </c>
      <c r="C14" s="55" t="s">
        <v>27</v>
      </c>
      <c r="D14" s="55" t="s">
        <v>27</v>
      </c>
      <c r="E14" s="55" t="s">
        <v>27</v>
      </c>
      <c r="F14" s="55"/>
      <c r="G14" s="84"/>
      <c r="H14" s="110">
        <v>0</v>
      </c>
      <c r="I14" s="84"/>
      <c r="J14" s="85"/>
      <c r="K14" s="57"/>
      <c r="L14" s="60"/>
      <c r="M14" s="60"/>
      <c r="N14" s="59"/>
      <c r="O14" s="60"/>
    </row>
    <row r="15" spans="1:15">
      <c r="A15" s="53">
        <v>14</v>
      </c>
      <c r="B15" s="126" t="s">
        <v>50</v>
      </c>
      <c r="C15" s="55" t="s">
        <v>27</v>
      </c>
      <c r="D15" s="55" t="s">
        <v>27</v>
      </c>
      <c r="E15" s="55" t="s">
        <v>27</v>
      </c>
      <c r="F15" s="55"/>
      <c r="G15" s="84"/>
      <c r="H15" s="110">
        <v>0</v>
      </c>
      <c r="I15" s="84"/>
      <c r="J15" s="85"/>
      <c r="K15" s="57"/>
      <c r="L15" s="60"/>
      <c r="M15" s="60"/>
      <c r="N15" s="59"/>
      <c r="O15" s="60"/>
    </row>
    <row r="16" spans="1:15">
      <c r="A16" s="53">
        <v>15</v>
      </c>
      <c r="B16" s="126" t="s">
        <v>51</v>
      </c>
      <c r="C16" s="55" t="s">
        <v>39</v>
      </c>
      <c r="D16" s="55">
        <f t="shared" si="0"/>
        <v>1.5142857142857142</v>
      </c>
      <c r="E16" s="62">
        <v>35</v>
      </c>
      <c r="F16" s="62" t="s">
        <v>31</v>
      </c>
      <c r="G16" s="84">
        <v>53</v>
      </c>
      <c r="H16" s="110">
        <v>1</v>
      </c>
      <c r="I16" s="84">
        <v>53</v>
      </c>
      <c r="J16" s="85">
        <v>7.0007999999999999</v>
      </c>
      <c r="K16" s="57" t="s">
        <v>113</v>
      </c>
      <c r="L16" s="60">
        <v>1.02</v>
      </c>
      <c r="M16" s="60">
        <v>1</v>
      </c>
      <c r="N16" s="59">
        <v>1.02</v>
      </c>
      <c r="O16" s="60">
        <v>7.0007999999999999</v>
      </c>
    </row>
    <row r="17" spans="1:15">
      <c r="A17" s="53">
        <v>16</v>
      </c>
      <c r="B17" s="126" t="s">
        <v>52</v>
      </c>
      <c r="C17" s="128" t="s">
        <v>27</v>
      </c>
      <c r="D17" s="55" t="s">
        <v>27</v>
      </c>
      <c r="E17" s="55" t="s">
        <v>27</v>
      </c>
      <c r="F17" s="62"/>
      <c r="G17" s="84"/>
      <c r="H17" s="110">
        <v>0</v>
      </c>
      <c r="I17" s="84"/>
      <c r="J17" s="85"/>
      <c r="K17" s="57"/>
      <c r="L17" s="60"/>
      <c r="M17" s="60"/>
      <c r="N17" s="59"/>
      <c r="O17" s="60"/>
    </row>
    <row r="18" spans="1:15">
      <c r="A18" s="53">
        <v>17</v>
      </c>
      <c r="B18" s="126" t="s">
        <v>53</v>
      </c>
      <c r="C18" s="128" t="s">
        <v>27</v>
      </c>
      <c r="D18" s="55" t="s">
        <v>27</v>
      </c>
      <c r="E18" s="55" t="s">
        <v>27</v>
      </c>
      <c r="F18" s="62"/>
      <c r="G18" s="84"/>
      <c r="H18" s="110">
        <v>0</v>
      </c>
      <c r="I18" s="84"/>
      <c r="J18" s="85"/>
      <c r="K18" s="57"/>
      <c r="L18" s="60"/>
      <c r="M18" s="60"/>
      <c r="N18" s="59"/>
      <c r="O18" s="60"/>
    </row>
    <row r="19" spans="1:15">
      <c r="A19" s="53">
        <v>18</v>
      </c>
      <c r="B19" s="126" t="s">
        <v>54</v>
      </c>
      <c r="C19" s="128" t="s">
        <v>27</v>
      </c>
      <c r="D19" s="55" t="s">
        <v>27</v>
      </c>
      <c r="E19" s="55" t="s">
        <v>27</v>
      </c>
      <c r="F19" s="62"/>
      <c r="G19" s="84"/>
      <c r="H19" s="110">
        <v>0</v>
      </c>
      <c r="I19" s="84"/>
      <c r="J19" s="85"/>
      <c r="K19" s="57"/>
      <c r="L19" s="60"/>
      <c r="M19" s="60"/>
      <c r="N19" s="59"/>
      <c r="O19" s="60"/>
    </row>
    <row r="20" spans="1:15">
      <c r="A20" s="53">
        <v>19</v>
      </c>
      <c r="B20" s="126" t="s">
        <v>55</v>
      </c>
      <c r="C20" s="128" t="s">
        <v>39</v>
      </c>
      <c r="D20" s="55">
        <f t="shared" si="0"/>
        <v>1.7428571428571429</v>
      </c>
      <c r="E20" s="62">
        <v>35</v>
      </c>
      <c r="F20" s="62" t="s">
        <v>31</v>
      </c>
      <c r="G20" s="84">
        <v>61</v>
      </c>
      <c r="H20" s="110">
        <v>1</v>
      </c>
      <c r="I20" s="84">
        <v>61</v>
      </c>
      <c r="J20" s="85">
        <v>9</v>
      </c>
      <c r="K20" s="57" t="s">
        <v>113</v>
      </c>
      <c r="L20" s="60">
        <v>1.2</v>
      </c>
      <c r="M20" s="60">
        <v>1</v>
      </c>
      <c r="N20" s="59">
        <v>1.2</v>
      </c>
      <c r="O20" s="60">
        <v>9</v>
      </c>
    </row>
    <row r="21" spans="1:15">
      <c r="A21" s="53">
        <v>20</v>
      </c>
      <c r="B21" s="126" t="s">
        <v>56</v>
      </c>
      <c r="C21" s="128" t="s">
        <v>27</v>
      </c>
      <c r="D21" s="55" t="s">
        <v>27</v>
      </c>
      <c r="E21" s="55" t="s">
        <v>27</v>
      </c>
      <c r="F21" s="62"/>
      <c r="G21" s="84"/>
      <c r="H21" s="110">
        <v>0</v>
      </c>
      <c r="I21" s="84"/>
      <c r="J21" s="85"/>
      <c r="K21" s="57"/>
      <c r="L21" s="60"/>
      <c r="M21" s="60"/>
      <c r="N21" s="59"/>
      <c r="O21" s="60"/>
    </row>
    <row r="22" spans="1:15">
      <c r="A22" s="53">
        <v>21</v>
      </c>
      <c r="B22" s="131" t="s">
        <v>57</v>
      </c>
      <c r="C22" s="128" t="s">
        <v>27</v>
      </c>
      <c r="D22" s="55" t="s">
        <v>27</v>
      </c>
      <c r="E22" s="55" t="s">
        <v>27</v>
      </c>
      <c r="F22" s="62"/>
      <c r="G22" s="84"/>
      <c r="H22" s="110">
        <v>0</v>
      </c>
      <c r="I22" s="84"/>
      <c r="J22" s="85"/>
      <c r="K22" s="57"/>
      <c r="L22" s="60"/>
      <c r="M22" s="60"/>
      <c r="N22" s="59"/>
      <c r="O22" s="60"/>
    </row>
    <row r="23" spans="1:15">
      <c r="A23" s="53">
        <v>22</v>
      </c>
      <c r="B23" s="126" t="s">
        <v>58</v>
      </c>
      <c r="C23" s="128" t="s">
        <v>27</v>
      </c>
      <c r="D23" s="55" t="s">
        <v>27</v>
      </c>
      <c r="E23" s="55" t="s">
        <v>27</v>
      </c>
      <c r="F23" s="62"/>
      <c r="G23" s="84"/>
      <c r="H23" s="110">
        <v>0</v>
      </c>
      <c r="I23" s="84"/>
      <c r="J23" s="85"/>
      <c r="K23" s="57"/>
      <c r="L23" s="60"/>
      <c r="M23" s="60"/>
      <c r="N23" s="59"/>
      <c r="O23" s="60"/>
    </row>
    <row r="24" spans="1:15">
      <c r="A24" s="53">
        <v>23</v>
      </c>
      <c r="B24" s="126" t="s">
        <v>118</v>
      </c>
      <c r="C24" s="128" t="s">
        <v>39</v>
      </c>
      <c r="D24" s="55">
        <f t="shared" si="0"/>
        <v>1.8666666666666667</v>
      </c>
      <c r="E24" s="26">
        <v>30</v>
      </c>
      <c r="F24" s="62" t="s">
        <v>31</v>
      </c>
      <c r="G24" s="84">
        <v>56</v>
      </c>
      <c r="H24" s="110">
        <v>1</v>
      </c>
      <c r="I24" s="84">
        <v>56</v>
      </c>
      <c r="J24" s="85">
        <v>11</v>
      </c>
      <c r="K24" s="57" t="s">
        <v>113</v>
      </c>
      <c r="L24" s="60">
        <v>1.1599999999999999</v>
      </c>
      <c r="M24" s="60">
        <v>1</v>
      </c>
      <c r="N24" s="59">
        <v>1.1599999999999999</v>
      </c>
      <c r="O24" s="60">
        <v>11</v>
      </c>
    </row>
    <row r="25" spans="1:15">
      <c r="A25" s="53">
        <v>24</v>
      </c>
      <c r="B25" s="126" t="s">
        <v>119</v>
      </c>
      <c r="C25" s="128" t="s">
        <v>27</v>
      </c>
      <c r="D25" s="55" t="s">
        <v>27</v>
      </c>
      <c r="E25" s="55" t="s">
        <v>27</v>
      </c>
      <c r="F25" s="62"/>
      <c r="G25" s="84"/>
      <c r="H25" s="110">
        <v>0</v>
      </c>
      <c r="I25" s="84"/>
      <c r="J25" s="85"/>
      <c r="K25" s="57"/>
      <c r="L25" s="60"/>
      <c r="M25" s="60"/>
      <c r="N25" s="59"/>
      <c r="O25" s="60"/>
    </row>
    <row r="26" spans="1:15">
      <c r="A26" s="53">
        <v>25</v>
      </c>
      <c r="B26" s="126" t="s">
        <v>120</v>
      </c>
      <c r="C26" s="55" t="s">
        <v>39</v>
      </c>
      <c r="D26" s="55">
        <f t="shared" si="0"/>
        <v>1.6</v>
      </c>
      <c r="E26" s="112">
        <v>30</v>
      </c>
      <c r="F26" s="62" t="s">
        <v>31</v>
      </c>
      <c r="G26" s="84">
        <v>48</v>
      </c>
      <c r="H26" s="110">
        <v>1</v>
      </c>
      <c r="I26" s="84">
        <v>48</v>
      </c>
      <c r="J26" s="85">
        <v>12.16</v>
      </c>
      <c r="K26" s="57" t="s">
        <v>142</v>
      </c>
      <c r="L26" s="60">
        <v>1.23</v>
      </c>
      <c r="M26" s="60">
        <v>1</v>
      </c>
      <c r="N26" s="59">
        <v>1.23</v>
      </c>
      <c r="O26" s="60">
        <v>12.16</v>
      </c>
    </row>
    <row r="27" spans="1:15">
      <c r="A27" s="53"/>
      <c r="B27" s="126"/>
      <c r="C27" s="55"/>
      <c r="D27" s="55"/>
      <c r="E27" s="55"/>
      <c r="F27" s="55"/>
      <c r="G27" s="56"/>
      <c r="H27" s="110"/>
      <c r="I27" s="84"/>
      <c r="J27" s="85"/>
      <c r="K27" s="57"/>
      <c r="L27" s="60"/>
      <c r="M27" s="60"/>
      <c r="N27" s="59"/>
      <c r="O27" s="60"/>
    </row>
    <row r="28" spans="1:15">
      <c r="A28" s="53"/>
      <c r="B28" s="82"/>
      <c r="C28" s="55"/>
      <c r="D28" s="55"/>
      <c r="E28" s="55"/>
      <c r="F28" s="55"/>
      <c r="G28" s="56"/>
      <c r="H28" s="110"/>
      <c r="I28" s="84"/>
      <c r="J28" s="85"/>
      <c r="K28" s="57"/>
      <c r="L28" s="60"/>
      <c r="M28" s="60"/>
      <c r="N28" s="59"/>
      <c r="O28" s="60"/>
    </row>
    <row r="29" spans="1:15">
      <c r="A29" s="53"/>
      <c r="B29" s="82"/>
      <c r="C29" s="55"/>
      <c r="D29" s="55"/>
      <c r="E29" s="55"/>
      <c r="F29" s="55"/>
      <c r="G29" s="56"/>
      <c r="H29" s="110"/>
      <c r="I29" s="84"/>
      <c r="J29" s="85"/>
      <c r="K29" s="57"/>
      <c r="L29" s="60"/>
      <c r="M29" s="60"/>
      <c r="N29" s="59"/>
      <c r="O29" s="60"/>
    </row>
    <row r="30" spans="1:15">
      <c r="A30" s="53"/>
      <c r="B30" s="82"/>
      <c r="C30" s="55"/>
      <c r="D30" s="55"/>
      <c r="E30" s="55"/>
      <c r="F30" s="55"/>
      <c r="G30" s="56"/>
      <c r="H30" s="110"/>
      <c r="I30" s="84"/>
      <c r="J30" s="85"/>
      <c r="K30" s="57"/>
      <c r="L30" s="60"/>
      <c r="M30" s="60"/>
      <c r="N30" s="59"/>
      <c r="O30" s="60"/>
    </row>
    <row r="31" spans="1:15">
      <c r="A31" s="53"/>
      <c r="B31" s="82"/>
      <c r="C31" s="55"/>
      <c r="D31" s="55"/>
      <c r="E31" s="55"/>
      <c r="F31" s="55"/>
      <c r="G31" s="56"/>
      <c r="H31" s="110"/>
      <c r="I31" s="84"/>
      <c r="J31" s="85"/>
      <c r="K31" s="57"/>
      <c r="L31" s="60"/>
      <c r="M31" s="60"/>
      <c r="N31" s="59"/>
      <c r="O31" s="60"/>
    </row>
    <row r="32" spans="1:15">
      <c r="A32" s="53"/>
      <c r="B32" s="82"/>
      <c r="C32" s="55"/>
      <c r="D32" s="55"/>
      <c r="E32" s="55"/>
      <c r="F32" s="55"/>
      <c r="G32" s="56"/>
      <c r="H32" s="110"/>
      <c r="I32" s="84"/>
      <c r="J32" s="85"/>
      <c r="K32" s="57"/>
      <c r="L32" s="60"/>
      <c r="M32" s="60"/>
      <c r="N32" s="59"/>
      <c r="O32" s="60"/>
    </row>
    <row r="33" spans="1:15">
      <c r="A33" s="53"/>
      <c r="B33" s="82"/>
      <c r="C33" s="55"/>
      <c r="D33" s="55"/>
      <c r="E33" s="55"/>
      <c r="F33" s="55"/>
      <c r="G33" s="56"/>
      <c r="H33" s="110"/>
      <c r="I33" s="84"/>
      <c r="J33" s="85"/>
      <c r="K33" s="57"/>
      <c r="L33" s="60"/>
      <c r="M33" s="60"/>
      <c r="N33" s="59"/>
      <c r="O33" s="60"/>
    </row>
    <row r="34" spans="1:15">
      <c r="A34" s="53"/>
      <c r="B34" s="82"/>
      <c r="C34" s="55"/>
      <c r="D34" s="55"/>
      <c r="E34" s="121"/>
      <c r="F34" s="121"/>
      <c r="G34" s="56"/>
      <c r="H34" s="110"/>
      <c r="I34" s="122"/>
      <c r="J34" s="123"/>
      <c r="K34" s="57"/>
      <c r="L34" s="60"/>
      <c r="M34" s="60"/>
      <c r="N34" s="59"/>
      <c r="O34" s="60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D23FC-0C16-485E-A056-61537EC7CC14}">
  <dimension ref="A1:O7"/>
  <sheetViews>
    <sheetView workbookViewId="0">
      <selection activeCell="C8" sqref="C8"/>
    </sheetView>
  </sheetViews>
  <sheetFormatPr defaultColWidth="12.44140625" defaultRowHeight="15.6"/>
  <cols>
    <col min="1" max="1" width="9.6640625" style="66" customWidth="1"/>
    <col min="2" max="2" width="15.88671875" style="12" customWidth="1"/>
    <col min="3" max="10" width="12.44140625" style="12" customWidth="1"/>
    <col min="11" max="16384" width="12.44140625" style="12"/>
  </cols>
  <sheetData>
    <row r="1" spans="1:15" ht="28.8">
      <c r="A1" s="114" t="s">
        <v>6</v>
      </c>
      <c r="B1" s="3" t="s">
        <v>116</v>
      </c>
      <c r="C1" s="49" t="s">
        <v>59</v>
      </c>
      <c r="D1" s="49" t="s">
        <v>8</v>
      </c>
      <c r="E1" s="49" t="s">
        <v>9</v>
      </c>
      <c r="F1" s="49" t="s">
        <v>60</v>
      </c>
      <c r="G1" s="50" t="s">
        <v>11</v>
      </c>
      <c r="H1" s="50" t="s">
        <v>61</v>
      </c>
      <c r="I1" s="49" t="s">
        <v>13</v>
      </c>
      <c r="J1" s="50" t="s">
        <v>1</v>
      </c>
      <c r="K1" s="51" t="s">
        <v>19</v>
      </c>
      <c r="L1" s="52" t="s">
        <v>20</v>
      </c>
      <c r="M1" s="52" t="s">
        <v>101</v>
      </c>
      <c r="N1" s="51" t="s">
        <v>154</v>
      </c>
      <c r="O1" s="52" t="s">
        <v>15</v>
      </c>
    </row>
    <row r="2" spans="1:15">
      <c r="A2" s="124">
        <v>1</v>
      </c>
      <c r="B2" s="82" t="s">
        <v>103</v>
      </c>
      <c r="C2" s="55" t="s">
        <v>27</v>
      </c>
      <c r="D2" s="55" t="s">
        <v>27</v>
      </c>
      <c r="E2" s="55" t="s">
        <v>27</v>
      </c>
      <c r="F2" s="55"/>
      <c r="G2" s="56"/>
      <c r="H2" s="56"/>
      <c r="I2" s="55"/>
      <c r="J2" s="56"/>
      <c r="K2" s="57"/>
      <c r="L2" s="58"/>
      <c r="M2" s="58"/>
      <c r="N2" s="57"/>
      <c r="O2" s="58"/>
    </row>
    <row r="3" spans="1:15">
      <c r="A3" s="124">
        <v>2</v>
      </c>
      <c r="B3" s="82" t="s">
        <v>104</v>
      </c>
      <c r="C3" s="55" t="s">
        <v>27</v>
      </c>
      <c r="D3" s="55" t="s">
        <v>27</v>
      </c>
      <c r="E3" s="55" t="s">
        <v>27</v>
      </c>
      <c r="F3" s="55"/>
      <c r="G3" s="56"/>
      <c r="H3" s="56"/>
      <c r="I3" s="55"/>
      <c r="J3" s="56"/>
      <c r="K3" s="57"/>
      <c r="L3" s="58"/>
      <c r="M3" s="58"/>
      <c r="N3" s="57"/>
      <c r="O3" s="58"/>
    </row>
    <row r="4" spans="1:15">
      <c r="A4" s="124">
        <v>3</v>
      </c>
      <c r="B4" s="82" t="s">
        <v>105</v>
      </c>
      <c r="C4" s="55" t="s">
        <v>27</v>
      </c>
      <c r="D4" s="55" t="s">
        <v>27</v>
      </c>
      <c r="E4" s="55" t="s">
        <v>27</v>
      </c>
      <c r="F4" s="55"/>
      <c r="G4" s="56"/>
      <c r="H4" s="56"/>
      <c r="I4" s="55"/>
      <c r="J4" s="56"/>
      <c r="K4" s="57"/>
      <c r="L4" s="58"/>
      <c r="M4" s="58"/>
      <c r="N4" s="57"/>
      <c r="O4" s="58"/>
    </row>
    <row r="5" spans="1:15" ht="18" customHeight="1">
      <c r="A5" s="14">
        <v>4</v>
      </c>
      <c r="B5" s="15" t="s">
        <v>108</v>
      </c>
      <c r="C5" s="16" t="s">
        <v>39</v>
      </c>
      <c r="D5" s="18">
        <f>G5/E5</f>
        <v>2.34</v>
      </c>
      <c r="E5" s="26">
        <v>50</v>
      </c>
      <c r="F5" s="26" t="s">
        <v>123</v>
      </c>
      <c r="G5" s="19">
        <v>117</v>
      </c>
      <c r="H5" s="32">
        <v>1</v>
      </c>
      <c r="I5" s="18">
        <v>117</v>
      </c>
      <c r="J5" s="19">
        <v>0.84</v>
      </c>
      <c r="K5" s="21" t="s">
        <v>113</v>
      </c>
      <c r="L5" s="22">
        <v>1.1599999999999999</v>
      </c>
      <c r="M5" s="23">
        <v>1</v>
      </c>
      <c r="N5" s="33">
        <v>1.1599999999999999</v>
      </c>
      <c r="O5" s="22">
        <v>0.84</v>
      </c>
    </row>
    <row r="6" spans="1:15">
      <c r="A6" s="125">
        <v>5</v>
      </c>
      <c r="B6" s="117" t="s">
        <v>109</v>
      </c>
      <c r="C6" s="55" t="s">
        <v>27</v>
      </c>
      <c r="D6" s="55" t="s">
        <v>27</v>
      </c>
      <c r="E6" s="55" t="s">
        <v>27</v>
      </c>
      <c r="F6" s="63"/>
      <c r="G6" s="119"/>
      <c r="H6" s="119"/>
      <c r="I6" s="118"/>
      <c r="J6" s="119"/>
      <c r="K6" s="61"/>
      <c r="L6" s="120"/>
      <c r="M6" s="120"/>
      <c r="N6" s="61"/>
      <c r="O6" s="120"/>
    </row>
    <row r="7" spans="1:15" ht="18" customHeight="1">
      <c r="A7" s="14">
        <v>6</v>
      </c>
      <c r="B7" s="127" t="s">
        <v>112</v>
      </c>
      <c r="C7" s="16" t="s">
        <v>41</v>
      </c>
      <c r="D7" s="18">
        <f t="shared" ref="D7" si="0">G7/E7</f>
        <v>1</v>
      </c>
      <c r="E7" s="26">
        <v>45</v>
      </c>
      <c r="F7" s="26" t="s">
        <v>123</v>
      </c>
      <c r="G7" s="19">
        <v>45</v>
      </c>
      <c r="H7" s="32">
        <v>1</v>
      </c>
      <c r="I7" s="18">
        <v>45</v>
      </c>
      <c r="J7" s="19">
        <v>1.42</v>
      </c>
      <c r="K7" s="21" t="s">
        <v>113</v>
      </c>
      <c r="L7" s="22">
        <v>1.1000000000000001</v>
      </c>
      <c r="M7" s="23">
        <v>1</v>
      </c>
      <c r="N7" s="33">
        <v>1.1000000000000001</v>
      </c>
      <c r="O7" s="22">
        <v>1.42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C0E8E-3312-4395-983B-2954B96E269A}">
  <dimension ref="A1:R2"/>
  <sheetViews>
    <sheetView workbookViewId="0">
      <selection activeCell="O9" sqref="O9"/>
    </sheetView>
  </sheetViews>
  <sheetFormatPr defaultRowHeight="15.6"/>
  <cols>
    <col min="1" max="1" width="12.109375" style="12" customWidth="1"/>
    <col min="2" max="2" width="13.88671875" style="12" customWidth="1"/>
    <col min="3" max="5" width="10.5546875" style="12" customWidth="1"/>
    <col min="6" max="6" width="16.109375" style="12" customWidth="1"/>
    <col min="7" max="7" width="15.6640625" style="12" customWidth="1"/>
    <col min="8" max="10" width="10.5546875" style="12" customWidth="1"/>
    <col min="11" max="16" width="12.33203125" style="12" customWidth="1"/>
    <col min="17" max="17" width="16.5546875" style="12" customWidth="1"/>
    <col min="18" max="18" width="12.33203125" style="12" customWidth="1"/>
    <col min="19" max="16384" width="8.88671875" style="12"/>
  </cols>
  <sheetData>
    <row r="1" spans="1:18">
      <c r="A1" s="74" t="s">
        <v>6</v>
      </c>
      <c r="B1" s="3" t="s">
        <v>116</v>
      </c>
      <c r="C1" s="75" t="s">
        <v>59</v>
      </c>
      <c r="D1" s="75" t="s">
        <v>8</v>
      </c>
      <c r="E1" s="75" t="s">
        <v>9</v>
      </c>
      <c r="F1" s="75" t="s">
        <v>10</v>
      </c>
      <c r="G1" s="76" t="s">
        <v>11</v>
      </c>
      <c r="H1" s="109" t="s">
        <v>61</v>
      </c>
      <c r="I1" s="75" t="s">
        <v>99</v>
      </c>
      <c r="J1" s="76" t="s">
        <v>1</v>
      </c>
      <c r="K1" s="80" t="s">
        <v>19</v>
      </c>
      <c r="L1" s="81" t="s">
        <v>20</v>
      </c>
      <c r="M1" s="81" t="s">
        <v>101</v>
      </c>
      <c r="N1" s="80" t="s">
        <v>154</v>
      </c>
      <c r="O1" s="81" t="s">
        <v>15</v>
      </c>
      <c r="P1" s="80" t="s">
        <v>68</v>
      </c>
      <c r="Q1" s="80" t="s">
        <v>158</v>
      </c>
      <c r="R1" s="81" t="s">
        <v>15</v>
      </c>
    </row>
    <row r="2" spans="1:18">
      <c r="A2" s="53">
        <v>1</v>
      </c>
      <c r="B2" s="54" t="s">
        <v>159</v>
      </c>
      <c r="C2" s="55" t="s">
        <v>34</v>
      </c>
      <c r="D2" s="55">
        <f t="shared" ref="D2" si="0">G2/E2</f>
        <v>3.56</v>
      </c>
      <c r="E2" s="62">
        <v>50</v>
      </c>
      <c r="F2" s="62" t="s">
        <v>31</v>
      </c>
      <c r="G2" s="56">
        <v>178</v>
      </c>
      <c r="H2" s="110">
        <v>1</v>
      </c>
      <c r="I2" s="84">
        <v>178</v>
      </c>
      <c r="J2" s="85" t="s">
        <v>160</v>
      </c>
      <c r="K2" s="57" t="s">
        <v>142</v>
      </c>
      <c r="L2" s="60"/>
      <c r="M2" s="60"/>
      <c r="N2" s="59">
        <v>1.5</v>
      </c>
      <c r="O2" s="60"/>
      <c r="P2" s="59"/>
      <c r="Q2" s="59"/>
      <c r="R2" s="6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B8DFF-95AA-4015-A4FA-9194FF52E5C8}">
  <dimension ref="A1:AA31"/>
  <sheetViews>
    <sheetView workbookViewId="0">
      <pane xSplit="2" topLeftCell="C1" activePane="topRight" state="frozen"/>
      <selection pane="topRight" activeCell="C20" sqref="C20"/>
    </sheetView>
  </sheetViews>
  <sheetFormatPr defaultColWidth="12.44140625" defaultRowHeight="16.95" customHeight="1"/>
  <cols>
    <col min="1" max="1" width="8" style="31" customWidth="1"/>
    <col min="2" max="2" width="17.77734375" style="15" customWidth="1"/>
    <col min="3" max="3" width="12.44140625" style="16" customWidth="1"/>
    <col min="4" max="6" width="12.44140625" style="18" customWidth="1"/>
    <col min="7" max="7" width="12.44140625" style="19" customWidth="1"/>
    <col min="8" max="8" width="12.44140625" style="32" customWidth="1"/>
    <col min="9" max="9" width="12" style="17" customWidth="1"/>
    <col min="10" max="10" width="12" style="20" customWidth="1"/>
    <col min="11" max="11" width="12" style="17" customWidth="1"/>
    <col min="12" max="12" width="12" style="20" customWidth="1"/>
    <col min="13" max="13" width="12" style="17" customWidth="1"/>
    <col min="14" max="14" width="12" style="20" customWidth="1"/>
    <col min="15" max="15" width="12" style="17" customWidth="1"/>
    <col min="16" max="16" width="12" style="20" customWidth="1"/>
    <col min="17" max="17" width="12" style="17" customWidth="1"/>
    <col min="18" max="18" width="12" style="20" customWidth="1"/>
    <col min="19" max="19" width="12" style="17" customWidth="1"/>
    <col min="20" max="20" width="12" style="20" customWidth="1"/>
    <col min="21" max="21" width="18.33203125" style="21" customWidth="1"/>
    <col min="22" max="22" width="18.33203125" style="33" customWidth="1"/>
    <col min="23" max="23" width="16.109375" style="22" customWidth="1"/>
    <col min="24" max="24" width="17.77734375" style="23" customWidth="1"/>
    <col min="25" max="26" width="17.77734375" style="33" customWidth="1"/>
    <col min="27" max="27" width="12.44140625" style="25"/>
    <col min="28" max="16384" width="12.44140625" style="12"/>
  </cols>
  <sheetData>
    <row r="1" spans="1:27" ht="28.95" customHeight="1">
      <c r="A1" s="29" t="s">
        <v>6</v>
      </c>
      <c r="B1" s="37" t="s">
        <v>116</v>
      </c>
      <c r="C1" s="4" t="s">
        <v>59</v>
      </c>
      <c r="D1" s="5" t="s">
        <v>8</v>
      </c>
      <c r="E1" s="5" t="s">
        <v>9</v>
      </c>
      <c r="F1" s="6" t="s">
        <v>60</v>
      </c>
      <c r="G1" s="7" t="s">
        <v>11</v>
      </c>
      <c r="H1" s="30" t="s">
        <v>61</v>
      </c>
      <c r="I1" s="5" t="s">
        <v>13</v>
      </c>
      <c r="J1" s="7" t="s">
        <v>1</v>
      </c>
      <c r="K1" s="5" t="s">
        <v>14</v>
      </c>
      <c r="L1" s="7" t="s">
        <v>15</v>
      </c>
      <c r="M1" s="5" t="s">
        <v>16</v>
      </c>
      <c r="N1" s="7" t="s">
        <v>1</v>
      </c>
      <c r="O1" s="5" t="s">
        <v>17</v>
      </c>
      <c r="P1" s="7" t="s">
        <v>1</v>
      </c>
      <c r="Q1" s="5" t="s">
        <v>18</v>
      </c>
      <c r="R1" s="7" t="s">
        <v>1</v>
      </c>
      <c r="S1" s="5" t="s">
        <v>62</v>
      </c>
      <c r="T1" s="7" t="s">
        <v>1</v>
      </c>
      <c r="U1" s="8" t="s">
        <v>63</v>
      </c>
      <c r="V1" s="11" t="s">
        <v>64</v>
      </c>
      <c r="W1" s="9" t="s">
        <v>65</v>
      </c>
      <c r="X1" s="10" t="s">
        <v>66</v>
      </c>
      <c r="Y1" s="11" t="s">
        <v>67</v>
      </c>
      <c r="Z1" s="11" t="s">
        <v>68</v>
      </c>
      <c r="AA1" s="9" t="s">
        <v>15</v>
      </c>
    </row>
    <row r="2" spans="1:27" ht="16.95" customHeight="1">
      <c r="A2" s="31">
        <v>1</v>
      </c>
      <c r="B2" s="15" t="s">
        <v>69</v>
      </c>
      <c r="C2" s="16" t="s">
        <v>27</v>
      </c>
      <c r="D2" s="18" t="s">
        <v>27</v>
      </c>
      <c r="E2" s="18" t="s">
        <v>27</v>
      </c>
      <c r="G2" s="19" t="s">
        <v>27</v>
      </c>
      <c r="H2" s="32">
        <v>0</v>
      </c>
      <c r="U2" s="21" t="s">
        <v>27</v>
      </c>
      <c r="W2" s="22" t="s">
        <v>27</v>
      </c>
      <c r="X2" s="23">
        <v>0</v>
      </c>
    </row>
    <row r="3" spans="1:27" ht="16.95" customHeight="1">
      <c r="A3" s="31">
        <v>2</v>
      </c>
      <c r="B3" s="15" t="s">
        <v>70</v>
      </c>
      <c r="C3" s="16" t="s">
        <v>30</v>
      </c>
      <c r="D3" s="18">
        <f>G3/E3</f>
        <v>5.5296296296296301</v>
      </c>
      <c r="E3" s="26">
        <v>45</v>
      </c>
      <c r="F3" s="26" t="s">
        <v>31</v>
      </c>
      <c r="G3" s="19">
        <f>AVERAGE(I3, K3, M3, O3, Q3, S3)</f>
        <v>248.83333333333334</v>
      </c>
      <c r="H3" s="32">
        <v>5</v>
      </c>
      <c r="I3" s="17">
        <v>430</v>
      </c>
      <c r="J3" s="20">
        <v>1.52</v>
      </c>
      <c r="K3" s="17">
        <v>462</v>
      </c>
      <c r="L3" s="20">
        <v>1.54</v>
      </c>
      <c r="M3" s="17">
        <v>198</v>
      </c>
      <c r="N3" s="20">
        <v>1.61</v>
      </c>
      <c r="O3" s="17">
        <v>96</v>
      </c>
      <c r="P3" s="20">
        <v>1.66</v>
      </c>
      <c r="Q3" s="17">
        <v>34</v>
      </c>
      <c r="R3" s="20">
        <v>1.84</v>
      </c>
      <c r="S3" s="17">
        <v>273</v>
      </c>
      <c r="T3" s="20">
        <v>1.01</v>
      </c>
      <c r="U3" s="21" t="s">
        <v>27</v>
      </c>
      <c r="W3" s="22" t="s">
        <v>27</v>
      </c>
      <c r="X3" s="23">
        <v>0</v>
      </c>
    </row>
    <row r="4" spans="1:27" ht="16.95" customHeight="1">
      <c r="A4" s="31">
        <v>3</v>
      </c>
      <c r="B4" s="15" t="s">
        <v>71</v>
      </c>
      <c r="C4" s="16" t="s">
        <v>39</v>
      </c>
      <c r="D4" s="18">
        <f>G4/E4</f>
        <v>1.7972222222222221</v>
      </c>
      <c r="E4" s="27">
        <v>60</v>
      </c>
      <c r="F4" s="27" t="s">
        <v>35</v>
      </c>
      <c r="G4" s="19">
        <f>AVERAGE(I4, K4, M4, O4, Q4, S4)</f>
        <v>107.83333333333333</v>
      </c>
      <c r="H4" s="32">
        <v>6</v>
      </c>
      <c r="I4" s="17">
        <v>273</v>
      </c>
      <c r="J4" s="20">
        <v>2.0099999999999998</v>
      </c>
      <c r="K4" s="17">
        <v>146</v>
      </c>
      <c r="L4" s="20">
        <v>2.06</v>
      </c>
      <c r="M4" s="17">
        <v>136</v>
      </c>
      <c r="N4" s="20">
        <v>2.13</v>
      </c>
      <c r="O4" s="17">
        <v>28</v>
      </c>
      <c r="P4" s="20">
        <v>2.41</v>
      </c>
      <c r="Q4" s="17">
        <v>34</v>
      </c>
      <c r="R4" s="20">
        <v>2.64</v>
      </c>
      <c r="S4" s="17">
        <v>30</v>
      </c>
      <c r="T4" s="20">
        <v>2.91</v>
      </c>
      <c r="U4" s="21">
        <v>0</v>
      </c>
      <c r="V4" s="33">
        <f>Z4/Y4</f>
        <v>0.86764705882352944</v>
      </c>
      <c r="W4" s="22">
        <v>11.8</v>
      </c>
      <c r="X4" s="23">
        <v>1</v>
      </c>
      <c r="Y4" s="33">
        <v>13.6</v>
      </c>
      <c r="Z4" s="33">
        <v>11.8</v>
      </c>
      <c r="AA4" s="25">
        <v>2.12</v>
      </c>
    </row>
    <row r="5" spans="1:27" ht="16.95" customHeight="1">
      <c r="A5" s="31">
        <v>4</v>
      </c>
      <c r="B5" s="15" t="s">
        <v>72</v>
      </c>
      <c r="C5" s="16" t="s">
        <v>41</v>
      </c>
      <c r="D5" s="18">
        <f>G5/E5</f>
        <v>0.88611111111111107</v>
      </c>
      <c r="E5" s="27">
        <v>60</v>
      </c>
      <c r="F5" s="27" t="s">
        <v>35</v>
      </c>
      <c r="G5" s="19">
        <f>AVERAGE(I5, K5, M5, O5, Q5, S5)</f>
        <v>53.166666666666664</v>
      </c>
      <c r="H5" s="32">
        <v>6</v>
      </c>
      <c r="I5" s="17">
        <v>42</v>
      </c>
      <c r="J5" s="20">
        <v>3.21</v>
      </c>
      <c r="K5" s="17">
        <v>84</v>
      </c>
      <c r="L5" s="20">
        <v>3.24</v>
      </c>
      <c r="M5" s="17">
        <v>84</v>
      </c>
      <c r="N5" s="20">
        <v>3.29</v>
      </c>
      <c r="O5" s="17">
        <v>45</v>
      </c>
      <c r="P5" s="20">
        <v>3.42</v>
      </c>
      <c r="Q5" s="17">
        <v>33</v>
      </c>
      <c r="R5" s="20">
        <v>3.73</v>
      </c>
      <c r="S5" s="17">
        <v>31</v>
      </c>
      <c r="T5" s="20">
        <v>3.98</v>
      </c>
      <c r="U5" s="21" t="s">
        <v>27</v>
      </c>
      <c r="W5" s="22" t="s">
        <v>27</v>
      </c>
      <c r="X5" s="23">
        <v>0</v>
      </c>
    </row>
    <row r="6" spans="1:27" ht="16.95" customHeight="1">
      <c r="A6" s="31">
        <v>5</v>
      </c>
      <c r="B6" s="15" t="s">
        <v>73</v>
      </c>
      <c r="C6" s="16" t="s">
        <v>27</v>
      </c>
      <c r="D6" s="18" t="s">
        <v>27</v>
      </c>
      <c r="E6" s="18" t="s">
        <v>27</v>
      </c>
      <c r="G6" s="19" t="s">
        <v>27</v>
      </c>
      <c r="H6" s="32">
        <v>0</v>
      </c>
      <c r="U6" s="21" t="s">
        <v>27</v>
      </c>
      <c r="W6" s="22" t="s">
        <v>27</v>
      </c>
      <c r="X6" s="23">
        <v>0</v>
      </c>
    </row>
    <row r="7" spans="1:27" ht="16.95" customHeight="1">
      <c r="A7" s="31">
        <v>6</v>
      </c>
      <c r="B7" s="15" t="s">
        <v>74</v>
      </c>
      <c r="C7" s="16" t="s">
        <v>39</v>
      </c>
      <c r="D7" s="18">
        <f>G7/E7</f>
        <v>1.2</v>
      </c>
      <c r="E7" s="26">
        <v>25</v>
      </c>
      <c r="F7" s="26" t="s">
        <v>31</v>
      </c>
      <c r="G7" s="19">
        <v>30</v>
      </c>
      <c r="H7" s="32">
        <v>1</v>
      </c>
      <c r="I7" s="17">
        <v>30</v>
      </c>
      <c r="J7" s="20">
        <v>5.01</v>
      </c>
      <c r="U7" s="21" t="s">
        <v>27</v>
      </c>
      <c r="W7" s="22" t="s">
        <v>27</v>
      </c>
      <c r="X7" s="23">
        <v>0</v>
      </c>
    </row>
    <row r="8" spans="1:27" ht="16.95" customHeight="1">
      <c r="A8" s="31">
        <v>7</v>
      </c>
      <c r="B8" s="15" t="s">
        <v>75</v>
      </c>
      <c r="C8" s="16" t="s">
        <v>27</v>
      </c>
      <c r="D8" s="18" t="s">
        <v>27</v>
      </c>
      <c r="E8" s="18" t="s">
        <v>27</v>
      </c>
      <c r="G8" s="19" t="s">
        <v>27</v>
      </c>
      <c r="H8" s="32">
        <v>0</v>
      </c>
      <c r="U8" s="21" t="s">
        <v>27</v>
      </c>
      <c r="W8" s="22" t="s">
        <v>27</v>
      </c>
      <c r="X8" s="23">
        <v>0</v>
      </c>
    </row>
    <row r="9" spans="1:27" ht="16.95" customHeight="1">
      <c r="A9" s="31">
        <v>8</v>
      </c>
      <c r="B9" s="15" t="s">
        <v>76</v>
      </c>
      <c r="C9" s="16" t="s">
        <v>27</v>
      </c>
      <c r="D9" s="18" t="s">
        <v>27</v>
      </c>
      <c r="E9" s="18" t="s">
        <v>27</v>
      </c>
      <c r="G9" s="19" t="s">
        <v>27</v>
      </c>
      <c r="H9" s="32">
        <v>0</v>
      </c>
      <c r="U9" s="21" t="s">
        <v>27</v>
      </c>
      <c r="W9" s="22" t="s">
        <v>27</v>
      </c>
      <c r="X9" s="23">
        <v>0</v>
      </c>
    </row>
    <row r="10" spans="1:27" ht="16.95" customHeight="1">
      <c r="A10" s="31">
        <v>9</v>
      </c>
      <c r="B10" s="15" t="s">
        <v>77</v>
      </c>
      <c r="C10" s="16" t="s">
        <v>27</v>
      </c>
      <c r="D10" s="18" t="s">
        <v>27</v>
      </c>
      <c r="E10" s="18" t="s">
        <v>27</v>
      </c>
      <c r="G10" s="19" t="s">
        <v>27</v>
      </c>
      <c r="H10" s="32">
        <v>0</v>
      </c>
      <c r="U10" s="21" t="s">
        <v>27</v>
      </c>
      <c r="W10" s="22" t="s">
        <v>27</v>
      </c>
      <c r="X10" s="23">
        <v>0</v>
      </c>
    </row>
    <row r="11" spans="1:27" ht="16.95" customHeight="1">
      <c r="A11" s="31">
        <v>10</v>
      </c>
      <c r="B11" s="15" t="s">
        <v>78</v>
      </c>
      <c r="C11" s="16" t="s">
        <v>27</v>
      </c>
      <c r="D11" s="18" t="s">
        <v>27</v>
      </c>
      <c r="E11" s="18" t="s">
        <v>27</v>
      </c>
      <c r="G11" s="19" t="s">
        <v>27</v>
      </c>
      <c r="H11" s="32">
        <v>0</v>
      </c>
      <c r="U11" s="21" t="s">
        <v>27</v>
      </c>
      <c r="W11" s="22" t="s">
        <v>27</v>
      </c>
      <c r="X11" s="23">
        <v>0</v>
      </c>
    </row>
    <row r="12" spans="1:27" ht="16.95" customHeight="1">
      <c r="A12" s="31">
        <v>11</v>
      </c>
      <c r="B12" s="15" t="s">
        <v>79</v>
      </c>
      <c r="C12" s="16" t="s">
        <v>27</v>
      </c>
      <c r="D12" s="18" t="s">
        <v>27</v>
      </c>
      <c r="E12" s="18" t="s">
        <v>27</v>
      </c>
      <c r="G12" s="19" t="s">
        <v>27</v>
      </c>
      <c r="H12" s="32">
        <v>0</v>
      </c>
      <c r="U12" s="21" t="s">
        <v>27</v>
      </c>
      <c r="W12" s="22" t="s">
        <v>27</v>
      </c>
      <c r="X12" s="23">
        <v>0</v>
      </c>
    </row>
    <row r="13" spans="1:27" ht="16.95" customHeight="1">
      <c r="A13" s="31">
        <v>12</v>
      </c>
      <c r="B13" s="15" t="s">
        <v>80</v>
      </c>
      <c r="C13" s="16" t="s">
        <v>27</v>
      </c>
      <c r="D13" s="18" t="s">
        <v>27</v>
      </c>
      <c r="E13" s="18" t="s">
        <v>27</v>
      </c>
      <c r="G13" s="19" t="s">
        <v>27</v>
      </c>
      <c r="H13" s="32">
        <v>0</v>
      </c>
      <c r="U13" s="21" t="s">
        <v>27</v>
      </c>
      <c r="W13" s="22" t="s">
        <v>27</v>
      </c>
      <c r="X13" s="23">
        <v>0</v>
      </c>
    </row>
    <row r="14" spans="1:27" ht="16.95" customHeight="1">
      <c r="A14" s="31">
        <v>13</v>
      </c>
      <c r="B14" s="15" t="s">
        <v>81</v>
      </c>
      <c r="C14" s="16" t="s">
        <v>27</v>
      </c>
      <c r="D14" s="18" t="s">
        <v>27</v>
      </c>
      <c r="E14" s="18" t="s">
        <v>27</v>
      </c>
      <c r="G14" s="19" t="s">
        <v>27</v>
      </c>
      <c r="H14" s="32">
        <v>0</v>
      </c>
      <c r="U14" s="21" t="s">
        <v>27</v>
      </c>
      <c r="W14" s="22" t="s">
        <v>27</v>
      </c>
      <c r="X14" s="23">
        <v>0</v>
      </c>
    </row>
    <row r="15" spans="1:27" ht="16.95" customHeight="1">
      <c r="A15" s="31">
        <v>14</v>
      </c>
      <c r="B15" s="15" t="s">
        <v>82</v>
      </c>
      <c r="C15" s="16" t="s">
        <v>27</v>
      </c>
      <c r="D15" s="18" t="s">
        <v>27</v>
      </c>
      <c r="E15" s="18" t="s">
        <v>27</v>
      </c>
      <c r="G15" s="19" t="s">
        <v>27</v>
      </c>
      <c r="H15" s="32">
        <v>0</v>
      </c>
      <c r="U15" s="21" t="s">
        <v>27</v>
      </c>
      <c r="W15" s="22" t="s">
        <v>27</v>
      </c>
      <c r="X15" s="23">
        <v>0</v>
      </c>
    </row>
    <row r="16" spans="1:27" ht="16.95" customHeight="1">
      <c r="A16" s="31">
        <v>15</v>
      </c>
      <c r="B16" s="15" t="s">
        <v>83</v>
      </c>
      <c r="C16" s="16" t="s">
        <v>27</v>
      </c>
      <c r="D16" s="18" t="s">
        <v>27</v>
      </c>
      <c r="E16" s="18" t="s">
        <v>27</v>
      </c>
      <c r="G16" s="19" t="s">
        <v>27</v>
      </c>
      <c r="H16" s="32">
        <v>0</v>
      </c>
      <c r="U16" s="21" t="s">
        <v>27</v>
      </c>
      <c r="W16" s="22" t="s">
        <v>27</v>
      </c>
      <c r="X16" s="23">
        <v>0</v>
      </c>
    </row>
    <row r="17" spans="1:24" ht="16.95" customHeight="1">
      <c r="A17" s="31">
        <v>16</v>
      </c>
      <c r="B17" s="15" t="s">
        <v>84</v>
      </c>
      <c r="C17" s="16" t="s">
        <v>27</v>
      </c>
      <c r="D17" s="18" t="s">
        <v>27</v>
      </c>
      <c r="E17" s="18" t="s">
        <v>27</v>
      </c>
      <c r="G17" s="19" t="s">
        <v>27</v>
      </c>
      <c r="H17" s="32">
        <v>0</v>
      </c>
      <c r="U17" s="21" t="s">
        <v>27</v>
      </c>
      <c r="W17" s="22" t="s">
        <v>27</v>
      </c>
      <c r="X17" s="23">
        <v>0</v>
      </c>
    </row>
    <row r="18" spans="1:24" ht="16.95" customHeight="1">
      <c r="A18" s="31">
        <v>17</v>
      </c>
      <c r="B18" s="15" t="s">
        <v>85</v>
      </c>
      <c r="C18" s="16" t="s">
        <v>27</v>
      </c>
      <c r="D18" s="18" t="s">
        <v>27</v>
      </c>
      <c r="E18" s="18" t="s">
        <v>27</v>
      </c>
      <c r="G18" s="19" t="s">
        <v>27</v>
      </c>
      <c r="H18" s="32">
        <v>0</v>
      </c>
      <c r="U18" s="21" t="s">
        <v>27</v>
      </c>
      <c r="W18" s="22" t="s">
        <v>27</v>
      </c>
      <c r="X18" s="23">
        <v>0</v>
      </c>
    </row>
    <row r="19" spans="1:24" ht="16.95" customHeight="1">
      <c r="A19" s="31">
        <v>18</v>
      </c>
      <c r="B19" s="15" t="s">
        <v>86</v>
      </c>
      <c r="C19" s="16" t="s">
        <v>27</v>
      </c>
      <c r="D19" s="18" t="s">
        <v>27</v>
      </c>
      <c r="E19" s="18" t="s">
        <v>27</v>
      </c>
      <c r="G19" s="19" t="s">
        <v>27</v>
      </c>
      <c r="H19" s="32">
        <v>0</v>
      </c>
      <c r="U19" s="21" t="s">
        <v>27</v>
      </c>
      <c r="W19" s="22" t="s">
        <v>27</v>
      </c>
      <c r="X19" s="23">
        <v>0</v>
      </c>
    </row>
    <row r="20" spans="1:24" ht="16.95" customHeight="1">
      <c r="A20" s="31">
        <v>19</v>
      </c>
      <c r="B20" s="15" t="s">
        <v>87</v>
      </c>
      <c r="C20" s="16" t="s">
        <v>41</v>
      </c>
      <c r="D20" s="18">
        <f>G20/E20</f>
        <v>0.28888888888888886</v>
      </c>
      <c r="E20" s="27">
        <v>45</v>
      </c>
      <c r="F20" s="27" t="s">
        <v>35</v>
      </c>
      <c r="G20" s="19">
        <v>13</v>
      </c>
      <c r="H20" s="32">
        <v>1</v>
      </c>
      <c r="I20" s="17">
        <v>13</v>
      </c>
      <c r="J20" s="20">
        <v>18.29</v>
      </c>
      <c r="U20" s="21" t="s">
        <v>27</v>
      </c>
      <c r="W20" s="22" t="s">
        <v>27</v>
      </c>
      <c r="X20" s="23">
        <v>0</v>
      </c>
    </row>
    <row r="21" spans="1:24" ht="16.95" customHeight="1">
      <c r="A21" s="31">
        <v>20</v>
      </c>
      <c r="B21" s="15" t="s">
        <v>88</v>
      </c>
      <c r="C21" s="16" t="s">
        <v>41</v>
      </c>
      <c r="D21" s="18">
        <f>G21/E21</f>
        <v>0.28888888888888886</v>
      </c>
      <c r="E21" s="27">
        <v>45</v>
      </c>
      <c r="F21" s="27" t="s">
        <v>35</v>
      </c>
      <c r="G21" s="19">
        <v>13</v>
      </c>
      <c r="H21" s="32">
        <v>1</v>
      </c>
      <c r="I21" s="34">
        <v>13</v>
      </c>
      <c r="J21" s="35">
        <v>19.61</v>
      </c>
      <c r="U21" s="21" t="s">
        <v>27</v>
      </c>
      <c r="W21" s="22" t="s">
        <v>27</v>
      </c>
      <c r="X21" s="23">
        <v>0</v>
      </c>
    </row>
    <row r="22" spans="1:24" ht="16.95" customHeight="1">
      <c r="A22" s="31">
        <v>21</v>
      </c>
      <c r="B22" s="15" t="s">
        <v>89</v>
      </c>
      <c r="C22" s="16" t="s">
        <v>41</v>
      </c>
      <c r="D22" s="18" t="s">
        <v>27</v>
      </c>
      <c r="E22" s="18" t="s">
        <v>27</v>
      </c>
      <c r="F22" s="27" t="s">
        <v>35</v>
      </c>
      <c r="G22" s="19" t="s">
        <v>27</v>
      </c>
      <c r="H22" s="32">
        <v>0</v>
      </c>
      <c r="U22" s="21" t="s">
        <v>27</v>
      </c>
      <c r="W22" s="22" t="s">
        <v>27</v>
      </c>
      <c r="X22" s="23">
        <v>0</v>
      </c>
    </row>
    <row r="23" spans="1:24" ht="16.95" customHeight="1">
      <c r="A23" s="31">
        <v>22</v>
      </c>
      <c r="B23" s="15" t="s">
        <v>90</v>
      </c>
      <c r="C23" s="16" t="s">
        <v>41</v>
      </c>
      <c r="D23" s="18" t="s">
        <v>27</v>
      </c>
      <c r="E23" s="18" t="s">
        <v>27</v>
      </c>
      <c r="F23" s="27" t="s">
        <v>35</v>
      </c>
      <c r="G23" s="19" t="s">
        <v>27</v>
      </c>
      <c r="H23" s="32">
        <v>0</v>
      </c>
      <c r="U23" s="21" t="s">
        <v>27</v>
      </c>
      <c r="W23" s="22" t="s">
        <v>27</v>
      </c>
      <c r="X23" s="23">
        <v>0</v>
      </c>
    </row>
    <row r="24" spans="1:24" ht="16.95" customHeight="1">
      <c r="A24" s="31">
        <v>23</v>
      </c>
      <c r="B24" s="15" t="s">
        <v>91</v>
      </c>
      <c r="C24" s="16" t="s">
        <v>41</v>
      </c>
      <c r="D24" s="18">
        <f>G24/E24</f>
        <v>0.17777777777777778</v>
      </c>
      <c r="E24" s="27">
        <v>45</v>
      </c>
      <c r="F24" s="27" t="s">
        <v>35</v>
      </c>
      <c r="G24" s="19">
        <v>8</v>
      </c>
      <c r="H24" s="32">
        <v>1</v>
      </c>
      <c r="I24" s="34">
        <v>8</v>
      </c>
      <c r="J24" s="35">
        <v>22.89</v>
      </c>
      <c r="U24" s="21" t="s">
        <v>27</v>
      </c>
      <c r="W24" s="22" t="s">
        <v>27</v>
      </c>
      <c r="X24" s="23">
        <v>0</v>
      </c>
    </row>
    <row r="25" spans="1:24" ht="16.95" customHeight="1">
      <c r="A25" s="31">
        <v>24</v>
      </c>
      <c r="B25" s="15" t="s">
        <v>92</v>
      </c>
      <c r="C25" s="16" t="s">
        <v>41</v>
      </c>
      <c r="D25" s="18" t="s">
        <v>27</v>
      </c>
      <c r="E25" s="18" t="s">
        <v>27</v>
      </c>
      <c r="F25" s="27" t="s">
        <v>35</v>
      </c>
      <c r="G25" s="19" t="s">
        <v>27</v>
      </c>
      <c r="H25" s="32">
        <v>0</v>
      </c>
      <c r="U25" s="21" t="s">
        <v>27</v>
      </c>
      <c r="W25" s="22" t="s">
        <v>27</v>
      </c>
      <c r="X25" s="23">
        <v>0</v>
      </c>
    </row>
    <row r="26" spans="1:24" ht="16.95" customHeight="1">
      <c r="A26" s="31">
        <v>25</v>
      </c>
      <c r="B26" s="15" t="s">
        <v>93</v>
      </c>
      <c r="C26" s="16" t="s">
        <v>41</v>
      </c>
      <c r="D26" s="18">
        <f t="shared" ref="D26:D31" si="0">G26/E26</f>
        <v>0.31111111111111112</v>
      </c>
      <c r="E26" s="27">
        <v>45</v>
      </c>
      <c r="F26" s="27" t="s">
        <v>35</v>
      </c>
      <c r="G26" s="19">
        <v>14</v>
      </c>
      <c r="H26" s="32">
        <v>1</v>
      </c>
      <c r="I26" s="17">
        <v>14</v>
      </c>
      <c r="J26" s="20">
        <v>24.32</v>
      </c>
      <c r="U26" s="21" t="s">
        <v>27</v>
      </c>
      <c r="W26" s="22" t="s">
        <v>27</v>
      </c>
      <c r="X26" s="23">
        <v>0</v>
      </c>
    </row>
    <row r="27" spans="1:24" ht="16.95" customHeight="1">
      <c r="A27" s="31">
        <v>26</v>
      </c>
      <c r="B27" s="15" t="s">
        <v>94</v>
      </c>
      <c r="C27" s="16" t="s">
        <v>41</v>
      </c>
      <c r="D27" s="18">
        <f t="shared" si="0"/>
        <v>0.28947368421052633</v>
      </c>
      <c r="E27" s="27">
        <v>38</v>
      </c>
      <c r="F27" s="27" t="s">
        <v>35</v>
      </c>
      <c r="G27" s="19">
        <v>11</v>
      </c>
      <c r="H27" s="32">
        <v>1</v>
      </c>
      <c r="I27" s="17">
        <v>11</v>
      </c>
      <c r="J27" s="20">
        <v>25.47</v>
      </c>
      <c r="U27" s="21" t="s">
        <v>27</v>
      </c>
      <c r="W27" s="22" t="s">
        <v>27</v>
      </c>
      <c r="X27" s="23">
        <v>0</v>
      </c>
    </row>
    <row r="28" spans="1:24" ht="16.95" customHeight="1">
      <c r="A28" s="31">
        <v>27</v>
      </c>
      <c r="B28" s="15" t="s">
        <v>95</v>
      </c>
      <c r="C28" s="16" t="s">
        <v>39</v>
      </c>
      <c r="D28" s="18">
        <f t="shared" si="0"/>
        <v>1.236842105263158</v>
      </c>
      <c r="E28" s="27">
        <v>38</v>
      </c>
      <c r="F28" s="27" t="s">
        <v>35</v>
      </c>
      <c r="G28" s="19">
        <f>AVERAGE(I28, K28)</f>
        <v>47</v>
      </c>
      <c r="H28" s="32">
        <v>2</v>
      </c>
      <c r="I28" s="17">
        <v>81</v>
      </c>
      <c r="J28" s="20">
        <v>26.02</v>
      </c>
      <c r="K28" s="17">
        <v>13</v>
      </c>
      <c r="L28" s="20">
        <v>26.14</v>
      </c>
      <c r="U28" s="21" t="s">
        <v>27</v>
      </c>
      <c r="W28" s="22" t="s">
        <v>27</v>
      </c>
      <c r="X28" s="23">
        <v>0</v>
      </c>
    </row>
    <row r="29" spans="1:24" ht="16.95" customHeight="1">
      <c r="A29" s="31">
        <v>28</v>
      </c>
      <c r="B29" s="15" t="s">
        <v>96</v>
      </c>
      <c r="C29" s="16" t="s">
        <v>41</v>
      </c>
      <c r="D29" s="18">
        <f t="shared" si="0"/>
        <v>0.28947368421052633</v>
      </c>
      <c r="E29" s="27">
        <v>38</v>
      </c>
      <c r="F29" s="27" t="s">
        <v>35</v>
      </c>
      <c r="G29" s="19">
        <f>AVERAGE(I29, K29)</f>
        <v>11</v>
      </c>
      <c r="H29" s="32">
        <v>1</v>
      </c>
      <c r="I29" s="17">
        <v>11</v>
      </c>
      <c r="J29" s="20">
        <v>27.02</v>
      </c>
      <c r="U29" s="21" t="s">
        <v>27</v>
      </c>
      <c r="W29" s="22" t="s">
        <v>27</v>
      </c>
      <c r="X29" s="23">
        <v>0</v>
      </c>
    </row>
    <row r="30" spans="1:24" ht="16.95" customHeight="1">
      <c r="A30" s="31">
        <v>29</v>
      </c>
      <c r="B30" s="15" t="s">
        <v>97</v>
      </c>
      <c r="C30" s="16" t="s">
        <v>41</v>
      </c>
      <c r="D30" s="18" t="s">
        <v>27</v>
      </c>
      <c r="E30" s="18" t="s">
        <v>27</v>
      </c>
      <c r="F30" s="27" t="s">
        <v>35</v>
      </c>
      <c r="G30" s="19" t="s">
        <v>27</v>
      </c>
      <c r="H30" s="32">
        <v>0</v>
      </c>
      <c r="U30" s="21" t="s">
        <v>27</v>
      </c>
      <c r="W30" s="22" t="s">
        <v>27</v>
      </c>
      <c r="X30" s="23">
        <v>0</v>
      </c>
    </row>
    <row r="31" spans="1:24" ht="16.95" customHeight="1">
      <c r="A31" s="31">
        <v>30</v>
      </c>
      <c r="B31" s="15" t="s">
        <v>98</v>
      </c>
      <c r="C31" s="16" t="s">
        <v>41</v>
      </c>
      <c r="D31" s="18">
        <f t="shared" si="0"/>
        <v>0.27631578947368424</v>
      </c>
      <c r="E31" s="27">
        <v>38</v>
      </c>
      <c r="F31" s="27" t="s">
        <v>35</v>
      </c>
      <c r="G31" s="19">
        <f>AVERAGE(I31, K31)</f>
        <v>10.5</v>
      </c>
      <c r="H31" s="32">
        <v>2</v>
      </c>
      <c r="I31" s="34">
        <v>10</v>
      </c>
      <c r="J31" s="35">
        <v>29.04</v>
      </c>
      <c r="K31" s="17">
        <v>11</v>
      </c>
      <c r="L31" s="20">
        <v>29.66</v>
      </c>
      <c r="U31" s="21" t="s">
        <v>27</v>
      </c>
      <c r="W31" s="22" t="s">
        <v>27</v>
      </c>
      <c r="X31" s="23">
        <v>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07B43-2BA9-4DBB-B89C-47830EDFE669}">
  <dimension ref="A1:S7"/>
  <sheetViews>
    <sheetView workbookViewId="0">
      <selection activeCell="E35" sqref="E35"/>
    </sheetView>
  </sheetViews>
  <sheetFormatPr defaultRowHeight="14.4"/>
  <cols>
    <col min="1" max="1" width="10.44140625" style="137" customWidth="1"/>
    <col min="2" max="16384" width="8.88671875" style="137"/>
  </cols>
  <sheetData>
    <row r="1" spans="1:19">
      <c r="A1" s="136" t="s">
        <v>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</row>
    <row r="2" spans="1:19">
      <c r="A2" s="145" t="s">
        <v>1</v>
      </c>
      <c r="B2" s="148" t="s">
        <v>0</v>
      </c>
      <c r="C2" s="149"/>
      <c r="D2" s="149"/>
      <c r="E2" s="149"/>
      <c r="F2" s="149"/>
      <c r="G2" s="149"/>
      <c r="H2" s="149"/>
      <c r="I2" s="149"/>
      <c r="J2" s="150"/>
      <c r="K2" s="148" t="s">
        <v>167</v>
      </c>
      <c r="L2" s="149"/>
      <c r="M2" s="149"/>
      <c r="N2" s="149"/>
      <c r="O2" s="149"/>
      <c r="P2" s="149"/>
      <c r="Q2" s="149"/>
      <c r="R2" s="149"/>
      <c r="S2" s="150"/>
    </row>
    <row r="3" spans="1:19">
      <c r="A3" s="133">
        <v>1</v>
      </c>
      <c r="B3" s="143">
        <v>4.5309999999999997</v>
      </c>
      <c r="C3" s="143">
        <v>4.5519999999999996</v>
      </c>
      <c r="D3" s="143">
        <v>4.8520000000000003</v>
      </c>
      <c r="E3" s="143">
        <v>4.7960000000000003</v>
      </c>
      <c r="F3" s="143">
        <v>4.0759999999999996</v>
      </c>
      <c r="G3" s="143">
        <v>4.383</v>
      </c>
      <c r="H3" s="143">
        <v>4.4329999999999998</v>
      </c>
      <c r="I3" s="143">
        <v>3.2829999999999999</v>
      </c>
      <c r="J3" s="143"/>
      <c r="K3" s="143">
        <v>5.468</v>
      </c>
      <c r="L3" s="143">
        <v>5.774</v>
      </c>
      <c r="M3" s="143">
        <v>6.0540000000000003</v>
      </c>
      <c r="N3" s="143">
        <v>5.9080000000000004</v>
      </c>
      <c r="O3" s="143">
        <v>5.4160000000000004</v>
      </c>
      <c r="P3" s="143"/>
      <c r="Q3" s="143"/>
      <c r="R3" s="143"/>
      <c r="S3" s="143"/>
    </row>
    <row r="4" spans="1:19">
      <c r="A4" s="133">
        <v>3</v>
      </c>
      <c r="B4" s="143">
        <v>4.452</v>
      </c>
      <c r="C4" s="143">
        <v>4.0750000000000002</v>
      </c>
      <c r="D4" s="143">
        <v>3.294</v>
      </c>
      <c r="E4" s="143">
        <v>4.9189999999999996</v>
      </c>
      <c r="F4" s="143">
        <v>5.1769999999999996</v>
      </c>
      <c r="G4" s="143">
        <v>5.5549999999999997</v>
      </c>
      <c r="H4" s="143">
        <v>5.1580000000000004</v>
      </c>
      <c r="I4" s="143"/>
      <c r="J4" s="143"/>
      <c r="K4" s="143">
        <v>6.4039999999999999</v>
      </c>
      <c r="L4" s="143">
        <v>5.94</v>
      </c>
      <c r="M4" s="143">
        <v>6.327</v>
      </c>
      <c r="N4" s="143">
        <v>6.0659999999999998</v>
      </c>
      <c r="O4" s="143">
        <v>6.4909999999999997</v>
      </c>
      <c r="P4" s="143">
        <v>5.07</v>
      </c>
      <c r="Q4" s="143">
        <v>6.6230000000000002</v>
      </c>
      <c r="R4" s="143">
        <v>5.5609999999999999</v>
      </c>
      <c r="S4" s="143">
        <v>5.8550000000000004</v>
      </c>
    </row>
    <row r="5" spans="1:19">
      <c r="A5" s="133">
        <v>6</v>
      </c>
      <c r="B5" s="143">
        <v>4.5999999999999996</v>
      </c>
      <c r="C5" s="143">
        <v>4.5289999999999999</v>
      </c>
      <c r="D5" s="143">
        <v>4.7729999999999997</v>
      </c>
      <c r="E5" s="143">
        <v>4.5590000000000002</v>
      </c>
      <c r="F5" s="143">
        <v>4.516</v>
      </c>
      <c r="G5" s="143">
        <v>4.7439999999999998</v>
      </c>
      <c r="H5" s="143">
        <v>4.3840000000000003</v>
      </c>
      <c r="I5" s="143"/>
      <c r="J5" s="143"/>
      <c r="K5" s="143">
        <v>5.9580000000000002</v>
      </c>
      <c r="L5" s="143">
        <v>6.7069999999999999</v>
      </c>
      <c r="M5" s="143">
        <v>6.1079999999999997</v>
      </c>
      <c r="N5" s="143">
        <v>5.7839999999999998</v>
      </c>
      <c r="O5" s="143">
        <v>5.07</v>
      </c>
      <c r="P5" s="143">
        <v>5.1040000000000001</v>
      </c>
      <c r="Q5" s="143">
        <v>5.3470000000000004</v>
      </c>
      <c r="R5" s="143">
        <v>4.867</v>
      </c>
      <c r="S5" s="143"/>
    </row>
    <row r="6" spans="1:19">
      <c r="A6" s="133">
        <v>9</v>
      </c>
      <c r="B6" s="143">
        <v>4.6749999999999998</v>
      </c>
      <c r="C6" s="143">
        <v>5.0110000000000001</v>
      </c>
      <c r="D6" s="143">
        <v>4.5709999999999997</v>
      </c>
      <c r="E6" s="143">
        <v>4.9039999999999999</v>
      </c>
      <c r="F6" s="143">
        <v>4.4649999999999999</v>
      </c>
      <c r="G6" s="143">
        <v>4.2510000000000003</v>
      </c>
      <c r="H6" s="143">
        <v>3.6429999999999998</v>
      </c>
      <c r="I6" s="143">
        <v>4.2510000000000003</v>
      </c>
      <c r="J6" s="143">
        <v>3.5910000000000002</v>
      </c>
      <c r="K6" s="143">
        <v>4.859</v>
      </c>
      <c r="L6" s="143">
        <v>4.8739999999999997</v>
      </c>
      <c r="M6" s="143">
        <v>4.3209999999999997</v>
      </c>
      <c r="N6" s="143">
        <v>5.782</v>
      </c>
      <c r="O6" s="143">
        <v>5.7450000000000001</v>
      </c>
      <c r="P6" s="143">
        <v>5.7690000000000001</v>
      </c>
      <c r="Q6" s="143">
        <v>5.7949999999999999</v>
      </c>
      <c r="R6" s="143">
        <v>5.5149999999999997</v>
      </c>
      <c r="S6" s="143"/>
    </row>
    <row r="7" spans="1:19">
      <c r="A7" s="133">
        <v>12</v>
      </c>
      <c r="B7" s="143">
        <v>4.5</v>
      </c>
      <c r="C7" s="143">
        <v>3.2</v>
      </c>
      <c r="D7" s="143">
        <v>3.9</v>
      </c>
      <c r="E7" s="143">
        <v>3.9</v>
      </c>
      <c r="F7" s="143">
        <v>4.4000000000000004</v>
      </c>
      <c r="G7" s="143">
        <v>4.5</v>
      </c>
      <c r="H7" s="143">
        <v>4.5999999999999996</v>
      </c>
      <c r="I7" s="143"/>
      <c r="J7" s="143"/>
      <c r="K7" s="143">
        <v>7.51</v>
      </c>
      <c r="L7" s="143">
        <v>5.7290000000000001</v>
      </c>
      <c r="M7" s="143">
        <v>5.3929999999999998</v>
      </c>
      <c r="N7" s="143">
        <v>7.1820000000000004</v>
      </c>
      <c r="O7" s="143">
        <v>6.367</v>
      </c>
      <c r="P7" s="143">
        <v>4.9409999999999998</v>
      </c>
      <c r="Q7" s="143">
        <v>5.07</v>
      </c>
      <c r="R7" s="143"/>
      <c r="S7" s="143"/>
    </row>
  </sheetData>
  <mergeCells count="2">
    <mergeCell ref="B2:J2"/>
    <mergeCell ref="K2:S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A52DC-1029-4663-92A8-3C6D9A84BF6B}">
  <dimension ref="A1:S8"/>
  <sheetViews>
    <sheetView workbookViewId="0">
      <selection activeCell="J16" sqref="J16"/>
    </sheetView>
  </sheetViews>
  <sheetFormatPr defaultRowHeight="14.4"/>
  <cols>
    <col min="1" max="1" width="10.44140625" style="137" customWidth="1"/>
    <col min="2" max="16384" width="8.88671875" style="137"/>
  </cols>
  <sheetData>
    <row r="1" spans="1:19">
      <c r="A1" s="136" t="s">
        <v>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9">
      <c r="A2" s="145" t="s">
        <v>1</v>
      </c>
      <c r="B2" s="148" t="s">
        <v>0</v>
      </c>
      <c r="C2" s="149"/>
      <c r="D2" s="149"/>
      <c r="E2" s="149"/>
      <c r="F2" s="150"/>
      <c r="G2" s="148" t="s">
        <v>167</v>
      </c>
      <c r="H2" s="149"/>
      <c r="I2" s="149"/>
      <c r="J2" s="149"/>
      <c r="K2" s="150"/>
      <c r="L2" s="142"/>
      <c r="M2" s="142"/>
      <c r="N2" s="142"/>
      <c r="O2" s="142"/>
      <c r="P2" s="142"/>
      <c r="Q2" s="142"/>
      <c r="R2" s="142"/>
      <c r="S2" s="142"/>
    </row>
    <row r="3" spans="1:19">
      <c r="A3" s="133">
        <v>1</v>
      </c>
      <c r="B3" s="143">
        <v>14.78</v>
      </c>
      <c r="C3" s="143">
        <v>24.89</v>
      </c>
      <c r="D3" s="143">
        <v>12.77</v>
      </c>
      <c r="E3" s="143">
        <v>8.23</v>
      </c>
      <c r="F3" s="143">
        <v>13.77</v>
      </c>
      <c r="G3" s="143">
        <v>26.06</v>
      </c>
      <c r="H3" s="143">
        <v>52.24</v>
      </c>
      <c r="I3" s="143">
        <v>33.86</v>
      </c>
      <c r="J3" s="143">
        <v>47.78</v>
      </c>
      <c r="K3" s="143">
        <v>64.489999999999995</v>
      </c>
      <c r="L3" s="142"/>
      <c r="M3" s="142"/>
      <c r="N3" s="142"/>
      <c r="O3" s="142"/>
      <c r="P3" s="142"/>
      <c r="Q3" s="142"/>
      <c r="R3" s="142"/>
      <c r="S3" s="142"/>
    </row>
    <row r="4" spans="1:19">
      <c r="A4" s="133">
        <v>3</v>
      </c>
      <c r="B4" s="143">
        <v>8</v>
      </c>
      <c r="C4" s="143">
        <v>11.54</v>
      </c>
      <c r="D4" s="143">
        <v>14.02</v>
      </c>
      <c r="E4" s="143">
        <v>8</v>
      </c>
      <c r="F4" s="143">
        <v>9.16</v>
      </c>
      <c r="G4" s="143">
        <v>86.77</v>
      </c>
      <c r="H4" s="143">
        <v>62.27</v>
      </c>
      <c r="I4" s="143">
        <v>81.760000000000005</v>
      </c>
      <c r="J4" s="143">
        <v>57.81</v>
      </c>
      <c r="K4" s="143">
        <v>62.82</v>
      </c>
      <c r="L4" s="142"/>
      <c r="M4" s="142"/>
      <c r="N4" s="142"/>
      <c r="O4" s="142"/>
      <c r="P4" s="142"/>
      <c r="Q4" s="142"/>
      <c r="R4" s="142"/>
      <c r="S4" s="142"/>
    </row>
    <row r="5" spans="1:19">
      <c r="A5" s="133">
        <v>6</v>
      </c>
      <c r="B5" s="143">
        <v>8.4600000000000009</v>
      </c>
      <c r="C5" s="143">
        <v>8.23</v>
      </c>
      <c r="D5" s="143">
        <v>8.92</v>
      </c>
      <c r="E5" s="143">
        <v>8.23</v>
      </c>
      <c r="F5" s="143">
        <v>10.34</v>
      </c>
      <c r="G5" s="143">
        <v>64.489999999999995</v>
      </c>
      <c r="H5" s="143">
        <v>75.63</v>
      </c>
      <c r="I5" s="143">
        <v>126.88</v>
      </c>
      <c r="J5" s="143">
        <v>65.61</v>
      </c>
      <c r="K5" s="143">
        <v>87.89</v>
      </c>
      <c r="L5" s="142"/>
      <c r="M5" s="142"/>
      <c r="N5" s="142"/>
      <c r="O5" s="142"/>
      <c r="P5" s="142"/>
      <c r="Q5" s="142"/>
      <c r="R5" s="142"/>
      <c r="S5" s="142"/>
    </row>
    <row r="6" spans="1:19">
      <c r="A6" s="133">
        <v>9</v>
      </c>
      <c r="B6" s="143">
        <v>9.16</v>
      </c>
      <c r="C6" s="143">
        <v>8.69</v>
      </c>
      <c r="D6" s="143">
        <v>9.86</v>
      </c>
      <c r="E6" s="143">
        <v>12.77</v>
      </c>
      <c r="F6" s="143"/>
      <c r="G6" s="143">
        <v>63.38</v>
      </c>
      <c r="H6" s="143">
        <v>80.650000000000006</v>
      </c>
      <c r="I6" s="143">
        <v>67.84</v>
      </c>
      <c r="J6" s="143">
        <v>80.09</v>
      </c>
      <c r="K6" s="143">
        <v>118.52</v>
      </c>
      <c r="L6" s="142"/>
      <c r="M6" s="142"/>
      <c r="N6" s="142"/>
      <c r="O6" s="142"/>
      <c r="P6" s="142"/>
      <c r="Q6" s="142"/>
      <c r="R6" s="142"/>
      <c r="S6" s="142"/>
    </row>
    <row r="7" spans="1:19">
      <c r="A7" s="133">
        <v>12</v>
      </c>
      <c r="B7" s="143">
        <v>8.23</v>
      </c>
      <c r="C7" s="143">
        <v>10.34</v>
      </c>
      <c r="D7" s="143">
        <v>8.4600000000000009</v>
      </c>
      <c r="E7" s="143">
        <v>8.92</v>
      </c>
      <c r="F7" s="143">
        <v>8</v>
      </c>
      <c r="G7" s="143">
        <v>50.57</v>
      </c>
      <c r="H7" s="143">
        <v>109.05</v>
      </c>
      <c r="I7" s="143">
        <v>92.9</v>
      </c>
      <c r="J7" s="143">
        <v>100.7</v>
      </c>
      <c r="K7" s="143">
        <v>63.94</v>
      </c>
      <c r="L7" s="142"/>
      <c r="M7" s="142"/>
      <c r="N7" s="142"/>
      <c r="O7" s="142"/>
      <c r="P7" s="142"/>
      <c r="Q7" s="142"/>
      <c r="R7" s="142"/>
      <c r="S7" s="142"/>
    </row>
    <row r="8" spans="1:19"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2"/>
      <c r="M8" s="142"/>
      <c r="N8" s="142"/>
      <c r="O8" s="142"/>
      <c r="P8" s="142"/>
      <c r="Q8" s="142"/>
      <c r="R8" s="142"/>
      <c r="S8" s="142"/>
    </row>
  </sheetData>
  <mergeCells count="2">
    <mergeCell ref="B2:F2"/>
    <mergeCell ref="G2:K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BBE1C-536E-43ED-920C-3A9626EE39EC}">
  <dimension ref="A1:S7"/>
  <sheetViews>
    <sheetView workbookViewId="0">
      <selection activeCell="J16" sqref="J16"/>
    </sheetView>
  </sheetViews>
  <sheetFormatPr defaultRowHeight="14.4"/>
  <cols>
    <col min="1" max="1" width="10.44140625" style="137" customWidth="1"/>
    <col min="2" max="16384" width="8.88671875" style="137"/>
  </cols>
  <sheetData>
    <row r="1" spans="1:19">
      <c r="A1" s="136" t="s">
        <v>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</row>
    <row r="2" spans="1:19">
      <c r="A2" s="145" t="s">
        <v>1</v>
      </c>
      <c r="B2" s="148" t="s">
        <v>0</v>
      </c>
      <c r="C2" s="149"/>
      <c r="D2" s="149"/>
      <c r="E2" s="149"/>
      <c r="F2" s="149"/>
      <c r="G2" s="149"/>
      <c r="H2" s="150"/>
      <c r="I2" s="148" t="s">
        <v>167</v>
      </c>
      <c r="J2" s="149"/>
      <c r="K2" s="149"/>
      <c r="L2" s="149"/>
      <c r="M2" s="149"/>
      <c r="N2" s="150"/>
      <c r="O2" s="142"/>
      <c r="P2" s="142"/>
      <c r="Q2" s="142"/>
      <c r="R2" s="142"/>
      <c r="S2" s="142"/>
    </row>
    <row r="3" spans="1:19">
      <c r="A3" s="133">
        <v>1</v>
      </c>
      <c r="B3" s="143">
        <v>234.26</v>
      </c>
      <c r="C3" s="143">
        <v>406.64</v>
      </c>
      <c r="D3" s="143">
        <v>123.76</v>
      </c>
      <c r="E3" s="143">
        <v>106.08</v>
      </c>
      <c r="F3" s="143">
        <v>61.88</v>
      </c>
      <c r="G3" s="143"/>
      <c r="H3" s="143"/>
      <c r="I3" s="143">
        <v>73.666659999999993</v>
      </c>
      <c r="J3" s="143">
        <v>159.12</v>
      </c>
      <c r="K3" s="143">
        <v>70.72</v>
      </c>
      <c r="L3" s="143">
        <v>114.92</v>
      </c>
      <c r="M3" s="143">
        <v>35.36</v>
      </c>
      <c r="N3" s="143"/>
      <c r="O3" s="142"/>
      <c r="P3" s="142"/>
      <c r="Q3" s="142"/>
      <c r="R3" s="142"/>
      <c r="S3" s="142"/>
    </row>
    <row r="4" spans="1:19">
      <c r="A4" s="133">
        <v>3</v>
      </c>
      <c r="B4" s="143">
        <v>490.62</v>
      </c>
      <c r="C4" s="143">
        <v>194.48</v>
      </c>
      <c r="D4" s="143">
        <v>17.68</v>
      </c>
      <c r="E4" s="143">
        <v>137.02000000000001</v>
      </c>
      <c r="F4" s="143">
        <v>163.54</v>
      </c>
      <c r="G4" s="143">
        <v>61.88</v>
      </c>
      <c r="H4" s="143">
        <v>141.44</v>
      </c>
      <c r="I4" s="143">
        <v>854.53330000000005</v>
      </c>
      <c r="J4" s="143">
        <v>808.86</v>
      </c>
      <c r="K4" s="143">
        <v>1547</v>
      </c>
      <c r="L4" s="143">
        <v>426.53</v>
      </c>
      <c r="M4" s="143">
        <v>1180.1400000000001</v>
      </c>
      <c r="N4" s="143"/>
      <c r="O4" s="142"/>
      <c r="P4" s="142"/>
      <c r="Q4" s="142"/>
      <c r="R4" s="142"/>
      <c r="S4" s="142"/>
    </row>
    <row r="5" spans="1:19">
      <c r="A5" s="133">
        <v>6</v>
      </c>
      <c r="B5" s="143">
        <v>203.32</v>
      </c>
      <c r="C5" s="143">
        <v>137.02000000000001</v>
      </c>
      <c r="D5" s="143">
        <v>8.84</v>
      </c>
      <c r="E5" s="143">
        <v>53.04</v>
      </c>
      <c r="F5" s="143"/>
      <c r="G5" s="143"/>
      <c r="H5" s="143"/>
      <c r="I5" s="143">
        <v>335.92</v>
      </c>
      <c r="J5" s="143">
        <v>402.22</v>
      </c>
      <c r="K5" s="143">
        <v>552.5</v>
      </c>
      <c r="L5" s="143">
        <v>331.5</v>
      </c>
      <c r="M5" s="143">
        <v>415.48</v>
      </c>
      <c r="N5" s="143"/>
      <c r="O5" s="142"/>
      <c r="P5" s="142"/>
      <c r="Q5" s="142"/>
      <c r="R5" s="142"/>
      <c r="S5" s="142"/>
    </row>
    <row r="6" spans="1:19">
      <c r="A6" s="133">
        <v>9</v>
      </c>
      <c r="B6" s="143">
        <v>103.13330000000001</v>
      </c>
      <c r="C6" s="143">
        <v>61.88</v>
      </c>
      <c r="D6" s="143">
        <v>70.72</v>
      </c>
      <c r="E6" s="143">
        <v>154.69999999999999</v>
      </c>
      <c r="F6" s="143"/>
      <c r="G6" s="143"/>
      <c r="H6" s="143"/>
      <c r="I6" s="143">
        <v>229.84</v>
      </c>
      <c r="J6" s="143">
        <v>1118.26</v>
      </c>
      <c r="K6" s="143">
        <v>607.75</v>
      </c>
      <c r="L6" s="143">
        <v>291.72000000000003</v>
      </c>
      <c r="M6" s="143">
        <v>406.64</v>
      </c>
      <c r="N6" s="143">
        <v>465.57330000000002</v>
      </c>
      <c r="O6" s="142"/>
      <c r="P6" s="142"/>
      <c r="Q6" s="142"/>
      <c r="R6" s="142"/>
      <c r="S6" s="142"/>
    </row>
    <row r="7" spans="1:19">
      <c r="A7" s="133">
        <v>12</v>
      </c>
      <c r="B7" s="143">
        <v>88.4</v>
      </c>
      <c r="C7" s="143">
        <v>55.986669999999997</v>
      </c>
      <c r="D7" s="143">
        <v>-4.42</v>
      </c>
      <c r="E7" s="143">
        <v>35.36</v>
      </c>
      <c r="F7" s="143">
        <v>103.13330000000001</v>
      </c>
      <c r="G7" s="143"/>
      <c r="H7" s="143"/>
      <c r="I7" s="143">
        <v>534.82000000000005</v>
      </c>
      <c r="J7" s="143">
        <v>258.57</v>
      </c>
      <c r="K7" s="143">
        <v>291.72000000000003</v>
      </c>
      <c r="L7" s="143">
        <v>627.64</v>
      </c>
      <c r="M7" s="143">
        <v>322.66000000000003</v>
      </c>
      <c r="N7" s="143">
        <v>318.24</v>
      </c>
      <c r="O7" s="142"/>
      <c r="P7" s="142"/>
      <c r="Q7" s="142"/>
      <c r="R7" s="142"/>
      <c r="S7" s="142"/>
    </row>
  </sheetData>
  <mergeCells count="2">
    <mergeCell ref="B2:H2"/>
    <mergeCell ref="I2:N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73D65-6DFF-4115-9AE6-661BB00C4B34}">
  <dimension ref="A1:I13"/>
  <sheetViews>
    <sheetView tabSelected="1" workbookViewId="0">
      <selection activeCell="H21" sqref="H21"/>
    </sheetView>
  </sheetViews>
  <sheetFormatPr defaultRowHeight="14.4"/>
  <cols>
    <col min="1" max="1" width="10.44140625" style="137" customWidth="1"/>
    <col min="2" max="16384" width="8.88671875" style="137"/>
  </cols>
  <sheetData>
    <row r="1" spans="1:9">
      <c r="A1" s="136" t="s">
        <v>169</v>
      </c>
    </row>
    <row r="2" spans="1:9">
      <c r="A2" s="151" t="s">
        <v>161</v>
      </c>
      <c r="B2" s="151" t="s">
        <v>162</v>
      </c>
      <c r="C2" s="154" t="s">
        <v>168</v>
      </c>
      <c r="D2" s="154"/>
      <c r="E2" s="154"/>
      <c r="F2" s="154"/>
      <c r="G2" s="154"/>
      <c r="H2" s="154"/>
      <c r="I2" s="155"/>
    </row>
    <row r="3" spans="1:9">
      <c r="A3" s="152"/>
      <c r="B3" s="153"/>
      <c r="C3" s="135">
        <v>1</v>
      </c>
      <c r="D3" s="135">
        <v>2</v>
      </c>
      <c r="E3" s="135">
        <v>3</v>
      </c>
      <c r="F3" s="135">
        <v>4</v>
      </c>
      <c r="G3" s="135">
        <v>5</v>
      </c>
      <c r="H3" s="135">
        <v>6</v>
      </c>
      <c r="I3" s="134" t="s">
        <v>163</v>
      </c>
    </row>
    <row r="4" spans="1:9" ht="16.2">
      <c r="A4" s="138" t="s">
        <v>165</v>
      </c>
      <c r="B4" s="139">
        <v>1</v>
      </c>
      <c r="C4" s="140">
        <v>0.28999999999999998</v>
      </c>
      <c r="D4" s="140">
        <v>1.48</v>
      </c>
      <c r="E4" s="140">
        <v>6.43</v>
      </c>
      <c r="F4" s="140"/>
      <c r="G4" s="140"/>
      <c r="H4" s="140"/>
      <c r="I4" s="141">
        <v>2.73</v>
      </c>
    </row>
    <row r="5" spans="1:9" ht="16.2">
      <c r="A5" s="138" t="s">
        <v>165</v>
      </c>
      <c r="B5" s="139">
        <v>1</v>
      </c>
      <c r="C5" s="140">
        <v>0.22</v>
      </c>
      <c r="D5" s="140">
        <v>0.47</v>
      </c>
      <c r="E5" s="140">
        <v>1.55</v>
      </c>
      <c r="F5" s="140">
        <v>0.4</v>
      </c>
      <c r="G5" s="140">
        <v>0.53</v>
      </c>
      <c r="H5" s="140">
        <v>3.65</v>
      </c>
      <c r="I5" s="141">
        <v>1.1399999999999999</v>
      </c>
    </row>
    <row r="6" spans="1:9" ht="16.2">
      <c r="A6" s="138" t="s">
        <v>165</v>
      </c>
      <c r="B6" s="139">
        <v>3</v>
      </c>
      <c r="C6" s="140">
        <v>2.76</v>
      </c>
      <c r="D6" s="140">
        <v>0.79</v>
      </c>
      <c r="E6" s="140">
        <v>1.23</v>
      </c>
      <c r="F6" s="140">
        <v>0.96</v>
      </c>
      <c r="G6" s="140">
        <v>1.1299999999999999</v>
      </c>
      <c r="H6" s="140"/>
      <c r="I6" s="141">
        <v>1.37</v>
      </c>
    </row>
    <row r="7" spans="1:9" ht="16.2">
      <c r="A7" s="138" t="s">
        <v>165</v>
      </c>
      <c r="B7" s="139">
        <v>3</v>
      </c>
      <c r="C7" s="140">
        <v>1.69</v>
      </c>
      <c r="D7" s="140">
        <v>3.08</v>
      </c>
      <c r="E7" s="140">
        <v>1.54</v>
      </c>
      <c r="F7" s="140"/>
      <c r="G7" s="140"/>
      <c r="H7" s="140"/>
      <c r="I7" s="141">
        <v>2.1</v>
      </c>
    </row>
    <row r="8" spans="1:9" ht="16.2">
      <c r="A8" s="138" t="s">
        <v>165</v>
      </c>
      <c r="B8" s="139">
        <v>6</v>
      </c>
      <c r="C8" s="140">
        <v>2.85</v>
      </c>
      <c r="D8" s="140">
        <v>6.44</v>
      </c>
      <c r="E8" s="140">
        <v>2.6</v>
      </c>
      <c r="F8" s="140"/>
      <c r="G8" s="140"/>
      <c r="H8" s="140"/>
      <c r="I8" s="141">
        <v>3.96</v>
      </c>
    </row>
    <row r="9" spans="1:9" ht="16.2">
      <c r="A9" s="138" t="s">
        <v>165</v>
      </c>
      <c r="B9" s="139">
        <v>6</v>
      </c>
      <c r="C9" s="140">
        <v>3.56</v>
      </c>
      <c r="D9" s="140">
        <v>3.23</v>
      </c>
      <c r="E9" s="140">
        <v>3.37</v>
      </c>
      <c r="F9" s="140"/>
      <c r="G9" s="140"/>
      <c r="H9" s="140"/>
      <c r="I9" s="141">
        <v>3.39</v>
      </c>
    </row>
    <row r="10" spans="1:9" ht="16.2">
      <c r="A10" s="138" t="s">
        <v>165</v>
      </c>
      <c r="B10" s="139">
        <v>9</v>
      </c>
      <c r="C10" s="140">
        <v>2.33</v>
      </c>
      <c r="D10" s="140">
        <v>3.39</v>
      </c>
      <c r="E10" s="140">
        <v>4.2</v>
      </c>
      <c r="F10" s="140">
        <v>5.58</v>
      </c>
      <c r="G10" s="140">
        <v>3.95</v>
      </c>
      <c r="H10" s="140">
        <v>4.37</v>
      </c>
      <c r="I10" s="141">
        <v>3.97</v>
      </c>
    </row>
    <row r="11" spans="1:9" ht="16.2">
      <c r="A11" s="138" t="s">
        <v>165</v>
      </c>
      <c r="B11" s="139">
        <v>9</v>
      </c>
      <c r="C11" s="140">
        <v>3.49</v>
      </c>
      <c r="D11" s="140">
        <v>2.88</v>
      </c>
      <c r="E11" s="140">
        <v>5.61</v>
      </c>
      <c r="F11" s="140">
        <v>4.6100000000000003</v>
      </c>
      <c r="G11" s="140">
        <v>3.42</v>
      </c>
      <c r="H11" s="140"/>
      <c r="I11" s="141">
        <v>4</v>
      </c>
    </row>
    <row r="12" spans="1:9" ht="16.2">
      <c r="A12" s="138" t="s">
        <v>165</v>
      </c>
      <c r="B12" s="139">
        <v>12</v>
      </c>
      <c r="C12" s="140">
        <v>8.81</v>
      </c>
      <c r="D12" s="140">
        <v>5.2</v>
      </c>
      <c r="E12" s="140">
        <v>7.46</v>
      </c>
      <c r="F12" s="140">
        <v>5.07</v>
      </c>
      <c r="G12" s="140"/>
      <c r="H12" s="140"/>
      <c r="I12" s="141">
        <v>6.63</v>
      </c>
    </row>
    <row r="13" spans="1:9">
      <c r="A13" s="139" t="s">
        <v>164</v>
      </c>
      <c r="B13" s="139">
        <v>6</v>
      </c>
      <c r="C13" s="140">
        <v>0.68</v>
      </c>
      <c r="D13" s="140">
        <v>1.54</v>
      </c>
      <c r="E13" s="140">
        <v>0.32</v>
      </c>
      <c r="F13" s="140">
        <v>1.35</v>
      </c>
      <c r="G13" s="140"/>
      <c r="H13" s="140"/>
      <c r="I13" s="141">
        <v>0.97</v>
      </c>
    </row>
  </sheetData>
  <mergeCells count="3">
    <mergeCell ref="A2:A3"/>
    <mergeCell ref="B2:B3"/>
    <mergeCell ref="C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EF33E-C44A-42FE-BB38-BB419E00C620}">
  <dimension ref="A1:AA64"/>
  <sheetViews>
    <sheetView workbookViewId="0">
      <pane xSplit="1" topLeftCell="B1" activePane="topRight" state="frozen"/>
      <selection pane="topRight" activeCell="G7" sqref="G7"/>
    </sheetView>
  </sheetViews>
  <sheetFormatPr defaultColWidth="12.44140625" defaultRowHeight="15.6"/>
  <cols>
    <col min="1" max="1" width="8.109375" style="14" customWidth="1"/>
    <col min="2" max="2" width="15.88671875" style="15" customWidth="1"/>
    <col min="3" max="3" width="11.109375" style="16" customWidth="1"/>
    <col min="4" max="4" width="7.5546875" style="18" customWidth="1"/>
    <col min="5" max="5" width="8.33203125" style="18" customWidth="1"/>
    <col min="6" max="6" width="10.77734375" style="18" customWidth="1"/>
    <col min="7" max="7" width="10.77734375" style="19" customWidth="1"/>
    <col min="8" max="8" width="8.6640625" style="32" customWidth="1"/>
    <col min="9" max="9" width="8.6640625" style="18" customWidth="1"/>
    <col min="10" max="10" width="8.6640625" style="19" customWidth="1"/>
    <col min="11" max="11" width="8.6640625" style="18" customWidth="1"/>
    <col min="12" max="12" width="8.6640625" style="19" customWidth="1"/>
    <col min="13" max="13" width="7.77734375" style="18" customWidth="1"/>
    <col min="14" max="14" width="7.21875" style="19" customWidth="1"/>
    <col min="15" max="15" width="7.77734375" style="18" customWidth="1"/>
    <col min="16" max="16" width="7.21875" style="19" customWidth="1"/>
    <col min="17" max="17" width="9.6640625" style="21" customWidth="1"/>
    <col min="18" max="18" width="12.44140625" style="22"/>
    <col min="19" max="19" width="9.77734375" style="23" customWidth="1"/>
    <col min="20" max="20" width="10.88671875" style="33" customWidth="1"/>
    <col min="21" max="21" width="9.21875" style="22" customWidth="1"/>
    <col min="22" max="22" width="11.109375" style="33" customWidth="1"/>
    <col min="23" max="23" width="9.77734375" style="22" customWidth="1"/>
    <col min="24" max="24" width="12.77734375" style="33" customWidth="1"/>
    <col min="25" max="25" width="5.33203125" style="22" customWidth="1"/>
    <col min="26" max="26" width="11.88671875" style="33" customWidth="1"/>
    <col min="27" max="27" width="8.33203125" style="22" customWidth="1"/>
    <col min="28" max="16384" width="12.44140625" style="12"/>
  </cols>
  <sheetData>
    <row r="1" spans="1:27" s="45" customFormat="1" ht="25.95" customHeight="1">
      <c r="A1" s="36" t="s">
        <v>6</v>
      </c>
      <c r="B1" s="37" t="s">
        <v>116</v>
      </c>
      <c r="C1" s="38" t="s">
        <v>59</v>
      </c>
      <c r="D1" s="6" t="s">
        <v>8</v>
      </c>
      <c r="E1" s="6" t="s">
        <v>9</v>
      </c>
      <c r="F1" s="6" t="s">
        <v>60</v>
      </c>
      <c r="G1" s="39" t="s">
        <v>11</v>
      </c>
      <c r="H1" s="40" t="s">
        <v>61</v>
      </c>
      <c r="I1" s="6" t="s">
        <v>99</v>
      </c>
      <c r="J1" s="39" t="s">
        <v>1</v>
      </c>
      <c r="K1" s="6" t="s">
        <v>14</v>
      </c>
      <c r="L1" s="39" t="s">
        <v>1</v>
      </c>
      <c r="M1" s="6" t="s">
        <v>100</v>
      </c>
      <c r="N1" s="39" t="s">
        <v>1</v>
      </c>
      <c r="O1" s="6" t="s">
        <v>17</v>
      </c>
      <c r="P1" s="39" t="s">
        <v>1</v>
      </c>
      <c r="Q1" s="41" t="s">
        <v>19</v>
      </c>
      <c r="R1" s="42" t="s">
        <v>20</v>
      </c>
      <c r="S1" s="43" t="s">
        <v>101</v>
      </c>
      <c r="T1" s="44" t="s">
        <v>22</v>
      </c>
      <c r="U1" s="42" t="s">
        <v>15</v>
      </c>
      <c r="V1" s="44" t="s">
        <v>23</v>
      </c>
      <c r="W1" s="42" t="s">
        <v>15</v>
      </c>
      <c r="X1" s="44" t="s">
        <v>24</v>
      </c>
      <c r="Y1" s="42" t="s">
        <v>15</v>
      </c>
      <c r="Z1" s="44" t="s">
        <v>102</v>
      </c>
      <c r="AA1" s="42" t="s">
        <v>15</v>
      </c>
    </row>
    <row r="2" spans="1:27" ht="18" customHeight="1">
      <c r="A2" s="14">
        <v>1</v>
      </c>
      <c r="B2" s="15" t="s">
        <v>103</v>
      </c>
      <c r="C2" s="18" t="s">
        <v>27</v>
      </c>
      <c r="D2" s="18" t="s">
        <v>27</v>
      </c>
      <c r="E2" s="18" t="s">
        <v>27</v>
      </c>
    </row>
    <row r="3" spans="1:27" ht="18" customHeight="1">
      <c r="A3" s="14">
        <v>2</v>
      </c>
      <c r="B3" s="15" t="s">
        <v>104</v>
      </c>
      <c r="C3" s="18" t="s">
        <v>27</v>
      </c>
      <c r="D3" s="18" t="s">
        <v>27</v>
      </c>
      <c r="E3" s="18" t="s">
        <v>27</v>
      </c>
    </row>
    <row r="4" spans="1:27" s="47" customFormat="1" ht="16.95" customHeight="1">
      <c r="A4" s="14">
        <v>3</v>
      </c>
      <c r="B4" s="15" t="s">
        <v>105</v>
      </c>
      <c r="C4" s="18" t="s">
        <v>27</v>
      </c>
      <c r="D4" s="18" t="s">
        <v>27</v>
      </c>
      <c r="E4" s="18" t="s">
        <v>27</v>
      </c>
      <c r="F4" s="26"/>
      <c r="G4" s="19"/>
      <c r="H4" s="32"/>
      <c r="I4" s="17"/>
      <c r="J4" s="20"/>
      <c r="K4" s="17"/>
      <c r="L4" s="20"/>
      <c r="M4" s="17"/>
      <c r="N4" s="20"/>
      <c r="O4" s="17"/>
      <c r="P4" s="20"/>
      <c r="Q4" s="21"/>
      <c r="R4" s="22"/>
      <c r="S4" s="46"/>
      <c r="T4" s="24"/>
      <c r="U4" s="25"/>
      <c r="V4" s="24"/>
      <c r="W4" s="25"/>
      <c r="X4" s="24"/>
      <c r="Y4" s="25"/>
      <c r="Z4" s="24"/>
      <c r="AA4" s="25"/>
    </row>
    <row r="5" spans="1:27" ht="18" customHeight="1">
      <c r="A5" s="14">
        <v>4</v>
      </c>
      <c r="B5" s="15" t="s">
        <v>108</v>
      </c>
      <c r="C5" s="16" t="s">
        <v>106</v>
      </c>
      <c r="D5" s="18">
        <f>G5/E5</f>
        <v>3.38</v>
      </c>
      <c r="E5" s="26">
        <v>50</v>
      </c>
      <c r="F5" s="26" t="s">
        <v>31</v>
      </c>
      <c r="G5" s="19">
        <f>AVERAGE(I5, K5, M5, O5)</f>
        <v>169</v>
      </c>
      <c r="H5" s="32">
        <v>3</v>
      </c>
      <c r="I5" s="17">
        <v>36</v>
      </c>
      <c r="J5" s="20">
        <v>0.89</v>
      </c>
      <c r="K5" s="17">
        <v>417</v>
      </c>
      <c r="L5" s="20">
        <v>0.92</v>
      </c>
      <c r="M5" s="17">
        <v>54</v>
      </c>
      <c r="N5" s="20">
        <v>0.97</v>
      </c>
      <c r="O5" s="17"/>
      <c r="P5" s="20"/>
      <c r="Q5" s="21" t="s">
        <v>107</v>
      </c>
      <c r="R5" s="22">
        <f>AVERAGE(T5, V5, X5)</f>
        <v>1.8333333333333333</v>
      </c>
      <c r="S5" s="46">
        <v>3</v>
      </c>
      <c r="T5" s="24">
        <v>1.6</v>
      </c>
      <c r="U5" s="25">
        <v>0.89</v>
      </c>
      <c r="V5" s="24">
        <v>1.8</v>
      </c>
      <c r="W5" s="25">
        <v>0.92</v>
      </c>
      <c r="X5" s="24">
        <v>2.1</v>
      </c>
      <c r="Y5" s="25">
        <v>0.97</v>
      </c>
    </row>
    <row r="6" spans="1:27" ht="16.95" customHeight="1">
      <c r="A6" s="14">
        <v>5</v>
      </c>
      <c r="B6" s="15" t="s">
        <v>109</v>
      </c>
      <c r="C6" s="16" t="s">
        <v>110</v>
      </c>
      <c r="D6" s="18">
        <f>G6/E6</f>
        <v>1.4761904761904763</v>
      </c>
      <c r="E6" s="27">
        <v>63</v>
      </c>
      <c r="F6" s="27" t="s">
        <v>111</v>
      </c>
      <c r="G6" s="19">
        <f>AVERAGE(I6, K6, M6, O6)</f>
        <v>93</v>
      </c>
      <c r="H6" s="32">
        <v>4</v>
      </c>
      <c r="I6" s="17">
        <v>47</v>
      </c>
      <c r="J6" s="20">
        <v>1.01</v>
      </c>
      <c r="K6" s="17">
        <v>66</v>
      </c>
      <c r="L6" s="20">
        <v>1.02</v>
      </c>
      <c r="M6" s="17">
        <v>143</v>
      </c>
      <c r="N6" s="20">
        <v>1.08</v>
      </c>
      <c r="O6" s="17">
        <v>116</v>
      </c>
      <c r="P6" s="20">
        <v>1.1000000000000001</v>
      </c>
      <c r="Q6" s="21" t="s">
        <v>107</v>
      </c>
      <c r="R6" s="22">
        <f>AVERAGE(T6, V6, X6, Z6)</f>
        <v>2.375</v>
      </c>
      <c r="S6" s="46">
        <v>4</v>
      </c>
      <c r="T6" s="24">
        <v>2</v>
      </c>
      <c r="U6" s="25">
        <v>1.01</v>
      </c>
      <c r="V6" s="24">
        <v>1.6</v>
      </c>
      <c r="W6" s="25">
        <v>1.02</v>
      </c>
      <c r="X6" s="24">
        <v>2.9</v>
      </c>
      <c r="Y6" s="25">
        <v>1.08</v>
      </c>
      <c r="Z6" s="24">
        <v>3</v>
      </c>
      <c r="AA6" s="25">
        <v>1.1000000000000001</v>
      </c>
    </row>
    <row r="7" spans="1:27" ht="16.95" customHeight="1">
      <c r="A7" s="14">
        <v>6</v>
      </c>
      <c r="B7" s="15" t="s">
        <v>112</v>
      </c>
      <c r="C7" s="16" t="s">
        <v>110</v>
      </c>
      <c r="D7" s="18">
        <f>G7/E7</f>
        <v>1.0423280423280423</v>
      </c>
      <c r="E7" s="27">
        <v>63</v>
      </c>
      <c r="F7" s="27" t="s">
        <v>111</v>
      </c>
      <c r="G7" s="19">
        <f>AVERAGE(I7, K7, M7)</f>
        <v>65.666666666666671</v>
      </c>
      <c r="H7" s="32">
        <v>3</v>
      </c>
      <c r="I7" s="17">
        <v>56</v>
      </c>
      <c r="J7" s="20">
        <v>1.42</v>
      </c>
      <c r="K7" s="17">
        <v>73</v>
      </c>
      <c r="L7" s="20">
        <v>1.43</v>
      </c>
      <c r="M7" s="17">
        <v>68</v>
      </c>
      <c r="N7" s="20">
        <v>1.45</v>
      </c>
      <c r="O7" s="17"/>
      <c r="P7" s="20"/>
      <c r="Q7" s="21" t="s">
        <v>113</v>
      </c>
      <c r="R7" s="22">
        <v>1.2</v>
      </c>
      <c r="S7" s="46">
        <v>1</v>
      </c>
      <c r="T7" s="24">
        <v>1.2</v>
      </c>
      <c r="U7" s="25">
        <v>1.45</v>
      </c>
      <c r="V7" s="24"/>
      <c r="W7" s="25"/>
      <c r="X7" s="24"/>
      <c r="Y7" s="25"/>
      <c r="Z7" s="24"/>
      <c r="AA7" s="25"/>
    </row>
    <row r="8" spans="1:27" ht="18" customHeight="1">
      <c r="A8" s="14">
        <v>7</v>
      </c>
      <c r="B8" s="15" t="s">
        <v>114</v>
      </c>
      <c r="C8" s="18" t="s">
        <v>27</v>
      </c>
      <c r="D8" s="18" t="s">
        <v>27</v>
      </c>
      <c r="E8" s="18" t="s">
        <v>27</v>
      </c>
      <c r="F8" s="26"/>
    </row>
    <row r="9" spans="1:27" ht="18" customHeight="1">
      <c r="A9" s="14">
        <v>8</v>
      </c>
      <c r="B9" s="15" t="s">
        <v>115</v>
      </c>
      <c r="C9" s="18" t="s">
        <v>27</v>
      </c>
      <c r="D9" s="18" t="s">
        <v>27</v>
      </c>
      <c r="E9" s="18" t="s">
        <v>27</v>
      </c>
      <c r="F9" s="26"/>
    </row>
    <row r="10" spans="1:27" ht="18" customHeight="1"/>
    <row r="11" spans="1:27" ht="18" customHeight="1"/>
    <row r="12" spans="1:27" ht="18" customHeight="1"/>
    <row r="13" spans="1:27" ht="18" customHeight="1"/>
    <row r="14" spans="1:27" ht="18" customHeight="1"/>
    <row r="15" spans="1:27" ht="18" customHeight="1"/>
    <row r="16" spans="1:27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E7CD7-6497-482C-988F-D7DAAE5D4F5E}">
  <dimension ref="A1:U29"/>
  <sheetViews>
    <sheetView workbookViewId="0">
      <pane xSplit="1" topLeftCell="B1" activePane="topRight" state="frozen"/>
      <selection pane="topRight" activeCell="G22" sqref="G22"/>
    </sheetView>
  </sheetViews>
  <sheetFormatPr defaultColWidth="12.44140625" defaultRowHeight="15.6"/>
  <cols>
    <col min="1" max="1" width="10.21875" style="66" customWidth="1"/>
    <col min="2" max="2" width="13.109375" style="66" customWidth="1"/>
    <col min="3" max="3" width="17.21875" style="12" customWidth="1"/>
    <col min="4" max="14" width="12" style="12" customWidth="1"/>
    <col min="15" max="17" width="12.44140625" style="67"/>
    <col min="18" max="21" width="12" style="12" customWidth="1"/>
    <col min="22" max="16384" width="12.44140625" style="12"/>
  </cols>
  <sheetData>
    <row r="1" spans="1:21" s="45" customFormat="1" ht="28.05" customHeight="1">
      <c r="A1" s="48" t="s">
        <v>6</v>
      </c>
      <c r="B1" s="3" t="s">
        <v>116</v>
      </c>
      <c r="C1" s="49" t="s">
        <v>59</v>
      </c>
      <c r="D1" s="49" t="s">
        <v>8</v>
      </c>
      <c r="E1" s="49" t="s">
        <v>9</v>
      </c>
      <c r="F1" s="49" t="s">
        <v>10</v>
      </c>
      <c r="G1" s="50" t="s">
        <v>11</v>
      </c>
      <c r="H1" s="50" t="s">
        <v>61</v>
      </c>
      <c r="I1" s="50" t="s">
        <v>99</v>
      </c>
      <c r="J1" s="50" t="s">
        <v>1</v>
      </c>
      <c r="K1" s="50" t="s">
        <v>14</v>
      </c>
      <c r="L1" s="50" t="s">
        <v>1</v>
      </c>
      <c r="M1" s="50" t="s">
        <v>16</v>
      </c>
      <c r="N1" s="50" t="s">
        <v>1</v>
      </c>
      <c r="O1" s="51" t="s">
        <v>19</v>
      </c>
      <c r="P1" s="52" t="s">
        <v>20</v>
      </c>
      <c r="Q1" s="52" t="s">
        <v>101</v>
      </c>
      <c r="R1" s="51" t="s">
        <v>22</v>
      </c>
      <c r="S1" s="52" t="s">
        <v>15</v>
      </c>
      <c r="T1" s="51" t="s">
        <v>23</v>
      </c>
      <c r="U1" s="52" t="s">
        <v>15</v>
      </c>
    </row>
    <row r="2" spans="1:21">
      <c r="A2" s="53">
        <v>1</v>
      </c>
      <c r="B2" s="54" t="s">
        <v>26</v>
      </c>
      <c r="C2" s="55" t="s">
        <v>27</v>
      </c>
      <c r="D2" s="55" t="s">
        <v>27</v>
      </c>
      <c r="E2" s="55" t="s">
        <v>27</v>
      </c>
      <c r="F2" s="55"/>
      <c r="G2" s="56" t="s">
        <v>27</v>
      </c>
      <c r="H2" s="56">
        <v>0</v>
      </c>
      <c r="I2" s="56"/>
      <c r="J2" s="56"/>
      <c r="K2" s="56"/>
      <c r="L2" s="56"/>
      <c r="M2" s="56"/>
      <c r="N2" s="56"/>
      <c r="O2" s="57" t="s">
        <v>27</v>
      </c>
      <c r="P2" s="58" t="s">
        <v>27</v>
      </c>
      <c r="Q2" s="58">
        <v>0</v>
      </c>
      <c r="R2" s="59"/>
      <c r="S2" s="60"/>
      <c r="T2" s="61"/>
      <c r="U2" s="60"/>
    </row>
    <row r="3" spans="1:21">
      <c r="A3" s="53">
        <v>2</v>
      </c>
      <c r="B3" s="54" t="s">
        <v>28</v>
      </c>
      <c r="C3" s="55" t="s">
        <v>30</v>
      </c>
      <c r="D3" s="55">
        <f t="shared" ref="D3:D28" si="0">G3/E3</f>
        <v>7.2</v>
      </c>
      <c r="E3" s="62">
        <v>50</v>
      </c>
      <c r="F3" s="62" t="s">
        <v>31</v>
      </c>
      <c r="G3" s="56">
        <v>360</v>
      </c>
      <c r="H3" s="56">
        <v>1</v>
      </c>
      <c r="I3" s="56">
        <v>360</v>
      </c>
      <c r="J3" s="56">
        <v>0.93600000000000005</v>
      </c>
      <c r="K3" s="56"/>
      <c r="L3" s="56"/>
      <c r="M3" s="56"/>
      <c r="N3" s="56"/>
      <c r="O3" s="57" t="s">
        <v>27</v>
      </c>
      <c r="P3" s="58" t="s">
        <v>27</v>
      </c>
      <c r="Q3" s="58">
        <v>0</v>
      </c>
      <c r="R3" s="59"/>
      <c r="S3" s="60"/>
      <c r="T3" s="61"/>
      <c r="U3" s="60"/>
    </row>
    <row r="4" spans="1:21">
      <c r="A4" s="53">
        <v>3</v>
      </c>
      <c r="B4" s="54" t="s">
        <v>29</v>
      </c>
      <c r="C4" s="55" t="s">
        <v>30</v>
      </c>
      <c r="D4" s="55">
        <f t="shared" si="0"/>
        <v>12.488888888888889</v>
      </c>
      <c r="E4" s="62">
        <v>45</v>
      </c>
      <c r="F4" s="62" t="s">
        <v>31</v>
      </c>
      <c r="G4" s="56">
        <v>562</v>
      </c>
      <c r="H4" s="56">
        <v>1</v>
      </c>
      <c r="I4" s="56">
        <v>562</v>
      </c>
      <c r="J4" s="56">
        <v>1.01</v>
      </c>
      <c r="K4" s="56"/>
      <c r="L4" s="56"/>
      <c r="M4" s="56"/>
      <c r="N4" s="56"/>
      <c r="O4" s="57" t="s">
        <v>113</v>
      </c>
      <c r="P4" s="58">
        <v>1.06</v>
      </c>
      <c r="Q4" s="58">
        <v>1</v>
      </c>
      <c r="R4" s="59">
        <v>1.06</v>
      </c>
      <c r="S4" s="60">
        <v>1.01</v>
      </c>
      <c r="T4" s="61"/>
      <c r="U4" s="60"/>
    </row>
    <row r="5" spans="1:21">
      <c r="A5" s="53">
        <v>4</v>
      </c>
      <c r="B5" s="54" t="s">
        <v>117</v>
      </c>
      <c r="C5" s="55" t="s">
        <v>27</v>
      </c>
      <c r="D5" s="18" t="s">
        <v>27</v>
      </c>
      <c r="E5" s="55" t="s">
        <v>27</v>
      </c>
      <c r="F5" s="55"/>
      <c r="G5" s="56" t="s">
        <v>27</v>
      </c>
      <c r="H5" s="56">
        <v>0</v>
      </c>
      <c r="I5" s="56"/>
      <c r="J5" s="56"/>
      <c r="K5" s="56"/>
      <c r="L5" s="56"/>
      <c r="M5" s="56"/>
      <c r="N5" s="56"/>
      <c r="O5" s="57" t="s">
        <v>27</v>
      </c>
      <c r="P5" s="58" t="s">
        <v>27</v>
      </c>
      <c r="Q5" s="58">
        <v>0</v>
      </c>
      <c r="R5" s="59"/>
      <c r="S5" s="60"/>
      <c r="T5" s="61"/>
      <c r="U5" s="60"/>
    </row>
    <row r="6" spans="1:21">
      <c r="A6" s="53">
        <v>5</v>
      </c>
      <c r="B6" s="54" t="s">
        <v>40</v>
      </c>
      <c r="C6" s="55" t="s">
        <v>27</v>
      </c>
      <c r="D6" s="18" t="s">
        <v>27</v>
      </c>
      <c r="E6" s="55" t="s">
        <v>27</v>
      </c>
      <c r="F6" s="55"/>
      <c r="G6" s="56" t="s">
        <v>27</v>
      </c>
      <c r="H6" s="56">
        <v>0</v>
      </c>
      <c r="I6" s="56"/>
      <c r="J6" s="56"/>
      <c r="K6" s="56"/>
      <c r="L6" s="56"/>
      <c r="M6" s="56"/>
      <c r="N6" s="56"/>
      <c r="O6" s="57" t="s">
        <v>27</v>
      </c>
      <c r="P6" s="58" t="s">
        <v>27</v>
      </c>
      <c r="Q6" s="58">
        <v>0</v>
      </c>
      <c r="R6" s="59"/>
      <c r="S6" s="60"/>
      <c r="T6" s="61"/>
      <c r="U6" s="60"/>
    </row>
    <row r="7" spans="1:21">
      <c r="A7" s="53">
        <v>6</v>
      </c>
      <c r="B7" s="68" t="s">
        <v>42</v>
      </c>
      <c r="C7" s="55" t="s">
        <v>39</v>
      </c>
      <c r="D7" s="55">
        <f t="shared" si="0"/>
        <v>1.6333333333333333</v>
      </c>
      <c r="E7" s="62">
        <v>45</v>
      </c>
      <c r="F7" s="62" t="s">
        <v>31</v>
      </c>
      <c r="G7" s="56">
        <f>AVERAGE(I7, K7)</f>
        <v>73.5</v>
      </c>
      <c r="H7" s="56">
        <v>2</v>
      </c>
      <c r="I7" s="56">
        <v>50</v>
      </c>
      <c r="J7" s="56">
        <v>2.66</v>
      </c>
      <c r="K7" s="56">
        <v>97</v>
      </c>
      <c r="L7" s="56">
        <v>2.83</v>
      </c>
      <c r="M7" s="56"/>
      <c r="N7" s="56"/>
      <c r="O7" s="57" t="s">
        <v>113</v>
      </c>
      <c r="P7" s="58">
        <f>AVERAGE(R7, T7)</f>
        <v>1.2000000000000002</v>
      </c>
      <c r="Q7" s="58">
        <v>2</v>
      </c>
      <c r="R7" s="59">
        <v>1.08</v>
      </c>
      <c r="S7" s="60">
        <v>2.83</v>
      </c>
      <c r="T7" s="61">
        <v>1.32</v>
      </c>
      <c r="U7" s="60">
        <v>2.87</v>
      </c>
    </row>
    <row r="8" spans="1:21">
      <c r="A8" s="53">
        <v>7</v>
      </c>
      <c r="B8" s="68" t="s">
        <v>43</v>
      </c>
      <c r="C8" s="55" t="s">
        <v>39</v>
      </c>
      <c r="D8" s="55">
        <f t="shared" si="0"/>
        <v>1.2555555555555555</v>
      </c>
      <c r="E8" s="62">
        <v>45</v>
      </c>
      <c r="F8" s="62" t="s">
        <v>31</v>
      </c>
      <c r="G8" s="56">
        <f>AVERAGE(I8, K8)</f>
        <v>56.5</v>
      </c>
      <c r="H8" s="56">
        <v>2</v>
      </c>
      <c r="I8" s="56">
        <v>61</v>
      </c>
      <c r="J8" s="56">
        <v>3.29</v>
      </c>
      <c r="K8" s="56">
        <v>52</v>
      </c>
      <c r="L8" s="56">
        <v>3.33</v>
      </c>
      <c r="M8" s="56"/>
      <c r="N8" s="56"/>
      <c r="O8" s="57" t="s">
        <v>113</v>
      </c>
      <c r="P8" s="58">
        <v>1.1499999999999999</v>
      </c>
      <c r="Q8" s="58">
        <v>1</v>
      </c>
      <c r="R8" s="59">
        <v>1.1499999999999999</v>
      </c>
      <c r="S8" s="60">
        <v>3.33</v>
      </c>
      <c r="T8" s="61"/>
      <c r="U8" s="60"/>
    </row>
    <row r="9" spans="1:21">
      <c r="A9" s="53">
        <v>8</v>
      </c>
      <c r="B9" s="68" t="s">
        <v>44</v>
      </c>
      <c r="C9" s="55" t="s">
        <v>39</v>
      </c>
      <c r="D9" s="55">
        <f t="shared" si="0"/>
        <v>2.1111111111111112</v>
      </c>
      <c r="E9" s="62">
        <v>45</v>
      </c>
      <c r="F9" s="62" t="s">
        <v>31</v>
      </c>
      <c r="G9" s="56">
        <v>95</v>
      </c>
      <c r="H9" s="56">
        <v>1</v>
      </c>
      <c r="I9" s="56">
        <v>95</v>
      </c>
      <c r="J9" s="56">
        <v>3.54</v>
      </c>
      <c r="K9" s="56"/>
      <c r="L9" s="56"/>
      <c r="M9" s="56"/>
      <c r="N9" s="56"/>
      <c r="O9" s="57" t="s">
        <v>27</v>
      </c>
      <c r="P9" s="58" t="s">
        <v>27</v>
      </c>
      <c r="Q9" s="58">
        <v>0</v>
      </c>
      <c r="R9" s="59"/>
      <c r="S9" s="60"/>
      <c r="T9" s="61"/>
      <c r="U9" s="60"/>
    </row>
    <row r="10" spans="1:21">
      <c r="A10" s="53">
        <v>9</v>
      </c>
      <c r="B10" s="68" t="s">
        <v>45</v>
      </c>
      <c r="C10" s="55" t="s">
        <v>27</v>
      </c>
      <c r="D10" s="18" t="s">
        <v>27</v>
      </c>
      <c r="E10" s="55" t="s">
        <v>27</v>
      </c>
      <c r="F10" s="55"/>
      <c r="G10" s="56" t="s">
        <v>27</v>
      </c>
      <c r="H10" s="56">
        <v>0</v>
      </c>
      <c r="I10" s="56"/>
      <c r="J10" s="56"/>
      <c r="K10" s="56"/>
      <c r="L10" s="56"/>
      <c r="M10" s="56"/>
      <c r="N10" s="56"/>
      <c r="O10" s="57" t="s">
        <v>27</v>
      </c>
      <c r="P10" s="58" t="s">
        <v>27</v>
      </c>
      <c r="Q10" s="58">
        <v>0</v>
      </c>
      <c r="R10" s="59"/>
      <c r="S10" s="60"/>
      <c r="T10" s="61"/>
      <c r="U10" s="60"/>
    </row>
    <row r="11" spans="1:21">
      <c r="A11" s="53">
        <v>10</v>
      </c>
      <c r="B11" s="68" t="s">
        <v>46</v>
      </c>
      <c r="C11" s="55" t="s">
        <v>27</v>
      </c>
      <c r="D11" s="18" t="s">
        <v>27</v>
      </c>
      <c r="E11" s="55" t="s">
        <v>27</v>
      </c>
      <c r="F11" s="55"/>
      <c r="G11" s="56" t="s">
        <v>27</v>
      </c>
      <c r="H11" s="56">
        <v>0</v>
      </c>
      <c r="I11" s="56"/>
      <c r="J11" s="56"/>
      <c r="K11" s="56"/>
      <c r="L11" s="56"/>
      <c r="M11" s="56"/>
      <c r="N11" s="56"/>
      <c r="O11" s="57" t="s">
        <v>27</v>
      </c>
      <c r="P11" s="58" t="s">
        <v>27</v>
      </c>
      <c r="Q11" s="58">
        <v>0</v>
      </c>
      <c r="R11" s="59"/>
      <c r="S11" s="60"/>
      <c r="T11" s="61"/>
      <c r="U11" s="60"/>
    </row>
    <row r="12" spans="1:21">
      <c r="A12" s="53">
        <v>11</v>
      </c>
      <c r="B12" s="68" t="s">
        <v>47</v>
      </c>
      <c r="C12" s="55" t="s">
        <v>27</v>
      </c>
      <c r="D12" s="18" t="s">
        <v>27</v>
      </c>
      <c r="E12" s="55" t="s">
        <v>27</v>
      </c>
      <c r="F12" s="55"/>
      <c r="G12" s="56" t="s">
        <v>27</v>
      </c>
      <c r="H12" s="56">
        <v>0</v>
      </c>
      <c r="I12" s="56"/>
      <c r="J12" s="56"/>
      <c r="K12" s="56"/>
      <c r="L12" s="56"/>
      <c r="M12" s="56"/>
      <c r="N12" s="56"/>
      <c r="O12" s="57" t="s">
        <v>27</v>
      </c>
      <c r="P12" s="58" t="s">
        <v>27</v>
      </c>
      <c r="Q12" s="58">
        <v>0</v>
      </c>
      <c r="R12" s="59"/>
      <c r="S12" s="60"/>
      <c r="T12" s="61"/>
      <c r="U12" s="60"/>
    </row>
    <row r="13" spans="1:21">
      <c r="A13" s="53">
        <v>12</v>
      </c>
      <c r="B13" s="68" t="s">
        <v>48</v>
      </c>
      <c r="C13" s="55" t="s">
        <v>27</v>
      </c>
      <c r="D13" s="18" t="s">
        <v>27</v>
      </c>
      <c r="E13" s="55" t="s">
        <v>27</v>
      </c>
      <c r="F13" s="55"/>
      <c r="G13" s="56" t="s">
        <v>27</v>
      </c>
      <c r="H13" s="56">
        <v>0</v>
      </c>
      <c r="I13" s="56"/>
      <c r="J13" s="56"/>
      <c r="K13" s="56"/>
      <c r="L13" s="56"/>
      <c r="M13" s="56"/>
      <c r="N13" s="56"/>
      <c r="O13" s="57" t="s">
        <v>27</v>
      </c>
      <c r="P13" s="58" t="s">
        <v>27</v>
      </c>
      <c r="Q13" s="58">
        <v>0</v>
      </c>
      <c r="R13" s="59"/>
      <c r="S13" s="60"/>
      <c r="T13" s="61"/>
      <c r="U13" s="60"/>
    </row>
    <row r="14" spans="1:21">
      <c r="A14" s="53">
        <v>13</v>
      </c>
      <c r="B14" s="68" t="s">
        <v>49</v>
      </c>
      <c r="C14" s="55" t="s">
        <v>27</v>
      </c>
      <c r="D14" s="18" t="s">
        <v>27</v>
      </c>
      <c r="E14" s="55" t="s">
        <v>27</v>
      </c>
      <c r="F14" s="55"/>
      <c r="G14" s="56" t="s">
        <v>27</v>
      </c>
      <c r="H14" s="56">
        <v>0</v>
      </c>
      <c r="I14" s="56"/>
      <c r="J14" s="56"/>
      <c r="K14" s="56"/>
      <c r="L14" s="56"/>
      <c r="M14" s="56"/>
      <c r="N14" s="56"/>
      <c r="O14" s="57" t="s">
        <v>27</v>
      </c>
      <c r="P14" s="58" t="s">
        <v>27</v>
      </c>
      <c r="Q14" s="58">
        <v>0</v>
      </c>
      <c r="R14" s="59"/>
      <c r="S14" s="60"/>
      <c r="T14" s="61"/>
      <c r="U14" s="60"/>
    </row>
    <row r="15" spans="1:21">
      <c r="A15" s="53">
        <v>14</v>
      </c>
      <c r="B15" s="68" t="s">
        <v>50</v>
      </c>
      <c r="C15" s="55" t="s">
        <v>27</v>
      </c>
      <c r="D15" s="18" t="s">
        <v>27</v>
      </c>
      <c r="E15" s="55" t="s">
        <v>27</v>
      </c>
      <c r="F15" s="55"/>
      <c r="G15" s="56" t="s">
        <v>27</v>
      </c>
      <c r="H15" s="56">
        <v>0</v>
      </c>
      <c r="I15" s="56"/>
      <c r="J15" s="56"/>
      <c r="K15" s="56"/>
      <c r="L15" s="56"/>
      <c r="M15" s="56"/>
      <c r="N15" s="56"/>
      <c r="O15" s="57" t="s">
        <v>27</v>
      </c>
      <c r="P15" s="58" t="s">
        <v>27</v>
      </c>
      <c r="Q15" s="58">
        <v>0</v>
      </c>
      <c r="R15" s="59"/>
      <c r="S15" s="60"/>
      <c r="T15" s="61"/>
      <c r="U15" s="60"/>
    </row>
    <row r="16" spans="1:21">
      <c r="A16" s="53">
        <v>15</v>
      </c>
      <c r="B16" s="68" t="s">
        <v>51</v>
      </c>
      <c r="C16" s="55" t="s">
        <v>39</v>
      </c>
      <c r="D16" s="55">
        <f t="shared" si="0"/>
        <v>2</v>
      </c>
      <c r="E16" s="62">
        <v>35</v>
      </c>
      <c r="F16" s="62" t="s">
        <v>31</v>
      </c>
      <c r="G16" s="56">
        <v>70</v>
      </c>
      <c r="H16" s="56">
        <v>1</v>
      </c>
      <c r="I16" s="56">
        <v>70</v>
      </c>
      <c r="J16" s="56">
        <v>7.07</v>
      </c>
      <c r="K16" s="56"/>
      <c r="L16" s="56"/>
      <c r="M16" s="56"/>
      <c r="N16" s="56"/>
      <c r="O16" s="57" t="s">
        <v>107</v>
      </c>
      <c r="P16" s="58">
        <v>1.72</v>
      </c>
      <c r="Q16" s="58">
        <v>1</v>
      </c>
      <c r="R16" s="59">
        <v>1.72</v>
      </c>
      <c r="S16" s="60">
        <v>7.07</v>
      </c>
      <c r="T16" s="61"/>
      <c r="U16" s="60"/>
    </row>
    <row r="17" spans="1:21">
      <c r="A17" s="53">
        <v>16</v>
      </c>
      <c r="B17" s="68" t="s">
        <v>52</v>
      </c>
      <c r="C17" s="55" t="s">
        <v>27</v>
      </c>
      <c r="D17" s="18" t="s">
        <v>27</v>
      </c>
      <c r="E17" s="55" t="s">
        <v>27</v>
      </c>
      <c r="F17" s="55"/>
      <c r="G17" s="56" t="s">
        <v>27</v>
      </c>
      <c r="H17" s="56">
        <v>0</v>
      </c>
      <c r="I17" s="56"/>
      <c r="J17" s="56"/>
      <c r="K17" s="56"/>
      <c r="L17" s="56"/>
      <c r="M17" s="56"/>
      <c r="N17" s="56"/>
      <c r="O17" s="57" t="s">
        <v>27</v>
      </c>
      <c r="P17" s="58" t="s">
        <v>27</v>
      </c>
      <c r="Q17" s="58">
        <v>0</v>
      </c>
      <c r="R17" s="59"/>
      <c r="S17" s="60"/>
      <c r="T17" s="61"/>
      <c r="U17" s="60"/>
    </row>
    <row r="18" spans="1:21">
      <c r="A18" s="53">
        <v>17</v>
      </c>
      <c r="B18" s="68" t="s">
        <v>53</v>
      </c>
      <c r="C18" s="55" t="s">
        <v>27</v>
      </c>
      <c r="D18" s="18" t="s">
        <v>27</v>
      </c>
      <c r="E18" s="55" t="s">
        <v>27</v>
      </c>
      <c r="F18" s="55"/>
      <c r="G18" s="56" t="s">
        <v>27</v>
      </c>
      <c r="H18" s="56">
        <v>0</v>
      </c>
      <c r="I18" s="56"/>
      <c r="J18" s="56"/>
      <c r="K18" s="56"/>
      <c r="L18" s="56"/>
      <c r="M18" s="56"/>
      <c r="N18" s="56"/>
      <c r="O18" s="57" t="s">
        <v>27</v>
      </c>
      <c r="P18" s="58" t="s">
        <v>27</v>
      </c>
      <c r="Q18" s="58">
        <v>0</v>
      </c>
      <c r="R18" s="59"/>
      <c r="S18" s="60"/>
      <c r="T18" s="61"/>
      <c r="U18" s="60"/>
    </row>
    <row r="19" spans="1:21">
      <c r="A19" s="53">
        <v>18</v>
      </c>
      <c r="B19" s="68" t="s">
        <v>54</v>
      </c>
      <c r="C19" s="55" t="s">
        <v>27</v>
      </c>
      <c r="D19" s="18" t="s">
        <v>27</v>
      </c>
      <c r="E19" s="55" t="s">
        <v>27</v>
      </c>
      <c r="F19" s="55"/>
      <c r="G19" s="56" t="s">
        <v>27</v>
      </c>
      <c r="H19" s="56">
        <v>0</v>
      </c>
      <c r="I19" s="56"/>
      <c r="J19" s="56"/>
      <c r="K19" s="56"/>
      <c r="L19" s="56"/>
      <c r="M19" s="56"/>
      <c r="N19" s="56"/>
      <c r="O19" s="57" t="s">
        <v>27</v>
      </c>
      <c r="P19" s="58" t="s">
        <v>27</v>
      </c>
      <c r="Q19" s="58">
        <v>0</v>
      </c>
      <c r="R19" s="59"/>
      <c r="S19" s="60"/>
      <c r="T19" s="61"/>
      <c r="U19" s="60"/>
    </row>
    <row r="20" spans="1:21">
      <c r="A20" s="53">
        <v>19</v>
      </c>
      <c r="B20" s="68" t="s">
        <v>55</v>
      </c>
      <c r="C20" s="55" t="s">
        <v>27</v>
      </c>
      <c r="D20" s="18" t="s">
        <v>27</v>
      </c>
      <c r="E20" s="55" t="s">
        <v>27</v>
      </c>
      <c r="F20" s="55"/>
      <c r="G20" s="56" t="s">
        <v>27</v>
      </c>
      <c r="H20" s="56">
        <v>0</v>
      </c>
      <c r="I20" s="56"/>
      <c r="J20" s="56"/>
      <c r="K20" s="56"/>
      <c r="L20" s="56"/>
      <c r="M20" s="56"/>
      <c r="N20" s="56"/>
      <c r="O20" s="57" t="s">
        <v>27</v>
      </c>
      <c r="P20" s="58" t="s">
        <v>27</v>
      </c>
      <c r="Q20" s="58">
        <v>0</v>
      </c>
      <c r="R20" s="59"/>
      <c r="S20" s="60"/>
      <c r="T20" s="61"/>
      <c r="U20" s="60"/>
    </row>
    <row r="21" spans="1:21">
      <c r="A21" s="53">
        <v>20</v>
      </c>
      <c r="B21" s="68" t="s">
        <v>56</v>
      </c>
      <c r="C21" s="55" t="s">
        <v>27</v>
      </c>
      <c r="D21" s="18" t="s">
        <v>27</v>
      </c>
      <c r="E21" s="55" t="s">
        <v>27</v>
      </c>
      <c r="F21" s="55"/>
      <c r="G21" s="56" t="s">
        <v>27</v>
      </c>
      <c r="H21" s="56">
        <v>0</v>
      </c>
      <c r="I21" s="56"/>
      <c r="J21" s="56"/>
      <c r="K21" s="56"/>
      <c r="L21" s="56"/>
      <c r="M21" s="56"/>
      <c r="N21" s="56"/>
      <c r="O21" s="57" t="s">
        <v>27</v>
      </c>
      <c r="P21" s="58" t="s">
        <v>27</v>
      </c>
      <c r="Q21" s="58">
        <v>0</v>
      </c>
      <c r="R21" s="59"/>
      <c r="S21" s="60"/>
      <c r="T21" s="61"/>
      <c r="U21" s="60"/>
    </row>
    <row r="22" spans="1:21">
      <c r="A22" s="53">
        <v>21</v>
      </c>
      <c r="B22" s="69" t="s">
        <v>57</v>
      </c>
      <c r="C22" s="55" t="s">
        <v>27</v>
      </c>
      <c r="D22" s="18" t="s">
        <v>27</v>
      </c>
      <c r="E22" s="55" t="s">
        <v>27</v>
      </c>
      <c r="F22" s="55"/>
      <c r="G22" s="56" t="s">
        <v>27</v>
      </c>
      <c r="H22" s="56">
        <v>0</v>
      </c>
      <c r="I22" s="56"/>
      <c r="J22" s="56"/>
      <c r="K22" s="56"/>
      <c r="L22" s="56"/>
      <c r="M22" s="56"/>
      <c r="N22" s="56"/>
      <c r="O22" s="57" t="s">
        <v>27</v>
      </c>
      <c r="P22" s="58" t="s">
        <v>27</v>
      </c>
      <c r="Q22" s="58">
        <v>0</v>
      </c>
      <c r="R22" s="59"/>
      <c r="S22" s="60"/>
      <c r="T22" s="61"/>
      <c r="U22" s="60"/>
    </row>
    <row r="23" spans="1:21">
      <c r="A23" s="53">
        <v>22</v>
      </c>
      <c r="B23" s="68" t="s">
        <v>58</v>
      </c>
      <c r="C23" s="55" t="s">
        <v>39</v>
      </c>
      <c r="D23" s="55">
        <f t="shared" si="0"/>
        <v>2.342857142857143</v>
      </c>
      <c r="E23" s="62">
        <v>35</v>
      </c>
      <c r="F23" s="62" t="s">
        <v>31</v>
      </c>
      <c r="G23" s="56">
        <f>AVERAGE(I23, K23, M23)</f>
        <v>82</v>
      </c>
      <c r="H23" s="56">
        <v>3</v>
      </c>
      <c r="I23" s="56">
        <v>128</v>
      </c>
      <c r="J23" s="56">
        <v>10.87</v>
      </c>
      <c r="K23" s="56">
        <v>37</v>
      </c>
      <c r="L23" s="56">
        <v>10.9</v>
      </c>
      <c r="M23" s="56">
        <v>81</v>
      </c>
      <c r="N23" s="56">
        <v>10.92</v>
      </c>
      <c r="O23" s="57" t="s">
        <v>27</v>
      </c>
      <c r="P23" s="58" t="s">
        <v>27</v>
      </c>
      <c r="Q23" s="58">
        <v>0</v>
      </c>
      <c r="R23" s="59"/>
      <c r="S23" s="60"/>
      <c r="T23" s="61"/>
      <c r="U23" s="60"/>
    </row>
    <row r="24" spans="1:21">
      <c r="A24" s="53">
        <v>23</v>
      </c>
      <c r="B24" s="68" t="s">
        <v>118</v>
      </c>
      <c r="C24" s="55" t="s">
        <v>27</v>
      </c>
      <c r="D24" s="18" t="s">
        <v>27</v>
      </c>
      <c r="E24" s="55" t="s">
        <v>27</v>
      </c>
      <c r="F24" s="55"/>
      <c r="G24" s="56" t="s">
        <v>27</v>
      </c>
      <c r="H24" s="56">
        <v>0</v>
      </c>
      <c r="I24" s="56"/>
      <c r="J24" s="56"/>
      <c r="K24" s="56"/>
      <c r="L24" s="56"/>
      <c r="M24" s="56"/>
      <c r="N24" s="56"/>
      <c r="O24" s="57" t="s">
        <v>27</v>
      </c>
      <c r="P24" s="58" t="s">
        <v>27</v>
      </c>
      <c r="Q24" s="58">
        <v>0</v>
      </c>
      <c r="R24" s="59"/>
      <c r="S24" s="60"/>
      <c r="T24" s="61"/>
      <c r="U24" s="60"/>
    </row>
    <row r="25" spans="1:21">
      <c r="A25" s="53">
        <v>24</v>
      </c>
      <c r="B25" s="68" t="s">
        <v>119</v>
      </c>
      <c r="C25" s="55" t="s">
        <v>27</v>
      </c>
      <c r="D25" s="18" t="s">
        <v>27</v>
      </c>
      <c r="E25" s="55" t="s">
        <v>27</v>
      </c>
      <c r="F25" s="55"/>
      <c r="G25" s="56" t="s">
        <v>27</v>
      </c>
      <c r="H25" s="56">
        <v>0</v>
      </c>
      <c r="I25" s="56"/>
      <c r="J25" s="56"/>
      <c r="K25" s="56"/>
      <c r="L25" s="56"/>
      <c r="M25" s="56"/>
      <c r="N25" s="56"/>
      <c r="O25" s="57" t="s">
        <v>27</v>
      </c>
      <c r="P25" s="58" t="s">
        <v>27</v>
      </c>
      <c r="Q25" s="58">
        <v>0</v>
      </c>
      <c r="R25" s="59"/>
      <c r="S25" s="60"/>
      <c r="T25" s="61"/>
      <c r="U25" s="60"/>
    </row>
    <row r="26" spans="1:21">
      <c r="A26" s="53">
        <v>25</v>
      </c>
      <c r="B26" s="68" t="s">
        <v>120</v>
      </c>
      <c r="C26" s="55" t="s">
        <v>27</v>
      </c>
      <c r="D26" s="18" t="s">
        <v>27</v>
      </c>
      <c r="E26" s="55" t="s">
        <v>27</v>
      </c>
      <c r="F26" s="55"/>
      <c r="G26" s="56" t="s">
        <v>27</v>
      </c>
      <c r="H26" s="56">
        <v>0</v>
      </c>
      <c r="I26" s="56"/>
      <c r="J26" s="56"/>
      <c r="K26" s="56"/>
      <c r="L26" s="56"/>
      <c r="M26" s="56"/>
      <c r="N26" s="56"/>
      <c r="O26" s="57" t="s">
        <v>27</v>
      </c>
      <c r="P26" s="58" t="s">
        <v>27</v>
      </c>
      <c r="Q26" s="58">
        <v>0</v>
      </c>
      <c r="R26" s="59"/>
      <c r="S26" s="60"/>
      <c r="T26" s="61"/>
      <c r="U26" s="60"/>
    </row>
    <row r="27" spans="1:21">
      <c r="A27" s="53">
        <v>26</v>
      </c>
      <c r="B27" s="68" t="s">
        <v>121</v>
      </c>
      <c r="C27" s="55" t="s">
        <v>27</v>
      </c>
      <c r="D27" s="18" t="s">
        <v>27</v>
      </c>
      <c r="E27" s="55" t="s">
        <v>27</v>
      </c>
      <c r="F27" s="55"/>
      <c r="G27" s="56" t="s">
        <v>27</v>
      </c>
      <c r="H27" s="56">
        <v>0</v>
      </c>
      <c r="I27" s="56"/>
      <c r="J27" s="56"/>
      <c r="K27" s="56"/>
      <c r="L27" s="56"/>
      <c r="M27" s="56"/>
      <c r="N27" s="56"/>
      <c r="O27" s="57" t="s">
        <v>27</v>
      </c>
      <c r="P27" s="58" t="s">
        <v>27</v>
      </c>
      <c r="Q27" s="58">
        <v>0</v>
      </c>
      <c r="R27" s="59"/>
      <c r="S27" s="60"/>
      <c r="T27" s="61"/>
      <c r="U27" s="60"/>
    </row>
    <row r="28" spans="1:21">
      <c r="A28" s="53">
        <v>27</v>
      </c>
      <c r="B28" s="68" t="s">
        <v>122</v>
      </c>
      <c r="C28" s="55" t="s">
        <v>39</v>
      </c>
      <c r="D28" s="55">
        <f t="shared" si="0"/>
        <v>1.1272727272727272</v>
      </c>
      <c r="E28" s="63">
        <v>55</v>
      </c>
      <c r="F28" s="62" t="s">
        <v>123</v>
      </c>
      <c r="G28" s="56">
        <f>AVERAGE(I28, K28, M28)</f>
        <v>62</v>
      </c>
      <c r="H28" s="56">
        <v>3</v>
      </c>
      <c r="I28" s="56">
        <v>71</v>
      </c>
      <c r="J28" s="56">
        <v>13.26</v>
      </c>
      <c r="K28" s="56">
        <v>77</v>
      </c>
      <c r="L28" s="56">
        <v>13.26</v>
      </c>
      <c r="M28" s="56">
        <v>38</v>
      </c>
      <c r="N28" s="56">
        <v>13.29</v>
      </c>
      <c r="O28" s="57" t="s">
        <v>113</v>
      </c>
      <c r="P28" s="58">
        <f>AVERAGE(R28, T28)</f>
        <v>1.1299999999999999</v>
      </c>
      <c r="Q28" s="58">
        <v>2</v>
      </c>
      <c r="R28" s="59">
        <v>1.2</v>
      </c>
      <c r="S28" s="60">
        <v>13.26</v>
      </c>
      <c r="T28" s="61">
        <v>1.06</v>
      </c>
      <c r="U28" s="60">
        <v>13.3</v>
      </c>
    </row>
    <row r="29" spans="1:21">
      <c r="A29" s="53">
        <v>28</v>
      </c>
      <c r="B29" s="68" t="s">
        <v>124</v>
      </c>
      <c r="C29" s="55" t="s">
        <v>41</v>
      </c>
      <c r="D29" s="55">
        <f>G29/E29</f>
        <v>0.95454545454545459</v>
      </c>
      <c r="E29" s="64">
        <v>33</v>
      </c>
      <c r="F29" s="65" t="s">
        <v>35</v>
      </c>
      <c r="G29" s="56">
        <f>AVERAGE(I29, K29, M29)</f>
        <v>31.5</v>
      </c>
      <c r="H29" s="56">
        <v>2</v>
      </c>
      <c r="I29" s="56">
        <v>40</v>
      </c>
      <c r="J29" s="56">
        <v>13.56</v>
      </c>
      <c r="K29" s="56">
        <v>23</v>
      </c>
      <c r="L29" s="56">
        <v>13.77</v>
      </c>
      <c r="M29" s="56"/>
      <c r="N29" s="56"/>
      <c r="O29" s="57" t="s">
        <v>27</v>
      </c>
      <c r="P29" s="58" t="s">
        <v>27</v>
      </c>
      <c r="Q29" s="58">
        <v>0</v>
      </c>
      <c r="R29" s="59"/>
      <c r="S29" s="60"/>
      <c r="T29" s="61"/>
      <c r="U29" s="6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65E0B-56DF-4A13-BF88-F716957891D7}">
  <dimension ref="A1:AA18"/>
  <sheetViews>
    <sheetView workbookViewId="0">
      <pane xSplit="1" topLeftCell="I1" activePane="topRight" state="frozen"/>
      <selection activeCell="B1" sqref="B1"/>
      <selection pane="topRight" activeCell="W11" sqref="W11"/>
    </sheetView>
  </sheetViews>
  <sheetFormatPr defaultColWidth="12.44140625" defaultRowHeight="16.05" customHeight="1"/>
  <cols>
    <col min="1" max="1" width="13" style="14" customWidth="1"/>
    <col min="2" max="2" width="11.44140625" style="15" customWidth="1"/>
    <col min="3" max="3" width="12.44140625" style="16" customWidth="1"/>
    <col min="4" max="5" width="12.44140625" style="18" customWidth="1"/>
    <col min="6" max="6" width="17.77734375" style="18" customWidth="1"/>
    <col min="7" max="8" width="12.44140625" style="19" customWidth="1"/>
    <col min="9" max="9" width="12" style="17" customWidth="1"/>
    <col min="10" max="10" width="12" style="20" customWidth="1"/>
    <col min="11" max="11" width="12" style="17" customWidth="1"/>
    <col min="12" max="12" width="12" style="20" customWidth="1"/>
    <col min="13" max="13" width="12" style="17" customWidth="1"/>
    <col min="14" max="14" width="12" style="20" customWidth="1"/>
    <col min="15" max="15" width="12" style="17" customWidth="1"/>
    <col min="16" max="16" width="12" style="20" customWidth="1"/>
    <col min="17" max="17" width="12" style="17" customWidth="1"/>
    <col min="18" max="18" width="12" style="20" customWidth="1"/>
    <col min="19" max="19" width="18.33203125" style="21" customWidth="1"/>
    <col min="20" max="20" width="12.44140625" style="22"/>
    <col min="21" max="21" width="12.44140625" style="23"/>
    <col min="22" max="22" width="12" style="24" customWidth="1"/>
    <col min="23" max="23" width="12" style="25" customWidth="1"/>
    <col min="24" max="24" width="12" style="24" customWidth="1"/>
    <col min="25" max="25" width="12" style="25" customWidth="1"/>
    <col min="26" max="26" width="12" style="24" customWidth="1"/>
    <col min="27" max="27" width="12" style="25" customWidth="1"/>
    <col min="28" max="16384" width="12.44140625" style="12"/>
  </cols>
  <sheetData>
    <row r="1" spans="1:27" ht="16.05" customHeight="1">
      <c r="A1" s="2" t="s">
        <v>6</v>
      </c>
      <c r="B1" s="3" t="s">
        <v>116</v>
      </c>
      <c r="C1" s="4" t="s">
        <v>59</v>
      </c>
      <c r="D1" s="5" t="s">
        <v>8</v>
      </c>
      <c r="E1" s="5" t="s">
        <v>9</v>
      </c>
      <c r="F1" s="5" t="s">
        <v>10</v>
      </c>
      <c r="G1" s="7" t="s">
        <v>11</v>
      </c>
      <c r="H1" s="7" t="s">
        <v>12</v>
      </c>
      <c r="I1" s="5" t="s">
        <v>13</v>
      </c>
      <c r="J1" s="7" t="s">
        <v>1</v>
      </c>
      <c r="K1" s="5" t="s">
        <v>14</v>
      </c>
      <c r="L1" s="7" t="s">
        <v>15</v>
      </c>
      <c r="M1" s="5" t="s">
        <v>16</v>
      </c>
      <c r="N1" s="7" t="s">
        <v>1</v>
      </c>
      <c r="O1" s="5" t="s">
        <v>17</v>
      </c>
      <c r="P1" s="7" t="s">
        <v>1</v>
      </c>
      <c r="Q1" s="5" t="s">
        <v>18</v>
      </c>
      <c r="R1" s="7" t="s">
        <v>1</v>
      </c>
      <c r="S1" s="8" t="s">
        <v>19</v>
      </c>
      <c r="T1" s="9" t="s">
        <v>20</v>
      </c>
      <c r="U1" s="10" t="s">
        <v>21</v>
      </c>
      <c r="V1" s="11" t="s">
        <v>22</v>
      </c>
      <c r="W1" s="9" t="s">
        <v>15</v>
      </c>
      <c r="X1" s="11" t="s">
        <v>23</v>
      </c>
      <c r="Y1" s="9" t="s">
        <v>1</v>
      </c>
      <c r="Z1" s="11" t="s">
        <v>24</v>
      </c>
      <c r="AA1" s="9" t="s">
        <v>15</v>
      </c>
    </row>
    <row r="2" spans="1:27" ht="16.05" customHeight="1">
      <c r="A2" s="14">
        <v>1</v>
      </c>
      <c r="B2" s="15" t="s">
        <v>26</v>
      </c>
      <c r="C2" s="16" t="s">
        <v>27</v>
      </c>
      <c r="D2" s="18" t="s">
        <v>27</v>
      </c>
      <c r="E2" s="18" t="s">
        <v>27</v>
      </c>
      <c r="G2" s="19" t="s">
        <v>27</v>
      </c>
      <c r="H2" s="19">
        <v>0</v>
      </c>
      <c r="S2" s="21" t="s">
        <v>27</v>
      </c>
      <c r="T2" s="22" t="s">
        <v>27</v>
      </c>
      <c r="U2" s="23">
        <v>0</v>
      </c>
    </row>
    <row r="3" spans="1:27" ht="16.05" customHeight="1">
      <c r="A3" s="14">
        <v>2</v>
      </c>
      <c r="B3" s="15" t="s">
        <v>28</v>
      </c>
      <c r="C3" s="16" t="s">
        <v>27</v>
      </c>
      <c r="D3" s="18" t="s">
        <v>27</v>
      </c>
      <c r="E3" s="18" t="s">
        <v>27</v>
      </c>
      <c r="G3" s="19" t="s">
        <v>27</v>
      </c>
      <c r="H3" s="19">
        <v>0</v>
      </c>
      <c r="S3" s="21" t="s">
        <v>27</v>
      </c>
      <c r="T3" s="22" t="s">
        <v>27</v>
      </c>
      <c r="U3" s="23">
        <v>0</v>
      </c>
    </row>
    <row r="4" spans="1:27" ht="16.05" customHeight="1">
      <c r="A4" s="14">
        <v>3</v>
      </c>
      <c r="B4" s="15" t="s">
        <v>29</v>
      </c>
      <c r="C4" s="16" t="s">
        <v>27</v>
      </c>
      <c r="D4" s="18" t="s">
        <v>27</v>
      </c>
      <c r="E4" s="18" t="s">
        <v>27</v>
      </c>
      <c r="G4" s="19" t="s">
        <v>27</v>
      </c>
      <c r="H4" s="19">
        <v>0</v>
      </c>
      <c r="S4" s="21" t="s">
        <v>27</v>
      </c>
      <c r="T4" s="22" t="s">
        <v>27</v>
      </c>
      <c r="U4" s="23">
        <v>0</v>
      </c>
    </row>
    <row r="5" spans="1:27" ht="16.05" customHeight="1">
      <c r="A5" s="14">
        <v>4</v>
      </c>
      <c r="B5" s="15" t="s">
        <v>117</v>
      </c>
      <c r="C5" s="16" t="s">
        <v>27</v>
      </c>
      <c r="D5" s="18" t="s">
        <v>27</v>
      </c>
      <c r="E5" s="18" t="s">
        <v>27</v>
      </c>
      <c r="G5" s="19" t="s">
        <v>27</v>
      </c>
      <c r="H5" s="19">
        <v>0</v>
      </c>
      <c r="S5" s="21" t="s">
        <v>27</v>
      </c>
      <c r="T5" s="22" t="s">
        <v>27</v>
      </c>
      <c r="U5" s="23">
        <v>0</v>
      </c>
    </row>
    <row r="6" spans="1:27" ht="16.05" customHeight="1">
      <c r="A6" s="14">
        <v>5</v>
      </c>
      <c r="B6" s="15" t="s">
        <v>40</v>
      </c>
      <c r="C6" s="16" t="s">
        <v>27</v>
      </c>
      <c r="D6" s="18" t="s">
        <v>27</v>
      </c>
      <c r="E6" s="18" t="s">
        <v>27</v>
      </c>
      <c r="G6" s="19" t="s">
        <v>27</v>
      </c>
      <c r="H6" s="19">
        <v>0</v>
      </c>
      <c r="S6" s="21" t="s">
        <v>27</v>
      </c>
      <c r="T6" s="22" t="s">
        <v>27</v>
      </c>
      <c r="U6" s="23">
        <v>0</v>
      </c>
    </row>
    <row r="7" spans="1:27" ht="16.05" customHeight="1">
      <c r="A7" s="14">
        <v>6</v>
      </c>
      <c r="B7" s="15" t="s">
        <v>42</v>
      </c>
      <c r="C7" s="16" t="s">
        <v>27</v>
      </c>
      <c r="D7" s="18" t="s">
        <v>27</v>
      </c>
      <c r="E7" s="18" t="s">
        <v>27</v>
      </c>
      <c r="G7" s="19" t="s">
        <v>27</v>
      </c>
      <c r="H7" s="19">
        <v>0</v>
      </c>
      <c r="S7" s="21" t="s">
        <v>27</v>
      </c>
      <c r="T7" s="22" t="s">
        <v>27</v>
      </c>
      <c r="U7" s="23">
        <v>0</v>
      </c>
    </row>
    <row r="8" spans="1:27" ht="16.05" customHeight="1">
      <c r="A8" s="14">
        <v>7</v>
      </c>
      <c r="B8" s="15" t="s">
        <v>43</v>
      </c>
      <c r="C8" s="16" t="s">
        <v>27</v>
      </c>
      <c r="D8" s="18" t="s">
        <v>27</v>
      </c>
      <c r="E8" s="18" t="s">
        <v>27</v>
      </c>
      <c r="G8" s="19" t="s">
        <v>27</v>
      </c>
      <c r="H8" s="19">
        <v>0</v>
      </c>
      <c r="S8" s="21" t="s">
        <v>27</v>
      </c>
      <c r="T8" s="22" t="s">
        <v>27</v>
      </c>
      <c r="U8" s="23">
        <v>0</v>
      </c>
    </row>
    <row r="9" spans="1:27" ht="16.05" customHeight="1">
      <c r="A9" s="14">
        <v>8</v>
      </c>
      <c r="B9" s="15" t="s">
        <v>44</v>
      </c>
      <c r="C9" s="16" t="s">
        <v>27</v>
      </c>
      <c r="D9" s="18" t="s">
        <v>27</v>
      </c>
      <c r="E9" s="18" t="s">
        <v>27</v>
      </c>
      <c r="G9" s="19" t="s">
        <v>27</v>
      </c>
      <c r="H9" s="19">
        <v>0</v>
      </c>
      <c r="S9" s="21" t="s">
        <v>27</v>
      </c>
      <c r="T9" s="22" t="s">
        <v>27</v>
      </c>
      <c r="U9" s="23">
        <v>0</v>
      </c>
    </row>
    <row r="10" spans="1:27" ht="16.05" customHeight="1">
      <c r="A10" s="14">
        <v>9</v>
      </c>
      <c r="B10" s="15" t="s">
        <v>45</v>
      </c>
      <c r="C10" s="16" t="s">
        <v>27</v>
      </c>
      <c r="D10" s="18" t="s">
        <v>27</v>
      </c>
      <c r="E10" s="18" t="s">
        <v>27</v>
      </c>
      <c r="G10" s="19" t="s">
        <v>27</v>
      </c>
      <c r="H10" s="19">
        <v>0</v>
      </c>
      <c r="S10" s="21" t="s">
        <v>27</v>
      </c>
      <c r="T10" s="22" t="s">
        <v>27</v>
      </c>
      <c r="U10" s="23">
        <v>0</v>
      </c>
    </row>
    <row r="11" spans="1:27" ht="16.05" customHeight="1">
      <c r="A11" s="14">
        <v>10</v>
      </c>
      <c r="B11" s="15" t="s">
        <v>46</v>
      </c>
      <c r="C11" s="16" t="s">
        <v>41</v>
      </c>
      <c r="D11" s="18">
        <f>G11/E11</f>
        <v>0.76</v>
      </c>
      <c r="E11" s="26">
        <v>25</v>
      </c>
      <c r="F11" s="26" t="s">
        <v>31</v>
      </c>
      <c r="G11" s="19">
        <v>19</v>
      </c>
      <c r="H11" s="19">
        <v>1</v>
      </c>
      <c r="I11" s="17">
        <v>19</v>
      </c>
      <c r="J11" s="20">
        <v>4.5</v>
      </c>
      <c r="S11" s="21" t="s">
        <v>27</v>
      </c>
      <c r="T11" s="22" t="s">
        <v>27</v>
      </c>
      <c r="U11" s="23">
        <v>0</v>
      </c>
    </row>
    <row r="12" spans="1:27" ht="16.05" customHeight="1">
      <c r="A12" s="14">
        <v>11</v>
      </c>
      <c r="B12" s="15" t="s">
        <v>47</v>
      </c>
      <c r="C12" s="16" t="s">
        <v>27</v>
      </c>
      <c r="D12" s="18" t="s">
        <v>27</v>
      </c>
      <c r="E12" s="18" t="s">
        <v>27</v>
      </c>
      <c r="G12" s="19" t="s">
        <v>27</v>
      </c>
      <c r="H12" s="19">
        <v>0</v>
      </c>
      <c r="S12" s="21" t="s">
        <v>27</v>
      </c>
      <c r="T12" s="22" t="s">
        <v>27</v>
      </c>
      <c r="U12" s="23">
        <v>0</v>
      </c>
    </row>
    <row r="13" spans="1:27" ht="16.05" customHeight="1">
      <c r="A13" s="14">
        <v>12</v>
      </c>
      <c r="B13" s="15" t="s">
        <v>48</v>
      </c>
      <c r="C13" s="16" t="s">
        <v>41</v>
      </c>
      <c r="D13" s="18">
        <f t="shared" ref="D13:D18" si="0">G13/E13</f>
        <v>0.19047619047619047</v>
      </c>
      <c r="E13" s="27">
        <v>63</v>
      </c>
      <c r="F13" s="27" t="s">
        <v>111</v>
      </c>
      <c r="G13" s="19">
        <v>12</v>
      </c>
      <c r="H13" s="19">
        <v>1</v>
      </c>
      <c r="I13" s="17">
        <v>12</v>
      </c>
      <c r="J13" s="20">
        <v>5.69</v>
      </c>
      <c r="S13" s="21" t="s">
        <v>27</v>
      </c>
      <c r="T13" s="22" t="s">
        <v>27</v>
      </c>
      <c r="U13" s="23">
        <v>0</v>
      </c>
    </row>
    <row r="14" spans="1:27" ht="16.05" customHeight="1">
      <c r="A14" s="14">
        <v>13</v>
      </c>
      <c r="B14" s="15" t="s">
        <v>49</v>
      </c>
      <c r="C14" s="16" t="s">
        <v>27</v>
      </c>
      <c r="D14" s="18" t="s">
        <v>27</v>
      </c>
      <c r="E14" s="18" t="s">
        <v>27</v>
      </c>
      <c r="G14" s="19" t="s">
        <v>27</v>
      </c>
      <c r="H14" s="19">
        <v>0</v>
      </c>
      <c r="S14" s="21" t="s">
        <v>27</v>
      </c>
      <c r="T14" s="22" t="s">
        <v>27</v>
      </c>
      <c r="U14" s="23">
        <v>0</v>
      </c>
    </row>
    <row r="15" spans="1:27" ht="16.05" customHeight="1">
      <c r="A15" s="14">
        <v>14</v>
      </c>
      <c r="B15" s="15" t="s">
        <v>50</v>
      </c>
      <c r="C15" s="16" t="s">
        <v>41</v>
      </c>
      <c r="D15" s="18">
        <f t="shared" si="0"/>
        <v>0.4</v>
      </c>
      <c r="E15" s="26">
        <v>25</v>
      </c>
      <c r="F15" s="26" t="s">
        <v>31</v>
      </c>
      <c r="G15" s="19">
        <v>10</v>
      </c>
      <c r="H15" s="19">
        <v>1</v>
      </c>
      <c r="I15" s="17">
        <v>10</v>
      </c>
      <c r="J15" s="70">
        <v>6.58</v>
      </c>
      <c r="S15" s="21" t="s">
        <v>27</v>
      </c>
      <c r="T15" s="22" t="s">
        <v>27</v>
      </c>
      <c r="U15" s="23">
        <v>0</v>
      </c>
    </row>
    <row r="16" spans="1:27" ht="16.05" customHeight="1">
      <c r="A16" s="14">
        <v>15</v>
      </c>
      <c r="B16" s="15" t="s">
        <v>51</v>
      </c>
      <c r="C16" s="16" t="s">
        <v>41</v>
      </c>
      <c r="D16" s="18">
        <f t="shared" si="0"/>
        <v>0.58571428571428574</v>
      </c>
      <c r="E16" s="27">
        <v>35</v>
      </c>
      <c r="F16" s="27" t="s">
        <v>111</v>
      </c>
      <c r="G16" s="19">
        <v>20.5</v>
      </c>
      <c r="H16" s="19">
        <v>2</v>
      </c>
      <c r="I16" s="17">
        <v>20</v>
      </c>
      <c r="J16" s="20">
        <v>7.13</v>
      </c>
      <c r="K16" s="17">
        <v>21</v>
      </c>
      <c r="L16" s="20">
        <v>7.29</v>
      </c>
      <c r="S16" s="21" t="s">
        <v>27</v>
      </c>
      <c r="T16" s="22" t="s">
        <v>27</v>
      </c>
      <c r="U16" s="23">
        <v>0</v>
      </c>
    </row>
    <row r="17" spans="1:23" ht="16.05" customHeight="1">
      <c r="A17" s="14">
        <v>16</v>
      </c>
      <c r="B17" s="15" t="s">
        <v>52</v>
      </c>
      <c r="C17" s="16" t="s">
        <v>41</v>
      </c>
      <c r="D17" s="18">
        <f t="shared" si="0"/>
        <v>0.75714285714285712</v>
      </c>
      <c r="E17" s="26">
        <v>35</v>
      </c>
      <c r="F17" s="26" t="s">
        <v>123</v>
      </c>
      <c r="G17" s="19">
        <f>AVERAGE(I17, K17)</f>
        <v>26.5</v>
      </c>
      <c r="H17" s="19">
        <v>2</v>
      </c>
      <c r="I17" s="17">
        <v>41</v>
      </c>
      <c r="J17" s="20">
        <v>7.85</v>
      </c>
      <c r="K17" s="17">
        <v>12</v>
      </c>
      <c r="L17" s="20">
        <v>7.57</v>
      </c>
      <c r="S17" s="21">
        <v>0</v>
      </c>
      <c r="T17" s="22">
        <v>1.2</v>
      </c>
      <c r="U17" s="23">
        <v>1</v>
      </c>
      <c r="V17" s="24">
        <v>1.2</v>
      </c>
      <c r="W17" s="25">
        <v>7.76</v>
      </c>
    </row>
    <row r="18" spans="1:23" ht="16.05" customHeight="1">
      <c r="A18" s="14">
        <v>17</v>
      </c>
      <c r="B18" s="15" t="s">
        <v>53</v>
      </c>
      <c r="C18" s="16" t="s">
        <v>41</v>
      </c>
      <c r="D18" s="18">
        <f t="shared" si="0"/>
        <v>0.27777777777777779</v>
      </c>
      <c r="E18" s="27">
        <v>63</v>
      </c>
      <c r="F18" s="27" t="s">
        <v>111</v>
      </c>
      <c r="G18" s="19">
        <f>AVERAGE(I18, K18)</f>
        <v>17.5</v>
      </c>
      <c r="H18" s="19">
        <v>2</v>
      </c>
      <c r="I18" s="17">
        <v>9</v>
      </c>
      <c r="J18" s="20">
        <v>8.17</v>
      </c>
      <c r="K18" s="17">
        <v>26</v>
      </c>
      <c r="L18" s="20">
        <v>8.26</v>
      </c>
      <c r="S18" s="21" t="s">
        <v>27</v>
      </c>
      <c r="T18" s="22" t="s">
        <v>27</v>
      </c>
      <c r="U18" s="23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CAC8A-63D6-4DBF-B707-C37D93F45B36}">
  <dimension ref="A1:AA27"/>
  <sheetViews>
    <sheetView zoomScale="85" zoomScaleNormal="85" workbookViewId="0">
      <pane xSplit="1" topLeftCell="F1" activePane="topRight" state="frozen"/>
      <selection activeCell="B1" sqref="B1"/>
      <selection pane="topRight" activeCell="C6" sqref="C6"/>
    </sheetView>
  </sheetViews>
  <sheetFormatPr defaultColWidth="12.44140625" defaultRowHeight="18" customHeight="1"/>
  <cols>
    <col min="1" max="1" width="14.44140625" style="31" customWidth="1"/>
    <col min="2" max="2" width="17.77734375" style="15" customWidth="1"/>
    <col min="3" max="3" width="12.44140625" style="16" customWidth="1"/>
    <col min="4" max="5" width="12.44140625" style="18" customWidth="1"/>
    <col min="6" max="6" width="19.109375" style="18" customWidth="1"/>
    <col min="7" max="7" width="12.44140625" style="19" customWidth="1"/>
    <col min="8" max="8" width="12.44140625" style="32" customWidth="1"/>
    <col min="9" max="9" width="12.44140625" style="18" customWidth="1"/>
    <col min="10" max="10" width="12.44140625" style="19" customWidth="1"/>
    <col min="11" max="11" width="12.44140625" style="18" customWidth="1"/>
    <col min="12" max="12" width="12.44140625" style="19" customWidth="1"/>
    <col min="13" max="13" width="12.44140625" style="17" customWidth="1"/>
    <col min="14" max="14" width="12.44140625" style="20" customWidth="1"/>
    <col min="15" max="15" width="12.44140625" style="17" customWidth="1"/>
    <col min="16" max="16" width="12.44140625" style="20" customWidth="1"/>
    <col min="17" max="17" width="12.44140625" style="17" customWidth="1"/>
    <col min="18" max="18" width="12.44140625" style="20" customWidth="1"/>
    <col min="19" max="19" width="18.33203125" style="21" customWidth="1"/>
    <col min="20" max="20" width="12.44140625" style="22"/>
    <col min="21" max="21" width="17.77734375" style="23" customWidth="1"/>
    <col min="22" max="22" width="15.5546875" style="33" customWidth="1"/>
    <col min="23" max="23" width="7.21875" style="24" customWidth="1"/>
    <col min="24" max="24" width="19.44140625" style="33" customWidth="1"/>
    <col min="25" max="25" width="12.44140625" style="25"/>
    <col min="26" max="26" width="12.44140625" style="24"/>
    <col min="27" max="27" width="12.44140625" style="25"/>
    <col min="28" max="16384" width="12.44140625" style="12"/>
  </cols>
  <sheetData>
    <row r="1" spans="1:27" s="45" customFormat="1" ht="27" customHeight="1">
      <c r="A1" s="71" t="s">
        <v>6</v>
      </c>
      <c r="B1" s="3" t="s">
        <v>116</v>
      </c>
      <c r="C1" s="38" t="s">
        <v>59</v>
      </c>
      <c r="D1" s="6" t="s">
        <v>8</v>
      </c>
      <c r="E1" s="6" t="s">
        <v>9</v>
      </c>
      <c r="F1" s="6" t="s">
        <v>60</v>
      </c>
      <c r="G1" s="39" t="s">
        <v>11</v>
      </c>
      <c r="H1" s="40" t="s">
        <v>61</v>
      </c>
      <c r="I1" s="6" t="s">
        <v>13</v>
      </c>
      <c r="J1" s="39" t="s">
        <v>1</v>
      </c>
      <c r="K1" s="6" t="s">
        <v>14</v>
      </c>
      <c r="L1" s="39" t="s">
        <v>15</v>
      </c>
      <c r="M1" s="6" t="s">
        <v>16</v>
      </c>
      <c r="N1" s="39" t="s">
        <v>1</v>
      </c>
      <c r="O1" s="6" t="s">
        <v>17</v>
      </c>
      <c r="P1" s="39" t="s">
        <v>1</v>
      </c>
      <c r="Q1" s="6" t="s">
        <v>18</v>
      </c>
      <c r="R1" s="39" t="s">
        <v>1</v>
      </c>
      <c r="S1" s="41" t="s">
        <v>125</v>
      </c>
      <c r="T1" s="42" t="s">
        <v>126</v>
      </c>
      <c r="U1" s="43" t="s">
        <v>101</v>
      </c>
      <c r="V1" s="44" t="s">
        <v>127</v>
      </c>
      <c r="W1" s="44" t="s">
        <v>68</v>
      </c>
      <c r="X1" s="44" t="s">
        <v>128</v>
      </c>
      <c r="Y1" s="42" t="s">
        <v>15</v>
      </c>
      <c r="Z1" s="44" t="s">
        <v>22</v>
      </c>
      <c r="AA1" s="42" t="s">
        <v>1</v>
      </c>
    </row>
    <row r="2" spans="1:27" ht="18" customHeight="1">
      <c r="A2" s="31">
        <v>1</v>
      </c>
      <c r="B2" s="15" t="s">
        <v>69</v>
      </c>
      <c r="C2" s="18" t="s">
        <v>27</v>
      </c>
      <c r="D2" s="18" t="s">
        <v>27</v>
      </c>
      <c r="E2" s="18" t="s">
        <v>27</v>
      </c>
      <c r="G2" s="19" t="s">
        <v>27</v>
      </c>
      <c r="H2" s="32">
        <v>0</v>
      </c>
      <c r="S2" s="21" t="s">
        <v>27</v>
      </c>
      <c r="T2" s="22" t="s">
        <v>27</v>
      </c>
      <c r="U2" s="23">
        <v>0</v>
      </c>
    </row>
    <row r="3" spans="1:27" ht="18" customHeight="1">
      <c r="A3" s="31">
        <v>2</v>
      </c>
      <c r="B3" s="15" t="s">
        <v>70</v>
      </c>
      <c r="C3" s="18" t="s">
        <v>27</v>
      </c>
      <c r="D3" s="18" t="s">
        <v>27</v>
      </c>
      <c r="E3" s="18" t="s">
        <v>27</v>
      </c>
      <c r="G3" s="19" t="s">
        <v>27</v>
      </c>
      <c r="H3" s="32">
        <v>0</v>
      </c>
      <c r="S3" s="21" t="s">
        <v>27</v>
      </c>
      <c r="T3" s="22" t="s">
        <v>27</v>
      </c>
      <c r="U3" s="23">
        <v>0</v>
      </c>
    </row>
    <row r="4" spans="1:27" ht="18" customHeight="1">
      <c r="A4" s="31">
        <v>3</v>
      </c>
      <c r="B4" s="15" t="s">
        <v>71</v>
      </c>
      <c r="C4" s="18" t="s">
        <v>27</v>
      </c>
      <c r="D4" s="18" t="s">
        <v>27</v>
      </c>
      <c r="E4" s="18" t="s">
        <v>27</v>
      </c>
      <c r="G4" s="19" t="s">
        <v>27</v>
      </c>
      <c r="H4" s="32">
        <v>0</v>
      </c>
      <c r="S4" s="21" t="s">
        <v>27</v>
      </c>
      <c r="T4" s="22" t="s">
        <v>27</v>
      </c>
      <c r="U4" s="23">
        <v>0</v>
      </c>
    </row>
    <row r="5" spans="1:27" ht="18" customHeight="1">
      <c r="A5" s="31">
        <v>4</v>
      </c>
      <c r="B5" s="15" t="s">
        <v>72</v>
      </c>
      <c r="C5" s="18" t="s">
        <v>27</v>
      </c>
      <c r="D5" s="18" t="s">
        <v>27</v>
      </c>
      <c r="E5" s="18" t="s">
        <v>27</v>
      </c>
      <c r="G5" s="19" t="s">
        <v>27</v>
      </c>
      <c r="H5" s="32">
        <v>0</v>
      </c>
      <c r="S5" s="21" t="s">
        <v>27</v>
      </c>
      <c r="T5" s="22" t="s">
        <v>27</v>
      </c>
      <c r="U5" s="23">
        <v>0</v>
      </c>
    </row>
    <row r="6" spans="1:27" ht="18" customHeight="1">
      <c r="A6" s="31">
        <v>5</v>
      </c>
      <c r="B6" s="15" t="s">
        <v>73</v>
      </c>
      <c r="C6" s="16" t="s">
        <v>34</v>
      </c>
      <c r="D6" s="18">
        <f>G6/E6</f>
        <v>4.24</v>
      </c>
      <c r="E6" s="26">
        <v>25</v>
      </c>
      <c r="F6" s="26" t="s">
        <v>123</v>
      </c>
      <c r="G6" s="19">
        <v>106</v>
      </c>
      <c r="H6" s="32">
        <v>1</v>
      </c>
      <c r="I6" s="18">
        <v>106</v>
      </c>
      <c r="J6" s="19">
        <v>4.6500000000000004</v>
      </c>
      <c r="S6" s="21" t="s">
        <v>27</v>
      </c>
      <c r="T6" s="22" t="s">
        <v>27</v>
      </c>
      <c r="U6" s="23">
        <v>1</v>
      </c>
      <c r="V6" s="33" t="s">
        <v>129</v>
      </c>
      <c r="W6" s="24">
        <v>11.5</v>
      </c>
      <c r="X6" s="33" t="s">
        <v>27</v>
      </c>
      <c r="Y6" s="25">
        <v>4.6500000000000004</v>
      </c>
    </row>
    <row r="7" spans="1:27" ht="18" customHeight="1">
      <c r="A7" s="31">
        <v>6</v>
      </c>
      <c r="B7" s="15" t="s">
        <v>74</v>
      </c>
      <c r="C7" s="16" t="s">
        <v>34</v>
      </c>
      <c r="D7" s="18">
        <f>G7/E7</f>
        <v>3.56</v>
      </c>
      <c r="E7" s="26">
        <v>25</v>
      </c>
      <c r="F7" s="26" t="s">
        <v>123</v>
      </c>
      <c r="G7" s="19">
        <v>89</v>
      </c>
      <c r="H7" s="32">
        <v>1</v>
      </c>
      <c r="I7" s="18">
        <v>89</v>
      </c>
      <c r="J7" s="19">
        <v>5.56</v>
      </c>
      <c r="S7" s="21" t="s">
        <v>27</v>
      </c>
      <c r="T7" s="22" t="s">
        <v>27</v>
      </c>
      <c r="U7" s="23">
        <v>0</v>
      </c>
    </row>
    <row r="8" spans="1:27" ht="18" customHeight="1">
      <c r="A8" s="31">
        <v>7</v>
      </c>
      <c r="B8" s="15" t="s">
        <v>75</v>
      </c>
      <c r="C8" s="16" t="s">
        <v>39</v>
      </c>
      <c r="D8" s="18">
        <f>G8/E8</f>
        <v>1.84</v>
      </c>
      <c r="E8" s="27">
        <v>25</v>
      </c>
      <c r="F8" s="27" t="s">
        <v>111</v>
      </c>
      <c r="G8" s="19">
        <v>46</v>
      </c>
      <c r="H8" s="32">
        <v>1</v>
      </c>
      <c r="I8" s="72">
        <v>46</v>
      </c>
      <c r="J8" s="73">
        <v>6.47</v>
      </c>
      <c r="S8" s="21" t="s">
        <v>27</v>
      </c>
      <c r="T8" s="22" t="s">
        <v>27</v>
      </c>
      <c r="U8" s="23">
        <v>0</v>
      </c>
    </row>
    <row r="9" spans="1:27" ht="18" customHeight="1">
      <c r="A9" s="31">
        <v>8</v>
      </c>
      <c r="B9" s="15" t="s">
        <v>76</v>
      </c>
      <c r="C9" s="16" t="s">
        <v>39</v>
      </c>
      <c r="D9" s="18">
        <f>G9/E9</f>
        <v>2.2857142857142856</v>
      </c>
      <c r="E9" s="27">
        <v>35</v>
      </c>
      <c r="F9" s="27" t="s">
        <v>111</v>
      </c>
      <c r="G9" s="19">
        <v>80</v>
      </c>
      <c r="H9" s="32">
        <v>2</v>
      </c>
      <c r="I9" s="18">
        <v>80</v>
      </c>
      <c r="J9" s="19">
        <v>7</v>
      </c>
      <c r="K9" s="18">
        <v>70</v>
      </c>
      <c r="L9" s="19">
        <v>7.82</v>
      </c>
      <c r="S9" s="21" t="s">
        <v>27</v>
      </c>
      <c r="T9" s="22" t="s">
        <v>27</v>
      </c>
      <c r="U9" s="23">
        <v>0</v>
      </c>
    </row>
    <row r="10" spans="1:27" ht="18" customHeight="1">
      <c r="A10" s="31">
        <v>9</v>
      </c>
      <c r="B10" s="15" t="s">
        <v>77</v>
      </c>
      <c r="C10" s="16" t="s">
        <v>39</v>
      </c>
      <c r="D10" s="18">
        <f>G10/E10</f>
        <v>1.3428571428571427</v>
      </c>
      <c r="E10" s="27">
        <v>35</v>
      </c>
      <c r="F10" s="27" t="s">
        <v>111</v>
      </c>
      <c r="G10" s="19">
        <v>47</v>
      </c>
      <c r="H10" s="32">
        <v>2</v>
      </c>
      <c r="I10" s="18">
        <v>47</v>
      </c>
      <c r="J10" s="19">
        <v>8.08</v>
      </c>
      <c r="K10" s="18">
        <v>36</v>
      </c>
      <c r="L10" s="19">
        <v>8.67</v>
      </c>
      <c r="S10" s="21" t="s">
        <v>27</v>
      </c>
      <c r="T10" s="22" t="s">
        <v>27</v>
      </c>
      <c r="U10" s="23">
        <v>0</v>
      </c>
    </row>
    <row r="11" spans="1:27" ht="18" customHeight="1">
      <c r="A11" s="31">
        <v>10</v>
      </c>
      <c r="B11" s="15" t="s">
        <v>78</v>
      </c>
      <c r="C11" s="18" t="s">
        <v>27</v>
      </c>
      <c r="D11" s="18" t="s">
        <v>27</v>
      </c>
      <c r="E11" s="18" t="s">
        <v>27</v>
      </c>
      <c r="G11" s="19" t="s">
        <v>27</v>
      </c>
      <c r="H11" s="32">
        <v>0</v>
      </c>
      <c r="S11" s="21" t="s">
        <v>27</v>
      </c>
      <c r="T11" s="22" t="s">
        <v>27</v>
      </c>
      <c r="U11" s="23">
        <v>0</v>
      </c>
    </row>
    <row r="12" spans="1:27" ht="18" customHeight="1">
      <c r="A12" s="31">
        <v>11</v>
      </c>
      <c r="B12" s="15" t="s">
        <v>79</v>
      </c>
      <c r="C12" s="16" t="s">
        <v>41</v>
      </c>
      <c r="D12" s="18">
        <f>G12/E12</f>
        <v>0.77142857142857146</v>
      </c>
      <c r="E12" s="27">
        <v>35</v>
      </c>
      <c r="F12" s="27" t="s">
        <v>130</v>
      </c>
      <c r="G12" s="19">
        <v>27</v>
      </c>
      <c r="H12" s="32">
        <v>1</v>
      </c>
      <c r="I12" s="18">
        <v>27</v>
      </c>
      <c r="J12" s="19">
        <v>10.64</v>
      </c>
      <c r="S12" s="21" t="s">
        <v>113</v>
      </c>
      <c r="T12" s="22">
        <v>0.94</v>
      </c>
      <c r="U12" s="23">
        <v>1</v>
      </c>
      <c r="V12" s="33">
        <f>W12/X12</f>
        <v>1.0396825396825398</v>
      </c>
      <c r="W12" s="24">
        <v>13.1</v>
      </c>
      <c r="X12" s="33">
        <v>12.6</v>
      </c>
      <c r="Y12" s="25">
        <v>10.64</v>
      </c>
    </row>
    <row r="13" spans="1:27" ht="18" customHeight="1">
      <c r="A13" s="31">
        <v>12</v>
      </c>
      <c r="B13" s="15" t="s">
        <v>80</v>
      </c>
      <c r="C13" s="16" t="s">
        <v>27</v>
      </c>
      <c r="D13" s="18" t="s">
        <v>27</v>
      </c>
      <c r="E13" s="18" t="s">
        <v>27</v>
      </c>
      <c r="G13" s="19" t="s">
        <v>27</v>
      </c>
      <c r="H13" s="32">
        <v>0</v>
      </c>
      <c r="S13" s="21" t="s">
        <v>27</v>
      </c>
      <c r="T13" s="22" t="s">
        <v>27</v>
      </c>
      <c r="U13" s="23">
        <v>0</v>
      </c>
    </row>
    <row r="14" spans="1:27" ht="18" customHeight="1">
      <c r="A14" s="31">
        <v>13</v>
      </c>
      <c r="B14" s="15" t="s">
        <v>81</v>
      </c>
      <c r="C14" s="16" t="s">
        <v>41</v>
      </c>
      <c r="D14" s="18">
        <f>G14/E14</f>
        <v>0.65454545454545454</v>
      </c>
      <c r="E14" s="27">
        <v>55</v>
      </c>
      <c r="F14" s="27" t="s">
        <v>111</v>
      </c>
      <c r="G14" s="19">
        <v>36</v>
      </c>
      <c r="H14" s="32">
        <v>1</v>
      </c>
      <c r="I14" s="18">
        <v>36</v>
      </c>
      <c r="J14" s="19">
        <v>12.6</v>
      </c>
      <c r="S14" s="21" t="s">
        <v>27</v>
      </c>
      <c r="T14" s="22" t="s">
        <v>27</v>
      </c>
      <c r="U14" s="23">
        <v>0</v>
      </c>
    </row>
    <row r="15" spans="1:27" ht="18" customHeight="1">
      <c r="A15" s="31">
        <v>14</v>
      </c>
      <c r="B15" s="15" t="s">
        <v>82</v>
      </c>
      <c r="C15" s="16" t="s">
        <v>27</v>
      </c>
      <c r="D15" s="18" t="s">
        <v>27</v>
      </c>
      <c r="E15" s="18" t="s">
        <v>27</v>
      </c>
      <c r="G15" s="19" t="s">
        <v>27</v>
      </c>
      <c r="H15" s="32">
        <v>0</v>
      </c>
      <c r="S15" s="21" t="s">
        <v>27</v>
      </c>
      <c r="T15" s="22" t="s">
        <v>27</v>
      </c>
      <c r="U15" s="23">
        <v>0</v>
      </c>
    </row>
    <row r="16" spans="1:27" ht="18" customHeight="1">
      <c r="A16" s="31">
        <v>15</v>
      </c>
      <c r="B16" s="15" t="s">
        <v>83</v>
      </c>
      <c r="C16" s="16" t="s">
        <v>41</v>
      </c>
      <c r="D16" s="18">
        <f>G16/E16</f>
        <v>0.51111111111111107</v>
      </c>
      <c r="E16" s="27">
        <v>45</v>
      </c>
      <c r="F16" s="27" t="s">
        <v>111</v>
      </c>
      <c r="G16" s="19">
        <v>23</v>
      </c>
      <c r="H16" s="32">
        <v>1</v>
      </c>
      <c r="I16" s="18">
        <v>23</v>
      </c>
      <c r="J16" s="19">
        <v>14.48</v>
      </c>
      <c r="S16" s="21" t="s">
        <v>113</v>
      </c>
      <c r="T16" s="22">
        <v>1.02</v>
      </c>
      <c r="U16" s="23">
        <v>1</v>
      </c>
      <c r="Z16" s="24">
        <v>1.02</v>
      </c>
      <c r="AA16" s="25">
        <v>14.48</v>
      </c>
    </row>
    <row r="17" spans="1:25" ht="18" customHeight="1">
      <c r="A17" s="31">
        <v>16</v>
      </c>
      <c r="B17" s="15" t="s">
        <v>84</v>
      </c>
      <c r="C17" s="16" t="s">
        <v>27</v>
      </c>
      <c r="D17" s="18" t="s">
        <v>27</v>
      </c>
      <c r="E17" s="18" t="s">
        <v>27</v>
      </c>
      <c r="G17" s="19" t="s">
        <v>27</v>
      </c>
      <c r="H17" s="32">
        <v>0</v>
      </c>
      <c r="S17" s="21" t="s">
        <v>27</v>
      </c>
      <c r="T17" s="22" t="s">
        <v>27</v>
      </c>
      <c r="U17" s="23">
        <v>0</v>
      </c>
    </row>
    <row r="18" spans="1:25" ht="18" customHeight="1">
      <c r="A18" s="31">
        <v>17</v>
      </c>
      <c r="B18" s="15" t="s">
        <v>85</v>
      </c>
      <c r="C18" s="16" t="s">
        <v>27</v>
      </c>
      <c r="D18" s="18" t="s">
        <v>27</v>
      </c>
      <c r="E18" s="18" t="s">
        <v>27</v>
      </c>
      <c r="G18" s="19" t="s">
        <v>27</v>
      </c>
      <c r="H18" s="32">
        <v>0</v>
      </c>
      <c r="S18" s="21" t="s">
        <v>27</v>
      </c>
      <c r="T18" s="22" t="s">
        <v>27</v>
      </c>
      <c r="U18" s="23">
        <v>0</v>
      </c>
    </row>
    <row r="19" spans="1:25" ht="18" customHeight="1">
      <c r="A19" s="31">
        <v>18</v>
      </c>
      <c r="B19" s="15" t="s">
        <v>86</v>
      </c>
      <c r="C19" s="16" t="s">
        <v>27</v>
      </c>
      <c r="D19" s="18" t="s">
        <v>27</v>
      </c>
      <c r="E19" s="18" t="s">
        <v>27</v>
      </c>
      <c r="G19" s="19" t="s">
        <v>27</v>
      </c>
      <c r="H19" s="32">
        <v>0</v>
      </c>
      <c r="S19" s="21" t="s">
        <v>27</v>
      </c>
      <c r="T19" s="22" t="s">
        <v>27</v>
      </c>
      <c r="U19" s="23">
        <v>0</v>
      </c>
    </row>
    <row r="20" spans="1:25" ht="18" customHeight="1">
      <c r="A20" s="31">
        <v>19</v>
      </c>
      <c r="B20" s="15" t="s">
        <v>87</v>
      </c>
      <c r="C20" s="16" t="s">
        <v>27</v>
      </c>
      <c r="D20" s="18" t="s">
        <v>27</v>
      </c>
      <c r="E20" s="18" t="s">
        <v>27</v>
      </c>
      <c r="G20" s="19" t="s">
        <v>27</v>
      </c>
      <c r="H20" s="32">
        <v>0</v>
      </c>
      <c r="S20" s="21" t="s">
        <v>27</v>
      </c>
      <c r="T20" s="22" t="s">
        <v>27</v>
      </c>
      <c r="U20" s="23">
        <v>0</v>
      </c>
    </row>
    <row r="21" spans="1:25" ht="18" customHeight="1">
      <c r="A21" s="31">
        <v>20</v>
      </c>
      <c r="B21" s="15" t="s">
        <v>88</v>
      </c>
      <c r="C21" s="16" t="s">
        <v>27</v>
      </c>
      <c r="D21" s="18" t="s">
        <v>27</v>
      </c>
      <c r="E21" s="18" t="s">
        <v>27</v>
      </c>
      <c r="G21" s="19" t="s">
        <v>27</v>
      </c>
      <c r="H21" s="32">
        <v>0</v>
      </c>
      <c r="S21" s="21" t="s">
        <v>27</v>
      </c>
      <c r="T21" s="22" t="s">
        <v>27</v>
      </c>
      <c r="U21" s="23">
        <v>0</v>
      </c>
    </row>
    <row r="22" spans="1:25" ht="18" customHeight="1">
      <c r="A22" s="31">
        <v>21</v>
      </c>
      <c r="B22" s="15" t="s">
        <v>89</v>
      </c>
      <c r="C22" s="16" t="s">
        <v>27</v>
      </c>
      <c r="D22" s="18" t="s">
        <v>27</v>
      </c>
      <c r="E22" s="18" t="s">
        <v>27</v>
      </c>
      <c r="G22" s="19" t="s">
        <v>27</v>
      </c>
      <c r="H22" s="32">
        <v>0</v>
      </c>
      <c r="S22" s="21" t="s">
        <v>27</v>
      </c>
      <c r="T22" s="22" t="s">
        <v>27</v>
      </c>
      <c r="U22" s="23">
        <v>0</v>
      </c>
    </row>
    <row r="23" spans="1:25" ht="18" customHeight="1">
      <c r="A23" s="31">
        <v>22</v>
      </c>
      <c r="B23" s="15" t="s">
        <v>90</v>
      </c>
      <c r="C23" s="16" t="s">
        <v>27</v>
      </c>
      <c r="D23" s="18" t="s">
        <v>27</v>
      </c>
      <c r="E23" s="18" t="s">
        <v>27</v>
      </c>
      <c r="G23" s="19" t="s">
        <v>27</v>
      </c>
      <c r="H23" s="32">
        <v>0</v>
      </c>
      <c r="S23" s="21" t="s">
        <v>27</v>
      </c>
      <c r="T23" s="22" t="s">
        <v>27</v>
      </c>
      <c r="U23" s="23">
        <v>0</v>
      </c>
    </row>
    <row r="24" spans="1:25" ht="18" customHeight="1">
      <c r="A24" s="31">
        <v>23</v>
      </c>
      <c r="B24" s="15" t="s">
        <v>91</v>
      </c>
      <c r="C24" s="16" t="s">
        <v>27</v>
      </c>
      <c r="D24" s="18" t="s">
        <v>27</v>
      </c>
      <c r="E24" s="18" t="s">
        <v>27</v>
      </c>
      <c r="G24" s="19" t="s">
        <v>27</v>
      </c>
      <c r="H24" s="32">
        <v>0</v>
      </c>
      <c r="S24" s="21" t="s">
        <v>27</v>
      </c>
      <c r="T24" s="22" t="s">
        <v>27</v>
      </c>
      <c r="U24" s="23">
        <v>0</v>
      </c>
    </row>
    <row r="25" spans="1:25" ht="18" customHeight="1">
      <c r="A25" s="31">
        <v>24</v>
      </c>
      <c r="B25" s="15" t="s">
        <v>92</v>
      </c>
      <c r="C25" s="16" t="s">
        <v>27</v>
      </c>
      <c r="D25" s="18" t="s">
        <v>27</v>
      </c>
      <c r="E25" s="18" t="s">
        <v>27</v>
      </c>
      <c r="G25" s="19" t="s">
        <v>27</v>
      </c>
      <c r="H25" s="32">
        <v>0</v>
      </c>
      <c r="S25" s="21" t="s">
        <v>27</v>
      </c>
      <c r="T25" s="22" t="s">
        <v>27</v>
      </c>
      <c r="U25" s="23">
        <v>0</v>
      </c>
    </row>
    <row r="26" spans="1:25" ht="18" customHeight="1">
      <c r="A26" s="31">
        <v>25</v>
      </c>
      <c r="B26" s="15" t="s">
        <v>93</v>
      </c>
      <c r="C26" s="16" t="s">
        <v>27</v>
      </c>
      <c r="D26" s="18" t="s">
        <v>27</v>
      </c>
      <c r="E26" s="18" t="s">
        <v>27</v>
      </c>
      <c r="G26" s="19" t="s">
        <v>27</v>
      </c>
      <c r="H26" s="32">
        <v>0</v>
      </c>
      <c r="S26" s="21" t="s">
        <v>113</v>
      </c>
      <c r="T26" s="22">
        <v>1.1000000000000001</v>
      </c>
      <c r="U26" s="23">
        <v>1</v>
      </c>
      <c r="W26" s="24">
        <v>1.1000000000000001</v>
      </c>
      <c r="Y26" s="25">
        <v>24.89</v>
      </c>
    </row>
    <row r="27" spans="1:25" ht="18" customHeight="1">
      <c r="A27" s="31">
        <v>26</v>
      </c>
      <c r="B27" s="15" t="s">
        <v>94</v>
      </c>
      <c r="C27" s="16" t="s">
        <v>41</v>
      </c>
      <c r="D27" s="18">
        <f>G27/E27</f>
        <v>0.41666666666666669</v>
      </c>
      <c r="E27" s="26">
        <v>72</v>
      </c>
      <c r="F27" s="26" t="s">
        <v>123</v>
      </c>
      <c r="G27" s="19">
        <v>30</v>
      </c>
      <c r="H27" s="32">
        <v>1</v>
      </c>
      <c r="I27" s="18">
        <v>30</v>
      </c>
      <c r="J27" s="19">
        <v>25.22</v>
      </c>
      <c r="S27" s="21" t="s">
        <v>27</v>
      </c>
      <c r="T27" s="22" t="s">
        <v>27</v>
      </c>
      <c r="U27" s="23">
        <v>0</v>
      </c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0EDB5-93B9-46A8-9692-4B61DC045103}">
  <dimension ref="A1:AL43"/>
  <sheetViews>
    <sheetView workbookViewId="0">
      <pane xSplit="1" topLeftCell="P1" activePane="topRight" state="frozen"/>
      <selection activeCell="B1" sqref="B1"/>
      <selection pane="topRight" activeCell="AA14" sqref="AA14"/>
    </sheetView>
  </sheetViews>
  <sheetFormatPr defaultColWidth="12.44140625" defaultRowHeight="15.6"/>
  <cols>
    <col min="1" max="1" width="7.44140625" style="66" customWidth="1"/>
    <col min="2" max="2" width="12" style="12" customWidth="1"/>
    <col min="3" max="5" width="12.44140625" style="12" customWidth="1"/>
    <col min="6" max="6" width="18.88671875" style="12" customWidth="1"/>
    <col min="7" max="22" width="12.44140625" style="12" customWidth="1"/>
    <col min="23" max="23" width="12.44140625" style="12"/>
    <col min="24" max="25" width="12.44140625" style="67"/>
    <col min="26" max="26" width="13" style="67" customWidth="1"/>
    <col min="27" max="27" width="6.33203125" style="12" customWidth="1"/>
    <col min="28" max="38" width="12.44140625" style="12" customWidth="1"/>
    <col min="39" max="16384" width="12.44140625" style="12"/>
  </cols>
  <sheetData>
    <row r="1" spans="1:38" ht="28.05" customHeight="1">
      <c r="A1" s="74" t="s">
        <v>6</v>
      </c>
      <c r="B1" s="3" t="s">
        <v>116</v>
      </c>
      <c r="C1" s="75" t="s">
        <v>59</v>
      </c>
      <c r="D1" s="75" t="s">
        <v>8</v>
      </c>
      <c r="E1" s="75" t="s">
        <v>9</v>
      </c>
      <c r="F1" s="75" t="s">
        <v>60</v>
      </c>
      <c r="G1" s="76" t="s">
        <v>11</v>
      </c>
      <c r="H1" s="75" t="s">
        <v>131</v>
      </c>
      <c r="I1" s="77" t="s">
        <v>99</v>
      </c>
      <c r="J1" s="78" t="s">
        <v>1</v>
      </c>
      <c r="K1" s="77" t="s">
        <v>14</v>
      </c>
      <c r="L1" s="78" t="s">
        <v>1</v>
      </c>
      <c r="M1" s="77" t="s">
        <v>16</v>
      </c>
      <c r="N1" s="78" t="s">
        <v>1</v>
      </c>
      <c r="O1" s="77" t="s">
        <v>132</v>
      </c>
      <c r="P1" s="78" t="s">
        <v>1</v>
      </c>
      <c r="Q1" s="77" t="s">
        <v>133</v>
      </c>
      <c r="R1" s="78" t="s">
        <v>15</v>
      </c>
      <c r="S1" s="77" t="s">
        <v>134</v>
      </c>
      <c r="T1" s="78" t="s">
        <v>1</v>
      </c>
      <c r="U1" s="77" t="s">
        <v>135</v>
      </c>
      <c r="V1" s="79" t="s">
        <v>1</v>
      </c>
      <c r="W1" s="80" t="s">
        <v>19</v>
      </c>
      <c r="X1" s="81" t="s">
        <v>20</v>
      </c>
      <c r="Y1" s="52" t="s">
        <v>101</v>
      </c>
      <c r="Z1" s="51" t="s">
        <v>136</v>
      </c>
      <c r="AA1" s="80" t="s">
        <v>22</v>
      </c>
      <c r="AB1" s="81" t="s">
        <v>15</v>
      </c>
      <c r="AC1" s="80" t="s">
        <v>23</v>
      </c>
      <c r="AD1" s="81" t="s">
        <v>15</v>
      </c>
      <c r="AE1" s="80" t="s">
        <v>24</v>
      </c>
      <c r="AF1" s="81" t="s">
        <v>15</v>
      </c>
      <c r="AG1" s="80" t="s">
        <v>102</v>
      </c>
      <c r="AH1" s="81" t="s">
        <v>15</v>
      </c>
      <c r="AI1" s="80" t="s">
        <v>137</v>
      </c>
      <c r="AJ1" s="81" t="s">
        <v>15</v>
      </c>
      <c r="AK1" s="80" t="s">
        <v>138</v>
      </c>
      <c r="AL1" s="81" t="s">
        <v>15</v>
      </c>
    </row>
    <row r="2" spans="1:38">
      <c r="A2" s="53">
        <v>1</v>
      </c>
      <c r="B2" s="82" t="s">
        <v>69</v>
      </c>
      <c r="C2" s="55" t="s">
        <v>27</v>
      </c>
      <c r="D2" s="55" t="s">
        <v>27</v>
      </c>
      <c r="E2" s="55" t="s">
        <v>27</v>
      </c>
      <c r="F2" s="55"/>
      <c r="G2" s="56"/>
      <c r="H2" s="55"/>
      <c r="I2" s="83"/>
      <c r="J2" s="84"/>
      <c r="K2" s="83"/>
      <c r="L2" s="84"/>
      <c r="M2" s="83"/>
      <c r="N2" s="84"/>
      <c r="O2" s="83"/>
      <c r="P2" s="84"/>
      <c r="Q2" s="83"/>
      <c r="R2" s="84"/>
      <c r="S2" s="83"/>
      <c r="T2" s="84"/>
      <c r="U2" s="83"/>
      <c r="V2" s="85"/>
      <c r="W2" s="57"/>
      <c r="X2" s="58"/>
      <c r="Y2" s="58"/>
      <c r="Z2" s="57"/>
      <c r="AA2" s="59"/>
      <c r="AB2" s="60"/>
      <c r="AC2" s="59"/>
      <c r="AD2" s="60"/>
      <c r="AE2" s="59"/>
      <c r="AF2" s="60"/>
      <c r="AG2" s="59"/>
      <c r="AH2" s="60"/>
      <c r="AI2" s="59"/>
      <c r="AJ2" s="60"/>
      <c r="AK2" s="59"/>
      <c r="AL2" s="60"/>
    </row>
    <row r="3" spans="1:38">
      <c r="A3" s="53">
        <v>2</v>
      </c>
      <c r="B3" s="82" t="s">
        <v>70</v>
      </c>
      <c r="C3" s="55" t="s">
        <v>27</v>
      </c>
      <c r="D3" s="55" t="s">
        <v>27</v>
      </c>
      <c r="E3" s="55" t="s">
        <v>27</v>
      </c>
      <c r="F3" s="55"/>
      <c r="G3" s="56"/>
      <c r="H3" s="55"/>
      <c r="I3" s="83"/>
      <c r="J3" s="84"/>
      <c r="K3" s="83"/>
      <c r="L3" s="84"/>
      <c r="M3" s="83"/>
      <c r="N3" s="84"/>
      <c r="O3" s="83"/>
      <c r="P3" s="84"/>
      <c r="Q3" s="83"/>
      <c r="R3" s="84"/>
      <c r="S3" s="83"/>
      <c r="T3" s="84"/>
      <c r="U3" s="83"/>
      <c r="V3" s="85"/>
      <c r="W3" s="57"/>
      <c r="X3" s="58"/>
      <c r="Y3" s="58"/>
      <c r="Z3" s="57"/>
      <c r="AA3" s="59"/>
      <c r="AB3" s="60"/>
      <c r="AC3" s="59"/>
      <c r="AD3" s="60"/>
      <c r="AE3" s="59"/>
      <c r="AF3" s="60"/>
      <c r="AG3" s="59"/>
      <c r="AH3" s="60"/>
      <c r="AI3" s="59"/>
      <c r="AJ3" s="60"/>
      <c r="AK3" s="59"/>
      <c r="AL3" s="60"/>
    </row>
    <row r="4" spans="1:38">
      <c r="A4" s="53">
        <v>3</v>
      </c>
      <c r="B4" s="82" t="s">
        <v>71</v>
      </c>
      <c r="C4" s="55" t="s">
        <v>139</v>
      </c>
      <c r="D4" s="55">
        <f>G4/E4</f>
        <v>21.866666666666667</v>
      </c>
      <c r="E4" s="55">
        <v>45</v>
      </c>
      <c r="F4" s="62" t="s">
        <v>123</v>
      </c>
      <c r="G4" s="56">
        <v>984</v>
      </c>
      <c r="H4" s="55">
        <v>1</v>
      </c>
      <c r="I4" s="83">
        <v>984</v>
      </c>
      <c r="J4" s="84">
        <v>2.7</v>
      </c>
      <c r="K4" s="83"/>
      <c r="L4" s="84"/>
      <c r="M4" s="83"/>
      <c r="N4" s="84"/>
      <c r="O4" s="83"/>
      <c r="P4" s="84"/>
      <c r="Q4" s="83"/>
      <c r="R4" s="84"/>
      <c r="S4" s="83"/>
      <c r="T4" s="84"/>
      <c r="U4" s="83"/>
      <c r="V4" s="85"/>
      <c r="W4" s="57" t="s">
        <v>27</v>
      </c>
      <c r="X4" s="58" t="s">
        <v>27</v>
      </c>
      <c r="Y4" s="58">
        <v>0</v>
      </c>
      <c r="Z4" s="57"/>
      <c r="AA4" s="59"/>
      <c r="AB4" s="60"/>
      <c r="AC4" s="59"/>
      <c r="AD4" s="60"/>
      <c r="AE4" s="59"/>
      <c r="AF4" s="60"/>
      <c r="AG4" s="59"/>
      <c r="AH4" s="60"/>
      <c r="AI4" s="59"/>
      <c r="AJ4" s="60"/>
      <c r="AK4" s="59"/>
      <c r="AL4" s="60"/>
    </row>
    <row r="5" spans="1:38">
      <c r="A5" s="53">
        <v>4</v>
      </c>
      <c r="B5" s="82" t="s">
        <v>72</v>
      </c>
      <c r="C5" s="55" t="s">
        <v>27</v>
      </c>
      <c r="D5" s="55" t="s">
        <v>27</v>
      </c>
      <c r="E5" s="55" t="s">
        <v>27</v>
      </c>
      <c r="F5" s="55"/>
      <c r="G5" s="56"/>
      <c r="H5" s="55"/>
      <c r="I5" s="83"/>
      <c r="J5" s="84"/>
      <c r="K5" s="83"/>
      <c r="L5" s="84"/>
      <c r="M5" s="83"/>
      <c r="N5" s="84"/>
      <c r="O5" s="83"/>
      <c r="P5" s="84"/>
      <c r="Q5" s="83"/>
      <c r="R5" s="84"/>
      <c r="S5" s="83"/>
      <c r="T5" s="84"/>
      <c r="U5" s="83"/>
      <c r="V5" s="85"/>
      <c r="W5" s="57" t="s">
        <v>27</v>
      </c>
      <c r="X5" s="58"/>
      <c r="Y5" s="58"/>
      <c r="Z5" s="57"/>
      <c r="AA5" s="59"/>
      <c r="AB5" s="60"/>
      <c r="AC5" s="59"/>
      <c r="AD5" s="60"/>
      <c r="AE5" s="59"/>
      <c r="AF5" s="60"/>
      <c r="AG5" s="59"/>
      <c r="AH5" s="60"/>
      <c r="AI5" s="59"/>
      <c r="AJ5" s="60"/>
      <c r="AK5" s="59"/>
      <c r="AL5" s="60"/>
    </row>
    <row r="6" spans="1:38">
      <c r="A6" s="53">
        <v>5</v>
      </c>
      <c r="B6" s="82" t="s">
        <v>73</v>
      </c>
      <c r="C6" s="55" t="s">
        <v>27</v>
      </c>
      <c r="D6" s="55" t="s">
        <v>27</v>
      </c>
      <c r="E6" s="55" t="s">
        <v>27</v>
      </c>
      <c r="F6" s="55"/>
      <c r="G6" s="56"/>
      <c r="H6" s="55"/>
      <c r="I6" s="83"/>
      <c r="J6" s="84"/>
      <c r="K6" s="83"/>
      <c r="L6" s="84"/>
      <c r="M6" s="83"/>
      <c r="N6" s="84"/>
      <c r="O6" s="83"/>
      <c r="P6" s="84"/>
      <c r="Q6" s="83"/>
      <c r="R6" s="84"/>
      <c r="S6" s="83"/>
      <c r="T6" s="84"/>
      <c r="U6" s="83"/>
      <c r="V6" s="85"/>
      <c r="W6" s="57" t="s">
        <v>27</v>
      </c>
      <c r="X6" s="58"/>
      <c r="Y6" s="58"/>
      <c r="Z6" s="57"/>
      <c r="AA6" s="59"/>
      <c r="AB6" s="60"/>
      <c r="AC6" s="59"/>
      <c r="AD6" s="60"/>
      <c r="AE6" s="59"/>
      <c r="AF6" s="60"/>
      <c r="AG6" s="59"/>
      <c r="AH6" s="60"/>
      <c r="AI6" s="59"/>
      <c r="AJ6" s="60"/>
      <c r="AK6" s="59"/>
      <c r="AL6" s="60"/>
    </row>
    <row r="7" spans="1:38">
      <c r="A7" s="53">
        <v>6</v>
      </c>
      <c r="B7" s="82" t="s">
        <v>74</v>
      </c>
      <c r="C7" s="55" t="s">
        <v>27</v>
      </c>
      <c r="D7" s="55" t="s">
        <v>27</v>
      </c>
      <c r="E7" s="55" t="s">
        <v>27</v>
      </c>
      <c r="F7" s="55"/>
      <c r="G7" s="56"/>
      <c r="H7" s="55"/>
      <c r="I7" s="83"/>
      <c r="J7" s="84"/>
      <c r="K7" s="83"/>
      <c r="L7" s="84"/>
      <c r="M7" s="83"/>
      <c r="N7" s="84"/>
      <c r="O7" s="83"/>
      <c r="P7" s="84"/>
      <c r="Q7" s="83"/>
      <c r="R7" s="84"/>
      <c r="S7" s="83"/>
      <c r="T7" s="84"/>
      <c r="U7" s="83"/>
      <c r="V7" s="85"/>
      <c r="W7" s="57" t="s">
        <v>27</v>
      </c>
      <c r="X7" s="58"/>
      <c r="Y7" s="58"/>
      <c r="Z7" s="57"/>
      <c r="AA7" s="59"/>
      <c r="AB7" s="60"/>
      <c r="AC7" s="59"/>
      <c r="AD7" s="60"/>
      <c r="AE7" s="59"/>
      <c r="AF7" s="60"/>
      <c r="AG7" s="59"/>
      <c r="AH7" s="60"/>
      <c r="AI7" s="59"/>
      <c r="AJ7" s="60"/>
      <c r="AK7" s="59"/>
      <c r="AL7" s="60"/>
    </row>
    <row r="8" spans="1:38">
      <c r="A8" s="53">
        <v>7</v>
      </c>
      <c r="B8" s="82" t="s">
        <v>75</v>
      </c>
      <c r="C8" s="55" t="s">
        <v>27</v>
      </c>
      <c r="D8" s="55" t="s">
        <v>27</v>
      </c>
      <c r="E8" s="55" t="s">
        <v>27</v>
      </c>
      <c r="F8" s="55"/>
      <c r="G8" s="56"/>
      <c r="H8" s="55"/>
      <c r="I8" s="83"/>
      <c r="J8" s="84"/>
      <c r="K8" s="83"/>
      <c r="L8" s="84"/>
      <c r="M8" s="83"/>
      <c r="N8" s="84"/>
      <c r="O8" s="83"/>
      <c r="P8" s="84"/>
      <c r="Q8" s="83"/>
      <c r="R8" s="84"/>
      <c r="S8" s="83"/>
      <c r="T8" s="84"/>
      <c r="U8" s="83"/>
      <c r="V8" s="85"/>
      <c r="W8" s="57" t="s">
        <v>27</v>
      </c>
      <c r="X8" s="58"/>
      <c r="Y8" s="58"/>
      <c r="Z8" s="57"/>
      <c r="AA8" s="59"/>
      <c r="AB8" s="60"/>
      <c r="AC8" s="59"/>
      <c r="AD8" s="60"/>
      <c r="AE8" s="59"/>
      <c r="AF8" s="60"/>
      <c r="AG8" s="59"/>
      <c r="AH8" s="60"/>
      <c r="AI8" s="59"/>
      <c r="AJ8" s="60"/>
      <c r="AK8" s="59"/>
      <c r="AL8" s="60"/>
    </row>
    <row r="9" spans="1:38">
      <c r="A9" s="53">
        <v>8</v>
      </c>
      <c r="B9" s="82" t="s">
        <v>76</v>
      </c>
      <c r="C9" s="55" t="s">
        <v>27</v>
      </c>
      <c r="D9" s="55" t="s">
        <v>27</v>
      </c>
      <c r="E9" s="55" t="s">
        <v>27</v>
      </c>
      <c r="F9" s="55"/>
      <c r="G9" s="56"/>
      <c r="H9" s="55"/>
      <c r="I9" s="83"/>
      <c r="J9" s="84"/>
      <c r="K9" s="83"/>
      <c r="L9" s="84"/>
      <c r="M9" s="83"/>
      <c r="N9" s="84"/>
      <c r="O9" s="83"/>
      <c r="P9" s="84"/>
      <c r="Q9" s="83"/>
      <c r="R9" s="84"/>
      <c r="S9" s="83"/>
      <c r="T9" s="84"/>
      <c r="U9" s="83"/>
      <c r="V9" s="85"/>
      <c r="W9" s="57" t="s">
        <v>27</v>
      </c>
      <c r="X9" s="58"/>
      <c r="Y9" s="58"/>
      <c r="Z9" s="57"/>
      <c r="AA9" s="59"/>
      <c r="AB9" s="60"/>
      <c r="AC9" s="59"/>
      <c r="AD9" s="60"/>
      <c r="AE9" s="59"/>
      <c r="AF9" s="60"/>
      <c r="AG9" s="59"/>
      <c r="AH9" s="60"/>
      <c r="AI9" s="59"/>
      <c r="AJ9" s="60"/>
      <c r="AK9" s="59"/>
      <c r="AL9" s="60"/>
    </row>
    <row r="10" spans="1:38">
      <c r="A10" s="53">
        <v>9</v>
      </c>
      <c r="B10" s="82" t="s">
        <v>77</v>
      </c>
      <c r="C10" s="55" t="s">
        <v>27</v>
      </c>
      <c r="D10" s="55" t="s">
        <v>27</v>
      </c>
      <c r="E10" s="55" t="s">
        <v>27</v>
      </c>
      <c r="F10" s="55"/>
      <c r="G10" s="56"/>
      <c r="H10" s="55"/>
      <c r="I10" s="83"/>
      <c r="J10" s="84"/>
      <c r="K10" s="83"/>
      <c r="L10" s="84"/>
      <c r="M10" s="83"/>
      <c r="N10" s="84"/>
      <c r="O10" s="83"/>
      <c r="P10" s="84"/>
      <c r="Q10" s="83"/>
      <c r="R10" s="84"/>
      <c r="S10" s="83"/>
      <c r="T10" s="84"/>
      <c r="U10" s="83"/>
      <c r="V10" s="85"/>
      <c r="W10" s="57" t="s">
        <v>27</v>
      </c>
      <c r="X10" s="58"/>
      <c r="Y10" s="58"/>
      <c r="Z10" s="57"/>
      <c r="AA10" s="59"/>
      <c r="AB10" s="60"/>
      <c r="AC10" s="59"/>
      <c r="AD10" s="60"/>
      <c r="AE10" s="59"/>
      <c r="AF10" s="60"/>
      <c r="AG10" s="59"/>
      <c r="AH10" s="60"/>
      <c r="AI10" s="59"/>
      <c r="AJ10" s="60"/>
      <c r="AK10" s="59"/>
      <c r="AL10" s="60"/>
    </row>
    <row r="11" spans="1:38">
      <c r="A11" s="53">
        <v>10</v>
      </c>
      <c r="B11" s="82" t="s">
        <v>78</v>
      </c>
      <c r="C11" s="55" t="s">
        <v>27</v>
      </c>
      <c r="D11" s="55" t="s">
        <v>27</v>
      </c>
      <c r="E11" s="55" t="s">
        <v>27</v>
      </c>
      <c r="F11" s="55"/>
      <c r="G11" s="56"/>
      <c r="H11" s="55"/>
      <c r="I11" s="83"/>
      <c r="J11" s="84"/>
      <c r="K11" s="83"/>
      <c r="L11" s="84"/>
      <c r="M11" s="83"/>
      <c r="N11" s="84"/>
      <c r="O11" s="83"/>
      <c r="P11" s="84"/>
      <c r="Q11" s="83"/>
      <c r="R11" s="84"/>
      <c r="S11" s="83"/>
      <c r="T11" s="84"/>
      <c r="U11" s="83"/>
      <c r="V11" s="85"/>
      <c r="W11" s="57" t="s">
        <v>27</v>
      </c>
      <c r="X11" s="58"/>
      <c r="Y11" s="58"/>
      <c r="Z11" s="57"/>
      <c r="AA11" s="59"/>
      <c r="AB11" s="60"/>
      <c r="AC11" s="59"/>
      <c r="AD11" s="60"/>
      <c r="AE11" s="59"/>
      <c r="AF11" s="60"/>
      <c r="AG11" s="59"/>
      <c r="AH11" s="60"/>
      <c r="AI11" s="59"/>
      <c r="AJ11" s="60"/>
      <c r="AK11" s="59"/>
      <c r="AL11" s="60"/>
    </row>
    <row r="12" spans="1:38">
      <c r="A12" s="53">
        <v>11</v>
      </c>
      <c r="B12" s="82" t="s">
        <v>79</v>
      </c>
      <c r="C12" s="55" t="s">
        <v>27</v>
      </c>
      <c r="D12" s="55" t="s">
        <v>27</v>
      </c>
      <c r="E12" s="55" t="s">
        <v>27</v>
      </c>
      <c r="F12" s="55"/>
      <c r="G12" s="56"/>
      <c r="H12" s="55"/>
      <c r="I12" s="83"/>
      <c r="J12" s="84"/>
      <c r="K12" s="83"/>
      <c r="L12" s="84"/>
      <c r="M12" s="83"/>
      <c r="N12" s="84"/>
      <c r="O12" s="83"/>
      <c r="P12" s="84"/>
      <c r="Q12" s="83"/>
      <c r="R12" s="84"/>
      <c r="S12" s="83"/>
      <c r="T12" s="84"/>
      <c r="U12" s="83"/>
      <c r="V12" s="85"/>
      <c r="W12" s="57" t="s">
        <v>27</v>
      </c>
      <c r="X12" s="58"/>
      <c r="Y12" s="58"/>
      <c r="Z12" s="57"/>
      <c r="AA12" s="59"/>
      <c r="AB12" s="60"/>
      <c r="AC12" s="59"/>
      <c r="AD12" s="60"/>
      <c r="AE12" s="59"/>
      <c r="AF12" s="60"/>
      <c r="AG12" s="59"/>
      <c r="AH12" s="60"/>
      <c r="AI12" s="59"/>
      <c r="AJ12" s="60"/>
      <c r="AK12" s="59"/>
      <c r="AL12" s="60"/>
    </row>
    <row r="13" spans="1:38">
      <c r="A13" s="53">
        <v>12</v>
      </c>
      <c r="B13" s="82" t="s">
        <v>140</v>
      </c>
      <c r="C13" s="55" t="s">
        <v>27</v>
      </c>
      <c r="D13" s="55" t="s">
        <v>27</v>
      </c>
      <c r="E13" s="55" t="s">
        <v>27</v>
      </c>
      <c r="F13" s="55"/>
      <c r="G13" s="56"/>
      <c r="H13" s="55"/>
      <c r="I13" s="83"/>
      <c r="J13" s="84"/>
      <c r="K13" s="83"/>
      <c r="L13" s="84"/>
      <c r="M13" s="83"/>
      <c r="N13" s="84"/>
      <c r="O13" s="83"/>
      <c r="P13" s="84"/>
      <c r="Q13" s="83"/>
      <c r="R13" s="84"/>
      <c r="S13" s="83"/>
      <c r="T13" s="84"/>
      <c r="U13" s="83"/>
      <c r="V13" s="85"/>
      <c r="W13" s="57" t="s">
        <v>27</v>
      </c>
      <c r="X13" s="58"/>
      <c r="Y13" s="58"/>
      <c r="Z13" s="57"/>
      <c r="AA13" s="59"/>
      <c r="AB13" s="60"/>
      <c r="AC13" s="59"/>
      <c r="AD13" s="60"/>
      <c r="AE13" s="59"/>
      <c r="AF13" s="60"/>
      <c r="AG13" s="59"/>
      <c r="AH13" s="60"/>
      <c r="AI13" s="59"/>
      <c r="AJ13" s="60"/>
      <c r="AK13" s="59"/>
      <c r="AL13" s="60"/>
    </row>
    <row r="14" spans="1:38">
      <c r="A14" s="53">
        <v>13</v>
      </c>
      <c r="B14" s="82" t="s">
        <v>81</v>
      </c>
      <c r="C14" s="55" t="s">
        <v>27</v>
      </c>
      <c r="D14" s="55" t="s">
        <v>27</v>
      </c>
      <c r="E14" s="55" t="s">
        <v>27</v>
      </c>
      <c r="F14" s="55"/>
      <c r="G14" s="56"/>
      <c r="H14" s="55"/>
      <c r="I14" s="83"/>
      <c r="J14" s="84"/>
      <c r="K14" s="83"/>
      <c r="L14" s="84"/>
      <c r="M14" s="83"/>
      <c r="N14" s="84"/>
      <c r="O14" s="83"/>
      <c r="P14" s="84"/>
      <c r="Q14" s="83"/>
      <c r="R14" s="84"/>
      <c r="S14" s="83"/>
      <c r="T14" s="84"/>
      <c r="U14" s="83"/>
      <c r="V14" s="85"/>
      <c r="W14" s="57" t="s">
        <v>27</v>
      </c>
      <c r="X14" s="58"/>
      <c r="Y14" s="58"/>
      <c r="Z14" s="57"/>
      <c r="AA14" s="59"/>
      <c r="AB14" s="60"/>
      <c r="AC14" s="59"/>
      <c r="AD14" s="60"/>
      <c r="AE14" s="59"/>
      <c r="AF14" s="60"/>
      <c r="AG14" s="59"/>
      <c r="AH14" s="60"/>
      <c r="AI14" s="59"/>
      <c r="AJ14" s="60"/>
      <c r="AK14" s="59"/>
      <c r="AL14" s="60"/>
    </row>
    <row r="15" spans="1:38">
      <c r="A15" s="53">
        <v>14</v>
      </c>
      <c r="B15" s="82" t="s">
        <v>82</v>
      </c>
      <c r="C15" s="55" t="s">
        <v>27</v>
      </c>
      <c r="D15" s="55" t="s">
        <v>27</v>
      </c>
      <c r="E15" s="55" t="s">
        <v>27</v>
      </c>
      <c r="F15" s="55"/>
      <c r="G15" s="56"/>
      <c r="H15" s="55"/>
      <c r="I15" s="83"/>
      <c r="J15" s="84"/>
      <c r="K15" s="83"/>
      <c r="L15" s="84"/>
      <c r="M15" s="83"/>
      <c r="N15" s="84"/>
      <c r="O15" s="83"/>
      <c r="P15" s="84"/>
      <c r="Q15" s="83"/>
      <c r="R15" s="84"/>
      <c r="S15" s="83"/>
      <c r="T15" s="84"/>
      <c r="U15" s="83"/>
      <c r="V15" s="85"/>
      <c r="W15" s="57" t="s">
        <v>27</v>
      </c>
      <c r="X15" s="58"/>
      <c r="Y15" s="58"/>
      <c r="Z15" s="57"/>
      <c r="AA15" s="59"/>
      <c r="AB15" s="60"/>
      <c r="AC15" s="59"/>
      <c r="AD15" s="60"/>
      <c r="AE15" s="59"/>
      <c r="AF15" s="60"/>
      <c r="AG15" s="59"/>
      <c r="AH15" s="60"/>
      <c r="AI15" s="59"/>
      <c r="AJ15" s="60"/>
      <c r="AK15" s="59"/>
      <c r="AL15" s="60"/>
    </row>
    <row r="16" spans="1:38">
      <c r="A16" s="53">
        <v>15</v>
      </c>
      <c r="B16" s="82" t="s">
        <v>83</v>
      </c>
      <c r="C16" s="55" t="s">
        <v>27</v>
      </c>
      <c r="D16" s="55" t="s">
        <v>27</v>
      </c>
      <c r="E16" s="55" t="s">
        <v>27</v>
      </c>
      <c r="F16" s="55"/>
      <c r="G16" s="56"/>
      <c r="H16" s="55"/>
      <c r="I16" s="83"/>
      <c r="J16" s="84"/>
      <c r="K16" s="83"/>
      <c r="L16" s="84"/>
      <c r="M16" s="83"/>
      <c r="N16" s="84"/>
      <c r="O16" s="83"/>
      <c r="P16" s="84"/>
      <c r="Q16" s="83"/>
      <c r="R16" s="84"/>
      <c r="S16" s="83"/>
      <c r="T16" s="84"/>
      <c r="U16" s="83"/>
      <c r="V16" s="85"/>
      <c r="W16" s="57" t="s">
        <v>27</v>
      </c>
      <c r="X16" s="58"/>
      <c r="Y16" s="58"/>
      <c r="Z16" s="57"/>
      <c r="AA16" s="59"/>
      <c r="AB16" s="60"/>
      <c r="AC16" s="59"/>
      <c r="AD16" s="60"/>
      <c r="AE16" s="59"/>
      <c r="AF16" s="60"/>
      <c r="AG16" s="59"/>
      <c r="AH16" s="60"/>
      <c r="AI16" s="59"/>
      <c r="AJ16" s="60"/>
      <c r="AK16" s="59"/>
      <c r="AL16" s="60"/>
    </row>
    <row r="17" spans="1:38">
      <c r="A17" s="53">
        <v>16</v>
      </c>
      <c r="B17" s="82" t="s">
        <v>141</v>
      </c>
      <c r="C17" s="55" t="s">
        <v>27</v>
      </c>
      <c r="D17" s="55" t="s">
        <v>27</v>
      </c>
      <c r="E17" s="55" t="s">
        <v>27</v>
      </c>
      <c r="F17" s="55"/>
      <c r="G17" s="56"/>
      <c r="H17" s="55"/>
      <c r="I17" s="83"/>
      <c r="J17" s="84"/>
      <c r="K17" s="83"/>
      <c r="L17" s="84"/>
      <c r="M17" s="83"/>
      <c r="N17" s="84"/>
      <c r="O17" s="83"/>
      <c r="P17" s="84"/>
      <c r="Q17" s="83"/>
      <c r="R17" s="84"/>
      <c r="S17" s="83"/>
      <c r="T17" s="84"/>
      <c r="U17" s="83"/>
      <c r="V17" s="85"/>
      <c r="W17" s="57" t="s">
        <v>27</v>
      </c>
      <c r="X17" s="58"/>
      <c r="Y17" s="58"/>
      <c r="Z17" s="57"/>
      <c r="AA17" s="59"/>
      <c r="AB17" s="60"/>
      <c r="AC17" s="59"/>
      <c r="AD17" s="60"/>
      <c r="AE17" s="59"/>
      <c r="AF17" s="60"/>
      <c r="AG17" s="59"/>
      <c r="AH17" s="60"/>
      <c r="AI17" s="59"/>
      <c r="AJ17" s="60"/>
      <c r="AK17" s="59"/>
      <c r="AL17" s="60"/>
    </row>
    <row r="18" spans="1:38">
      <c r="A18" s="53">
        <v>17</v>
      </c>
      <c r="B18" s="82" t="s">
        <v>85</v>
      </c>
      <c r="C18" s="55" t="s">
        <v>27</v>
      </c>
      <c r="D18" s="55" t="s">
        <v>27</v>
      </c>
      <c r="E18" s="55" t="s">
        <v>27</v>
      </c>
      <c r="F18" s="55"/>
      <c r="G18" s="56"/>
      <c r="H18" s="55"/>
      <c r="I18" s="83"/>
      <c r="J18" s="84"/>
      <c r="K18" s="83"/>
      <c r="L18" s="84"/>
      <c r="M18" s="83"/>
      <c r="N18" s="84"/>
      <c r="O18" s="83"/>
      <c r="P18" s="84"/>
      <c r="Q18" s="83"/>
      <c r="R18" s="84"/>
      <c r="S18" s="83"/>
      <c r="T18" s="84"/>
      <c r="U18" s="83"/>
      <c r="V18" s="85"/>
      <c r="W18" s="57" t="s">
        <v>27</v>
      </c>
      <c r="X18" s="58"/>
      <c r="Y18" s="58"/>
      <c r="Z18" s="57"/>
      <c r="AA18" s="59"/>
      <c r="AB18" s="60"/>
      <c r="AC18" s="59"/>
      <c r="AD18" s="60"/>
      <c r="AE18" s="59"/>
      <c r="AF18" s="60"/>
      <c r="AG18" s="59"/>
      <c r="AH18" s="60"/>
      <c r="AI18" s="59"/>
      <c r="AJ18" s="60"/>
      <c r="AK18" s="59"/>
      <c r="AL18" s="60"/>
    </row>
    <row r="19" spans="1:38">
      <c r="A19" s="53">
        <v>18</v>
      </c>
      <c r="B19" s="82" t="s">
        <v>86</v>
      </c>
      <c r="C19" s="55" t="s">
        <v>27</v>
      </c>
      <c r="D19" s="55" t="s">
        <v>27</v>
      </c>
      <c r="E19" s="55" t="s">
        <v>27</v>
      </c>
      <c r="F19" s="55"/>
      <c r="G19" s="56"/>
      <c r="H19" s="55"/>
      <c r="I19" s="83"/>
      <c r="J19" s="84"/>
      <c r="K19" s="83"/>
      <c r="L19" s="84"/>
      <c r="M19" s="83"/>
      <c r="N19" s="84"/>
      <c r="O19" s="83"/>
      <c r="P19" s="84"/>
      <c r="Q19" s="83"/>
      <c r="R19" s="84"/>
      <c r="S19" s="83"/>
      <c r="T19" s="84"/>
      <c r="U19" s="83"/>
      <c r="V19" s="85"/>
      <c r="W19" s="57" t="s">
        <v>27</v>
      </c>
      <c r="X19" s="58"/>
      <c r="Y19" s="58"/>
      <c r="Z19" s="57"/>
      <c r="AA19" s="59"/>
      <c r="AB19" s="60"/>
      <c r="AC19" s="59"/>
      <c r="AD19" s="60"/>
      <c r="AE19" s="59"/>
      <c r="AF19" s="60"/>
      <c r="AG19" s="59"/>
      <c r="AH19" s="60"/>
      <c r="AI19" s="59"/>
      <c r="AJ19" s="60"/>
      <c r="AK19" s="59"/>
      <c r="AL19" s="60"/>
    </row>
    <row r="20" spans="1:38">
      <c r="A20" s="53">
        <v>19</v>
      </c>
      <c r="B20" s="82" t="s">
        <v>87</v>
      </c>
      <c r="C20" s="55" t="s">
        <v>27</v>
      </c>
      <c r="D20" s="55" t="s">
        <v>27</v>
      </c>
      <c r="E20" s="55" t="s">
        <v>27</v>
      </c>
      <c r="F20" s="55"/>
      <c r="G20" s="56"/>
      <c r="H20" s="55"/>
      <c r="I20" s="83"/>
      <c r="J20" s="84"/>
      <c r="K20" s="83"/>
      <c r="L20" s="84"/>
      <c r="M20" s="83"/>
      <c r="N20" s="84"/>
      <c r="O20" s="83"/>
      <c r="P20" s="84"/>
      <c r="Q20" s="83"/>
      <c r="R20" s="84"/>
      <c r="S20" s="83"/>
      <c r="T20" s="84"/>
      <c r="U20" s="83"/>
      <c r="V20" s="85"/>
      <c r="W20" s="57" t="s">
        <v>27</v>
      </c>
      <c r="X20" s="58"/>
      <c r="Y20" s="58"/>
      <c r="Z20" s="57"/>
      <c r="AA20" s="59"/>
      <c r="AB20" s="60"/>
      <c r="AC20" s="59"/>
      <c r="AD20" s="60"/>
      <c r="AE20" s="59"/>
      <c r="AF20" s="60"/>
      <c r="AG20" s="59"/>
      <c r="AH20" s="60"/>
      <c r="AI20" s="59"/>
      <c r="AJ20" s="60"/>
      <c r="AK20" s="59"/>
      <c r="AL20" s="60"/>
    </row>
    <row r="21" spans="1:38">
      <c r="A21" s="53">
        <v>20</v>
      </c>
      <c r="B21" s="82" t="s">
        <v>88</v>
      </c>
      <c r="C21" s="55" t="s">
        <v>27</v>
      </c>
      <c r="D21" s="55" t="s">
        <v>27</v>
      </c>
      <c r="E21" s="55" t="s">
        <v>27</v>
      </c>
      <c r="F21" s="55"/>
      <c r="G21" s="56"/>
      <c r="H21" s="55"/>
      <c r="I21" s="83"/>
      <c r="J21" s="84"/>
      <c r="K21" s="83"/>
      <c r="L21" s="84"/>
      <c r="M21" s="83"/>
      <c r="N21" s="84"/>
      <c r="O21" s="83"/>
      <c r="P21" s="84"/>
      <c r="Q21" s="83"/>
      <c r="R21" s="84"/>
      <c r="S21" s="83"/>
      <c r="T21" s="84"/>
      <c r="U21" s="83"/>
      <c r="V21" s="85"/>
      <c r="W21" s="57" t="s">
        <v>27</v>
      </c>
      <c r="X21" s="58"/>
      <c r="Y21" s="58"/>
      <c r="Z21" s="57"/>
      <c r="AA21" s="59"/>
      <c r="AB21" s="60"/>
      <c r="AC21" s="59"/>
      <c r="AD21" s="60"/>
      <c r="AE21" s="59"/>
      <c r="AF21" s="60"/>
      <c r="AG21" s="59"/>
      <c r="AH21" s="60"/>
      <c r="AI21" s="59"/>
      <c r="AJ21" s="60"/>
      <c r="AK21" s="59"/>
      <c r="AL21" s="60"/>
    </row>
    <row r="22" spans="1:38">
      <c r="A22" s="53">
        <v>21</v>
      </c>
      <c r="B22" s="86" t="s">
        <v>89</v>
      </c>
      <c r="C22" s="55" t="s">
        <v>27</v>
      </c>
      <c r="D22" s="55" t="s">
        <v>27</v>
      </c>
      <c r="E22" s="55" t="s">
        <v>27</v>
      </c>
      <c r="F22" s="55"/>
      <c r="G22" s="56"/>
      <c r="H22" s="55"/>
      <c r="I22" s="83"/>
      <c r="J22" s="84"/>
      <c r="K22" s="83"/>
      <c r="L22" s="84"/>
      <c r="M22" s="83"/>
      <c r="N22" s="84"/>
      <c r="O22" s="83"/>
      <c r="P22" s="84"/>
      <c r="Q22" s="83"/>
      <c r="R22" s="84"/>
      <c r="S22" s="83"/>
      <c r="T22" s="84"/>
      <c r="U22" s="83"/>
      <c r="V22" s="85"/>
      <c r="W22" s="57" t="s">
        <v>27</v>
      </c>
      <c r="X22" s="58"/>
      <c r="Y22" s="58"/>
      <c r="Z22" s="57"/>
      <c r="AA22" s="59"/>
      <c r="AB22" s="60"/>
      <c r="AC22" s="59"/>
      <c r="AD22" s="60"/>
      <c r="AE22" s="59"/>
      <c r="AF22" s="60"/>
      <c r="AG22" s="59"/>
      <c r="AH22" s="60"/>
      <c r="AI22" s="59"/>
      <c r="AJ22" s="60"/>
      <c r="AK22" s="59"/>
      <c r="AL22" s="60"/>
    </row>
    <row r="23" spans="1:38">
      <c r="A23" s="53">
        <v>22</v>
      </c>
      <c r="B23" s="82" t="s">
        <v>90</v>
      </c>
      <c r="C23" s="55" t="s">
        <v>27</v>
      </c>
      <c r="D23" s="55" t="s">
        <v>27</v>
      </c>
      <c r="E23" s="55" t="s">
        <v>27</v>
      </c>
      <c r="F23" s="55"/>
      <c r="G23" s="56"/>
      <c r="H23" s="55"/>
      <c r="I23" s="83"/>
      <c r="J23" s="84"/>
      <c r="K23" s="83"/>
      <c r="L23" s="84"/>
      <c r="M23" s="83"/>
      <c r="N23" s="84"/>
      <c r="O23" s="83"/>
      <c r="P23" s="84"/>
      <c r="Q23" s="83"/>
      <c r="R23" s="84"/>
      <c r="S23" s="83"/>
      <c r="T23" s="84"/>
      <c r="U23" s="83"/>
      <c r="V23" s="85"/>
      <c r="W23" s="57" t="s">
        <v>27</v>
      </c>
      <c r="X23" s="58"/>
      <c r="Y23" s="58"/>
      <c r="Z23" s="57"/>
      <c r="AA23" s="59"/>
      <c r="AB23" s="60"/>
      <c r="AC23" s="59"/>
      <c r="AD23" s="60"/>
      <c r="AE23" s="59"/>
      <c r="AF23" s="60"/>
      <c r="AG23" s="59"/>
      <c r="AH23" s="60"/>
      <c r="AI23" s="59"/>
      <c r="AJ23" s="60"/>
      <c r="AK23" s="59"/>
      <c r="AL23" s="60"/>
    </row>
    <row r="24" spans="1:38">
      <c r="A24" s="53">
        <v>23</v>
      </c>
      <c r="B24" s="126" t="s">
        <v>91</v>
      </c>
      <c r="C24" s="55" t="s">
        <v>41</v>
      </c>
      <c r="D24" s="55">
        <f>G24/E24</f>
        <v>0.55151515151515151</v>
      </c>
      <c r="E24" s="27">
        <v>55</v>
      </c>
      <c r="F24" s="87" t="s">
        <v>35</v>
      </c>
      <c r="G24" s="56">
        <f>AVERAGE(I24, K24, M24, O24, Q24, S24, U24)</f>
        <v>30.333333333333332</v>
      </c>
      <c r="H24" s="55">
        <v>3</v>
      </c>
      <c r="I24" s="83">
        <v>50</v>
      </c>
      <c r="J24" s="84">
        <v>22.47</v>
      </c>
      <c r="K24" s="83">
        <v>21</v>
      </c>
      <c r="L24" s="84">
        <v>22.72</v>
      </c>
      <c r="M24" s="83">
        <v>20</v>
      </c>
      <c r="N24" s="84">
        <v>22.92</v>
      </c>
      <c r="O24" s="83"/>
      <c r="P24" s="84"/>
      <c r="Q24" s="83"/>
      <c r="R24" s="84"/>
      <c r="S24" s="83"/>
      <c r="T24" s="84"/>
      <c r="U24" s="83"/>
      <c r="V24" s="85"/>
      <c r="W24" s="57" t="s">
        <v>27</v>
      </c>
      <c r="X24" s="58" t="s">
        <v>27</v>
      </c>
      <c r="Y24" s="58">
        <v>0</v>
      </c>
      <c r="Z24" s="57"/>
      <c r="AA24" s="59"/>
      <c r="AB24" s="60"/>
      <c r="AC24" s="59"/>
      <c r="AD24" s="60"/>
      <c r="AE24" s="59"/>
      <c r="AF24" s="60"/>
      <c r="AG24" s="59"/>
      <c r="AH24" s="60"/>
      <c r="AI24" s="59"/>
      <c r="AJ24" s="60"/>
      <c r="AK24" s="59"/>
      <c r="AL24" s="60"/>
    </row>
    <row r="25" spans="1:38">
      <c r="A25" s="53">
        <v>24</v>
      </c>
      <c r="B25" s="126" t="s">
        <v>92</v>
      </c>
      <c r="C25" s="55" t="s">
        <v>41</v>
      </c>
      <c r="D25" s="55">
        <f t="shared" ref="D25:D29" si="0">G25/E25</f>
        <v>0.73818181818181816</v>
      </c>
      <c r="E25" s="27">
        <v>55</v>
      </c>
      <c r="F25" s="87" t="s">
        <v>35</v>
      </c>
      <c r="G25" s="56">
        <f>AVERAGE(I25, K25, M25, O25, Q25, S25, U25)</f>
        <v>40.6</v>
      </c>
      <c r="H25" s="55">
        <v>5</v>
      </c>
      <c r="I25" s="83">
        <v>37</v>
      </c>
      <c r="J25" s="84">
        <v>23.11</v>
      </c>
      <c r="K25" s="83">
        <v>54</v>
      </c>
      <c r="L25" s="84">
        <v>23.32</v>
      </c>
      <c r="M25" s="83">
        <v>70</v>
      </c>
      <c r="N25" s="84">
        <v>23.55</v>
      </c>
      <c r="O25" s="83">
        <v>26</v>
      </c>
      <c r="P25" s="84">
        <v>23.74</v>
      </c>
      <c r="Q25" s="83">
        <v>16</v>
      </c>
      <c r="R25" s="84">
        <v>23.95</v>
      </c>
      <c r="S25" s="83"/>
      <c r="T25" s="84"/>
      <c r="U25" s="83"/>
      <c r="V25" s="85"/>
      <c r="W25" s="57" t="s">
        <v>27</v>
      </c>
      <c r="X25" s="58" t="s">
        <v>27</v>
      </c>
      <c r="Y25" s="58">
        <v>0</v>
      </c>
      <c r="Z25" s="57"/>
      <c r="AA25" s="59"/>
      <c r="AB25" s="60"/>
      <c r="AC25" s="59"/>
      <c r="AD25" s="60"/>
      <c r="AE25" s="59"/>
      <c r="AF25" s="60"/>
      <c r="AG25" s="59"/>
      <c r="AH25" s="60"/>
      <c r="AI25" s="59"/>
      <c r="AJ25" s="60"/>
      <c r="AK25" s="59"/>
      <c r="AL25" s="60"/>
    </row>
    <row r="26" spans="1:38">
      <c r="A26" s="53">
        <v>25</v>
      </c>
      <c r="B26" s="126" t="s">
        <v>93</v>
      </c>
      <c r="C26" s="55" t="s">
        <v>41</v>
      </c>
      <c r="D26" s="55">
        <f t="shared" si="0"/>
        <v>0.65909090909090906</v>
      </c>
      <c r="E26" s="64">
        <v>44</v>
      </c>
      <c r="F26" s="65" t="s">
        <v>111</v>
      </c>
      <c r="G26" s="56">
        <f>AVERAGE(I26, K26, M26, O26, Q26, S26, U26)</f>
        <v>29</v>
      </c>
      <c r="H26" s="55">
        <v>4</v>
      </c>
      <c r="I26" s="83">
        <v>38</v>
      </c>
      <c r="J26" s="84">
        <v>24.2</v>
      </c>
      <c r="K26" s="83">
        <v>12</v>
      </c>
      <c r="L26" s="84">
        <v>24.42</v>
      </c>
      <c r="M26" s="83">
        <v>28</v>
      </c>
      <c r="N26" s="84">
        <v>24.18</v>
      </c>
      <c r="O26" s="83">
        <v>38</v>
      </c>
      <c r="P26" s="84">
        <v>24.74</v>
      </c>
      <c r="Q26" s="83"/>
      <c r="R26" s="84"/>
      <c r="S26" s="83"/>
      <c r="T26" s="84"/>
      <c r="U26" s="83"/>
      <c r="V26" s="85"/>
      <c r="W26" s="57" t="s">
        <v>142</v>
      </c>
      <c r="X26" s="58">
        <f>AVERAGE(AA26, AC26, AE26, AG26, AI26)</f>
        <v>1.2999999999999998</v>
      </c>
      <c r="Y26" s="58">
        <v>2</v>
      </c>
      <c r="Z26" s="57" t="s">
        <v>143</v>
      </c>
      <c r="AA26" s="59">
        <v>1.4</v>
      </c>
      <c r="AB26" s="60">
        <v>24.18</v>
      </c>
      <c r="AC26" s="59">
        <v>1.2</v>
      </c>
      <c r="AD26" s="60">
        <v>24.2</v>
      </c>
      <c r="AE26" s="59"/>
      <c r="AF26" s="60"/>
      <c r="AG26" s="59"/>
      <c r="AH26" s="60"/>
      <c r="AI26" s="59"/>
      <c r="AJ26" s="60"/>
      <c r="AK26" s="59"/>
      <c r="AL26" s="60"/>
    </row>
    <row r="27" spans="1:38">
      <c r="A27" s="53">
        <v>26</v>
      </c>
      <c r="B27" s="126" t="s">
        <v>94</v>
      </c>
      <c r="C27" s="55" t="s">
        <v>41</v>
      </c>
      <c r="D27" s="55">
        <f t="shared" si="0"/>
        <v>0.69090909090909092</v>
      </c>
      <c r="E27" s="64">
        <v>44</v>
      </c>
      <c r="F27" s="65" t="s">
        <v>111</v>
      </c>
      <c r="G27" s="56">
        <f>AVERAGE(I27, K27, M27, O27, Q27, S27, U27)</f>
        <v>30.4</v>
      </c>
      <c r="H27" s="55">
        <v>5</v>
      </c>
      <c r="I27" s="83">
        <v>53</v>
      </c>
      <c r="J27" s="84">
        <v>25.01</v>
      </c>
      <c r="K27" s="83">
        <v>29</v>
      </c>
      <c r="L27" s="84">
        <v>25.29</v>
      </c>
      <c r="M27" s="83">
        <v>27</v>
      </c>
      <c r="N27" s="84">
        <v>25.52</v>
      </c>
      <c r="O27" s="83">
        <v>22</v>
      </c>
      <c r="P27" s="84">
        <v>25.76</v>
      </c>
      <c r="Q27" s="83">
        <v>21</v>
      </c>
      <c r="R27" s="84">
        <v>25.94</v>
      </c>
      <c r="S27" s="83"/>
      <c r="T27" s="84"/>
      <c r="U27" s="83"/>
      <c r="V27" s="85"/>
      <c r="W27" s="57" t="s">
        <v>107</v>
      </c>
      <c r="X27" s="58">
        <f t="shared" ref="X27:X34" si="1">AVERAGE(AA27, AC27, AE27, AG27, AI27)</f>
        <v>1.94</v>
      </c>
      <c r="Y27" s="58">
        <v>5</v>
      </c>
      <c r="Z27" s="57" t="s">
        <v>143</v>
      </c>
      <c r="AA27" s="59">
        <v>3.9</v>
      </c>
      <c r="AB27" s="60">
        <v>25.01</v>
      </c>
      <c r="AC27" s="59">
        <v>1.1000000000000001</v>
      </c>
      <c r="AD27" s="60">
        <v>25.29</v>
      </c>
      <c r="AE27" s="59">
        <v>1.1000000000000001</v>
      </c>
      <c r="AF27" s="60">
        <v>25.52</v>
      </c>
      <c r="AG27" s="59">
        <v>1</v>
      </c>
      <c r="AH27" s="60">
        <v>25.76</v>
      </c>
      <c r="AI27" s="59">
        <v>2.6</v>
      </c>
      <c r="AJ27" s="60">
        <v>25.94</v>
      </c>
      <c r="AK27" s="59"/>
      <c r="AL27" s="60"/>
    </row>
    <row r="28" spans="1:38">
      <c r="A28" s="53">
        <v>27</v>
      </c>
      <c r="B28" s="126" t="s">
        <v>144</v>
      </c>
      <c r="C28" s="55" t="s">
        <v>41</v>
      </c>
      <c r="D28" s="55">
        <f t="shared" si="0"/>
        <v>0.56818181818181823</v>
      </c>
      <c r="E28" s="64">
        <v>44</v>
      </c>
      <c r="F28" s="65" t="s">
        <v>35</v>
      </c>
      <c r="G28" s="56">
        <f>AVERAGE(I28, K28, M28, O28, Q28, S28, U28)</f>
        <v>25</v>
      </c>
      <c r="H28" s="55">
        <v>5</v>
      </c>
      <c r="I28" s="83">
        <v>39</v>
      </c>
      <c r="J28" s="84">
        <v>26.12</v>
      </c>
      <c r="K28" s="83">
        <v>25</v>
      </c>
      <c r="L28" s="84">
        <v>26.29</v>
      </c>
      <c r="M28" s="83">
        <v>15</v>
      </c>
      <c r="N28" s="84">
        <v>26.54</v>
      </c>
      <c r="O28" s="83">
        <v>26</v>
      </c>
      <c r="P28" s="84">
        <v>26.71</v>
      </c>
      <c r="Q28" s="83">
        <v>20</v>
      </c>
      <c r="R28" s="84">
        <v>26.89</v>
      </c>
      <c r="S28" s="83"/>
      <c r="T28" s="84"/>
      <c r="U28" s="83"/>
      <c r="V28" s="85"/>
      <c r="W28" s="57" t="s">
        <v>145</v>
      </c>
      <c r="X28" s="58">
        <f t="shared" si="1"/>
        <v>2.6</v>
      </c>
      <c r="Y28" s="58">
        <v>5</v>
      </c>
      <c r="Z28" s="57" t="s">
        <v>143</v>
      </c>
      <c r="AA28" s="59">
        <v>2.4</v>
      </c>
      <c r="AB28" s="60">
        <v>26.12</v>
      </c>
      <c r="AC28" s="59">
        <v>1.8</v>
      </c>
      <c r="AD28" s="60">
        <v>26.29</v>
      </c>
      <c r="AE28" s="59">
        <v>3.2</v>
      </c>
      <c r="AF28" s="60">
        <v>26.54</v>
      </c>
      <c r="AG28" s="59">
        <v>3.3</v>
      </c>
      <c r="AH28" s="60">
        <v>26.71</v>
      </c>
      <c r="AI28" s="59">
        <v>2.2999999999999998</v>
      </c>
      <c r="AJ28" s="60">
        <v>26.89</v>
      </c>
      <c r="AK28" s="59"/>
      <c r="AL28" s="60"/>
    </row>
    <row r="29" spans="1:38">
      <c r="A29" s="53">
        <v>28</v>
      </c>
      <c r="B29" s="126" t="s">
        <v>96</v>
      </c>
      <c r="C29" s="55" t="s">
        <v>41</v>
      </c>
      <c r="D29" s="55">
        <f t="shared" si="0"/>
        <v>0.4621212121212121</v>
      </c>
      <c r="E29" s="64">
        <v>44</v>
      </c>
      <c r="F29" s="65" t="s">
        <v>35</v>
      </c>
      <c r="G29" s="56">
        <f t="shared" ref="G29" si="2">AVERAGE(I29, K29, M29, O29, Q29, S29, U29)</f>
        <v>20.333333333333332</v>
      </c>
      <c r="H29" s="55">
        <v>3</v>
      </c>
      <c r="I29" s="83">
        <v>25</v>
      </c>
      <c r="J29" s="84">
        <v>27.21</v>
      </c>
      <c r="K29" s="83">
        <v>18</v>
      </c>
      <c r="L29" s="84">
        <v>27.38</v>
      </c>
      <c r="M29" s="83">
        <v>18</v>
      </c>
      <c r="N29" s="84">
        <v>27.61</v>
      </c>
      <c r="O29" s="83"/>
      <c r="P29" s="84"/>
      <c r="Q29" s="83"/>
      <c r="R29" s="84"/>
      <c r="S29" s="83"/>
      <c r="T29" s="84"/>
      <c r="U29" s="83"/>
      <c r="V29" s="85"/>
      <c r="W29" s="57" t="s">
        <v>145</v>
      </c>
      <c r="X29" s="58">
        <f t="shared" si="1"/>
        <v>3.3</v>
      </c>
      <c r="Y29" s="58">
        <v>2</v>
      </c>
      <c r="Z29" s="57" t="s">
        <v>143</v>
      </c>
      <c r="AA29" s="59">
        <v>3.7</v>
      </c>
      <c r="AB29" s="60">
        <v>27.38</v>
      </c>
      <c r="AC29" s="59">
        <v>2.9</v>
      </c>
      <c r="AD29" s="60">
        <v>27.61</v>
      </c>
      <c r="AE29" s="59"/>
      <c r="AF29" s="60"/>
      <c r="AG29" s="59"/>
      <c r="AH29" s="60"/>
      <c r="AI29" s="59"/>
      <c r="AJ29" s="60"/>
      <c r="AK29" s="59"/>
      <c r="AL29" s="60"/>
    </row>
    <row r="30" spans="1:38">
      <c r="A30" s="53">
        <v>29</v>
      </c>
      <c r="B30" s="126" t="s">
        <v>97</v>
      </c>
      <c r="C30" s="55" t="s">
        <v>27</v>
      </c>
      <c r="D30" s="55" t="s">
        <v>27</v>
      </c>
      <c r="E30" s="55" t="s">
        <v>27</v>
      </c>
      <c r="F30" s="65"/>
      <c r="G30" s="56"/>
      <c r="H30" s="55"/>
      <c r="I30" s="83"/>
      <c r="J30" s="84"/>
      <c r="K30" s="83"/>
      <c r="L30" s="84"/>
      <c r="M30" s="83"/>
      <c r="N30" s="84"/>
      <c r="O30" s="83"/>
      <c r="P30" s="84"/>
      <c r="Q30" s="83"/>
      <c r="R30" s="84"/>
      <c r="S30" s="83"/>
      <c r="T30" s="84"/>
      <c r="U30" s="83"/>
      <c r="V30" s="85"/>
      <c r="W30" s="57"/>
      <c r="X30" s="58"/>
      <c r="Y30" s="58"/>
      <c r="Z30" s="57" t="s">
        <v>143</v>
      </c>
      <c r="AA30" s="59"/>
      <c r="AB30" s="60"/>
      <c r="AC30" s="59"/>
      <c r="AD30" s="60"/>
      <c r="AE30" s="59"/>
      <c r="AF30" s="60"/>
      <c r="AG30" s="59"/>
      <c r="AH30" s="60"/>
      <c r="AI30" s="59"/>
      <c r="AJ30" s="60"/>
      <c r="AK30" s="59"/>
      <c r="AL30" s="60"/>
    </row>
    <row r="31" spans="1:38">
      <c r="A31" s="53">
        <v>30</v>
      </c>
      <c r="B31" s="126" t="s">
        <v>98</v>
      </c>
      <c r="C31" s="55" t="s">
        <v>27</v>
      </c>
      <c r="D31" s="55" t="s">
        <v>27</v>
      </c>
      <c r="E31" s="55" t="s">
        <v>27</v>
      </c>
      <c r="F31" s="65"/>
      <c r="G31" s="56"/>
      <c r="H31" s="55"/>
      <c r="I31" s="83"/>
      <c r="J31" s="84"/>
      <c r="K31" s="83"/>
      <c r="L31" s="84"/>
      <c r="M31" s="83"/>
      <c r="N31" s="84"/>
      <c r="O31" s="83"/>
      <c r="P31" s="84"/>
      <c r="Q31" s="83"/>
      <c r="R31" s="84"/>
      <c r="S31" s="83"/>
      <c r="T31" s="84"/>
      <c r="U31" s="83"/>
      <c r="V31" s="85"/>
      <c r="W31" s="57"/>
      <c r="X31" s="58"/>
      <c r="Y31" s="58"/>
      <c r="Z31" s="57" t="s">
        <v>143</v>
      </c>
      <c r="AA31" s="59"/>
      <c r="AB31" s="60"/>
      <c r="AC31" s="59"/>
      <c r="AD31" s="60"/>
      <c r="AE31" s="59"/>
      <c r="AF31" s="60"/>
      <c r="AG31" s="59"/>
      <c r="AH31" s="60"/>
      <c r="AI31" s="59"/>
      <c r="AJ31" s="60"/>
      <c r="AK31" s="59"/>
      <c r="AL31" s="60"/>
    </row>
    <row r="32" spans="1:38">
      <c r="A32" s="53">
        <v>31</v>
      </c>
      <c r="B32" s="126" t="s">
        <v>146</v>
      </c>
      <c r="C32" s="55" t="s">
        <v>27</v>
      </c>
      <c r="D32" s="55" t="s">
        <v>27</v>
      </c>
      <c r="E32" s="55" t="s">
        <v>27</v>
      </c>
      <c r="F32" s="65"/>
      <c r="G32" s="56"/>
      <c r="H32" s="55"/>
      <c r="I32" s="83"/>
      <c r="J32" s="84"/>
      <c r="K32" s="83"/>
      <c r="L32" s="84"/>
      <c r="M32" s="83"/>
      <c r="N32" s="84"/>
      <c r="O32" s="83"/>
      <c r="P32" s="84"/>
      <c r="Q32" s="83"/>
      <c r="R32" s="84"/>
      <c r="S32" s="83"/>
      <c r="T32" s="84"/>
      <c r="U32" s="83"/>
      <c r="V32" s="85"/>
      <c r="W32" s="57"/>
      <c r="X32" s="58"/>
      <c r="Y32" s="58"/>
      <c r="Z32" s="57" t="s">
        <v>143</v>
      </c>
      <c r="AA32" s="59"/>
      <c r="AB32" s="60"/>
      <c r="AC32" s="59"/>
      <c r="AD32" s="60"/>
      <c r="AE32" s="59"/>
      <c r="AF32" s="60"/>
      <c r="AG32" s="59"/>
      <c r="AH32" s="60"/>
      <c r="AI32" s="59"/>
      <c r="AJ32" s="60"/>
      <c r="AK32" s="59"/>
      <c r="AL32" s="60"/>
    </row>
    <row r="33" spans="1:38">
      <c r="A33" s="53">
        <v>32</v>
      </c>
      <c r="B33" s="126" t="s">
        <v>147</v>
      </c>
      <c r="C33" s="55" t="s">
        <v>27</v>
      </c>
      <c r="D33" s="55" t="s">
        <v>27</v>
      </c>
      <c r="E33" s="55" t="s">
        <v>27</v>
      </c>
      <c r="F33" s="65"/>
      <c r="G33" s="56"/>
      <c r="H33" s="55"/>
      <c r="I33" s="83"/>
      <c r="J33" s="84"/>
      <c r="K33" s="83"/>
      <c r="L33" s="84"/>
      <c r="M33" s="83"/>
      <c r="N33" s="84"/>
      <c r="O33" s="83"/>
      <c r="P33" s="84"/>
      <c r="Q33" s="83"/>
      <c r="R33" s="84"/>
      <c r="S33" s="83"/>
      <c r="T33" s="84"/>
      <c r="U33" s="83"/>
      <c r="V33" s="85"/>
      <c r="W33" s="57"/>
      <c r="X33" s="58"/>
      <c r="Y33" s="58"/>
      <c r="Z33" s="57" t="s">
        <v>143</v>
      </c>
      <c r="AA33" s="59"/>
      <c r="AB33" s="60"/>
      <c r="AC33" s="59"/>
      <c r="AD33" s="60"/>
      <c r="AE33" s="59"/>
      <c r="AF33" s="60"/>
      <c r="AG33" s="59"/>
      <c r="AH33" s="60"/>
      <c r="AI33" s="59"/>
      <c r="AJ33" s="60"/>
      <c r="AK33" s="59"/>
      <c r="AL33" s="60"/>
    </row>
    <row r="34" spans="1:38">
      <c r="A34" s="53">
        <v>33</v>
      </c>
      <c r="B34" s="126" t="s">
        <v>148</v>
      </c>
      <c r="C34" s="55" t="s">
        <v>27</v>
      </c>
      <c r="D34" s="55" t="s">
        <v>27</v>
      </c>
      <c r="E34" s="55" t="s">
        <v>27</v>
      </c>
      <c r="F34" s="55"/>
      <c r="G34" s="56" t="s">
        <v>27</v>
      </c>
      <c r="H34" s="55">
        <v>0</v>
      </c>
      <c r="I34" s="83"/>
      <c r="J34" s="84"/>
      <c r="K34" s="83"/>
      <c r="L34" s="84"/>
      <c r="M34" s="83"/>
      <c r="N34" s="84"/>
      <c r="O34" s="83"/>
      <c r="P34" s="84"/>
      <c r="Q34" s="83"/>
      <c r="R34" s="84"/>
      <c r="S34" s="83"/>
      <c r="T34" s="84"/>
      <c r="U34" s="83"/>
      <c r="V34" s="85"/>
      <c r="W34" s="57" t="s">
        <v>113</v>
      </c>
      <c r="X34" s="58">
        <f t="shared" si="1"/>
        <v>1.2</v>
      </c>
      <c r="Y34" s="58">
        <v>1</v>
      </c>
      <c r="Z34" s="57" t="s">
        <v>143</v>
      </c>
      <c r="AA34" s="59">
        <v>1.2</v>
      </c>
      <c r="AB34" s="60">
        <v>32.21</v>
      </c>
      <c r="AC34" s="59"/>
      <c r="AD34" s="60"/>
      <c r="AE34" s="59"/>
      <c r="AF34" s="60"/>
      <c r="AG34" s="59"/>
      <c r="AH34" s="60"/>
      <c r="AI34" s="59"/>
      <c r="AJ34" s="60"/>
      <c r="AK34" s="59"/>
      <c r="AL34" s="60"/>
    </row>
    <row r="43" spans="1:38">
      <c r="J43" s="8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D8FA3-9465-4125-B420-1685E7FD9272}">
  <dimension ref="A1:Y60"/>
  <sheetViews>
    <sheetView workbookViewId="0">
      <pane xSplit="1" topLeftCell="B1" activePane="topRight" state="frozen"/>
      <selection activeCell="B1" sqref="B1"/>
      <selection pane="topRight" activeCell="V11" sqref="V11"/>
    </sheetView>
  </sheetViews>
  <sheetFormatPr defaultColWidth="12.44140625" defaultRowHeight="16.95" customHeight="1"/>
  <cols>
    <col min="1" max="2" width="12.44140625" style="12"/>
    <col min="3" max="4" width="12.44140625" style="67" customWidth="1"/>
    <col min="5" max="5" width="12.44140625" style="12" customWidth="1"/>
    <col min="6" max="6" width="16.44140625" style="67" customWidth="1"/>
    <col min="7" max="8" width="12.44140625" style="67" customWidth="1"/>
    <col min="9" max="18" width="12" style="12" customWidth="1"/>
    <col min="19" max="19" width="12.44140625" style="67"/>
    <col min="20" max="20" width="26.88671875" style="67" customWidth="1"/>
    <col min="21" max="21" width="12.44140625" style="12"/>
    <col min="22" max="22" width="12.44140625" style="67"/>
    <col min="23" max="23" width="11.109375" style="67" customWidth="1"/>
    <col min="24" max="24" width="21.44140625" style="67" customWidth="1"/>
    <col min="25" max="25" width="11.88671875" style="67" customWidth="1"/>
    <col min="26" max="16384" width="12.44140625" style="12"/>
  </cols>
  <sheetData>
    <row r="1" spans="1:25" s="45" customFormat="1" ht="28.95" customHeight="1">
      <c r="A1" s="89" t="s">
        <v>6</v>
      </c>
      <c r="B1" s="3" t="s">
        <v>116</v>
      </c>
      <c r="C1" s="49" t="s">
        <v>59</v>
      </c>
      <c r="D1" s="49" t="s">
        <v>8</v>
      </c>
      <c r="E1" s="49" t="s">
        <v>9</v>
      </c>
      <c r="F1" s="49" t="s">
        <v>60</v>
      </c>
      <c r="G1" s="50" t="s">
        <v>11</v>
      </c>
      <c r="H1" s="50" t="s">
        <v>61</v>
      </c>
      <c r="I1" s="49" t="s">
        <v>13</v>
      </c>
      <c r="J1" s="50" t="s">
        <v>1</v>
      </c>
      <c r="K1" s="49" t="s">
        <v>14</v>
      </c>
      <c r="L1" s="50" t="s">
        <v>15</v>
      </c>
      <c r="M1" s="49" t="s">
        <v>16</v>
      </c>
      <c r="N1" s="50" t="s">
        <v>1</v>
      </c>
      <c r="O1" s="49" t="s">
        <v>17</v>
      </c>
      <c r="P1" s="50" t="s">
        <v>1</v>
      </c>
      <c r="Q1" s="49" t="s">
        <v>18</v>
      </c>
      <c r="R1" s="50" t="s">
        <v>1</v>
      </c>
      <c r="S1" s="51" t="s">
        <v>19</v>
      </c>
      <c r="T1" s="52" t="s">
        <v>149</v>
      </c>
      <c r="U1" s="52" t="s">
        <v>101</v>
      </c>
      <c r="V1" s="51" t="s">
        <v>127</v>
      </c>
      <c r="W1" s="51" t="s">
        <v>150</v>
      </c>
      <c r="X1" s="51" t="s">
        <v>151</v>
      </c>
      <c r="Y1" s="51" t="s">
        <v>1</v>
      </c>
    </row>
    <row r="2" spans="1:25" ht="16.95" customHeight="1">
      <c r="A2" s="90">
        <v>1</v>
      </c>
      <c r="B2" s="82" t="s">
        <v>26</v>
      </c>
      <c r="C2" s="91" t="s">
        <v>27</v>
      </c>
      <c r="D2" s="91" t="s">
        <v>27</v>
      </c>
      <c r="E2" s="91" t="s">
        <v>27</v>
      </c>
      <c r="F2" s="91"/>
      <c r="G2" s="93" t="s">
        <v>27</v>
      </c>
      <c r="H2" s="93">
        <v>0</v>
      </c>
      <c r="I2" s="92"/>
      <c r="J2" s="94"/>
      <c r="K2" s="92"/>
      <c r="L2" s="94"/>
      <c r="M2" s="92"/>
      <c r="N2" s="94"/>
      <c r="O2" s="92"/>
      <c r="P2" s="94"/>
      <c r="Q2" s="92"/>
      <c r="R2" s="94"/>
      <c r="S2" s="95"/>
      <c r="T2" s="96" t="s">
        <v>27</v>
      </c>
      <c r="U2" s="97">
        <v>0</v>
      </c>
      <c r="V2" s="95"/>
      <c r="W2" s="95"/>
      <c r="X2" s="95"/>
      <c r="Y2" s="95"/>
    </row>
    <row r="3" spans="1:25" ht="16.95" customHeight="1">
      <c r="A3" s="90">
        <v>2</v>
      </c>
      <c r="B3" s="82" t="s">
        <v>28</v>
      </c>
      <c r="C3" s="91" t="s">
        <v>27</v>
      </c>
      <c r="D3" s="91" t="s">
        <v>27</v>
      </c>
      <c r="E3" s="91" t="s">
        <v>27</v>
      </c>
      <c r="F3" s="91"/>
      <c r="G3" s="93" t="s">
        <v>27</v>
      </c>
      <c r="H3" s="93">
        <v>0</v>
      </c>
      <c r="I3" s="92"/>
      <c r="J3" s="94"/>
      <c r="K3" s="92"/>
      <c r="L3" s="94"/>
      <c r="M3" s="92"/>
      <c r="N3" s="94"/>
      <c r="O3" s="92"/>
      <c r="P3" s="94"/>
      <c r="Q3" s="92"/>
      <c r="R3" s="94"/>
      <c r="S3" s="95"/>
      <c r="T3" s="96" t="s">
        <v>27</v>
      </c>
      <c r="U3" s="97">
        <v>0</v>
      </c>
      <c r="V3" s="95"/>
      <c r="W3" s="95"/>
      <c r="X3" s="95"/>
      <c r="Y3" s="95"/>
    </row>
    <row r="4" spans="1:25" ht="16.95" customHeight="1">
      <c r="A4" s="90">
        <v>3</v>
      </c>
      <c r="B4" s="82" t="s">
        <v>29</v>
      </c>
      <c r="C4" s="91" t="s">
        <v>39</v>
      </c>
      <c r="D4" s="91">
        <f>G4/E4</f>
        <v>1.1935483870967742</v>
      </c>
      <c r="E4" s="98">
        <v>31</v>
      </c>
      <c r="F4" s="98" t="s">
        <v>35</v>
      </c>
      <c r="G4" s="93">
        <v>37</v>
      </c>
      <c r="H4" s="93">
        <v>1</v>
      </c>
      <c r="I4" s="92">
        <v>37</v>
      </c>
      <c r="J4" s="94">
        <v>1.01</v>
      </c>
      <c r="K4" s="92"/>
      <c r="L4" s="94"/>
      <c r="M4" s="92"/>
      <c r="N4" s="94"/>
      <c r="O4" s="92"/>
      <c r="P4" s="94"/>
      <c r="Q4" s="92"/>
      <c r="R4" s="94"/>
      <c r="S4" s="95" t="s">
        <v>27</v>
      </c>
      <c r="T4" s="96" t="s">
        <v>27</v>
      </c>
      <c r="U4" s="97">
        <v>0</v>
      </c>
      <c r="V4" s="95"/>
      <c r="W4" s="95"/>
      <c r="X4" s="95"/>
      <c r="Y4" s="95"/>
    </row>
    <row r="5" spans="1:25" ht="16.95" customHeight="1">
      <c r="A5" s="90">
        <v>4</v>
      </c>
      <c r="B5" s="82" t="s">
        <v>117</v>
      </c>
      <c r="C5" s="91" t="s">
        <v>39</v>
      </c>
      <c r="D5" s="91">
        <f>G5/E5</f>
        <v>2.064516129032258</v>
      </c>
      <c r="E5" s="98">
        <v>31</v>
      </c>
      <c r="F5" s="98" t="s">
        <v>35</v>
      </c>
      <c r="G5" s="93">
        <v>64</v>
      </c>
      <c r="H5" s="93">
        <v>1</v>
      </c>
      <c r="I5" s="92">
        <v>64</v>
      </c>
      <c r="J5" s="94">
        <v>1.65</v>
      </c>
      <c r="K5" s="92"/>
      <c r="L5" s="94"/>
      <c r="M5" s="92"/>
      <c r="N5" s="94"/>
      <c r="O5" s="92"/>
      <c r="P5" s="94"/>
      <c r="Q5" s="92"/>
      <c r="R5" s="94"/>
      <c r="S5" s="95" t="s">
        <v>27</v>
      </c>
      <c r="T5" s="96" t="s">
        <v>27</v>
      </c>
      <c r="U5" s="97">
        <v>0</v>
      </c>
      <c r="V5" s="95"/>
      <c r="W5" s="95"/>
      <c r="X5" s="95"/>
      <c r="Y5" s="95"/>
    </row>
    <row r="6" spans="1:25" ht="16.95" customHeight="1">
      <c r="A6" s="90">
        <v>5</v>
      </c>
      <c r="B6" s="82" t="s">
        <v>40</v>
      </c>
      <c r="C6" s="91" t="s">
        <v>41</v>
      </c>
      <c r="D6" s="91">
        <f>G6/E6</f>
        <v>0.57777777777777772</v>
      </c>
      <c r="E6" s="99">
        <v>45</v>
      </c>
      <c r="F6" s="99" t="s">
        <v>123</v>
      </c>
      <c r="G6" s="93">
        <v>26</v>
      </c>
      <c r="H6" s="93">
        <v>1</v>
      </c>
      <c r="I6" s="92">
        <v>26</v>
      </c>
      <c r="J6" s="94">
        <v>2.17</v>
      </c>
      <c r="K6" s="92"/>
      <c r="L6" s="94"/>
      <c r="M6" s="92"/>
      <c r="N6" s="94"/>
      <c r="O6" s="92"/>
      <c r="P6" s="94"/>
      <c r="Q6" s="92"/>
      <c r="R6" s="94"/>
      <c r="S6" s="95" t="s">
        <v>113</v>
      </c>
      <c r="T6" s="100">
        <v>0</v>
      </c>
      <c r="U6" s="97">
        <v>1</v>
      </c>
      <c r="V6" s="147" t="s">
        <v>166</v>
      </c>
      <c r="W6" s="95">
        <v>12</v>
      </c>
      <c r="X6" s="101" t="s">
        <v>27</v>
      </c>
      <c r="Y6" s="95">
        <v>2.17</v>
      </c>
    </row>
    <row r="7" spans="1:25" ht="16.95" customHeight="1">
      <c r="A7" s="90">
        <v>6</v>
      </c>
      <c r="B7" s="82" t="s">
        <v>42</v>
      </c>
      <c r="C7" s="91" t="s">
        <v>41</v>
      </c>
      <c r="D7" s="91">
        <f>G7/E7</f>
        <v>0.37777777777777777</v>
      </c>
      <c r="E7" s="99">
        <v>45</v>
      </c>
      <c r="F7" s="99" t="s">
        <v>123</v>
      </c>
      <c r="G7" s="93">
        <v>17</v>
      </c>
      <c r="H7" s="93">
        <v>1</v>
      </c>
      <c r="I7" s="92">
        <v>17</v>
      </c>
      <c r="J7" s="94">
        <v>2.75</v>
      </c>
      <c r="K7" s="92"/>
      <c r="L7" s="94"/>
      <c r="M7" s="92"/>
      <c r="N7" s="94"/>
      <c r="O7" s="92"/>
      <c r="P7" s="94"/>
      <c r="Q7" s="92"/>
      <c r="R7" s="94"/>
      <c r="S7" s="95" t="s">
        <v>27</v>
      </c>
      <c r="T7" s="96" t="s">
        <v>27</v>
      </c>
      <c r="U7" s="97"/>
      <c r="V7" s="95"/>
      <c r="W7" s="95"/>
      <c r="X7" s="95"/>
      <c r="Y7" s="95"/>
    </row>
    <row r="8" spans="1:25" ht="16.95" customHeight="1">
      <c r="A8" s="90">
        <v>7</v>
      </c>
      <c r="B8" s="82" t="s">
        <v>43</v>
      </c>
      <c r="C8" s="129" t="s">
        <v>27</v>
      </c>
      <c r="D8" s="91" t="s">
        <v>27</v>
      </c>
      <c r="E8" s="91" t="s">
        <v>27</v>
      </c>
      <c r="F8" s="91"/>
      <c r="G8" s="93" t="s">
        <v>27</v>
      </c>
      <c r="H8" s="93">
        <v>0</v>
      </c>
      <c r="I8" s="92"/>
      <c r="J8" s="94"/>
      <c r="K8" s="92"/>
      <c r="L8" s="94"/>
      <c r="M8" s="92"/>
      <c r="N8" s="94"/>
      <c r="O8" s="92"/>
      <c r="P8" s="94"/>
      <c r="Q8" s="92"/>
      <c r="R8" s="94"/>
      <c r="S8" s="95"/>
      <c r="T8" s="96" t="s">
        <v>27</v>
      </c>
      <c r="U8" s="97"/>
      <c r="V8" s="95"/>
      <c r="W8" s="95"/>
      <c r="X8" s="95"/>
      <c r="Y8" s="95"/>
    </row>
    <row r="9" spans="1:25" ht="16.95" customHeight="1">
      <c r="A9" s="90">
        <v>8</v>
      </c>
      <c r="B9" s="82" t="s">
        <v>44</v>
      </c>
      <c r="C9" s="129" t="s">
        <v>27</v>
      </c>
      <c r="D9" s="91" t="s">
        <v>27</v>
      </c>
      <c r="E9" s="91" t="s">
        <v>27</v>
      </c>
      <c r="F9" s="91"/>
      <c r="G9" s="93" t="s">
        <v>27</v>
      </c>
      <c r="H9" s="93">
        <v>0</v>
      </c>
      <c r="I9" s="92"/>
      <c r="J9" s="94"/>
      <c r="K9" s="92"/>
      <c r="L9" s="94"/>
      <c r="M9" s="92"/>
      <c r="N9" s="94"/>
      <c r="O9" s="92"/>
      <c r="P9" s="94"/>
      <c r="Q9" s="92"/>
      <c r="R9" s="94"/>
      <c r="S9" s="95"/>
      <c r="T9" s="96" t="s">
        <v>27</v>
      </c>
      <c r="U9" s="97"/>
      <c r="V9" s="95"/>
      <c r="W9" s="95"/>
      <c r="X9" s="95"/>
      <c r="Y9" s="95"/>
    </row>
    <row r="10" spans="1:25" ht="16.95" customHeight="1">
      <c r="A10" s="90">
        <v>9</v>
      </c>
      <c r="B10" s="82" t="s">
        <v>45</v>
      </c>
      <c r="C10" s="129" t="s">
        <v>27</v>
      </c>
      <c r="D10" s="91" t="s">
        <v>27</v>
      </c>
      <c r="E10" s="91" t="s">
        <v>27</v>
      </c>
      <c r="F10" s="91"/>
      <c r="G10" s="93" t="s">
        <v>27</v>
      </c>
      <c r="H10" s="93">
        <v>0</v>
      </c>
      <c r="I10" s="92"/>
      <c r="J10" s="94"/>
      <c r="K10" s="92"/>
      <c r="L10" s="94"/>
      <c r="M10" s="92"/>
      <c r="N10" s="94"/>
      <c r="O10" s="92"/>
      <c r="P10" s="94"/>
      <c r="Q10" s="92"/>
      <c r="R10" s="94"/>
      <c r="S10" s="95"/>
      <c r="T10" s="96" t="s">
        <v>27</v>
      </c>
      <c r="U10" s="97"/>
      <c r="V10" s="95"/>
      <c r="W10" s="95"/>
      <c r="X10" s="95"/>
      <c r="Y10" s="95"/>
    </row>
    <row r="11" spans="1:25" ht="16.95" customHeight="1">
      <c r="A11" s="90">
        <v>10</v>
      </c>
      <c r="B11" s="82" t="s">
        <v>46</v>
      </c>
      <c r="C11" s="129" t="s">
        <v>41</v>
      </c>
      <c r="D11" s="91">
        <f>G11/E11</f>
        <v>0.52777777777777779</v>
      </c>
      <c r="E11" s="98">
        <v>36</v>
      </c>
      <c r="F11" s="98" t="s">
        <v>111</v>
      </c>
      <c r="G11" s="93">
        <v>19</v>
      </c>
      <c r="H11" s="93">
        <v>1</v>
      </c>
      <c r="I11" s="92">
        <v>19</v>
      </c>
      <c r="J11" s="94">
        <v>4.96</v>
      </c>
      <c r="K11" s="92"/>
      <c r="L11" s="94"/>
      <c r="M11" s="92"/>
      <c r="N11" s="94"/>
      <c r="O11" s="92"/>
      <c r="P11" s="94"/>
      <c r="Q11" s="92"/>
      <c r="R11" s="94"/>
      <c r="S11" s="95" t="s">
        <v>27</v>
      </c>
      <c r="T11" s="96" t="s">
        <v>27</v>
      </c>
      <c r="U11" s="97"/>
      <c r="V11" s="95"/>
      <c r="W11" s="95"/>
      <c r="X11" s="95"/>
      <c r="Y11" s="95"/>
    </row>
    <row r="12" spans="1:25" ht="16.95" customHeight="1">
      <c r="A12" s="90">
        <v>11</v>
      </c>
      <c r="B12" s="82" t="s">
        <v>47</v>
      </c>
      <c r="C12" s="91" t="s">
        <v>27</v>
      </c>
      <c r="D12" s="91" t="s">
        <v>27</v>
      </c>
      <c r="E12" s="91" t="s">
        <v>27</v>
      </c>
      <c r="F12" s="91"/>
      <c r="G12" s="93" t="s">
        <v>27</v>
      </c>
      <c r="H12" s="93">
        <v>0</v>
      </c>
      <c r="I12" s="92"/>
      <c r="J12" s="94"/>
      <c r="K12" s="92"/>
      <c r="L12" s="94"/>
      <c r="M12" s="92"/>
      <c r="N12" s="94"/>
      <c r="O12" s="92"/>
      <c r="P12" s="94"/>
      <c r="Q12" s="92"/>
      <c r="R12" s="94"/>
      <c r="S12" s="95"/>
      <c r="T12" s="96"/>
      <c r="U12" s="97"/>
      <c r="V12" s="95"/>
      <c r="W12" s="95"/>
      <c r="X12" s="95"/>
      <c r="Y12" s="95"/>
    </row>
    <row r="13" spans="1:25" ht="16.95" customHeight="1">
      <c r="A13" s="90">
        <v>12</v>
      </c>
      <c r="B13" s="82" t="s">
        <v>48</v>
      </c>
      <c r="C13" s="129" t="s">
        <v>41</v>
      </c>
      <c r="D13" s="91">
        <f>G13/E13</f>
        <v>0.68</v>
      </c>
      <c r="E13" s="132">
        <v>25</v>
      </c>
      <c r="F13" s="132" t="s">
        <v>123</v>
      </c>
      <c r="G13" s="93">
        <v>17</v>
      </c>
      <c r="H13" s="93">
        <v>1</v>
      </c>
      <c r="I13" s="92">
        <v>17</v>
      </c>
      <c r="J13" s="94">
        <v>5.8</v>
      </c>
      <c r="K13" s="92"/>
      <c r="L13" s="94"/>
      <c r="M13" s="92"/>
      <c r="N13" s="94"/>
      <c r="O13" s="92"/>
      <c r="P13" s="94"/>
      <c r="Q13" s="92"/>
      <c r="R13" s="94"/>
      <c r="S13" s="95"/>
      <c r="T13" s="96"/>
      <c r="U13" s="97"/>
      <c r="V13" s="95"/>
      <c r="W13" s="95"/>
      <c r="X13" s="95"/>
      <c r="Y13" s="95"/>
    </row>
    <row r="14" spans="1:25" ht="16.95" customHeight="1">
      <c r="A14" s="90">
        <v>13</v>
      </c>
      <c r="B14" s="82" t="s">
        <v>152</v>
      </c>
      <c r="C14" s="130" t="s">
        <v>41</v>
      </c>
      <c r="D14" s="91">
        <f>G14/E14</f>
        <v>0.53409090909090906</v>
      </c>
      <c r="E14" s="98">
        <v>44</v>
      </c>
      <c r="F14" s="98" t="s">
        <v>35</v>
      </c>
      <c r="G14" s="93">
        <f>AVERAGE(I14, K14)</f>
        <v>23.5</v>
      </c>
      <c r="H14" s="93">
        <v>2</v>
      </c>
      <c r="I14" s="92">
        <v>25</v>
      </c>
      <c r="J14" s="94">
        <v>6.04</v>
      </c>
      <c r="K14" s="92">
        <v>22</v>
      </c>
      <c r="L14" s="94">
        <v>6.25</v>
      </c>
      <c r="M14" s="92"/>
      <c r="N14" s="94"/>
      <c r="O14" s="92"/>
      <c r="P14" s="94"/>
      <c r="Q14" s="92"/>
      <c r="R14" s="94"/>
      <c r="S14" s="95"/>
      <c r="T14" s="96"/>
      <c r="U14" s="97"/>
      <c r="V14" s="95"/>
      <c r="W14" s="95"/>
      <c r="X14" s="95"/>
      <c r="Y14" s="95"/>
    </row>
    <row r="15" spans="1:25" ht="16.95" customHeight="1">
      <c r="A15" s="90"/>
      <c r="B15" s="82"/>
      <c r="C15" s="91"/>
      <c r="D15" s="91"/>
      <c r="E15" s="92"/>
      <c r="F15" s="91"/>
      <c r="G15" s="93"/>
      <c r="H15" s="93"/>
      <c r="I15" s="92"/>
      <c r="J15" s="94"/>
      <c r="K15" s="92"/>
      <c r="L15" s="94"/>
      <c r="M15" s="92"/>
      <c r="N15" s="94"/>
      <c r="O15" s="92"/>
      <c r="P15" s="94"/>
      <c r="Q15" s="92"/>
      <c r="R15" s="94"/>
      <c r="S15" s="95"/>
      <c r="T15" s="96"/>
      <c r="U15" s="97"/>
      <c r="V15" s="95"/>
      <c r="W15" s="95"/>
      <c r="X15" s="95"/>
      <c r="Y15" s="95"/>
    </row>
    <row r="16" spans="1:25" ht="16.95" customHeight="1">
      <c r="A16" s="90"/>
      <c r="B16" s="82"/>
      <c r="C16" s="91"/>
      <c r="D16" s="91"/>
      <c r="E16" s="92"/>
      <c r="F16" s="91"/>
      <c r="G16" s="93"/>
      <c r="H16" s="93"/>
      <c r="I16" s="92"/>
      <c r="J16" s="94"/>
      <c r="K16" s="92"/>
      <c r="L16" s="94"/>
      <c r="M16" s="92"/>
      <c r="N16" s="94"/>
      <c r="O16" s="92"/>
      <c r="P16" s="94"/>
      <c r="Q16" s="92"/>
      <c r="R16" s="94"/>
      <c r="S16" s="95"/>
      <c r="T16" s="96"/>
      <c r="U16" s="97"/>
      <c r="V16" s="95"/>
      <c r="W16" s="95"/>
      <c r="X16" s="95"/>
      <c r="Y16" s="95"/>
    </row>
    <row r="17" spans="1:25" ht="16.95" customHeight="1">
      <c r="A17" s="90"/>
      <c r="B17" s="82"/>
      <c r="C17" s="91"/>
      <c r="D17" s="91"/>
      <c r="E17" s="92"/>
      <c r="F17" s="91"/>
      <c r="G17" s="93"/>
      <c r="H17" s="93"/>
      <c r="I17" s="92"/>
      <c r="J17" s="94"/>
      <c r="K17" s="92"/>
      <c r="L17" s="94"/>
      <c r="M17" s="92"/>
      <c r="N17" s="94"/>
      <c r="O17" s="92"/>
      <c r="P17" s="94"/>
      <c r="Q17" s="92"/>
      <c r="R17" s="94"/>
      <c r="S17" s="95"/>
      <c r="T17" s="96"/>
      <c r="U17" s="97"/>
      <c r="V17" s="95"/>
      <c r="W17" s="95"/>
      <c r="X17" s="95"/>
      <c r="Y17" s="95"/>
    </row>
    <row r="18" spans="1:25" ht="16.95" customHeight="1">
      <c r="A18" s="90"/>
      <c r="B18" s="82"/>
      <c r="C18" s="91"/>
      <c r="D18" s="91"/>
      <c r="E18" s="92"/>
      <c r="F18" s="91"/>
      <c r="G18" s="93"/>
      <c r="H18" s="93"/>
      <c r="I18" s="92"/>
      <c r="J18" s="94"/>
      <c r="K18" s="92"/>
      <c r="L18" s="94"/>
      <c r="M18" s="92"/>
      <c r="N18" s="94"/>
      <c r="O18" s="92"/>
      <c r="P18" s="94"/>
      <c r="Q18" s="92"/>
      <c r="R18" s="94"/>
      <c r="S18" s="95"/>
      <c r="T18" s="96"/>
      <c r="U18" s="97"/>
      <c r="V18" s="95"/>
      <c r="W18" s="95"/>
      <c r="X18" s="95"/>
      <c r="Y18" s="95"/>
    </row>
    <row r="19" spans="1:25" ht="16.95" customHeight="1">
      <c r="A19" s="90"/>
      <c r="B19" s="82"/>
      <c r="C19" s="91"/>
      <c r="D19" s="91"/>
      <c r="E19" s="92"/>
      <c r="F19" s="91"/>
      <c r="G19" s="93"/>
      <c r="H19" s="93"/>
      <c r="I19" s="92"/>
      <c r="J19" s="94"/>
      <c r="K19" s="92"/>
      <c r="L19" s="94"/>
      <c r="M19" s="92"/>
      <c r="N19" s="94"/>
      <c r="O19" s="92"/>
      <c r="P19" s="94"/>
      <c r="Q19" s="92"/>
      <c r="R19" s="94"/>
      <c r="S19" s="95"/>
      <c r="T19" s="96"/>
      <c r="U19" s="97"/>
      <c r="V19" s="95"/>
      <c r="W19" s="95"/>
      <c r="X19" s="95"/>
      <c r="Y19" s="95"/>
    </row>
    <row r="20" spans="1:25" ht="16.95" customHeight="1">
      <c r="A20" s="90"/>
      <c r="B20" s="82"/>
      <c r="C20" s="91"/>
      <c r="D20" s="91"/>
      <c r="E20" s="92"/>
      <c r="F20" s="91"/>
      <c r="G20" s="93"/>
      <c r="H20" s="93"/>
      <c r="I20" s="92"/>
      <c r="J20" s="94"/>
      <c r="K20" s="92"/>
      <c r="L20" s="94"/>
      <c r="M20" s="92"/>
      <c r="N20" s="94"/>
      <c r="O20" s="92"/>
      <c r="P20" s="94"/>
      <c r="Q20" s="92"/>
      <c r="R20" s="94"/>
      <c r="S20" s="95"/>
      <c r="T20" s="96"/>
      <c r="U20" s="97"/>
      <c r="V20" s="95"/>
      <c r="W20" s="95"/>
      <c r="X20" s="95"/>
      <c r="Y20" s="95"/>
    </row>
    <row r="21" spans="1:25" ht="16.95" customHeight="1">
      <c r="A21" s="90"/>
      <c r="B21" s="82"/>
      <c r="C21" s="91"/>
      <c r="D21" s="91"/>
      <c r="E21" s="92"/>
      <c r="F21" s="91"/>
      <c r="G21" s="93"/>
      <c r="H21" s="93"/>
      <c r="I21" s="92"/>
      <c r="J21" s="94"/>
      <c r="K21" s="92"/>
      <c r="L21" s="94"/>
      <c r="M21" s="92"/>
      <c r="N21" s="94"/>
      <c r="O21" s="92"/>
      <c r="P21" s="94"/>
      <c r="Q21" s="92"/>
      <c r="R21" s="94"/>
      <c r="S21" s="95"/>
      <c r="T21" s="96"/>
      <c r="U21" s="97"/>
      <c r="V21" s="95"/>
      <c r="W21" s="95"/>
      <c r="X21" s="95"/>
      <c r="Y21" s="95"/>
    </row>
    <row r="22" spans="1:25" ht="16.95" customHeight="1">
      <c r="A22" s="90"/>
      <c r="B22" s="86"/>
      <c r="C22" s="91"/>
      <c r="D22" s="91"/>
      <c r="E22" s="92"/>
      <c r="F22" s="91"/>
      <c r="G22" s="93"/>
      <c r="H22" s="93"/>
      <c r="I22" s="92"/>
      <c r="J22" s="94"/>
      <c r="K22" s="92"/>
      <c r="L22" s="94"/>
      <c r="M22" s="92"/>
      <c r="N22" s="94"/>
      <c r="O22" s="92"/>
      <c r="P22" s="94"/>
      <c r="Q22" s="92"/>
      <c r="R22" s="94"/>
      <c r="S22" s="95"/>
      <c r="T22" s="96"/>
      <c r="U22" s="97"/>
      <c r="V22" s="95"/>
      <c r="W22" s="95"/>
      <c r="X22" s="95"/>
      <c r="Y22" s="95"/>
    </row>
    <row r="23" spans="1:25" ht="16.95" customHeight="1">
      <c r="A23" s="90"/>
      <c r="B23" s="82"/>
      <c r="C23" s="91"/>
      <c r="D23" s="91"/>
      <c r="E23" s="92"/>
      <c r="F23" s="91"/>
      <c r="G23" s="93"/>
      <c r="H23" s="93"/>
      <c r="I23" s="92"/>
      <c r="J23" s="94"/>
      <c r="K23" s="92"/>
      <c r="L23" s="94"/>
      <c r="M23" s="92"/>
      <c r="N23" s="94"/>
      <c r="O23" s="92"/>
      <c r="P23" s="94"/>
      <c r="Q23" s="92"/>
      <c r="R23" s="94"/>
      <c r="S23" s="95"/>
      <c r="T23" s="96"/>
      <c r="U23" s="97"/>
      <c r="V23" s="95"/>
      <c r="W23" s="95"/>
      <c r="X23" s="95"/>
      <c r="Y23" s="95"/>
    </row>
    <row r="24" spans="1:25" ht="16.95" customHeight="1">
      <c r="A24" s="90"/>
      <c r="B24" s="82"/>
      <c r="C24" s="91"/>
      <c r="D24" s="91"/>
      <c r="E24" s="92"/>
      <c r="F24" s="91"/>
      <c r="G24" s="93"/>
      <c r="H24" s="93"/>
      <c r="I24" s="92"/>
      <c r="J24" s="94"/>
      <c r="K24" s="92"/>
      <c r="L24" s="94"/>
      <c r="M24" s="92"/>
      <c r="N24" s="94"/>
      <c r="O24" s="92"/>
      <c r="P24" s="94"/>
      <c r="Q24" s="92"/>
      <c r="R24" s="94"/>
      <c r="S24" s="95"/>
      <c r="T24" s="96"/>
      <c r="U24" s="97"/>
      <c r="V24" s="95"/>
      <c r="W24" s="95"/>
      <c r="X24" s="95"/>
      <c r="Y24" s="95"/>
    </row>
    <row r="25" spans="1:25" ht="16.95" customHeight="1">
      <c r="A25" s="90"/>
      <c r="B25" s="82"/>
      <c r="C25" s="91"/>
      <c r="D25" s="91"/>
      <c r="E25" s="92"/>
      <c r="F25" s="91"/>
      <c r="G25" s="93"/>
      <c r="H25" s="93"/>
      <c r="I25" s="92"/>
      <c r="J25" s="94"/>
      <c r="K25" s="92"/>
      <c r="L25" s="94"/>
      <c r="M25" s="92"/>
      <c r="N25" s="94"/>
      <c r="O25" s="92"/>
      <c r="P25" s="94"/>
      <c r="Q25" s="92"/>
      <c r="R25" s="94"/>
      <c r="S25" s="95"/>
      <c r="T25" s="96"/>
      <c r="U25" s="97"/>
      <c r="V25" s="95"/>
      <c r="W25" s="95"/>
      <c r="X25" s="95"/>
      <c r="Y25" s="95"/>
    </row>
    <row r="26" spans="1:25" ht="16.95" customHeight="1">
      <c r="A26" s="90"/>
      <c r="B26" s="82"/>
      <c r="C26" s="91"/>
      <c r="D26" s="91"/>
      <c r="E26" s="92"/>
      <c r="F26" s="91"/>
      <c r="G26" s="93"/>
      <c r="H26" s="93"/>
      <c r="I26" s="92"/>
      <c r="J26" s="94"/>
      <c r="K26" s="92"/>
      <c r="L26" s="94"/>
      <c r="M26" s="92"/>
      <c r="N26" s="94"/>
      <c r="O26" s="92"/>
      <c r="P26" s="94"/>
      <c r="Q26" s="92"/>
      <c r="R26" s="94"/>
      <c r="S26" s="95"/>
      <c r="T26" s="96"/>
      <c r="U26" s="97"/>
      <c r="V26" s="95"/>
      <c r="W26" s="95"/>
      <c r="X26" s="95"/>
      <c r="Y26" s="95"/>
    </row>
    <row r="27" spans="1:25" ht="16.95" customHeight="1">
      <c r="A27" s="90"/>
      <c r="B27" s="82"/>
      <c r="C27" s="91"/>
      <c r="D27" s="91"/>
      <c r="E27" s="92"/>
      <c r="F27" s="91"/>
      <c r="G27" s="93"/>
      <c r="H27" s="93"/>
      <c r="I27" s="92"/>
      <c r="J27" s="94"/>
      <c r="K27" s="92"/>
      <c r="L27" s="94"/>
      <c r="M27" s="92"/>
      <c r="N27" s="94"/>
      <c r="O27" s="92"/>
      <c r="P27" s="94"/>
      <c r="Q27" s="92"/>
      <c r="R27" s="94"/>
      <c r="S27" s="95"/>
      <c r="T27" s="96"/>
      <c r="U27" s="97"/>
      <c r="V27" s="95"/>
      <c r="W27" s="95"/>
      <c r="X27" s="95"/>
      <c r="Y27" s="95"/>
    </row>
    <row r="28" spans="1:25" ht="16.95" customHeight="1">
      <c r="A28" s="90"/>
      <c r="B28" s="82"/>
      <c r="C28" s="91"/>
      <c r="D28" s="91"/>
      <c r="E28" s="92"/>
      <c r="F28" s="91"/>
      <c r="G28" s="93"/>
      <c r="H28" s="93"/>
      <c r="I28" s="92"/>
      <c r="J28" s="94"/>
      <c r="K28" s="92"/>
      <c r="L28" s="94"/>
      <c r="M28" s="92"/>
      <c r="N28" s="94"/>
      <c r="O28" s="92"/>
      <c r="P28" s="94"/>
      <c r="Q28" s="92"/>
      <c r="R28" s="94"/>
      <c r="S28" s="95"/>
      <c r="T28" s="96"/>
      <c r="U28" s="97"/>
      <c r="V28" s="95"/>
      <c r="W28" s="95"/>
      <c r="X28" s="95"/>
      <c r="Y28" s="95"/>
    </row>
    <row r="29" spans="1:25" ht="16.95" customHeight="1">
      <c r="A29" s="90"/>
      <c r="B29" s="82"/>
      <c r="C29" s="91"/>
      <c r="D29" s="91"/>
      <c r="E29" s="92"/>
      <c r="F29" s="91"/>
      <c r="G29" s="93"/>
      <c r="H29" s="93"/>
      <c r="I29" s="92"/>
      <c r="J29" s="94"/>
      <c r="K29" s="92"/>
      <c r="L29" s="94"/>
      <c r="M29" s="92"/>
      <c r="N29" s="94"/>
      <c r="O29" s="92"/>
      <c r="P29" s="94"/>
      <c r="Q29" s="92"/>
      <c r="R29" s="94"/>
      <c r="S29" s="95"/>
      <c r="T29" s="96"/>
      <c r="U29" s="97"/>
      <c r="V29" s="95"/>
      <c r="W29" s="95"/>
      <c r="X29" s="95"/>
      <c r="Y29" s="95"/>
    </row>
    <row r="30" spans="1:25" ht="16.95" customHeight="1">
      <c r="A30" s="90"/>
      <c r="B30" s="82"/>
      <c r="C30" s="91"/>
      <c r="D30" s="91"/>
      <c r="E30" s="92"/>
      <c r="F30" s="91"/>
      <c r="G30" s="93"/>
      <c r="H30" s="93"/>
      <c r="I30" s="92"/>
      <c r="J30" s="94"/>
      <c r="K30" s="92"/>
      <c r="L30" s="94"/>
      <c r="M30" s="92"/>
      <c r="N30" s="94"/>
      <c r="O30" s="92"/>
      <c r="P30" s="94"/>
      <c r="Q30" s="92"/>
      <c r="R30" s="94"/>
      <c r="S30" s="95"/>
      <c r="T30" s="96"/>
      <c r="U30" s="97"/>
      <c r="V30" s="95"/>
      <c r="W30" s="95"/>
      <c r="X30" s="95"/>
      <c r="Y30" s="95"/>
    </row>
    <row r="31" spans="1:25" ht="16.95" customHeight="1">
      <c r="A31" s="90"/>
      <c r="B31" s="82"/>
      <c r="C31" s="91"/>
      <c r="D31" s="91"/>
      <c r="E31" s="92"/>
      <c r="F31" s="91"/>
      <c r="G31" s="93"/>
      <c r="H31" s="93"/>
      <c r="I31" s="92"/>
      <c r="J31" s="94"/>
      <c r="K31" s="92"/>
      <c r="L31" s="94"/>
      <c r="M31" s="92"/>
      <c r="N31" s="94"/>
      <c r="O31" s="92"/>
      <c r="P31" s="94"/>
      <c r="Q31" s="92"/>
      <c r="R31" s="94"/>
      <c r="S31" s="95"/>
      <c r="T31" s="96"/>
      <c r="U31" s="97"/>
      <c r="V31" s="95"/>
      <c r="W31" s="95"/>
      <c r="X31" s="95"/>
      <c r="Y31" s="95"/>
    </row>
    <row r="32" spans="1:25" ht="16.95" customHeight="1">
      <c r="A32" s="90"/>
      <c r="B32" s="82"/>
      <c r="C32" s="91"/>
      <c r="D32" s="91"/>
      <c r="E32" s="92"/>
      <c r="F32" s="91"/>
      <c r="G32" s="93"/>
      <c r="H32" s="93"/>
      <c r="I32" s="92"/>
      <c r="J32" s="94"/>
      <c r="K32" s="92"/>
      <c r="L32" s="94"/>
      <c r="M32" s="92"/>
      <c r="N32" s="94"/>
      <c r="O32" s="92"/>
      <c r="P32" s="94"/>
      <c r="Q32" s="92"/>
      <c r="R32" s="94"/>
      <c r="S32" s="95"/>
      <c r="T32" s="96"/>
      <c r="U32" s="97"/>
      <c r="V32" s="95"/>
      <c r="W32" s="95"/>
      <c r="X32" s="95"/>
      <c r="Y32" s="95"/>
    </row>
    <row r="33" spans="1:25" ht="16.95" customHeight="1">
      <c r="A33" s="90"/>
      <c r="B33" s="82"/>
      <c r="C33" s="91"/>
      <c r="D33" s="91"/>
      <c r="E33" s="92"/>
      <c r="F33" s="91"/>
      <c r="G33" s="93"/>
      <c r="H33" s="93"/>
      <c r="I33" s="92"/>
      <c r="J33" s="94"/>
      <c r="K33" s="92"/>
      <c r="L33" s="94"/>
      <c r="M33" s="92"/>
      <c r="N33" s="94"/>
      <c r="O33" s="92"/>
      <c r="P33" s="94"/>
      <c r="Q33" s="92"/>
      <c r="R33" s="94"/>
      <c r="S33" s="95"/>
      <c r="T33" s="96"/>
      <c r="U33" s="97"/>
      <c r="V33" s="95"/>
      <c r="W33" s="95"/>
      <c r="X33" s="95"/>
      <c r="Y33" s="95"/>
    </row>
    <row r="34" spans="1:25" ht="16.95" customHeight="1">
      <c r="A34" s="90"/>
      <c r="B34" s="82"/>
      <c r="C34" s="91"/>
      <c r="D34" s="91"/>
      <c r="E34" s="92"/>
      <c r="F34" s="91"/>
      <c r="G34" s="93"/>
      <c r="H34" s="93"/>
      <c r="I34" s="92"/>
      <c r="J34" s="94"/>
      <c r="K34" s="92"/>
      <c r="L34" s="94"/>
      <c r="M34" s="92"/>
      <c r="N34" s="94"/>
      <c r="O34" s="92"/>
      <c r="P34" s="94"/>
      <c r="Q34" s="92"/>
      <c r="R34" s="94"/>
      <c r="S34" s="95"/>
      <c r="T34" s="96"/>
      <c r="U34" s="97"/>
      <c r="V34" s="95"/>
      <c r="W34" s="95"/>
      <c r="X34" s="95"/>
      <c r="Y34" s="95"/>
    </row>
    <row r="35" spans="1:25" ht="16.95" customHeight="1">
      <c r="A35" s="90"/>
      <c r="B35" s="82"/>
      <c r="C35" s="91"/>
      <c r="D35" s="91"/>
      <c r="E35" s="92"/>
      <c r="F35" s="91"/>
      <c r="G35" s="93"/>
      <c r="H35" s="93"/>
      <c r="I35" s="92"/>
      <c r="J35" s="94"/>
      <c r="K35" s="92"/>
      <c r="L35" s="94"/>
      <c r="M35" s="92"/>
      <c r="N35" s="94"/>
      <c r="O35" s="92"/>
      <c r="P35" s="94"/>
      <c r="Q35" s="92"/>
      <c r="R35" s="94"/>
      <c r="S35" s="95"/>
      <c r="T35" s="96"/>
      <c r="U35" s="97"/>
      <c r="V35" s="95"/>
      <c r="W35" s="95"/>
      <c r="X35" s="95"/>
      <c r="Y35" s="95"/>
    </row>
    <row r="36" spans="1:25" ht="16.95" customHeight="1">
      <c r="A36" s="90"/>
      <c r="B36" s="82"/>
      <c r="C36" s="91"/>
      <c r="D36" s="91"/>
      <c r="E36" s="92"/>
      <c r="F36" s="91"/>
      <c r="G36" s="93"/>
      <c r="H36" s="93"/>
      <c r="I36" s="92"/>
      <c r="J36" s="94"/>
      <c r="K36" s="92"/>
      <c r="L36" s="94"/>
      <c r="M36" s="92"/>
      <c r="N36" s="94"/>
      <c r="O36" s="92"/>
      <c r="P36" s="94"/>
      <c r="Q36" s="92"/>
      <c r="R36" s="94"/>
      <c r="S36" s="95"/>
      <c r="T36" s="96"/>
      <c r="U36" s="97"/>
      <c r="V36" s="95"/>
      <c r="W36" s="95"/>
      <c r="X36" s="95"/>
      <c r="Y36" s="95"/>
    </row>
    <row r="37" spans="1:25" ht="16.95" customHeight="1">
      <c r="A37" s="90"/>
      <c r="B37" s="82"/>
      <c r="C37" s="91"/>
      <c r="D37" s="91"/>
      <c r="E37" s="92"/>
      <c r="F37" s="91"/>
      <c r="G37" s="93"/>
      <c r="H37" s="93"/>
      <c r="I37" s="92"/>
      <c r="J37" s="94"/>
      <c r="K37" s="92"/>
      <c r="L37" s="94"/>
      <c r="M37" s="92"/>
      <c r="N37" s="94"/>
      <c r="O37" s="92"/>
      <c r="P37" s="94"/>
      <c r="Q37" s="92"/>
      <c r="R37" s="94"/>
      <c r="S37" s="95"/>
      <c r="T37" s="96"/>
      <c r="U37" s="97"/>
      <c r="V37" s="95"/>
      <c r="W37" s="95"/>
      <c r="X37" s="95"/>
      <c r="Y37" s="95"/>
    </row>
    <row r="38" spans="1:25" ht="16.95" customHeight="1">
      <c r="A38" s="90"/>
      <c r="B38" s="82"/>
      <c r="C38" s="91"/>
      <c r="D38" s="91"/>
      <c r="E38" s="92"/>
      <c r="F38" s="91"/>
      <c r="G38" s="93"/>
      <c r="H38" s="93"/>
      <c r="I38" s="92"/>
      <c r="J38" s="94"/>
      <c r="K38" s="92"/>
      <c r="L38" s="94"/>
      <c r="M38" s="92"/>
      <c r="N38" s="94"/>
      <c r="O38" s="92"/>
      <c r="P38" s="94"/>
      <c r="Q38" s="92"/>
      <c r="R38" s="94"/>
      <c r="S38" s="95"/>
      <c r="T38" s="96"/>
      <c r="U38" s="97"/>
      <c r="V38" s="95"/>
      <c r="W38" s="95"/>
      <c r="X38" s="95"/>
      <c r="Y38" s="95"/>
    </row>
    <row r="39" spans="1:25" ht="16.95" customHeight="1">
      <c r="A39" s="90"/>
      <c r="B39" s="82"/>
      <c r="C39" s="91"/>
      <c r="D39" s="91"/>
      <c r="E39" s="92"/>
      <c r="F39" s="91"/>
      <c r="G39" s="93"/>
      <c r="H39" s="93"/>
      <c r="I39" s="92"/>
      <c r="J39" s="94"/>
      <c r="K39" s="92"/>
      <c r="L39" s="94"/>
      <c r="M39" s="92"/>
      <c r="N39" s="94"/>
      <c r="O39" s="92"/>
      <c r="P39" s="94"/>
      <c r="Q39" s="92"/>
      <c r="R39" s="94"/>
      <c r="S39" s="95"/>
      <c r="T39" s="96"/>
      <c r="U39" s="97"/>
      <c r="V39" s="95"/>
      <c r="W39" s="95"/>
      <c r="X39" s="95"/>
      <c r="Y39" s="95"/>
    </row>
    <row r="40" spans="1:25" ht="16.95" customHeight="1">
      <c r="A40" s="90"/>
      <c r="B40" s="82"/>
      <c r="C40" s="91"/>
      <c r="D40" s="91"/>
      <c r="E40" s="92"/>
      <c r="F40" s="91"/>
      <c r="G40" s="93"/>
      <c r="H40" s="93"/>
      <c r="I40" s="92"/>
      <c r="J40" s="94"/>
      <c r="K40" s="92"/>
      <c r="L40" s="94"/>
      <c r="M40" s="92"/>
      <c r="N40" s="94"/>
      <c r="O40" s="92"/>
      <c r="P40" s="94"/>
      <c r="Q40" s="92"/>
      <c r="R40" s="94"/>
      <c r="S40" s="95"/>
      <c r="T40" s="96"/>
      <c r="U40" s="97"/>
      <c r="V40" s="95"/>
      <c r="W40" s="95"/>
      <c r="X40" s="95"/>
      <c r="Y40" s="95"/>
    </row>
    <row r="41" spans="1:25" ht="16.95" customHeight="1">
      <c r="A41" s="90"/>
      <c r="B41" s="82"/>
      <c r="C41" s="91"/>
      <c r="D41" s="91"/>
      <c r="E41" s="92"/>
      <c r="F41" s="91"/>
      <c r="G41" s="93"/>
      <c r="H41" s="93"/>
      <c r="I41" s="92"/>
      <c r="J41" s="94"/>
      <c r="K41" s="92"/>
      <c r="L41" s="94"/>
      <c r="M41" s="92"/>
      <c r="N41" s="94"/>
      <c r="O41" s="92"/>
      <c r="P41" s="94"/>
      <c r="Q41" s="92"/>
      <c r="R41" s="94"/>
      <c r="S41" s="95"/>
      <c r="T41" s="96"/>
      <c r="U41" s="97"/>
      <c r="V41" s="95"/>
      <c r="W41" s="95"/>
      <c r="X41" s="95"/>
      <c r="Y41" s="95"/>
    </row>
    <row r="42" spans="1:25" ht="16.95" customHeight="1">
      <c r="A42" s="90"/>
      <c r="B42" s="82"/>
      <c r="C42" s="91"/>
      <c r="D42" s="91"/>
      <c r="E42" s="92"/>
      <c r="F42" s="91"/>
      <c r="G42" s="93"/>
      <c r="H42" s="93"/>
      <c r="I42" s="92"/>
      <c r="J42" s="94"/>
      <c r="K42" s="92"/>
      <c r="L42" s="94"/>
      <c r="M42" s="92"/>
      <c r="N42" s="94"/>
      <c r="O42" s="92"/>
      <c r="P42" s="94"/>
      <c r="Q42" s="92"/>
      <c r="R42" s="94"/>
      <c r="S42" s="95"/>
      <c r="T42" s="96"/>
      <c r="U42" s="97"/>
      <c r="V42" s="95"/>
      <c r="W42" s="95"/>
      <c r="X42" s="95"/>
      <c r="Y42" s="95"/>
    </row>
    <row r="43" spans="1:25" ht="16.95" customHeight="1">
      <c r="A43" s="90"/>
      <c r="B43" s="82"/>
      <c r="C43" s="91"/>
      <c r="D43" s="91"/>
      <c r="E43" s="92"/>
      <c r="F43" s="91"/>
      <c r="G43" s="93"/>
      <c r="H43" s="93"/>
      <c r="I43" s="92"/>
      <c r="J43" s="94"/>
      <c r="K43" s="92"/>
      <c r="L43" s="94"/>
      <c r="M43" s="92"/>
      <c r="N43" s="94"/>
      <c r="O43" s="92"/>
      <c r="P43" s="94"/>
      <c r="Q43" s="92"/>
      <c r="R43" s="94"/>
      <c r="S43" s="95"/>
      <c r="T43" s="96"/>
      <c r="U43" s="97"/>
      <c r="V43" s="95"/>
      <c r="W43" s="95"/>
      <c r="X43" s="95"/>
      <c r="Y43" s="95"/>
    </row>
    <row r="44" spans="1:25" ht="16.95" customHeight="1">
      <c r="A44" s="90"/>
      <c r="B44" s="82"/>
      <c r="C44" s="91"/>
      <c r="D44" s="91"/>
      <c r="E44" s="92"/>
      <c r="F44" s="91"/>
      <c r="G44" s="93"/>
      <c r="H44" s="93"/>
      <c r="I44" s="92"/>
      <c r="J44" s="94"/>
      <c r="K44" s="92"/>
      <c r="L44" s="94"/>
      <c r="M44" s="92"/>
      <c r="N44" s="94"/>
      <c r="O44" s="92"/>
      <c r="P44" s="94"/>
      <c r="Q44" s="92"/>
      <c r="R44" s="94"/>
      <c r="S44" s="95"/>
      <c r="T44" s="96"/>
      <c r="U44" s="97"/>
      <c r="V44" s="95"/>
      <c r="W44" s="95"/>
      <c r="X44" s="95"/>
      <c r="Y44" s="95"/>
    </row>
    <row r="45" spans="1:25" ht="16.95" customHeight="1">
      <c r="A45" s="90"/>
      <c r="B45" s="82"/>
      <c r="C45" s="91"/>
      <c r="D45" s="91"/>
      <c r="E45" s="92"/>
      <c r="F45" s="91"/>
      <c r="G45" s="93"/>
      <c r="H45" s="93"/>
      <c r="I45" s="92"/>
      <c r="J45" s="94"/>
      <c r="K45" s="92"/>
      <c r="L45" s="94"/>
      <c r="M45" s="92"/>
      <c r="N45" s="94"/>
      <c r="O45" s="92"/>
      <c r="P45" s="94"/>
      <c r="Q45" s="92"/>
      <c r="R45" s="94"/>
      <c r="S45" s="95"/>
      <c r="T45" s="96"/>
      <c r="U45" s="97"/>
      <c r="V45" s="95"/>
      <c r="W45" s="95"/>
      <c r="X45" s="95"/>
      <c r="Y45" s="95"/>
    </row>
    <row r="46" spans="1:25" ht="16.95" customHeight="1">
      <c r="A46" s="90"/>
      <c r="B46" s="82"/>
      <c r="C46" s="91"/>
      <c r="D46" s="91"/>
      <c r="E46" s="92"/>
      <c r="F46" s="91"/>
      <c r="G46" s="93"/>
      <c r="H46" s="93"/>
      <c r="I46" s="92"/>
      <c r="J46" s="94"/>
      <c r="K46" s="92"/>
      <c r="L46" s="94"/>
      <c r="M46" s="92"/>
      <c r="N46" s="94"/>
      <c r="O46" s="92"/>
      <c r="P46" s="94"/>
      <c r="Q46" s="92"/>
      <c r="R46" s="94"/>
      <c r="S46" s="95"/>
      <c r="T46" s="96"/>
      <c r="U46" s="97"/>
      <c r="V46" s="95"/>
      <c r="W46" s="95"/>
      <c r="X46" s="95"/>
      <c r="Y46" s="95"/>
    </row>
    <row r="47" spans="1:25" ht="16.95" customHeight="1">
      <c r="A47" s="90"/>
      <c r="B47" s="82"/>
      <c r="C47" s="91"/>
      <c r="D47" s="91"/>
      <c r="E47" s="92"/>
      <c r="F47" s="91"/>
      <c r="G47" s="93"/>
      <c r="H47" s="93"/>
      <c r="I47" s="92"/>
      <c r="J47" s="94"/>
      <c r="K47" s="92"/>
      <c r="L47" s="94"/>
      <c r="M47" s="92"/>
      <c r="N47" s="94"/>
      <c r="O47" s="92"/>
      <c r="P47" s="94"/>
      <c r="Q47" s="92"/>
      <c r="R47" s="94"/>
      <c r="S47" s="95"/>
      <c r="T47" s="96"/>
      <c r="U47" s="97"/>
      <c r="V47" s="95"/>
      <c r="W47" s="95"/>
      <c r="X47" s="95"/>
      <c r="Y47" s="95"/>
    </row>
    <row r="48" spans="1:25" ht="16.95" customHeight="1">
      <c r="A48" s="90"/>
      <c r="B48" s="82"/>
      <c r="C48" s="91"/>
      <c r="D48" s="91"/>
      <c r="E48" s="92"/>
      <c r="F48" s="91"/>
      <c r="G48" s="93"/>
      <c r="H48" s="93"/>
      <c r="I48" s="92"/>
      <c r="J48" s="94"/>
      <c r="K48" s="92"/>
      <c r="L48" s="94"/>
      <c r="M48" s="92"/>
      <c r="N48" s="94"/>
      <c r="O48" s="92"/>
      <c r="P48" s="94"/>
      <c r="Q48" s="92"/>
      <c r="R48" s="94"/>
      <c r="S48" s="95"/>
      <c r="T48" s="96"/>
      <c r="U48" s="97"/>
      <c r="V48" s="95"/>
      <c r="W48" s="95"/>
      <c r="X48" s="95"/>
      <c r="Y48" s="95"/>
    </row>
    <row r="49" spans="1:25" ht="16.95" customHeight="1">
      <c r="A49" s="90"/>
      <c r="B49" s="82"/>
      <c r="C49" s="91"/>
      <c r="D49" s="91"/>
      <c r="E49" s="92"/>
      <c r="F49" s="91"/>
      <c r="G49" s="93"/>
      <c r="H49" s="93"/>
      <c r="I49" s="92"/>
      <c r="J49" s="94"/>
      <c r="K49" s="92"/>
      <c r="L49" s="94"/>
      <c r="M49" s="92"/>
      <c r="N49" s="94"/>
      <c r="O49" s="92"/>
      <c r="P49" s="94"/>
      <c r="Q49" s="92"/>
      <c r="R49" s="94"/>
      <c r="S49" s="95"/>
      <c r="T49" s="96"/>
      <c r="U49" s="97"/>
      <c r="V49" s="95"/>
      <c r="W49" s="95"/>
      <c r="X49" s="95"/>
      <c r="Y49" s="95"/>
    </row>
    <row r="50" spans="1:25" ht="16.95" customHeight="1">
      <c r="A50" s="90"/>
      <c r="B50" s="82"/>
      <c r="C50" s="91"/>
      <c r="D50" s="91"/>
      <c r="E50" s="92"/>
      <c r="F50" s="91"/>
      <c r="G50" s="93"/>
      <c r="H50" s="93"/>
      <c r="I50" s="92"/>
      <c r="J50" s="94"/>
      <c r="K50" s="92"/>
      <c r="L50" s="94"/>
      <c r="M50" s="92"/>
      <c r="N50" s="94"/>
      <c r="O50" s="92"/>
      <c r="P50" s="94"/>
      <c r="Q50" s="92"/>
      <c r="R50" s="94"/>
      <c r="S50" s="95"/>
      <c r="T50" s="96"/>
      <c r="U50" s="97"/>
      <c r="V50" s="95"/>
      <c r="W50" s="95"/>
      <c r="X50" s="95"/>
      <c r="Y50" s="95"/>
    </row>
    <row r="51" spans="1:25" ht="16.95" customHeight="1">
      <c r="A51" s="90"/>
      <c r="B51" s="82"/>
      <c r="C51" s="91"/>
      <c r="D51" s="91"/>
      <c r="E51" s="92"/>
      <c r="F51" s="91"/>
      <c r="G51" s="93"/>
      <c r="H51" s="93"/>
      <c r="I51" s="92"/>
      <c r="J51" s="94"/>
      <c r="K51" s="92"/>
      <c r="L51" s="94"/>
      <c r="M51" s="92"/>
      <c r="N51" s="94"/>
      <c r="O51" s="92"/>
      <c r="P51" s="94"/>
      <c r="Q51" s="92"/>
      <c r="R51" s="94"/>
      <c r="S51" s="95"/>
      <c r="T51" s="96"/>
      <c r="U51" s="97"/>
      <c r="V51" s="95"/>
      <c r="W51" s="95"/>
      <c r="X51" s="95"/>
      <c r="Y51" s="95"/>
    </row>
    <row r="52" spans="1:25" ht="16.95" customHeight="1">
      <c r="A52" s="90"/>
      <c r="B52" s="82"/>
      <c r="C52" s="91"/>
      <c r="D52" s="91"/>
      <c r="E52" s="92"/>
      <c r="F52" s="91"/>
      <c r="G52" s="93"/>
      <c r="H52" s="93"/>
      <c r="I52" s="92"/>
      <c r="J52" s="94"/>
      <c r="K52" s="92"/>
      <c r="L52" s="94"/>
      <c r="M52" s="92"/>
      <c r="N52" s="94"/>
      <c r="O52" s="92"/>
      <c r="P52" s="94"/>
      <c r="Q52" s="92"/>
      <c r="R52" s="94"/>
      <c r="S52" s="95"/>
      <c r="T52" s="96"/>
      <c r="U52" s="97"/>
      <c r="V52" s="95"/>
      <c r="W52" s="95"/>
      <c r="X52" s="95"/>
      <c r="Y52" s="95"/>
    </row>
    <row r="53" spans="1:25" ht="16.95" customHeight="1">
      <c r="A53" s="90"/>
      <c r="B53" s="82"/>
      <c r="C53" s="91"/>
      <c r="D53" s="91"/>
      <c r="E53" s="92"/>
      <c r="F53" s="91"/>
      <c r="G53" s="93"/>
      <c r="H53" s="93"/>
      <c r="I53" s="92"/>
      <c r="J53" s="94"/>
      <c r="K53" s="92"/>
      <c r="L53" s="94"/>
      <c r="M53" s="92"/>
      <c r="N53" s="94"/>
      <c r="O53" s="92"/>
      <c r="P53" s="94"/>
      <c r="Q53" s="92"/>
      <c r="R53" s="94"/>
      <c r="S53" s="95"/>
      <c r="T53" s="96"/>
      <c r="U53" s="97"/>
      <c r="V53" s="95"/>
      <c r="W53" s="95"/>
      <c r="X53" s="95"/>
      <c r="Y53" s="95"/>
    </row>
    <row r="54" spans="1:25" ht="16.95" customHeight="1">
      <c r="A54" s="90"/>
      <c r="B54" s="82"/>
      <c r="C54" s="91"/>
      <c r="D54" s="91"/>
      <c r="E54" s="92"/>
      <c r="F54" s="91"/>
      <c r="G54" s="93"/>
      <c r="H54" s="93"/>
      <c r="I54" s="92"/>
      <c r="J54" s="94"/>
      <c r="K54" s="92"/>
      <c r="L54" s="94"/>
      <c r="M54" s="92"/>
      <c r="N54" s="94"/>
      <c r="O54" s="92"/>
      <c r="P54" s="94"/>
      <c r="Q54" s="92"/>
      <c r="R54" s="94"/>
      <c r="S54" s="95"/>
      <c r="T54" s="96"/>
      <c r="U54" s="97"/>
      <c r="V54" s="95"/>
      <c r="W54" s="95"/>
      <c r="X54" s="95"/>
      <c r="Y54" s="95"/>
    </row>
    <row r="55" spans="1:25" ht="16.95" customHeight="1">
      <c r="A55" s="90"/>
      <c r="B55" s="82"/>
      <c r="C55" s="91"/>
      <c r="D55" s="91"/>
      <c r="E55" s="92"/>
      <c r="F55" s="91"/>
      <c r="G55" s="93"/>
      <c r="H55" s="93"/>
      <c r="I55" s="92"/>
      <c r="J55" s="94"/>
      <c r="K55" s="92"/>
      <c r="L55" s="94"/>
      <c r="M55" s="92"/>
      <c r="N55" s="94"/>
      <c r="O55" s="92"/>
      <c r="P55" s="94"/>
      <c r="Q55" s="92"/>
      <c r="R55" s="94"/>
      <c r="S55" s="95"/>
      <c r="T55" s="96"/>
      <c r="U55" s="97"/>
      <c r="V55" s="95"/>
      <c r="W55" s="95"/>
      <c r="X55" s="95"/>
      <c r="Y55" s="95"/>
    </row>
    <row r="56" spans="1:25" ht="16.95" customHeight="1">
      <c r="A56" s="90"/>
      <c r="B56" s="82"/>
      <c r="C56" s="91"/>
      <c r="D56" s="91"/>
      <c r="E56" s="92"/>
      <c r="F56" s="91"/>
      <c r="G56" s="93"/>
      <c r="H56" s="93"/>
      <c r="I56" s="92"/>
      <c r="J56" s="94"/>
      <c r="K56" s="92"/>
      <c r="L56" s="94"/>
      <c r="M56" s="92"/>
      <c r="N56" s="94"/>
      <c r="O56" s="92"/>
      <c r="P56" s="94"/>
      <c r="Q56" s="92"/>
      <c r="R56" s="94"/>
      <c r="S56" s="95"/>
      <c r="T56" s="96"/>
      <c r="U56" s="97"/>
      <c r="V56" s="95"/>
      <c r="W56" s="95"/>
      <c r="X56" s="95"/>
      <c r="Y56" s="95"/>
    </row>
    <row r="57" spans="1:25" ht="16.95" customHeight="1">
      <c r="A57" s="90"/>
      <c r="B57" s="82"/>
      <c r="C57" s="91"/>
      <c r="D57" s="91"/>
      <c r="E57" s="92"/>
      <c r="F57" s="91"/>
      <c r="G57" s="93"/>
      <c r="H57" s="93"/>
      <c r="I57" s="92"/>
      <c r="J57" s="94"/>
      <c r="K57" s="92"/>
      <c r="L57" s="94"/>
      <c r="M57" s="92"/>
      <c r="N57" s="94"/>
      <c r="O57" s="92"/>
      <c r="P57" s="94"/>
      <c r="Q57" s="92"/>
      <c r="R57" s="94"/>
      <c r="S57" s="95"/>
      <c r="T57" s="96"/>
      <c r="U57" s="97"/>
      <c r="V57" s="95"/>
      <c r="W57" s="95"/>
      <c r="X57" s="95"/>
      <c r="Y57" s="95"/>
    </row>
    <row r="58" spans="1:25" ht="16.95" customHeight="1">
      <c r="A58" s="90"/>
      <c r="B58" s="82"/>
      <c r="C58" s="91"/>
      <c r="D58" s="91"/>
      <c r="E58" s="92"/>
      <c r="F58" s="91"/>
      <c r="G58" s="93"/>
      <c r="H58" s="93"/>
      <c r="I58" s="92"/>
      <c r="J58" s="94"/>
      <c r="K58" s="92"/>
      <c r="L58" s="94"/>
      <c r="M58" s="92"/>
      <c r="N58" s="94"/>
      <c r="O58" s="92"/>
      <c r="P58" s="94"/>
      <c r="Q58" s="92"/>
      <c r="R58" s="94"/>
      <c r="S58" s="95"/>
      <c r="T58" s="96"/>
      <c r="U58" s="97"/>
      <c r="V58" s="95"/>
      <c r="W58" s="95"/>
      <c r="X58" s="95"/>
      <c r="Y58" s="95"/>
    </row>
    <row r="59" spans="1:25" ht="16.95" customHeight="1">
      <c r="A59" s="90"/>
      <c r="B59" s="82"/>
      <c r="C59" s="91"/>
      <c r="D59" s="91"/>
      <c r="E59" s="92"/>
      <c r="F59" s="91"/>
      <c r="G59" s="93"/>
      <c r="H59" s="93"/>
      <c r="I59" s="92"/>
      <c r="J59" s="94"/>
      <c r="K59" s="92"/>
      <c r="L59" s="94"/>
      <c r="M59" s="92"/>
      <c r="N59" s="94"/>
      <c r="O59" s="92"/>
      <c r="P59" s="94"/>
      <c r="Q59" s="92"/>
      <c r="R59" s="94"/>
      <c r="S59" s="95"/>
      <c r="T59" s="96"/>
      <c r="U59" s="97"/>
      <c r="V59" s="95"/>
      <c r="W59" s="95"/>
      <c r="X59" s="95"/>
      <c r="Y59" s="95"/>
    </row>
    <row r="60" spans="1:25" ht="16.95" customHeight="1">
      <c r="A60" s="90"/>
      <c r="B60" s="82"/>
      <c r="C60" s="91"/>
      <c r="D60" s="91"/>
      <c r="E60" s="92"/>
      <c r="F60" s="91"/>
      <c r="G60" s="93"/>
      <c r="H60" s="93"/>
      <c r="I60" s="92"/>
      <c r="J60" s="94"/>
      <c r="K60" s="92"/>
      <c r="L60" s="94"/>
      <c r="M60" s="92"/>
      <c r="N60" s="94"/>
      <c r="O60" s="92"/>
      <c r="P60" s="94"/>
      <c r="Q60" s="92"/>
      <c r="R60" s="94"/>
      <c r="S60" s="95"/>
      <c r="T60" s="96"/>
      <c r="U60" s="97"/>
      <c r="V60" s="95"/>
      <c r="W60" s="95"/>
      <c r="X60" s="95"/>
      <c r="Y60" s="9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4E399-7C44-45C6-82A2-741BB5708F22}">
  <dimension ref="A1:AA21"/>
  <sheetViews>
    <sheetView workbookViewId="0">
      <pane xSplit="1" topLeftCell="B1" activePane="topRight" state="frozen"/>
      <selection activeCell="B1" sqref="B1"/>
      <selection pane="topRight" activeCell="U17" sqref="U17"/>
    </sheetView>
  </sheetViews>
  <sheetFormatPr defaultColWidth="12.44140625" defaultRowHeight="19.05" customHeight="1"/>
  <cols>
    <col min="1" max="1" width="14.44140625" style="31" customWidth="1"/>
    <col min="2" max="2" width="17.77734375" style="15" customWidth="1"/>
    <col min="3" max="3" width="12.44140625" style="16" customWidth="1"/>
    <col min="4" max="4" width="12.44140625" style="18" customWidth="1"/>
    <col min="5" max="5" width="8.109375" style="18" customWidth="1"/>
    <col min="6" max="6" width="20.5546875" style="18" customWidth="1"/>
    <col min="7" max="7" width="12.44140625" style="19" customWidth="1"/>
    <col min="8" max="8" width="12.44140625" style="32" customWidth="1"/>
    <col min="9" max="9" width="12.44140625" style="17" customWidth="1"/>
    <col min="10" max="10" width="12.44140625" style="20" customWidth="1"/>
    <col min="11" max="11" width="12.44140625" style="17" customWidth="1"/>
    <col min="12" max="12" width="12.44140625" style="20" customWidth="1"/>
    <col min="13" max="13" width="12.44140625" style="17" customWidth="1"/>
    <col min="14" max="14" width="12.44140625" style="20" customWidth="1"/>
    <col min="15" max="15" width="12.44140625" style="17" customWidth="1"/>
    <col min="16" max="16" width="12.44140625" style="20" customWidth="1"/>
    <col min="17" max="17" width="12.44140625" style="17" customWidth="1"/>
    <col min="18" max="18" width="12.44140625" style="20" customWidth="1"/>
    <col min="19" max="19" width="18.33203125" style="21" customWidth="1"/>
    <col min="20" max="20" width="12.44140625" style="22"/>
    <col min="21" max="21" width="17.77734375" style="23" customWidth="1"/>
    <col min="22" max="22" width="12.44140625" style="33" customWidth="1"/>
    <col min="23" max="23" width="12.44140625" style="22" customWidth="1"/>
    <col min="24" max="24" width="12.44140625" style="33" customWidth="1"/>
    <col min="25" max="25" width="12.44140625" style="22" customWidth="1"/>
    <col min="26" max="26" width="12.44140625" style="33" customWidth="1"/>
    <col min="27" max="27" width="12.44140625" style="22" customWidth="1"/>
    <col min="28" max="16384" width="12.44140625" style="12"/>
  </cols>
  <sheetData>
    <row r="1" spans="1:27" ht="19.05" customHeight="1">
      <c r="A1" s="29" t="s">
        <v>6</v>
      </c>
      <c r="B1" s="3" t="s">
        <v>116</v>
      </c>
      <c r="C1" s="4" t="s">
        <v>59</v>
      </c>
      <c r="D1" s="5" t="s">
        <v>8</v>
      </c>
      <c r="E1" s="5" t="s">
        <v>9</v>
      </c>
      <c r="F1" s="5" t="s">
        <v>153</v>
      </c>
      <c r="G1" s="7" t="s">
        <v>11</v>
      </c>
      <c r="H1" s="30" t="s">
        <v>61</v>
      </c>
      <c r="I1" s="5" t="s">
        <v>13</v>
      </c>
      <c r="J1" s="7" t="s">
        <v>1</v>
      </c>
      <c r="K1" s="5" t="s">
        <v>14</v>
      </c>
      <c r="L1" s="7" t="s">
        <v>15</v>
      </c>
      <c r="M1" s="5" t="s">
        <v>16</v>
      </c>
      <c r="N1" s="7" t="s">
        <v>1</v>
      </c>
      <c r="O1" s="5" t="s">
        <v>17</v>
      </c>
      <c r="P1" s="7" t="s">
        <v>1</v>
      </c>
      <c r="Q1" s="5" t="s">
        <v>18</v>
      </c>
      <c r="R1" s="7" t="s">
        <v>1</v>
      </c>
      <c r="S1" s="8" t="s">
        <v>19</v>
      </c>
      <c r="T1" s="9" t="s">
        <v>20</v>
      </c>
      <c r="U1" s="10" t="s">
        <v>101</v>
      </c>
      <c r="V1" s="11" t="s">
        <v>154</v>
      </c>
      <c r="W1" s="9" t="s">
        <v>15</v>
      </c>
      <c r="X1" s="11" t="s">
        <v>23</v>
      </c>
      <c r="Y1" s="9" t="s">
        <v>1</v>
      </c>
      <c r="Z1" s="11" t="s">
        <v>24</v>
      </c>
      <c r="AA1" s="9" t="s">
        <v>15</v>
      </c>
    </row>
    <row r="2" spans="1:27" ht="19.05" customHeight="1">
      <c r="A2" s="31">
        <v>1</v>
      </c>
      <c r="B2" s="15" t="s">
        <v>26</v>
      </c>
      <c r="C2" s="16" t="s">
        <v>27</v>
      </c>
      <c r="D2" s="18" t="s">
        <v>27</v>
      </c>
      <c r="E2" s="18">
        <v>50</v>
      </c>
      <c r="G2" s="19" t="s">
        <v>27</v>
      </c>
      <c r="H2" s="32">
        <v>0</v>
      </c>
      <c r="S2" s="21" t="s">
        <v>27</v>
      </c>
      <c r="T2" s="22" t="s">
        <v>27</v>
      </c>
      <c r="U2" s="23">
        <v>0</v>
      </c>
    </row>
    <row r="3" spans="1:27" ht="19.05" customHeight="1">
      <c r="A3" s="31">
        <v>2</v>
      </c>
      <c r="B3" s="15" t="s">
        <v>28</v>
      </c>
      <c r="C3" s="16" t="s">
        <v>27</v>
      </c>
      <c r="D3" s="18" t="s">
        <v>27</v>
      </c>
      <c r="E3" s="18">
        <v>50</v>
      </c>
      <c r="G3" s="19" t="s">
        <v>27</v>
      </c>
      <c r="H3" s="32">
        <v>0</v>
      </c>
      <c r="S3" s="21" t="s">
        <v>27</v>
      </c>
      <c r="T3" s="22" t="s">
        <v>27</v>
      </c>
      <c r="U3" s="23">
        <v>0</v>
      </c>
    </row>
    <row r="4" spans="1:27" ht="19.05" customHeight="1">
      <c r="A4" s="31">
        <v>3</v>
      </c>
      <c r="B4" s="15" t="s">
        <v>29</v>
      </c>
      <c r="C4" s="16" t="s">
        <v>27</v>
      </c>
      <c r="D4" s="18" t="s">
        <v>27</v>
      </c>
      <c r="E4" s="18">
        <v>45</v>
      </c>
      <c r="G4" s="19" t="s">
        <v>27</v>
      </c>
      <c r="H4" s="32">
        <v>0</v>
      </c>
      <c r="S4" s="21" t="s">
        <v>27</v>
      </c>
      <c r="T4" s="22" t="s">
        <v>27</v>
      </c>
      <c r="U4" s="23">
        <v>0</v>
      </c>
    </row>
    <row r="5" spans="1:27" ht="19.05" customHeight="1">
      <c r="A5" s="31">
        <v>4</v>
      </c>
      <c r="B5" s="15" t="s">
        <v>117</v>
      </c>
      <c r="C5" s="16" t="s">
        <v>30</v>
      </c>
      <c r="D5" s="18">
        <f>G5/E5</f>
        <v>21.806818181818183</v>
      </c>
      <c r="E5" s="27">
        <v>22</v>
      </c>
      <c r="F5" s="27" t="s">
        <v>35</v>
      </c>
      <c r="G5" s="19">
        <f>AVERAGE(I5, K5, M5, O5)</f>
        <v>479.75</v>
      </c>
      <c r="H5" s="32">
        <v>4</v>
      </c>
      <c r="I5" s="17">
        <v>494</v>
      </c>
      <c r="J5" s="20">
        <v>1.59</v>
      </c>
      <c r="K5" s="17">
        <v>584</v>
      </c>
      <c r="L5" s="20">
        <v>1.63</v>
      </c>
      <c r="M5" s="17">
        <v>392</v>
      </c>
      <c r="N5" s="20">
        <v>1.65</v>
      </c>
      <c r="O5" s="17">
        <v>449</v>
      </c>
      <c r="P5" s="20">
        <v>1.85</v>
      </c>
      <c r="S5" s="21" t="s">
        <v>113</v>
      </c>
      <c r="T5" s="22">
        <f>AVERAGE(V5, X5)</f>
        <v>1.1499999999999999</v>
      </c>
      <c r="U5" s="23">
        <v>2</v>
      </c>
      <c r="V5" s="33">
        <v>1.2</v>
      </c>
      <c r="W5" s="22">
        <v>1.63</v>
      </c>
      <c r="X5" s="33">
        <v>1.1000000000000001</v>
      </c>
      <c r="Y5" s="22">
        <v>1.85</v>
      </c>
    </row>
    <row r="6" spans="1:27" ht="19.05" customHeight="1">
      <c r="A6" s="31">
        <v>5</v>
      </c>
      <c r="B6" s="15" t="s">
        <v>40</v>
      </c>
      <c r="C6" s="16" t="s">
        <v>27</v>
      </c>
      <c r="D6" s="18" t="s">
        <v>27</v>
      </c>
      <c r="E6" s="18">
        <v>45</v>
      </c>
      <c r="G6" s="19" t="s">
        <v>27</v>
      </c>
      <c r="H6" s="32">
        <v>0</v>
      </c>
      <c r="S6" s="21" t="s">
        <v>27</v>
      </c>
      <c r="T6" s="22" t="s">
        <v>27</v>
      </c>
      <c r="U6" s="23">
        <v>0</v>
      </c>
    </row>
    <row r="7" spans="1:27" ht="19.05" customHeight="1">
      <c r="A7" s="31">
        <v>6</v>
      </c>
      <c r="B7" s="15" t="s">
        <v>42</v>
      </c>
      <c r="C7" s="16" t="s">
        <v>27</v>
      </c>
      <c r="D7" s="18" t="s">
        <v>27</v>
      </c>
      <c r="E7" s="18">
        <v>45</v>
      </c>
      <c r="G7" s="19" t="s">
        <v>27</v>
      </c>
      <c r="H7" s="32">
        <v>0</v>
      </c>
      <c r="S7" s="21" t="s">
        <v>27</v>
      </c>
      <c r="T7" s="22" t="s">
        <v>27</v>
      </c>
      <c r="U7" s="23">
        <v>0</v>
      </c>
    </row>
    <row r="8" spans="1:27" ht="19.05" customHeight="1">
      <c r="A8" s="31">
        <v>7</v>
      </c>
      <c r="B8" s="15" t="s">
        <v>43</v>
      </c>
      <c r="C8" s="16" t="s">
        <v>30</v>
      </c>
      <c r="D8" s="18">
        <f>G8/E8</f>
        <v>5.4012500000000001</v>
      </c>
      <c r="E8" s="27">
        <v>40</v>
      </c>
      <c r="F8" s="27" t="s">
        <v>35</v>
      </c>
      <c r="G8" s="19">
        <f>AVERAGE(I8, K8)</f>
        <v>216.05</v>
      </c>
      <c r="H8" s="32">
        <v>2</v>
      </c>
      <c r="I8" s="17">
        <v>224</v>
      </c>
      <c r="J8" s="20">
        <v>3.06</v>
      </c>
      <c r="K8" s="17">
        <v>208.1</v>
      </c>
      <c r="L8" s="20">
        <v>3.45</v>
      </c>
      <c r="S8" s="21" t="s">
        <v>142</v>
      </c>
      <c r="T8" s="22">
        <f>AVERAGE(V8, X8)</f>
        <v>1.25</v>
      </c>
      <c r="U8" s="23">
        <v>2</v>
      </c>
      <c r="V8" s="33">
        <v>1.2</v>
      </c>
      <c r="W8" s="22">
        <v>3.06</v>
      </c>
      <c r="X8" s="33">
        <v>1.3</v>
      </c>
      <c r="Y8" s="22">
        <v>3.45</v>
      </c>
    </row>
    <row r="9" spans="1:27" ht="19.05" customHeight="1">
      <c r="A9" s="31">
        <v>8</v>
      </c>
      <c r="B9" s="15" t="s">
        <v>44</v>
      </c>
      <c r="C9" s="16" t="s">
        <v>27</v>
      </c>
      <c r="D9" s="18" t="s">
        <v>27</v>
      </c>
      <c r="E9" s="18">
        <v>45</v>
      </c>
      <c r="G9" s="19" t="s">
        <v>27</v>
      </c>
      <c r="H9" s="32">
        <v>0</v>
      </c>
      <c r="S9" s="21" t="s">
        <v>27</v>
      </c>
      <c r="T9" s="22" t="s">
        <v>27</v>
      </c>
      <c r="U9" s="23">
        <v>0</v>
      </c>
    </row>
    <row r="10" spans="1:27" ht="19.05" customHeight="1">
      <c r="A10" s="31">
        <v>9</v>
      </c>
      <c r="B10" s="15" t="s">
        <v>45</v>
      </c>
      <c r="C10" s="16" t="s">
        <v>30</v>
      </c>
      <c r="D10" s="18">
        <f>G10/E10</f>
        <v>6.4960000000000004</v>
      </c>
      <c r="E10" s="27">
        <v>25</v>
      </c>
      <c r="F10" s="27" t="s">
        <v>35</v>
      </c>
      <c r="G10" s="19">
        <v>162.4</v>
      </c>
      <c r="H10" s="32">
        <v>1</v>
      </c>
      <c r="I10" s="17">
        <v>162.4</v>
      </c>
      <c r="J10" s="20">
        <v>4.47</v>
      </c>
      <c r="S10" s="21" t="s">
        <v>142</v>
      </c>
      <c r="T10" s="22">
        <v>1.3</v>
      </c>
      <c r="U10" s="23">
        <v>1</v>
      </c>
      <c r="V10" s="33">
        <v>1.3</v>
      </c>
      <c r="W10" s="22">
        <v>4.47</v>
      </c>
    </row>
    <row r="11" spans="1:27" ht="19.05" customHeight="1">
      <c r="A11" s="31">
        <v>10</v>
      </c>
      <c r="B11" s="15" t="s">
        <v>46</v>
      </c>
      <c r="C11" s="16" t="s">
        <v>27</v>
      </c>
      <c r="D11" s="18" t="s">
        <v>27</v>
      </c>
      <c r="E11" s="18">
        <v>25</v>
      </c>
      <c r="G11" s="19" t="s">
        <v>27</v>
      </c>
      <c r="H11" s="32">
        <v>0</v>
      </c>
      <c r="S11" s="21" t="s">
        <v>27</v>
      </c>
      <c r="T11" s="22" t="s">
        <v>27</v>
      </c>
      <c r="U11" s="23">
        <v>0</v>
      </c>
    </row>
    <row r="12" spans="1:27" ht="19.05" customHeight="1">
      <c r="A12" s="31">
        <v>11</v>
      </c>
      <c r="B12" s="15" t="s">
        <v>47</v>
      </c>
      <c r="C12" s="16" t="s">
        <v>27</v>
      </c>
      <c r="D12" s="18" t="s">
        <v>27</v>
      </c>
      <c r="E12" s="18" t="s">
        <v>27</v>
      </c>
      <c r="G12" s="19" t="s">
        <v>27</v>
      </c>
      <c r="H12" s="32">
        <v>0</v>
      </c>
      <c r="S12" s="21" t="s">
        <v>27</v>
      </c>
      <c r="T12" s="22" t="s">
        <v>27</v>
      </c>
      <c r="U12" s="23">
        <v>0</v>
      </c>
    </row>
    <row r="21" spans="2:2" ht="19.05" customHeight="1">
      <c r="B21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Fig 1-C1</vt:lpstr>
      <vt:lpstr>Fig 1-C3</vt:lpstr>
      <vt:lpstr>Fig 1-C4</vt:lpstr>
      <vt:lpstr>Fig 1-C5</vt:lpstr>
      <vt:lpstr>Fig 1-C6</vt:lpstr>
      <vt:lpstr>Fig 1-C7</vt:lpstr>
      <vt:lpstr>Fig 1-C8</vt:lpstr>
      <vt:lpstr>Fig 1-C9</vt:lpstr>
      <vt:lpstr>Fig 1-C10</vt:lpstr>
      <vt:lpstr>Fig 1-C11</vt:lpstr>
      <vt:lpstr>Fig 1-C12</vt:lpstr>
      <vt:lpstr>Fig 1-C13</vt:lpstr>
      <vt:lpstr>Fig 1-C16</vt:lpstr>
      <vt:lpstr>Fig 1-C18</vt:lpstr>
      <vt:lpstr>Fig 1-C32</vt:lpstr>
      <vt:lpstr>Fig 1-C36</vt:lpstr>
      <vt:lpstr>Fig 1-C43</vt:lpstr>
      <vt:lpstr>Fig 1-C44</vt:lpstr>
      <vt:lpstr>Fig 1-C63</vt:lpstr>
      <vt:lpstr>Fig 3A</vt:lpstr>
      <vt:lpstr>Fig 3B</vt:lpstr>
      <vt:lpstr>Fig 3C</vt:lpstr>
      <vt:lpstr>Supp Fig S2</vt:lpstr>
    </vt:vector>
  </TitlesOfParts>
  <Company>Duke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L Koch, Ph.D.</dc:creator>
  <cp:lastModifiedBy>Rebecca L Koch, Ph.D.</cp:lastModifiedBy>
  <dcterms:created xsi:type="dcterms:W3CDTF">2024-02-20T19:11:22Z</dcterms:created>
  <dcterms:modified xsi:type="dcterms:W3CDTF">2024-04-05T21:53:15Z</dcterms:modified>
</cp:coreProperties>
</file>