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Y:\Projekte_aktuell\SEC24C\SEC24C_revision\"/>
    </mc:Choice>
  </mc:AlternateContent>
  <xr:revisionPtr revIDLastSave="0" documentId="13_ncr:1_{5670003B-96BB-4AA5-A384-5065B630CC23}" xr6:coauthVersionLast="36" xr6:coauthVersionMax="47" xr10:uidLastSave="{00000000-0000-0000-0000-000000000000}"/>
  <bookViews>
    <workbookView xWindow="0" yWindow="0" windowWidth="19150" windowHeight="6190" firstSheet="1" activeTab="7" xr2:uid="{00000000-000D-0000-FFFF-FFFF00000000}"/>
  </bookViews>
  <sheets>
    <sheet name="Figure 4D" sheetId="1" r:id="rId1"/>
    <sheet name="Figure 4E" sheetId="7" r:id="rId2"/>
    <sheet name="Figure 5C" sheetId="2" r:id="rId3"/>
    <sheet name="Figure 5E" sheetId="8" r:id="rId4"/>
    <sheet name="Figure 5F" sheetId="10" r:id="rId5"/>
    <sheet name="Figure 5H" sheetId="9" r:id="rId6"/>
    <sheet name="Figure 5J" sheetId="12" r:id="rId7"/>
    <sheet name="Supplemental Figure 2A" sheetId="3" r:id="rId8"/>
    <sheet name="Supplemental Figure 2B" sheetId="13" r:id="rId9"/>
    <sheet name="Supplemental Figure 2C" sheetId="14" r:id="rId10"/>
    <sheet name="Supplemental Figure 3B" sheetId="4" r:id="rId11"/>
    <sheet name="Supplemental Figure 4G" sheetId="5" r:id="rId12"/>
    <sheet name="Supplemental Figure 4H" sheetId="6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4" l="1"/>
  <c r="H32" i="14" s="1"/>
  <c r="J32" i="14" s="1"/>
  <c r="D32" i="14"/>
  <c r="J31" i="14"/>
  <c r="H31" i="14"/>
  <c r="G31" i="14"/>
  <c r="D31" i="14"/>
  <c r="G30" i="14"/>
  <c r="H30" i="14" s="1"/>
  <c r="J30" i="14" s="1"/>
  <c r="D30" i="14"/>
  <c r="F29" i="14"/>
  <c r="G29" i="14" s="1"/>
  <c r="H29" i="14" s="1"/>
  <c r="J29" i="14" s="1"/>
  <c r="C29" i="14"/>
  <c r="B29" i="14"/>
  <c r="D29" i="14" s="1"/>
  <c r="G23" i="14"/>
  <c r="H23" i="14" s="1"/>
  <c r="F23" i="14"/>
  <c r="E23" i="14"/>
  <c r="G19" i="14"/>
  <c r="H19" i="14" s="1"/>
  <c r="F19" i="14"/>
  <c r="E19" i="14"/>
  <c r="G15" i="14"/>
  <c r="H15" i="14" s="1"/>
  <c r="F15" i="14"/>
  <c r="E15" i="14"/>
  <c r="G10" i="14"/>
  <c r="H10" i="14" s="1"/>
  <c r="F10" i="14"/>
  <c r="E10" i="14"/>
  <c r="G6" i="14"/>
  <c r="H6" i="14" s="1"/>
  <c r="F6" i="14"/>
  <c r="E6" i="14"/>
  <c r="G2" i="14"/>
  <c r="H2" i="14" s="1"/>
  <c r="F2" i="14"/>
  <c r="E2" i="14"/>
  <c r="G32" i="13"/>
  <c r="H32" i="13" s="1"/>
  <c r="J32" i="13" s="1"/>
  <c r="N32" i="13" s="1"/>
  <c r="O32" i="13" s="1"/>
  <c r="D32" i="13"/>
  <c r="I32" i="13" s="1"/>
  <c r="G31" i="13"/>
  <c r="H31" i="13" s="1"/>
  <c r="J31" i="13" s="1"/>
  <c r="D31" i="13"/>
  <c r="I31" i="13" s="1"/>
  <c r="J30" i="13"/>
  <c r="H30" i="13"/>
  <c r="G30" i="13"/>
  <c r="D30" i="13"/>
  <c r="I30" i="13" s="1"/>
  <c r="F29" i="13"/>
  <c r="G29" i="13" s="1"/>
  <c r="H29" i="13" s="1"/>
  <c r="J29" i="13" s="1"/>
  <c r="N29" i="13" s="1"/>
  <c r="O29" i="13" s="1"/>
  <c r="D29" i="13"/>
  <c r="I29" i="13" s="1"/>
  <c r="C29" i="13"/>
  <c r="B29" i="13"/>
  <c r="H23" i="13"/>
  <c r="G23" i="13"/>
  <c r="F23" i="13"/>
  <c r="E23" i="13"/>
  <c r="G19" i="13"/>
  <c r="H19" i="13" s="1"/>
  <c r="F19" i="13"/>
  <c r="E19" i="13"/>
  <c r="H15" i="13"/>
  <c r="G15" i="13"/>
  <c r="F15" i="13"/>
  <c r="E15" i="13"/>
  <c r="G10" i="13"/>
  <c r="H10" i="13" s="1"/>
  <c r="F10" i="13"/>
  <c r="E10" i="13"/>
  <c r="H6" i="13"/>
  <c r="G6" i="13"/>
  <c r="F6" i="13"/>
  <c r="E6" i="13"/>
  <c r="G2" i="13"/>
  <c r="H2" i="13" s="1"/>
  <c r="F2" i="13"/>
  <c r="E2" i="13"/>
  <c r="H32" i="3"/>
  <c r="J32" i="3" s="1"/>
  <c r="G32" i="3"/>
  <c r="D32" i="3"/>
  <c r="G31" i="3"/>
  <c r="H31" i="3" s="1"/>
  <c r="J31" i="3" s="1"/>
  <c r="D31" i="3"/>
  <c r="H30" i="3"/>
  <c r="J30" i="3" s="1"/>
  <c r="G30" i="3"/>
  <c r="D30" i="3"/>
  <c r="I30" i="3" s="1"/>
  <c r="F29" i="3"/>
  <c r="G29" i="3" s="1"/>
  <c r="H29" i="3" s="1"/>
  <c r="J29" i="3" s="1"/>
  <c r="C29" i="3"/>
  <c r="B29" i="3"/>
  <c r="D29" i="3" s="1"/>
  <c r="G23" i="3"/>
  <c r="H23" i="3" s="1"/>
  <c r="F23" i="3"/>
  <c r="E23" i="3"/>
  <c r="G19" i="3"/>
  <c r="H19" i="3" s="1"/>
  <c r="F19" i="3"/>
  <c r="E19" i="3"/>
  <c r="G15" i="3"/>
  <c r="H15" i="3" s="1"/>
  <c r="F15" i="3"/>
  <c r="E15" i="3"/>
  <c r="G10" i="3"/>
  <c r="H10" i="3" s="1"/>
  <c r="F10" i="3"/>
  <c r="E10" i="3"/>
  <c r="G6" i="3"/>
  <c r="H6" i="3" s="1"/>
  <c r="F6" i="3"/>
  <c r="E6" i="3"/>
  <c r="G2" i="3"/>
  <c r="H2" i="3" s="1"/>
  <c r="F2" i="3"/>
  <c r="E2" i="3"/>
  <c r="N29" i="14" l="1"/>
  <c r="O29" i="14" s="1"/>
  <c r="I31" i="14"/>
  <c r="I29" i="14"/>
  <c r="I32" i="14"/>
  <c r="I30" i="14"/>
  <c r="Q29" i="13"/>
  <c r="N30" i="13"/>
  <c r="O30" i="13" s="1"/>
  <c r="L30" i="13"/>
  <c r="M30" i="13" s="1"/>
  <c r="K30" i="13"/>
  <c r="L31" i="13"/>
  <c r="M31" i="13" s="1"/>
  <c r="K31" i="13"/>
  <c r="P31" i="13" s="1"/>
  <c r="N31" i="13"/>
  <c r="O31" i="13" s="1"/>
  <c r="L29" i="13"/>
  <c r="M29" i="13" s="1"/>
  <c r="K29" i="13"/>
  <c r="L32" i="13"/>
  <c r="M32" i="13" s="1"/>
  <c r="K32" i="13"/>
  <c r="Q32" i="13" s="1"/>
  <c r="N30" i="3"/>
  <c r="O30" i="3" s="1"/>
  <c r="L30" i="3"/>
  <c r="M30" i="3" s="1"/>
  <c r="K30" i="3"/>
  <c r="P30" i="3" s="1"/>
  <c r="I31" i="3"/>
  <c r="N31" i="3" s="1"/>
  <c r="O31" i="3" s="1"/>
  <c r="I29" i="3"/>
  <c r="I32" i="3"/>
  <c r="N29" i="3"/>
  <c r="O29" i="3" s="1"/>
  <c r="Q29" i="14" l="1"/>
  <c r="L30" i="14"/>
  <c r="M30" i="14" s="1"/>
  <c r="K30" i="14"/>
  <c r="P30" i="14" s="1"/>
  <c r="L32" i="14"/>
  <c r="M32" i="14" s="1"/>
  <c r="K32" i="14"/>
  <c r="P32" i="14" s="1"/>
  <c r="K29" i="14"/>
  <c r="L29" i="14"/>
  <c r="M29" i="14" s="1"/>
  <c r="N30" i="14"/>
  <c r="O30" i="14" s="1"/>
  <c r="Q30" i="14" s="1"/>
  <c r="N31" i="14"/>
  <c r="O31" i="14" s="1"/>
  <c r="Q31" i="14" s="1"/>
  <c r="K31" i="14"/>
  <c r="L31" i="14"/>
  <c r="M31" i="14" s="1"/>
  <c r="N32" i="14"/>
  <c r="O32" i="14" s="1"/>
  <c r="Q32" i="14" s="1"/>
  <c r="Q31" i="13"/>
  <c r="P32" i="13"/>
  <c r="P30" i="13"/>
  <c r="P29" i="13"/>
  <c r="Q30" i="13"/>
  <c r="L32" i="3"/>
  <c r="M32" i="3" s="1"/>
  <c r="K32" i="3"/>
  <c r="P32" i="3" s="1"/>
  <c r="L29" i="3"/>
  <c r="M29" i="3" s="1"/>
  <c r="K29" i="3"/>
  <c r="P29" i="3" s="1"/>
  <c r="L31" i="3"/>
  <c r="M31" i="3" s="1"/>
  <c r="K31" i="3"/>
  <c r="N32" i="3"/>
  <c r="O32" i="3" s="1"/>
  <c r="Q30" i="3"/>
  <c r="P29" i="14" l="1"/>
  <c r="P31" i="14"/>
  <c r="Q29" i="3"/>
  <c r="P31" i="3"/>
  <c r="Q32" i="3"/>
  <c r="Q31" i="3"/>
</calcChain>
</file>

<file path=xl/sharedStrings.xml><?xml version="1.0" encoding="utf-8"?>
<sst xmlns="http://schemas.openxmlformats.org/spreadsheetml/2006/main" count="371" uniqueCount="191">
  <si>
    <t>CTRL</t>
  </si>
  <si>
    <t>V-8</t>
  </si>
  <si>
    <t xml:space="preserve">CD 55 </t>
  </si>
  <si>
    <t xml:space="preserve">CD 59 </t>
  </si>
  <si>
    <t>CD 73</t>
  </si>
  <si>
    <t>Time (min)</t>
  </si>
  <si>
    <t>BFA addition</t>
  </si>
  <si>
    <t>BFA withdrawal</t>
  </si>
  <si>
    <t>rep 1</t>
  </si>
  <si>
    <t>rep 2</t>
  </si>
  <si>
    <t>rep 3</t>
  </si>
  <si>
    <t>rep 4</t>
  </si>
  <si>
    <t>rep 5</t>
  </si>
  <si>
    <t>rep 6</t>
  </si>
  <si>
    <t>rep 7</t>
  </si>
  <si>
    <t>rep 8</t>
  </si>
  <si>
    <t>rep 9</t>
  </si>
  <si>
    <t>rep 10</t>
  </si>
  <si>
    <t>rep 11</t>
  </si>
  <si>
    <t>rep 12</t>
  </si>
  <si>
    <t>rep 13</t>
  </si>
  <si>
    <t>rep 14</t>
  </si>
  <si>
    <t>rep 15</t>
  </si>
  <si>
    <t>rep 16</t>
  </si>
  <si>
    <t>rep 17</t>
  </si>
  <si>
    <t>rep 18</t>
  </si>
  <si>
    <t>rep 19</t>
  </si>
  <si>
    <t>rep 20</t>
  </si>
  <si>
    <t>rep 21</t>
  </si>
  <si>
    <t>rep 22</t>
  </si>
  <si>
    <t>rep 23</t>
  </si>
  <si>
    <t>rep 24</t>
  </si>
  <si>
    <t>rep 25</t>
  </si>
  <si>
    <t>rep 26</t>
  </si>
  <si>
    <t>rep 27</t>
  </si>
  <si>
    <t>rep 28</t>
  </si>
  <si>
    <t>rep 29</t>
  </si>
  <si>
    <t>rep 30</t>
  </si>
  <si>
    <t>rep 31</t>
  </si>
  <si>
    <t>rep 32</t>
  </si>
  <si>
    <t>rep 33</t>
  </si>
  <si>
    <t xml:space="preserve">rep1 </t>
  </si>
  <si>
    <t>rep2</t>
  </si>
  <si>
    <t>rep3</t>
  </si>
  <si>
    <t>rep4</t>
  </si>
  <si>
    <t>rep5</t>
  </si>
  <si>
    <t>rep6</t>
  </si>
  <si>
    <t>rep7</t>
  </si>
  <si>
    <t>rep8</t>
  </si>
  <si>
    <t>rep9</t>
  </si>
  <si>
    <t>rep10</t>
  </si>
  <si>
    <t>rep11</t>
  </si>
  <si>
    <t>rep12</t>
  </si>
  <si>
    <t>rep13</t>
  </si>
  <si>
    <t>rep14</t>
  </si>
  <si>
    <t>rep15</t>
  </si>
  <si>
    <t>rep16</t>
  </si>
  <si>
    <t>rep17</t>
  </si>
  <si>
    <t>rep18</t>
  </si>
  <si>
    <t>rep19</t>
  </si>
  <si>
    <t>rep20</t>
  </si>
  <si>
    <t>rep21</t>
  </si>
  <si>
    <t>rep22</t>
  </si>
  <si>
    <t>rep23</t>
  </si>
  <si>
    <t>rep24</t>
  </si>
  <si>
    <t>rep25</t>
  </si>
  <si>
    <t>rep26</t>
  </si>
  <si>
    <t>rep27</t>
  </si>
  <si>
    <t>rep28</t>
  </si>
  <si>
    <t>rep29</t>
  </si>
  <si>
    <t>rep30</t>
  </si>
  <si>
    <t>rep31</t>
  </si>
  <si>
    <t>rep32</t>
  </si>
  <si>
    <t>rep33</t>
  </si>
  <si>
    <t>rep34</t>
  </si>
  <si>
    <t>rep35</t>
  </si>
  <si>
    <t>rep36</t>
  </si>
  <si>
    <t>rep37</t>
  </si>
  <si>
    <t>rep38</t>
  </si>
  <si>
    <t>rep39</t>
  </si>
  <si>
    <t>rep40</t>
  </si>
  <si>
    <t>rep41</t>
  </si>
  <si>
    <t>rep42</t>
  </si>
  <si>
    <t>rep43</t>
  </si>
  <si>
    <t>rep44</t>
  </si>
  <si>
    <t>Condition</t>
  </si>
  <si>
    <t>Rep1</t>
  </si>
  <si>
    <t>Rep2</t>
  </si>
  <si>
    <t>Rep3</t>
  </si>
  <si>
    <t>Rep4</t>
  </si>
  <si>
    <t>Rep5</t>
  </si>
  <si>
    <t>Rep6</t>
  </si>
  <si>
    <t>Rep7</t>
  </si>
  <si>
    <t>Rep8</t>
  </si>
  <si>
    <t>Rep9</t>
  </si>
  <si>
    <t>Rep10</t>
  </si>
  <si>
    <t>Rep11</t>
  </si>
  <si>
    <t>Rep12</t>
  </si>
  <si>
    <t>Rep13</t>
  </si>
  <si>
    <t>Rep14</t>
  </si>
  <si>
    <t>Rep15</t>
  </si>
  <si>
    <t>Rep16</t>
  </si>
  <si>
    <t>Rep17</t>
  </si>
  <si>
    <t>Rep18</t>
  </si>
  <si>
    <t>Rep19</t>
  </si>
  <si>
    <t>Rep20</t>
  </si>
  <si>
    <t>Rep21</t>
  </si>
  <si>
    <t>Rep22</t>
  </si>
  <si>
    <t>Rep23</t>
  </si>
  <si>
    <t>Rep24</t>
  </si>
  <si>
    <t>Rep25</t>
  </si>
  <si>
    <t>Rep26</t>
  </si>
  <si>
    <t>Rep27</t>
  </si>
  <si>
    <t>Rep28</t>
  </si>
  <si>
    <t>Rep29</t>
  </si>
  <si>
    <t>Rep30</t>
  </si>
  <si>
    <t>Rep31</t>
  </si>
  <si>
    <t>Rep32</t>
  </si>
  <si>
    <t>Rep33</t>
  </si>
  <si>
    <t>Rep34</t>
  </si>
  <si>
    <t>Rep35</t>
  </si>
  <si>
    <t>Rep36</t>
  </si>
  <si>
    <t>Rep37</t>
  </si>
  <si>
    <t>Rep38</t>
  </si>
  <si>
    <t>Rep39</t>
  </si>
  <si>
    <t>Rep40</t>
  </si>
  <si>
    <t>Rep41</t>
  </si>
  <si>
    <t>Rep42</t>
  </si>
  <si>
    <t>Rep43</t>
  </si>
  <si>
    <t>Rep44</t>
  </si>
  <si>
    <t>Rep45</t>
  </si>
  <si>
    <t>Rep46</t>
  </si>
  <si>
    <t>Rep47</t>
  </si>
  <si>
    <t>Rep48</t>
  </si>
  <si>
    <t>Rep49</t>
  </si>
  <si>
    <t>Rep50</t>
  </si>
  <si>
    <t>Absolute MFI</t>
  </si>
  <si>
    <t>Name</t>
  </si>
  <si>
    <t>Sample Name</t>
  </si>
  <si>
    <t>Detector</t>
  </si>
  <si>
    <t>Ct</t>
  </si>
  <si>
    <t>StdDev Ct</t>
  </si>
  <si>
    <t xml:space="preserve">Mean </t>
  </si>
  <si>
    <t>StdDev Mean</t>
  </si>
  <si>
    <t>(StdDevMittelwert)²</t>
  </si>
  <si>
    <t>ACTB</t>
  </si>
  <si>
    <t>Case</t>
  </si>
  <si>
    <t>b_Actin</t>
  </si>
  <si>
    <t>Control 1</t>
  </si>
  <si>
    <t>Control 2</t>
  </si>
  <si>
    <t>SEC24C_C1</t>
  </si>
  <si>
    <t>C1</t>
  </si>
  <si>
    <t>Ct_Mittel(housekeeper)</t>
  </si>
  <si>
    <t>Ct_Mittel(Zielgen)</t>
  </si>
  <si>
    <t xml:space="preserve">ΔCt_mittel(Ct_mittel(Zielgen)-Ct_mittel(housekeeper)) </t>
  </si>
  <si>
    <t>(StdDev,Ct(housekeeper))²</t>
  </si>
  <si>
    <t>(StdDev,Ct(Zielgen))²</t>
  </si>
  <si>
    <t>(StdDevCt_mittel(housekeeper))²+(StdDevCt_mittel(Zielgen))²</t>
  </si>
  <si>
    <t>StdDev_mittel(ΔCt)</t>
  </si>
  <si>
    <t>ΔΔCt</t>
  </si>
  <si>
    <t>StdDev(ΔΔCt)</t>
  </si>
  <si>
    <t>2hochΔΔCT[%]</t>
  </si>
  <si>
    <t>ΔΔCt+StdDev(ΔΔCt)</t>
  </si>
  <si>
    <t>StdDev_max[%]</t>
  </si>
  <si>
    <t>ΔΔCt-StdDev(ΔΔCt)</t>
  </si>
  <si>
    <t>StdDev_min [%]</t>
  </si>
  <si>
    <t>2hochΔΔCT[%]-StdDev_max[%]</t>
  </si>
  <si>
    <t>2hochΔΔCT[%]-StdDev_min[%]</t>
  </si>
  <si>
    <t>mittel wert</t>
  </si>
  <si>
    <t>case</t>
  </si>
  <si>
    <t>control 1</t>
  </si>
  <si>
    <t>control 2</t>
  </si>
  <si>
    <t>SEC24C_C2</t>
  </si>
  <si>
    <t>C2</t>
  </si>
  <si>
    <t>SEC24C_C3</t>
  </si>
  <si>
    <t>C3</t>
  </si>
  <si>
    <t>Lens Artifact Count</t>
  </si>
  <si>
    <t>sgRNA a injected artifacts</t>
  </si>
  <si>
    <t>sgRNA a WT artifacts</t>
  </si>
  <si>
    <t>sgRNA b injected artifacts</t>
  </si>
  <si>
    <t>sgRNA b WT artifacts</t>
  </si>
  <si>
    <t>Maximum Velocity Reached</t>
  </si>
  <si>
    <t>WT</t>
  </si>
  <si>
    <t>sec24C(-)</t>
  </si>
  <si>
    <t>sec24C(-)sec24D(-)</t>
  </si>
  <si>
    <t>sec24D(-)</t>
  </si>
  <si>
    <t>Total Distance Travelled</t>
  </si>
  <si>
    <t>Muscle Area</t>
  </si>
  <si>
    <t>Cerebellum Width</t>
  </si>
  <si>
    <t>Head Index</t>
  </si>
  <si>
    <t>Brain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</si>
</sst>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#,##0.0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0" fontId="3" fillId="0" borderId="0" xfId="0" applyNumberFormat="1" applyFont="1"/>
    <xf numFmtId="10" fontId="4" fillId="0" borderId="0" xfId="0" applyNumberFormat="1" applyFont="1"/>
    <xf numFmtId="10" fontId="3" fillId="2" borderId="0" xfId="0" applyNumberFormat="1" applyFont="1" applyFill="1"/>
    <xf numFmtId="10" fontId="3" fillId="3" borderId="0" xfId="0" applyNumberFormat="1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8" fillId="0" borderId="0" xfId="0" applyNumberFormat="1" applyFont="1"/>
    <xf numFmtId="0" fontId="8" fillId="0" borderId="0" xfId="0" applyNumberFormat="1" applyFont="1"/>
    <xf numFmtId="166" fontId="8" fillId="0" borderId="0" xfId="0" applyNumberFormat="1" applyFont="1"/>
    <xf numFmtId="0" fontId="8" fillId="0" borderId="0" xfId="0" quotePrefix="1" applyFont="1"/>
    <xf numFmtId="2" fontId="8" fillId="0" borderId="0" xfId="0" applyNumberFormat="1" applyFont="1"/>
    <xf numFmtId="10" fontId="8" fillId="0" borderId="0" xfId="0" applyNumberFormat="1" applyFont="1"/>
    <xf numFmtId="166" fontId="7" fillId="0" borderId="0" xfId="0" applyNumberFormat="1" applyFont="1"/>
    <xf numFmtId="0" fontId="7" fillId="0" borderId="0" xfId="0" applyNumberFormat="1" applyFont="1"/>
    <xf numFmtId="0" fontId="7" fillId="0" borderId="0" xfId="0" quotePrefix="1" applyFont="1"/>
    <xf numFmtId="2" fontId="7" fillId="0" borderId="0" xfId="0" applyNumberFormat="1" applyFont="1"/>
    <xf numFmtId="10" fontId="5" fillId="0" borderId="0" xfId="0" applyNumberFormat="1" applyFont="1"/>
    <xf numFmtId="10" fontId="7" fillId="0" borderId="0" xfId="0" applyNumberFormat="1" applyFont="1"/>
    <xf numFmtId="10" fontId="5" fillId="3" borderId="0" xfId="0" applyNumberFormat="1" applyFont="1" applyFill="1"/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>
      <alignment vertical="center"/>
    </xf>
    <xf numFmtId="0" fontId="4" fillId="0" borderId="0" xfId="0" applyFont="1" applyAlignment="1"/>
    <xf numFmtId="0" fontId="8" fillId="0" borderId="0" xfId="0" applyFont="1" applyAlignment="1"/>
    <xf numFmtId="0" fontId="3" fillId="0" borderId="0" xfId="0" applyFont="1" applyAlignment="1">
      <alignment vertical="center"/>
    </xf>
    <xf numFmtId="165" fontId="4" fillId="0" borderId="0" xfId="0" applyNumberFormat="1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7"/>
  <sheetViews>
    <sheetView workbookViewId="0">
      <selection sqref="A1:XFD1048576"/>
    </sheetView>
  </sheetViews>
  <sheetFormatPr baseColWidth="10" defaultColWidth="11.54296875" defaultRowHeight="14" x14ac:dyDescent="0.3"/>
  <cols>
    <col min="1" max="16384" width="11.54296875" style="13"/>
  </cols>
  <sheetData>
    <row r="1" spans="1:79" s="10" customFormat="1" x14ac:dyDescent="0.3">
      <c r="A1" s="8" t="s">
        <v>5</v>
      </c>
      <c r="B1" s="9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 t="s">
        <v>1</v>
      </c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</row>
    <row r="2" spans="1:79" s="10" customFormat="1" x14ac:dyDescent="0.3">
      <c r="A2" s="11">
        <v>0</v>
      </c>
      <c r="B2" s="11" t="s">
        <v>8</v>
      </c>
      <c r="C2" s="11" t="s">
        <v>9</v>
      </c>
      <c r="D2" s="11" t="s">
        <v>10</v>
      </c>
      <c r="E2" s="11" t="s">
        <v>11</v>
      </c>
      <c r="F2" s="11" t="s">
        <v>12</v>
      </c>
      <c r="G2" s="11" t="s">
        <v>13</v>
      </c>
      <c r="H2" s="11" t="s">
        <v>14</v>
      </c>
      <c r="I2" s="11" t="s">
        <v>15</v>
      </c>
      <c r="J2" s="11" t="s">
        <v>16</v>
      </c>
      <c r="K2" s="11" t="s">
        <v>17</v>
      </c>
      <c r="L2" s="11" t="s">
        <v>18</v>
      </c>
      <c r="M2" s="11" t="s">
        <v>19</v>
      </c>
      <c r="N2" s="11" t="s">
        <v>20</v>
      </c>
      <c r="O2" s="11" t="s">
        <v>21</v>
      </c>
      <c r="P2" s="11" t="s">
        <v>22</v>
      </c>
      <c r="Q2" s="11" t="s">
        <v>23</v>
      </c>
      <c r="R2" s="11" t="s">
        <v>24</v>
      </c>
      <c r="S2" s="11" t="s">
        <v>25</v>
      </c>
      <c r="T2" s="11" t="s">
        <v>26</v>
      </c>
      <c r="U2" s="11" t="s">
        <v>27</v>
      </c>
      <c r="V2" s="11" t="s">
        <v>28</v>
      </c>
      <c r="W2" s="11" t="s">
        <v>29</v>
      </c>
      <c r="X2" s="11" t="s">
        <v>30</v>
      </c>
      <c r="Y2" s="11" t="s">
        <v>31</v>
      </c>
      <c r="Z2" s="11" t="s">
        <v>32</v>
      </c>
      <c r="AA2" s="11" t="s">
        <v>33</v>
      </c>
      <c r="AB2" s="11" t="s">
        <v>34</v>
      </c>
      <c r="AC2" s="11" t="s">
        <v>35</v>
      </c>
      <c r="AD2" s="11" t="s">
        <v>36</v>
      </c>
      <c r="AE2" s="11" t="s">
        <v>37</v>
      </c>
      <c r="AF2" s="11" t="s">
        <v>38</v>
      </c>
      <c r="AG2" s="11" t="s">
        <v>39</v>
      </c>
      <c r="AH2" s="11" t="s">
        <v>40</v>
      </c>
      <c r="AI2" s="11" t="s">
        <v>41</v>
      </c>
      <c r="AJ2" s="11" t="s">
        <v>42</v>
      </c>
      <c r="AK2" s="11" t="s">
        <v>43</v>
      </c>
      <c r="AL2" s="11" t="s">
        <v>44</v>
      </c>
      <c r="AM2" s="11" t="s">
        <v>45</v>
      </c>
      <c r="AN2" s="11" t="s">
        <v>46</v>
      </c>
      <c r="AO2" s="11" t="s">
        <v>47</v>
      </c>
      <c r="AP2" s="11" t="s">
        <v>48</v>
      </c>
      <c r="AQ2" s="11" t="s">
        <v>49</v>
      </c>
      <c r="AR2" s="11" t="s">
        <v>50</v>
      </c>
      <c r="AS2" s="11" t="s">
        <v>51</v>
      </c>
      <c r="AT2" s="11" t="s">
        <v>52</v>
      </c>
      <c r="AU2" s="11" t="s">
        <v>53</v>
      </c>
      <c r="AV2" s="11" t="s">
        <v>54</v>
      </c>
      <c r="AW2" s="11" t="s">
        <v>55</v>
      </c>
      <c r="AX2" s="11" t="s">
        <v>56</v>
      </c>
      <c r="AY2" s="11" t="s">
        <v>57</v>
      </c>
      <c r="AZ2" s="11" t="s">
        <v>58</v>
      </c>
      <c r="BA2" s="11" t="s">
        <v>59</v>
      </c>
      <c r="BB2" s="11" t="s">
        <v>60</v>
      </c>
      <c r="BC2" s="11" t="s">
        <v>61</v>
      </c>
      <c r="BD2" s="11" t="s">
        <v>62</v>
      </c>
      <c r="BE2" s="11" t="s">
        <v>63</v>
      </c>
      <c r="BF2" s="11" t="s">
        <v>64</v>
      </c>
      <c r="BG2" s="11" t="s">
        <v>65</v>
      </c>
      <c r="BH2" s="11" t="s">
        <v>66</v>
      </c>
      <c r="BI2" s="11" t="s">
        <v>67</v>
      </c>
      <c r="BJ2" s="11" t="s">
        <v>68</v>
      </c>
      <c r="BK2" s="11" t="s">
        <v>69</v>
      </c>
      <c r="BL2" s="11" t="s">
        <v>70</v>
      </c>
      <c r="BM2" s="11" t="s">
        <v>71</v>
      </c>
      <c r="BN2" s="11" t="s">
        <v>72</v>
      </c>
      <c r="BO2" s="11" t="s">
        <v>73</v>
      </c>
      <c r="BP2" s="11" t="s">
        <v>74</v>
      </c>
      <c r="BQ2" s="11" t="s">
        <v>75</v>
      </c>
      <c r="BR2" s="11" t="s">
        <v>76</v>
      </c>
      <c r="BS2" s="11" t="s">
        <v>77</v>
      </c>
      <c r="BT2" s="11" t="s">
        <v>78</v>
      </c>
      <c r="BU2" s="11" t="s">
        <v>79</v>
      </c>
      <c r="BV2" s="11" t="s">
        <v>80</v>
      </c>
      <c r="BW2" s="11" t="s">
        <v>81</v>
      </c>
      <c r="BX2" s="11" t="s">
        <v>82</v>
      </c>
      <c r="BY2" s="11" t="s">
        <v>83</v>
      </c>
      <c r="BZ2" s="11" t="s">
        <v>84</v>
      </c>
      <c r="CA2" s="11"/>
    </row>
    <row r="3" spans="1:79" x14ac:dyDescent="0.3">
      <c r="A3" s="12">
        <v>2</v>
      </c>
      <c r="B3" s="12">
        <v>1.81</v>
      </c>
      <c r="C3" s="12">
        <v>17.12</v>
      </c>
      <c r="D3" s="12">
        <v>5.88</v>
      </c>
      <c r="E3" s="12">
        <v>-1.01</v>
      </c>
      <c r="F3" s="12">
        <v>2.36</v>
      </c>
      <c r="G3" s="12">
        <v>5.5</v>
      </c>
      <c r="H3" s="12">
        <v>8.3000000000000007</v>
      </c>
      <c r="I3" s="12">
        <v>10.3</v>
      </c>
      <c r="J3" s="12">
        <v>2.44</v>
      </c>
      <c r="K3" s="12">
        <v>4.91</v>
      </c>
      <c r="L3" s="12">
        <v>14.67</v>
      </c>
      <c r="M3" s="12">
        <v>4.49</v>
      </c>
      <c r="N3" s="12">
        <v>10.029999999999999</v>
      </c>
      <c r="O3" s="12">
        <v>5.87</v>
      </c>
      <c r="P3" s="12">
        <v>-0.28999999999999998</v>
      </c>
      <c r="Q3" s="12">
        <v>1.04</v>
      </c>
      <c r="R3" s="12">
        <v>7.39</v>
      </c>
      <c r="S3" s="12">
        <v>-0.01</v>
      </c>
      <c r="T3" s="12">
        <v>7.59</v>
      </c>
      <c r="U3" s="12">
        <v>-0.93</v>
      </c>
      <c r="V3" s="12">
        <v>9.81</v>
      </c>
      <c r="W3" s="12">
        <v>-2.41</v>
      </c>
      <c r="X3" s="12">
        <v>-1.08</v>
      </c>
      <c r="Y3" s="12">
        <v>7.65</v>
      </c>
      <c r="Z3" s="12">
        <v>-1.37</v>
      </c>
      <c r="AA3" s="12">
        <v>5.63</v>
      </c>
      <c r="AB3" s="12">
        <v>2.79</v>
      </c>
      <c r="AC3" s="12">
        <v>1.8</v>
      </c>
      <c r="AD3" s="12">
        <v>-2.2200000000000002</v>
      </c>
      <c r="AE3" s="12">
        <v>4.9000000000000004</v>
      </c>
      <c r="AF3" s="12">
        <v>0.71</v>
      </c>
      <c r="AG3" s="12">
        <v>-2.31</v>
      </c>
      <c r="AH3" s="12">
        <v>-4.7699999999999996</v>
      </c>
      <c r="AI3" s="12">
        <v>0.79</v>
      </c>
      <c r="AJ3" s="12">
        <v>0.3</v>
      </c>
      <c r="AK3" s="12">
        <v>2.42</v>
      </c>
      <c r="AL3" s="12">
        <v>0.84</v>
      </c>
      <c r="AM3" s="12">
        <v>1.38</v>
      </c>
      <c r="AN3" s="12">
        <v>-2.92</v>
      </c>
      <c r="AO3" s="12">
        <v>3.96</v>
      </c>
      <c r="AP3" s="12">
        <v>0.87</v>
      </c>
      <c r="AQ3" s="12">
        <v>7.94</v>
      </c>
      <c r="AR3" s="12">
        <v>4.76</v>
      </c>
      <c r="AS3" s="12">
        <v>5.26</v>
      </c>
      <c r="AT3" s="12">
        <v>4.28</v>
      </c>
      <c r="AU3" s="12">
        <v>-2.23</v>
      </c>
      <c r="AV3" s="12">
        <v>7.63</v>
      </c>
      <c r="AW3" s="12">
        <v>-2.4300000000000002</v>
      </c>
      <c r="AX3" s="12">
        <v>2.95</v>
      </c>
      <c r="AY3" s="12">
        <v>-3.05</v>
      </c>
      <c r="AZ3" s="12">
        <v>-2.0099999999999998</v>
      </c>
      <c r="BA3" s="12">
        <v>-41.4</v>
      </c>
      <c r="BB3" s="12">
        <v>-25.35</v>
      </c>
      <c r="BC3" s="12">
        <v>4.22</v>
      </c>
      <c r="BD3" s="12">
        <v>3.81</v>
      </c>
      <c r="BE3" s="12">
        <v>-1.29</v>
      </c>
      <c r="BF3" s="12">
        <v>0.62</v>
      </c>
      <c r="BG3" s="12">
        <v>3.51</v>
      </c>
      <c r="BH3" s="12">
        <v>-0.81</v>
      </c>
      <c r="BI3" s="12">
        <v>6.94</v>
      </c>
      <c r="BJ3" s="12">
        <v>6.53</v>
      </c>
      <c r="BK3" s="12">
        <v>7.17</v>
      </c>
      <c r="BL3" s="12">
        <v>0.89</v>
      </c>
      <c r="BM3" s="12">
        <v>-0.32</v>
      </c>
      <c r="BN3" s="12">
        <v>-0.73</v>
      </c>
      <c r="BO3" s="12">
        <v>2.97</v>
      </c>
      <c r="BP3" s="12">
        <v>-4.41</v>
      </c>
      <c r="BQ3" s="12">
        <v>-0.88</v>
      </c>
      <c r="BR3" s="12">
        <v>0.08</v>
      </c>
      <c r="BS3" s="12">
        <v>0.53</v>
      </c>
      <c r="BT3" s="12">
        <v>6.68</v>
      </c>
      <c r="BU3" s="12">
        <v>-15.97</v>
      </c>
      <c r="BV3" s="12">
        <v>2.5099999999999998</v>
      </c>
      <c r="BW3" s="12">
        <v>6.27</v>
      </c>
      <c r="BX3" s="12">
        <v>-0.84</v>
      </c>
      <c r="BY3" s="12">
        <v>0.24</v>
      </c>
      <c r="BZ3" s="12">
        <v>-5.75</v>
      </c>
      <c r="CA3" s="12"/>
    </row>
    <row r="4" spans="1:79" x14ac:dyDescent="0.3">
      <c r="A4" s="12">
        <v>4</v>
      </c>
      <c r="B4" s="12">
        <v>4.79</v>
      </c>
      <c r="C4" s="12">
        <v>25.31</v>
      </c>
      <c r="D4" s="12">
        <v>13.34</v>
      </c>
      <c r="E4" s="12">
        <v>-3.36</v>
      </c>
      <c r="F4" s="12">
        <v>4.8499999999999996</v>
      </c>
      <c r="G4" s="12">
        <v>8.83</v>
      </c>
      <c r="H4" s="12">
        <v>13.94</v>
      </c>
      <c r="I4" s="12">
        <v>13.92</v>
      </c>
      <c r="J4" s="12">
        <v>6.69</v>
      </c>
      <c r="K4" s="12">
        <v>4.6100000000000003</v>
      </c>
      <c r="L4" s="12">
        <v>17.07</v>
      </c>
      <c r="M4" s="12">
        <v>3.46</v>
      </c>
      <c r="N4" s="12">
        <v>36.700000000000003</v>
      </c>
      <c r="O4" s="12">
        <v>10.92</v>
      </c>
      <c r="P4" s="12">
        <v>0.52</v>
      </c>
      <c r="Q4" s="12">
        <v>4.76</v>
      </c>
      <c r="R4" s="12">
        <v>4.87</v>
      </c>
      <c r="S4" s="12">
        <v>8.58</v>
      </c>
      <c r="T4" s="12">
        <v>6.14</v>
      </c>
      <c r="U4" s="12">
        <v>2.87</v>
      </c>
      <c r="V4" s="12">
        <v>16.66</v>
      </c>
      <c r="W4" s="12">
        <v>3.05</v>
      </c>
      <c r="X4" s="12">
        <v>4.3899999999999997</v>
      </c>
      <c r="Y4" s="12">
        <v>11.11</v>
      </c>
      <c r="Z4" s="12">
        <v>-3.38</v>
      </c>
      <c r="AA4" s="12">
        <v>11.12</v>
      </c>
      <c r="AB4" s="12">
        <v>5.73</v>
      </c>
      <c r="AC4" s="12">
        <v>9.44</v>
      </c>
      <c r="AD4" s="12">
        <v>-2.14</v>
      </c>
      <c r="AE4" s="12">
        <v>9.52</v>
      </c>
      <c r="AF4" s="12">
        <v>4.38</v>
      </c>
      <c r="AG4" s="12">
        <v>0.56999999999999995</v>
      </c>
      <c r="AH4" s="12">
        <v>1.3</v>
      </c>
      <c r="AI4" s="12">
        <v>0.41</v>
      </c>
      <c r="AJ4" s="12">
        <v>3.76</v>
      </c>
      <c r="AK4" s="12">
        <v>3.78</v>
      </c>
      <c r="AL4" s="12">
        <v>9.5</v>
      </c>
      <c r="AM4" s="12">
        <v>6.31</v>
      </c>
      <c r="AN4" s="12">
        <v>-1.57</v>
      </c>
      <c r="AO4" s="12">
        <v>5.15</v>
      </c>
      <c r="AP4" s="12">
        <v>1.27</v>
      </c>
      <c r="AQ4" s="12">
        <v>12.58</v>
      </c>
      <c r="AR4" s="12">
        <v>7.4</v>
      </c>
      <c r="AS4" s="12">
        <v>7.82</v>
      </c>
      <c r="AT4" s="12">
        <v>7.1</v>
      </c>
      <c r="AU4" s="12">
        <v>0.89</v>
      </c>
      <c r="AV4" s="12">
        <v>13.56</v>
      </c>
      <c r="AW4" s="12">
        <v>-2.2200000000000002</v>
      </c>
      <c r="AX4" s="12">
        <v>10.52</v>
      </c>
      <c r="AY4" s="12">
        <v>0.17</v>
      </c>
      <c r="AZ4" s="12">
        <v>1.02</v>
      </c>
      <c r="BA4" s="12">
        <v>-7.27</v>
      </c>
      <c r="BB4" s="12">
        <v>-43.95</v>
      </c>
      <c r="BC4" s="12">
        <v>1.33</v>
      </c>
      <c r="BD4" s="12">
        <v>6.69</v>
      </c>
      <c r="BE4" s="12">
        <v>-2.4500000000000002</v>
      </c>
      <c r="BF4" s="12">
        <v>-1.81</v>
      </c>
      <c r="BG4" s="12">
        <v>3.04</v>
      </c>
      <c r="BH4" s="12">
        <v>0.67</v>
      </c>
      <c r="BI4" s="12">
        <v>5.6</v>
      </c>
      <c r="BJ4" s="12">
        <v>9.3800000000000008</v>
      </c>
      <c r="BK4" s="12">
        <v>2.63</v>
      </c>
      <c r="BL4" s="12">
        <v>2.75</v>
      </c>
      <c r="BM4" s="12">
        <v>1.89</v>
      </c>
      <c r="BN4" s="12">
        <v>0.78</v>
      </c>
      <c r="BO4" s="12">
        <v>4.6100000000000003</v>
      </c>
      <c r="BP4" s="12">
        <v>-0.41</v>
      </c>
      <c r="BQ4" s="12">
        <v>1.21</v>
      </c>
      <c r="BR4" s="12">
        <v>0.01</v>
      </c>
      <c r="BS4" s="12">
        <v>6.95</v>
      </c>
      <c r="BT4" s="12">
        <v>8.3000000000000007</v>
      </c>
      <c r="BU4" s="12">
        <v>-13.87</v>
      </c>
      <c r="BV4" s="12">
        <v>-9.33</v>
      </c>
      <c r="BW4" s="12">
        <v>6.36</v>
      </c>
      <c r="BX4" s="12">
        <v>2.25</v>
      </c>
      <c r="BY4" s="12">
        <v>0</v>
      </c>
      <c r="BZ4" s="12">
        <v>-5.97</v>
      </c>
      <c r="CA4" s="12"/>
    </row>
    <row r="5" spans="1:79" x14ac:dyDescent="0.3">
      <c r="A5" s="12">
        <v>6</v>
      </c>
      <c r="B5" s="12">
        <v>7.5</v>
      </c>
      <c r="C5" s="12">
        <v>29.47</v>
      </c>
      <c r="D5" s="12">
        <v>8.91</v>
      </c>
      <c r="E5" s="12">
        <v>8.9499999999999993</v>
      </c>
      <c r="F5" s="12">
        <v>6.96</v>
      </c>
      <c r="G5" s="12">
        <v>5.85</v>
      </c>
      <c r="H5" s="12">
        <v>17.12</v>
      </c>
      <c r="I5" s="12">
        <v>23.23</v>
      </c>
      <c r="J5" s="12">
        <v>16.64</v>
      </c>
      <c r="K5" s="12">
        <v>8.66</v>
      </c>
      <c r="L5" s="12">
        <v>35.07</v>
      </c>
      <c r="M5" s="12">
        <v>6.45</v>
      </c>
      <c r="N5" s="12">
        <v>54.94</v>
      </c>
      <c r="O5" s="12">
        <v>20.84</v>
      </c>
      <c r="P5" s="12">
        <v>12.22</v>
      </c>
      <c r="Q5" s="12">
        <v>7.17</v>
      </c>
      <c r="R5" s="12">
        <v>13.53</v>
      </c>
      <c r="S5" s="12">
        <v>24.33</v>
      </c>
      <c r="T5" s="12">
        <v>46.61</v>
      </c>
      <c r="U5" s="12">
        <v>18.559999999999999</v>
      </c>
      <c r="V5" s="12">
        <v>12.65</v>
      </c>
      <c r="W5" s="12">
        <v>1.61</v>
      </c>
      <c r="X5" s="12">
        <v>5.31</v>
      </c>
      <c r="Y5" s="12">
        <v>1.82</v>
      </c>
      <c r="Z5" s="12">
        <v>-3.09</v>
      </c>
      <c r="AA5" s="12">
        <v>14.7</v>
      </c>
      <c r="AB5" s="12">
        <v>27.28</v>
      </c>
      <c r="AC5" s="12">
        <v>17.47</v>
      </c>
      <c r="AD5" s="12">
        <v>-1.05</v>
      </c>
      <c r="AE5" s="12">
        <v>11.05</v>
      </c>
      <c r="AF5" s="12">
        <v>5.88</v>
      </c>
      <c r="AG5" s="12">
        <v>1.87</v>
      </c>
      <c r="AH5" s="12">
        <v>2.36</v>
      </c>
      <c r="AI5" s="12">
        <v>4.53</v>
      </c>
      <c r="AJ5" s="12">
        <v>4.5</v>
      </c>
      <c r="AK5" s="12">
        <v>3.81</v>
      </c>
      <c r="AL5" s="12">
        <v>14.27</v>
      </c>
      <c r="AM5" s="12">
        <v>8.68</v>
      </c>
      <c r="AN5" s="12">
        <v>-0.65</v>
      </c>
      <c r="AO5" s="12">
        <v>4.9000000000000004</v>
      </c>
      <c r="AP5" s="12">
        <v>1.21</v>
      </c>
      <c r="AQ5" s="12">
        <v>14.5</v>
      </c>
      <c r="AR5" s="12">
        <v>10.210000000000001</v>
      </c>
      <c r="AS5" s="12">
        <v>5.75</v>
      </c>
      <c r="AT5" s="12">
        <v>1.59</v>
      </c>
      <c r="AU5" s="12">
        <v>6.76</v>
      </c>
      <c r="AV5" s="12">
        <v>25.23</v>
      </c>
      <c r="AW5" s="12">
        <v>1.21</v>
      </c>
      <c r="AX5" s="12">
        <v>12.89</v>
      </c>
      <c r="AY5" s="12">
        <v>2.97</v>
      </c>
      <c r="AZ5" s="12">
        <v>3.92</v>
      </c>
      <c r="BA5" s="12">
        <v>-8.86</v>
      </c>
      <c r="BB5" s="12">
        <v>7.17</v>
      </c>
      <c r="BC5" s="12">
        <v>-0.68</v>
      </c>
      <c r="BD5" s="12">
        <v>9.3000000000000007</v>
      </c>
      <c r="BE5" s="12">
        <v>-2.72</v>
      </c>
      <c r="BF5" s="12">
        <v>-1.24</v>
      </c>
      <c r="BG5" s="12">
        <v>4.4400000000000004</v>
      </c>
      <c r="BH5" s="12">
        <v>-1.73</v>
      </c>
      <c r="BI5" s="12">
        <v>4.6100000000000003</v>
      </c>
      <c r="BJ5" s="12">
        <v>11.57</v>
      </c>
      <c r="BK5" s="12">
        <v>6.09</v>
      </c>
      <c r="BL5" s="12">
        <v>3.24</v>
      </c>
      <c r="BM5" s="12">
        <v>7.49</v>
      </c>
      <c r="BN5" s="12">
        <v>0.96</v>
      </c>
      <c r="BO5" s="12">
        <v>5.61</v>
      </c>
      <c r="BP5" s="12">
        <v>2.09</v>
      </c>
      <c r="BQ5" s="12">
        <v>3.6</v>
      </c>
      <c r="BR5" s="12">
        <v>0.44</v>
      </c>
      <c r="BS5" s="12">
        <v>7.92</v>
      </c>
      <c r="BT5" s="12">
        <v>6.94</v>
      </c>
      <c r="BU5" s="12">
        <v>-12.42</v>
      </c>
      <c r="BV5" s="12">
        <v>9.76</v>
      </c>
      <c r="BW5" s="12">
        <v>11.93</v>
      </c>
      <c r="BX5" s="12">
        <v>6.2</v>
      </c>
      <c r="BY5" s="12">
        <v>-3.48</v>
      </c>
      <c r="BZ5" s="12">
        <v>-7.61</v>
      </c>
      <c r="CA5" s="12"/>
    </row>
    <row r="6" spans="1:79" x14ac:dyDescent="0.3">
      <c r="A6" s="12">
        <v>8</v>
      </c>
      <c r="B6" s="12">
        <v>17.03</v>
      </c>
      <c r="C6" s="12">
        <v>41.34</v>
      </c>
      <c r="D6" s="12">
        <v>5.25</v>
      </c>
      <c r="E6" s="12">
        <v>13.46</v>
      </c>
      <c r="F6" s="12">
        <v>11.13</v>
      </c>
      <c r="G6" s="12">
        <v>17.29</v>
      </c>
      <c r="H6" s="12">
        <v>21.25</v>
      </c>
      <c r="I6" s="12">
        <v>26.69</v>
      </c>
      <c r="J6" s="12">
        <v>18.45</v>
      </c>
      <c r="K6" s="12">
        <v>14.12</v>
      </c>
      <c r="L6" s="12">
        <v>41.88</v>
      </c>
      <c r="M6" s="12">
        <v>21.13</v>
      </c>
      <c r="N6" s="12">
        <v>56.33</v>
      </c>
      <c r="O6" s="12">
        <v>30.84</v>
      </c>
      <c r="P6" s="12">
        <v>27.6</v>
      </c>
      <c r="Q6" s="12">
        <v>12.55</v>
      </c>
      <c r="R6" s="12">
        <v>16.07</v>
      </c>
      <c r="S6" s="12">
        <v>32.880000000000003</v>
      </c>
      <c r="T6" s="12">
        <v>70.8</v>
      </c>
      <c r="U6" s="12">
        <v>28.44</v>
      </c>
      <c r="V6" s="12">
        <v>16.149999999999999</v>
      </c>
      <c r="W6" s="12">
        <v>-0.8</v>
      </c>
      <c r="X6" s="12">
        <v>2.89</v>
      </c>
      <c r="Y6" s="12">
        <v>1.27</v>
      </c>
      <c r="Z6" s="12">
        <v>4.49</v>
      </c>
      <c r="AA6" s="12">
        <v>15.33</v>
      </c>
      <c r="AB6" s="12">
        <v>49.49</v>
      </c>
      <c r="AC6" s="12">
        <v>10.49</v>
      </c>
      <c r="AD6" s="12">
        <v>2.92</v>
      </c>
      <c r="AE6" s="12">
        <v>17.420000000000002</v>
      </c>
      <c r="AF6" s="12">
        <v>10.14</v>
      </c>
      <c r="AG6" s="12">
        <v>10.62</v>
      </c>
      <c r="AH6" s="12">
        <v>8.65</v>
      </c>
      <c r="AI6" s="12">
        <v>7.93</v>
      </c>
      <c r="AJ6" s="12">
        <v>12.76</v>
      </c>
      <c r="AK6" s="12">
        <v>7.4</v>
      </c>
      <c r="AL6" s="12">
        <v>11.15</v>
      </c>
      <c r="AM6" s="12">
        <v>10.55</v>
      </c>
      <c r="AN6" s="12">
        <v>-3.41</v>
      </c>
      <c r="AO6" s="12">
        <v>7.1</v>
      </c>
      <c r="AP6" s="12">
        <v>-3.12</v>
      </c>
      <c r="AQ6" s="12">
        <v>13.42</v>
      </c>
      <c r="AR6" s="12">
        <v>11.15</v>
      </c>
      <c r="AS6" s="12">
        <v>8.64</v>
      </c>
      <c r="AT6" s="12">
        <v>2.2200000000000002</v>
      </c>
      <c r="AU6" s="12">
        <v>8.7100000000000009</v>
      </c>
      <c r="AV6" s="12">
        <v>10.66</v>
      </c>
      <c r="AW6" s="12">
        <v>5.2</v>
      </c>
      <c r="AX6" s="12">
        <v>12.52</v>
      </c>
      <c r="AY6" s="12">
        <v>2.08</v>
      </c>
      <c r="AZ6" s="12">
        <v>5.16</v>
      </c>
      <c r="BA6" s="12">
        <v>3.12</v>
      </c>
      <c r="BB6" s="12">
        <v>4.46</v>
      </c>
      <c r="BC6" s="12">
        <v>2.15</v>
      </c>
      <c r="BD6" s="12">
        <v>11.11</v>
      </c>
      <c r="BE6" s="12">
        <v>0.75</v>
      </c>
      <c r="BF6" s="12">
        <v>1.79</v>
      </c>
      <c r="BG6" s="12">
        <v>6.51</v>
      </c>
      <c r="BH6" s="12">
        <v>6.59</v>
      </c>
      <c r="BI6" s="12">
        <v>3.62</v>
      </c>
      <c r="BJ6" s="12">
        <v>5.39</v>
      </c>
      <c r="BK6" s="12">
        <v>4.71</v>
      </c>
      <c r="BL6" s="12">
        <v>9.09</v>
      </c>
      <c r="BM6" s="12">
        <v>12.41</v>
      </c>
      <c r="BN6" s="12">
        <v>3.28</v>
      </c>
      <c r="BO6" s="12">
        <v>5.79</v>
      </c>
      <c r="BP6" s="12">
        <v>1.76</v>
      </c>
      <c r="BQ6" s="12">
        <v>1.21</v>
      </c>
      <c r="BR6" s="12">
        <v>-0.51</v>
      </c>
      <c r="BS6" s="12">
        <v>8.6</v>
      </c>
      <c r="BT6" s="12">
        <v>9.56</v>
      </c>
      <c r="BU6" s="12">
        <v>-3.45</v>
      </c>
      <c r="BV6" s="12">
        <v>18.100000000000001</v>
      </c>
      <c r="BW6" s="12">
        <v>22.64</v>
      </c>
      <c r="BX6" s="12">
        <v>14.78</v>
      </c>
      <c r="BY6" s="12">
        <v>1.85</v>
      </c>
      <c r="BZ6" s="12">
        <v>-6.34</v>
      </c>
      <c r="CA6" s="12"/>
    </row>
    <row r="7" spans="1:79" x14ac:dyDescent="0.3">
      <c r="A7" s="12">
        <v>10</v>
      </c>
      <c r="B7" s="12">
        <v>22.16</v>
      </c>
      <c r="C7" s="12">
        <v>37.46</v>
      </c>
      <c r="D7" s="12">
        <v>1.84</v>
      </c>
      <c r="E7" s="12">
        <v>26.06</v>
      </c>
      <c r="F7" s="12">
        <v>13.65</v>
      </c>
      <c r="G7" s="12">
        <v>16.25</v>
      </c>
      <c r="H7" s="12">
        <v>27.79</v>
      </c>
      <c r="I7" s="12">
        <v>30.22</v>
      </c>
      <c r="J7" s="12">
        <v>23.99</v>
      </c>
      <c r="K7" s="12">
        <v>17.61</v>
      </c>
      <c r="L7" s="12">
        <v>41.15</v>
      </c>
      <c r="M7" s="12">
        <v>23.79</v>
      </c>
      <c r="N7" s="12">
        <v>59.18</v>
      </c>
      <c r="O7" s="12">
        <v>26.19</v>
      </c>
      <c r="P7" s="12">
        <v>47.89</v>
      </c>
      <c r="Q7" s="12">
        <v>17.61</v>
      </c>
      <c r="R7" s="12">
        <v>19.559999999999999</v>
      </c>
      <c r="S7" s="12">
        <v>36.97</v>
      </c>
      <c r="T7" s="12">
        <v>81.430000000000007</v>
      </c>
      <c r="U7" s="12">
        <v>40.18</v>
      </c>
      <c r="V7" s="12">
        <v>15.19</v>
      </c>
      <c r="W7" s="12">
        <v>-4.75</v>
      </c>
      <c r="X7" s="12">
        <v>12.81</v>
      </c>
      <c r="Y7" s="12">
        <v>-0.13</v>
      </c>
      <c r="Z7" s="12">
        <v>5.62</v>
      </c>
      <c r="AA7" s="12">
        <v>19.329999999999998</v>
      </c>
      <c r="AB7" s="12">
        <v>73.14</v>
      </c>
      <c r="AC7" s="12">
        <v>34.950000000000003</v>
      </c>
      <c r="AD7" s="12">
        <v>4.78</v>
      </c>
      <c r="AE7" s="12">
        <v>-2.2799999999999998</v>
      </c>
      <c r="AF7" s="12">
        <v>10.44</v>
      </c>
      <c r="AG7" s="12">
        <v>16.059999999999999</v>
      </c>
      <c r="AH7" s="12">
        <v>21.83</v>
      </c>
      <c r="AI7" s="12">
        <v>7.23</v>
      </c>
      <c r="AJ7" s="12">
        <v>12.9</v>
      </c>
      <c r="AK7" s="12">
        <v>7.69</v>
      </c>
      <c r="AL7" s="12">
        <v>17.260000000000002</v>
      </c>
      <c r="AM7" s="12">
        <v>17.46</v>
      </c>
      <c r="AN7" s="12">
        <v>-5.4</v>
      </c>
      <c r="AO7" s="12">
        <v>8.76</v>
      </c>
      <c r="AP7" s="12">
        <v>-2.67</v>
      </c>
      <c r="AQ7" s="12">
        <v>18.89</v>
      </c>
      <c r="AR7" s="12">
        <v>12.34</v>
      </c>
      <c r="AS7" s="12">
        <v>7.3</v>
      </c>
      <c r="AT7" s="12">
        <v>12.57</v>
      </c>
      <c r="AU7" s="12">
        <v>8.44</v>
      </c>
      <c r="AV7" s="12">
        <v>12.06</v>
      </c>
      <c r="AW7" s="12">
        <v>7.75</v>
      </c>
      <c r="AX7" s="12">
        <v>12.83</v>
      </c>
      <c r="AY7" s="12">
        <v>0.75</v>
      </c>
      <c r="AZ7" s="12">
        <v>-0.3</v>
      </c>
      <c r="BA7" s="12">
        <v>-35.65</v>
      </c>
      <c r="BB7" s="12">
        <v>-6.4</v>
      </c>
      <c r="BC7" s="12">
        <v>4.58</v>
      </c>
      <c r="BD7" s="12">
        <v>12.34</v>
      </c>
      <c r="BE7" s="12">
        <v>5.46</v>
      </c>
      <c r="BF7" s="12">
        <v>4.78</v>
      </c>
      <c r="BG7" s="12">
        <v>4.24</v>
      </c>
      <c r="BH7" s="12">
        <v>-1.64</v>
      </c>
      <c r="BI7" s="12">
        <v>4.6399999999999997</v>
      </c>
      <c r="BJ7" s="12">
        <v>13.41</v>
      </c>
      <c r="BK7" s="12">
        <v>10.69</v>
      </c>
      <c r="BL7" s="12">
        <v>13.41</v>
      </c>
      <c r="BM7" s="12">
        <v>12.98</v>
      </c>
      <c r="BN7" s="12">
        <v>13.38</v>
      </c>
      <c r="BO7" s="12">
        <v>9.92</v>
      </c>
      <c r="BP7" s="12">
        <v>5.73</v>
      </c>
      <c r="BQ7" s="12">
        <v>8.3699999999999992</v>
      </c>
      <c r="BR7" s="12">
        <v>0.1</v>
      </c>
      <c r="BS7" s="12">
        <v>17.46</v>
      </c>
      <c r="BT7" s="12">
        <v>10.65</v>
      </c>
      <c r="BU7" s="12">
        <v>8.6300000000000008</v>
      </c>
      <c r="BV7" s="12">
        <v>30.33</v>
      </c>
      <c r="BW7" s="12">
        <v>35.06</v>
      </c>
      <c r="BX7" s="12">
        <v>23.75</v>
      </c>
      <c r="BY7" s="12">
        <v>-0.5</v>
      </c>
      <c r="BZ7" s="12">
        <v>-4.62</v>
      </c>
      <c r="CA7" s="12"/>
    </row>
    <row r="8" spans="1:79" x14ac:dyDescent="0.3">
      <c r="A8" s="12">
        <v>12</v>
      </c>
      <c r="B8" s="12">
        <v>30.01</v>
      </c>
      <c r="C8" s="12">
        <v>56.98</v>
      </c>
      <c r="D8" s="12">
        <v>22.07</v>
      </c>
      <c r="E8" s="12">
        <v>25.79</v>
      </c>
      <c r="F8" s="12">
        <v>19.45</v>
      </c>
      <c r="G8" s="12">
        <v>30.7</v>
      </c>
      <c r="H8" s="12">
        <v>42.54</v>
      </c>
      <c r="I8" s="12">
        <v>41.71</v>
      </c>
      <c r="J8" s="12">
        <v>29.96</v>
      </c>
      <c r="K8" s="12">
        <v>27.96</v>
      </c>
      <c r="L8" s="12">
        <v>50.86</v>
      </c>
      <c r="M8" s="12">
        <v>25.44</v>
      </c>
      <c r="N8" s="12">
        <v>64.209999999999994</v>
      </c>
      <c r="O8" s="12">
        <v>33.950000000000003</v>
      </c>
      <c r="P8" s="12">
        <v>57.09</v>
      </c>
      <c r="Q8" s="12">
        <v>17.989999999999998</v>
      </c>
      <c r="R8" s="12">
        <v>24.73</v>
      </c>
      <c r="S8" s="12">
        <v>42.51</v>
      </c>
      <c r="T8" s="12">
        <v>88.72</v>
      </c>
      <c r="U8" s="12">
        <v>45.86</v>
      </c>
      <c r="V8" s="12">
        <v>21.87</v>
      </c>
      <c r="W8" s="12">
        <v>-6.73</v>
      </c>
      <c r="X8" s="12">
        <v>9.42</v>
      </c>
      <c r="Y8" s="12">
        <v>7.39</v>
      </c>
      <c r="Z8" s="12">
        <v>7.51</v>
      </c>
      <c r="AA8" s="12">
        <v>22.02</v>
      </c>
      <c r="AB8" s="12">
        <v>78.239999999999995</v>
      </c>
      <c r="AC8" s="12">
        <v>33.380000000000003</v>
      </c>
      <c r="AD8" s="12">
        <v>11.58</v>
      </c>
      <c r="AE8" s="12">
        <v>1.1399999999999999</v>
      </c>
      <c r="AF8" s="12">
        <v>13.87</v>
      </c>
      <c r="AG8" s="12">
        <v>24.42</v>
      </c>
      <c r="AH8" s="12">
        <v>43.97</v>
      </c>
      <c r="AI8" s="12">
        <v>9.4499999999999993</v>
      </c>
      <c r="AJ8" s="12">
        <v>15.19</v>
      </c>
      <c r="AK8" s="12">
        <v>9.9700000000000006</v>
      </c>
      <c r="AL8" s="12">
        <v>19.149999999999999</v>
      </c>
      <c r="AM8" s="12">
        <v>20.95</v>
      </c>
      <c r="AN8" s="12">
        <v>0.35</v>
      </c>
      <c r="AO8" s="12">
        <v>8.61</v>
      </c>
      <c r="AP8" s="12">
        <v>1.3</v>
      </c>
      <c r="AQ8" s="12">
        <v>19.29</v>
      </c>
      <c r="AR8" s="12">
        <v>15.79</v>
      </c>
      <c r="AS8" s="12">
        <v>7.7</v>
      </c>
      <c r="AT8" s="12">
        <v>14.21</v>
      </c>
      <c r="AU8" s="12">
        <v>6.45</v>
      </c>
      <c r="AV8" s="12">
        <v>19.239999999999998</v>
      </c>
      <c r="AW8" s="12">
        <v>8.65</v>
      </c>
      <c r="AX8" s="12">
        <v>14.62</v>
      </c>
      <c r="AY8" s="12">
        <v>2.86</v>
      </c>
      <c r="AZ8" s="12">
        <v>-0.93</v>
      </c>
      <c r="BA8" s="12">
        <v>-29.38</v>
      </c>
      <c r="BB8" s="12">
        <v>10.08</v>
      </c>
      <c r="BC8" s="12">
        <v>5.07</v>
      </c>
      <c r="BD8" s="12">
        <v>8.8800000000000008</v>
      </c>
      <c r="BE8" s="12">
        <v>8.31</v>
      </c>
      <c r="BF8" s="12">
        <v>4.74</v>
      </c>
      <c r="BG8" s="12">
        <v>5.39</v>
      </c>
      <c r="BH8" s="12">
        <v>2.4500000000000002</v>
      </c>
      <c r="BI8" s="12">
        <v>4.84</v>
      </c>
      <c r="BJ8" s="12">
        <v>26.06</v>
      </c>
      <c r="BK8" s="12">
        <v>18.579999999999998</v>
      </c>
      <c r="BL8" s="12">
        <v>19.350000000000001</v>
      </c>
      <c r="BM8" s="12">
        <v>16.98</v>
      </c>
      <c r="BN8" s="12">
        <v>24.94</v>
      </c>
      <c r="BO8" s="12">
        <v>8.99</v>
      </c>
      <c r="BP8" s="12">
        <v>12.05</v>
      </c>
      <c r="BQ8" s="12">
        <v>6.69</v>
      </c>
      <c r="BR8" s="12">
        <v>0.36</v>
      </c>
      <c r="BS8" s="12">
        <v>32.119999999999997</v>
      </c>
      <c r="BT8" s="12">
        <v>17.899999999999999</v>
      </c>
      <c r="BU8" s="12">
        <v>18.36</v>
      </c>
      <c r="BV8" s="12">
        <v>51.78</v>
      </c>
      <c r="BW8" s="12">
        <v>44.49</v>
      </c>
      <c r="BX8" s="12">
        <v>32.15</v>
      </c>
      <c r="BY8" s="12">
        <v>0.38</v>
      </c>
      <c r="BZ8" s="12">
        <v>3.86</v>
      </c>
      <c r="CA8" s="12"/>
    </row>
    <row r="9" spans="1:79" x14ac:dyDescent="0.3">
      <c r="A9" s="12">
        <v>14</v>
      </c>
      <c r="B9" s="12">
        <v>32.74</v>
      </c>
      <c r="C9" s="12">
        <v>49.05</v>
      </c>
      <c r="D9" s="12">
        <v>26.03</v>
      </c>
      <c r="E9" s="12">
        <v>38.19</v>
      </c>
      <c r="F9" s="12">
        <v>17.02</v>
      </c>
      <c r="G9" s="12">
        <v>31.82</v>
      </c>
      <c r="H9" s="12">
        <v>49.39</v>
      </c>
      <c r="I9" s="12">
        <v>51.53</v>
      </c>
      <c r="J9" s="12">
        <v>37.89</v>
      </c>
      <c r="K9" s="12">
        <v>23.34</v>
      </c>
      <c r="L9" s="12">
        <v>52.35</v>
      </c>
      <c r="M9" s="12">
        <v>35.159999999999997</v>
      </c>
      <c r="N9" s="12">
        <v>54.17</v>
      </c>
      <c r="O9" s="12">
        <v>39.840000000000003</v>
      </c>
      <c r="P9" s="12">
        <v>63.78</v>
      </c>
      <c r="Q9" s="12">
        <v>20.72</v>
      </c>
      <c r="R9" s="12">
        <v>29.17</v>
      </c>
      <c r="S9" s="12">
        <v>42.96</v>
      </c>
      <c r="T9" s="12">
        <v>95.67</v>
      </c>
      <c r="U9" s="12">
        <v>50.24</v>
      </c>
      <c r="V9" s="12">
        <v>27.61</v>
      </c>
      <c r="W9" s="12">
        <v>-3.45</v>
      </c>
      <c r="X9" s="12">
        <v>20.58</v>
      </c>
      <c r="Y9" s="12">
        <v>18.18</v>
      </c>
      <c r="Z9" s="12">
        <v>5.44</v>
      </c>
      <c r="AA9" s="12">
        <v>27.15</v>
      </c>
      <c r="AB9" s="12">
        <v>84.78</v>
      </c>
      <c r="AC9" s="12">
        <v>36.549999999999997</v>
      </c>
      <c r="AD9" s="12">
        <v>16.43</v>
      </c>
      <c r="AE9" s="12">
        <v>1.1399999999999999</v>
      </c>
      <c r="AF9" s="12">
        <v>19.579999999999998</v>
      </c>
      <c r="AG9" s="12">
        <v>30.18</v>
      </c>
      <c r="AH9" s="12">
        <v>45.05</v>
      </c>
      <c r="AI9" s="12">
        <v>10.95</v>
      </c>
      <c r="AJ9" s="12">
        <v>13.83</v>
      </c>
      <c r="AK9" s="12">
        <v>8.25</v>
      </c>
      <c r="AL9" s="12">
        <v>15.45</v>
      </c>
      <c r="AM9" s="12">
        <v>21.42</v>
      </c>
      <c r="AN9" s="12">
        <v>1.21</v>
      </c>
      <c r="AO9" s="12">
        <v>6.18</v>
      </c>
      <c r="AP9" s="12">
        <v>7.0000000000000007E-2</v>
      </c>
      <c r="AQ9" s="12">
        <v>15.97</v>
      </c>
      <c r="AR9" s="12">
        <v>18.46</v>
      </c>
      <c r="AS9" s="12">
        <v>5.99</v>
      </c>
      <c r="AT9" s="12">
        <v>27.04</v>
      </c>
      <c r="AU9" s="12">
        <v>10.199999999999999</v>
      </c>
      <c r="AV9" s="12">
        <v>24.67</v>
      </c>
      <c r="AW9" s="12">
        <v>17.100000000000001</v>
      </c>
      <c r="AX9" s="12">
        <v>15.83</v>
      </c>
      <c r="AY9" s="12">
        <v>3.7</v>
      </c>
      <c r="AZ9" s="12">
        <v>5.54</v>
      </c>
      <c r="BA9" s="12">
        <v>-20.27</v>
      </c>
      <c r="BB9" s="12">
        <v>24.31</v>
      </c>
      <c r="BC9" s="12">
        <v>9.11</v>
      </c>
      <c r="BD9" s="12">
        <v>7.18</v>
      </c>
      <c r="BE9" s="12">
        <v>13.64</v>
      </c>
      <c r="BF9" s="12">
        <v>0.98</v>
      </c>
      <c r="BG9" s="12">
        <v>12.05</v>
      </c>
      <c r="BH9" s="12">
        <v>3.51</v>
      </c>
      <c r="BI9" s="12">
        <v>9.89</v>
      </c>
      <c r="BJ9" s="12">
        <v>33.340000000000003</v>
      </c>
      <c r="BK9" s="12">
        <v>12.65</v>
      </c>
      <c r="BL9" s="12">
        <v>24.21</v>
      </c>
      <c r="BM9" s="12">
        <v>22.69</v>
      </c>
      <c r="BN9" s="12">
        <v>30.34</v>
      </c>
      <c r="BO9" s="12">
        <v>8.83</v>
      </c>
      <c r="BP9" s="12">
        <v>16.61</v>
      </c>
      <c r="BQ9" s="12">
        <v>11.56</v>
      </c>
      <c r="BR9" s="12">
        <v>0.69</v>
      </c>
      <c r="BS9" s="12">
        <v>37.82</v>
      </c>
      <c r="BT9" s="12">
        <v>24.55</v>
      </c>
      <c r="BU9" s="12">
        <v>33.270000000000003</v>
      </c>
      <c r="BV9" s="12">
        <v>60.72</v>
      </c>
      <c r="BW9" s="12">
        <v>48.68</v>
      </c>
      <c r="BX9" s="12">
        <v>35.130000000000003</v>
      </c>
      <c r="BY9" s="12">
        <v>-0.67</v>
      </c>
      <c r="BZ9" s="12">
        <v>10.35</v>
      </c>
      <c r="CA9" s="12"/>
    </row>
    <row r="10" spans="1:79" x14ac:dyDescent="0.3">
      <c r="A10" s="12">
        <v>16</v>
      </c>
      <c r="B10" s="12">
        <v>34.869999999999997</v>
      </c>
      <c r="C10" s="12">
        <v>63.08</v>
      </c>
      <c r="D10" s="12">
        <v>29.4</v>
      </c>
      <c r="E10" s="12">
        <v>38.869999999999997</v>
      </c>
      <c r="F10" s="12">
        <v>24.19</v>
      </c>
      <c r="G10" s="12">
        <v>37.56</v>
      </c>
      <c r="H10" s="12">
        <v>54.08</v>
      </c>
      <c r="I10" s="12">
        <v>55.09</v>
      </c>
      <c r="J10" s="12">
        <v>39.630000000000003</v>
      </c>
      <c r="K10" s="12">
        <v>36.29</v>
      </c>
      <c r="L10" s="12">
        <v>64.44</v>
      </c>
      <c r="M10" s="12">
        <v>39.340000000000003</v>
      </c>
      <c r="N10" s="12">
        <v>68.709999999999994</v>
      </c>
      <c r="O10" s="12">
        <v>44.67</v>
      </c>
      <c r="P10" s="12">
        <v>66.08</v>
      </c>
      <c r="Q10" s="12">
        <v>17.920000000000002</v>
      </c>
      <c r="R10" s="12">
        <v>35.71</v>
      </c>
      <c r="S10" s="12">
        <v>43.02</v>
      </c>
      <c r="T10" s="12">
        <v>87.26</v>
      </c>
      <c r="U10" s="12">
        <v>50.38</v>
      </c>
      <c r="V10" s="12">
        <v>36.700000000000003</v>
      </c>
      <c r="W10" s="12">
        <v>-1.3</v>
      </c>
      <c r="X10" s="12">
        <v>23.16</v>
      </c>
      <c r="Y10" s="12">
        <v>28.87</v>
      </c>
      <c r="Z10" s="12">
        <v>11.1</v>
      </c>
      <c r="AA10" s="12">
        <v>31.73</v>
      </c>
      <c r="AB10" s="12">
        <v>78.13</v>
      </c>
      <c r="AC10" s="12">
        <v>39.340000000000003</v>
      </c>
      <c r="AD10" s="12">
        <v>21.53</v>
      </c>
      <c r="AE10" s="12">
        <v>25.99</v>
      </c>
      <c r="AF10" s="12">
        <v>25.79</v>
      </c>
      <c r="AG10" s="12">
        <v>34.770000000000003</v>
      </c>
      <c r="AH10" s="12">
        <v>48.79</v>
      </c>
      <c r="AI10" s="12">
        <v>9.56</v>
      </c>
      <c r="AJ10" s="12">
        <v>15.61</v>
      </c>
      <c r="AK10" s="12">
        <v>7.35</v>
      </c>
      <c r="AL10" s="12">
        <v>19.27</v>
      </c>
      <c r="AM10" s="12">
        <v>23.91</v>
      </c>
      <c r="AN10" s="12">
        <v>5.72</v>
      </c>
      <c r="AO10" s="12">
        <v>12.55</v>
      </c>
      <c r="AP10" s="12">
        <v>3.89</v>
      </c>
      <c r="AQ10" s="12">
        <v>20.94</v>
      </c>
      <c r="AR10" s="12">
        <v>27.24</v>
      </c>
      <c r="AS10" s="12">
        <v>1.31</v>
      </c>
      <c r="AT10" s="12">
        <v>30.54</v>
      </c>
      <c r="AU10" s="12">
        <v>8.5399999999999991</v>
      </c>
      <c r="AV10" s="12">
        <v>25.63</v>
      </c>
      <c r="AW10" s="12">
        <v>21.96</v>
      </c>
      <c r="AX10" s="12">
        <v>16.57</v>
      </c>
      <c r="AY10" s="12">
        <v>4.1100000000000003</v>
      </c>
      <c r="AZ10" s="12">
        <v>10.82</v>
      </c>
      <c r="BA10" s="12">
        <v>-10.130000000000001</v>
      </c>
      <c r="BB10" s="12">
        <v>25.52</v>
      </c>
      <c r="BC10" s="12">
        <v>9.48</v>
      </c>
      <c r="BD10" s="12">
        <v>5.95</v>
      </c>
      <c r="BE10" s="12">
        <v>9.39</v>
      </c>
      <c r="BF10" s="12">
        <v>9.43</v>
      </c>
      <c r="BG10" s="12">
        <v>16.88</v>
      </c>
      <c r="BH10" s="12">
        <v>6.75</v>
      </c>
      <c r="BI10" s="12">
        <v>12.51</v>
      </c>
      <c r="BJ10" s="12">
        <v>26.79</v>
      </c>
      <c r="BK10" s="12">
        <v>32.04</v>
      </c>
      <c r="BL10" s="12">
        <v>36.520000000000003</v>
      </c>
      <c r="BM10" s="12">
        <v>26.44</v>
      </c>
      <c r="BN10" s="12">
        <v>34.159999999999997</v>
      </c>
      <c r="BO10" s="12">
        <v>8.2799999999999994</v>
      </c>
      <c r="BP10" s="12">
        <v>21.81</v>
      </c>
      <c r="BQ10" s="12">
        <v>16.43</v>
      </c>
      <c r="BR10" s="12">
        <v>0.72</v>
      </c>
      <c r="BS10" s="12">
        <v>47</v>
      </c>
      <c r="BT10" s="12">
        <v>29.4</v>
      </c>
      <c r="BU10" s="12">
        <v>44.51</v>
      </c>
      <c r="BV10" s="12">
        <v>67.83</v>
      </c>
      <c r="BW10" s="12">
        <v>50.85</v>
      </c>
      <c r="BX10" s="12">
        <v>45.76</v>
      </c>
      <c r="BY10" s="12">
        <v>0.99</v>
      </c>
      <c r="BZ10" s="12">
        <v>17.75</v>
      </c>
      <c r="CA10" s="12"/>
    </row>
    <row r="11" spans="1:79" x14ac:dyDescent="0.3">
      <c r="A11" s="12">
        <v>18</v>
      </c>
      <c r="B11" s="12">
        <v>39.49</v>
      </c>
      <c r="C11" s="12">
        <v>61.56</v>
      </c>
      <c r="D11" s="12">
        <v>41.47</v>
      </c>
      <c r="E11" s="12">
        <v>37.590000000000003</v>
      </c>
      <c r="F11" s="12">
        <v>27.64</v>
      </c>
      <c r="G11" s="12">
        <v>52.19</v>
      </c>
      <c r="H11" s="12">
        <v>56.59</v>
      </c>
      <c r="I11" s="12">
        <v>58.3</v>
      </c>
      <c r="J11" s="12">
        <v>46.23</v>
      </c>
      <c r="K11" s="12">
        <v>42.15</v>
      </c>
      <c r="L11" s="12">
        <v>61.37</v>
      </c>
      <c r="M11" s="12">
        <v>43.55</v>
      </c>
      <c r="N11" s="12">
        <v>66.790000000000006</v>
      </c>
      <c r="O11" s="12">
        <v>46.16</v>
      </c>
      <c r="P11" s="12">
        <v>69.8</v>
      </c>
      <c r="Q11" s="12">
        <v>22.41</v>
      </c>
      <c r="R11" s="12">
        <v>39.130000000000003</v>
      </c>
      <c r="S11" s="12">
        <v>42.13</v>
      </c>
      <c r="T11" s="12">
        <v>82.7</v>
      </c>
      <c r="U11" s="12">
        <v>53.62</v>
      </c>
      <c r="V11" s="12">
        <v>31.18</v>
      </c>
      <c r="W11" s="12">
        <v>-0.5</v>
      </c>
      <c r="X11" s="12">
        <v>24.78</v>
      </c>
      <c r="Y11" s="12">
        <v>18.02</v>
      </c>
      <c r="Z11" s="12">
        <v>12.04</v>
      </c>
      <c r="AA11" s="12">
        <v>34.17</v>
      </c>
      <c r="AB11" s="12">
        <v>82.48</v>
      </c>
      <c r="AC11" s="12">
        <v>45.08</v>
      </c>
      <c r="AD11" s="12">
        <v>27.81</v>
      </c>
      <c r="AE11" s="12">
        <v>52.05</v>
      </c>
      <c r="AF11" s="12">
        <v>29.28</v>
      </c>
      <c r="AG11" s="12">
        <v>41.41</v>
      </c>
      <c r="AH11" s="12">
        <v>45.08</v>
      </c>
      <c r="AI11" s="12">
        <v>9.7899999999999991</v>
      </c>
      <c r="AJ11" s="12">
        <v>16.78</v>
      </c>
      <c r="AK11" s="12">
        <v>7.98</v>
      </c>
      <c r="AL11" s="12">
        <v>19.8</v>
      </c>
      <c r="AM11" s="12">
        <v>23.35</v>
      </c>
      <c r="AN11" s="12">
        <v>13.13</v>
      </c>
      <c r="AO11" s="12">
        <v>12.9</v>
      </c>
      <c r="AP11" s="12">
        <v>4.9400000000000004</v>
      </c>
      <c r="AQ11" s="12">
        <v>21.25</v>
      </c>
      <c r="AR11" s="12">
        <v>30.15</v>
      </c>
      <c r="AS11" s="12">
        <v>1.99</v>
      </c>
      <c r="AT11" s="12">
        <v>34.96</v>
      </c>
      <c r="AU11" s="12">
        <v>10.59</v>
      </c>
      <c r="AV11" s="12">
        <v>22.04</v>
      </c>
      <c r="AW11" s="12">
        <v>22.69</v>
      </c>
      <c r="AX11" s="12">
        <v>18.47</v>
      </c>
      <c r="AY11" s="12">
        <v>5.14</v>
      </c>
      <c r="AZ11" s="12">
        <v>20.64</v>
      </c>
      <c r="BA11" s="12">
        <v>-1.9</v>
      </c>
      <c r="BB11" s="12">
        <v>20.399999999999999</v>
      </c>
      <c r="BC11" s="12">
        <v>5.85</v>
      </c>
      <c r="BD11" s="12">
        <v>9.77</v>
      </c>
      <c r="BE11" s="12">
        <v>11.06</v>
      </c>
      <c r="BF11" s="12">
        <v>14.61</v>
      </c>
      <c r="BG11" s="12">
        <v>15.32</v>
      </c>
      <c r="BH11" s="12">
        <v>9.23</v>
      </c>
      <c r="BI11" s="12">
        <v>20.9</v>
      </c>
      <c r="BJ11" s="12">
        <v>41.42</v>
      </c>
      <c r="BK11" s="12">
        <v>36.54</v>
      </c>
      <c r="BL11" s="12">
        <v>42.67</v>
      </c>
      <c r="BM11" s="12">
        <v>31.79</v>
      </c>
      <c r="BN11" s="12">
        <v>49.89</v>
      </c>
      <c r="BO11" s="12">
        <v>7.77</v>
      </c>
      <c r="BP11" s="12">
        <v>28.31</v>
      </c>
      <c r="BQ11" s="12">
        <v>21.39</v>
      </c>
      <c r="BR11" s="12">
        <v>1.1200000000000001</v>
      </c>
      <c r="BS11" s="12">
        <v>47.03</v>
      </c>
      <c r="BT11" s="12">
        <v>32.24</v>
      </c>
      <c r="BU11" s="12">
        <v>50.77</v>
      </c>
      <c r="BV11" s="12">
        <v>62.25</v>
      </c>
      <c r="BW11" s="12">
        <v>60.43</v>
      </c>
      <c r="BX11" s="12">
        <v>49.56</v>
      </c>
      <c r="BY11" s="12">
        <v>6.83</v>
      </c>
      <c r="BZ11" s="12">
        <v>23.4</v>
      </c>
      <c r="CA11" s="12"/>
    </row>
    <row r="12" spans="1:79" x14ac:dyDescent="0.3">
      <c r="A12" s="12">
        <v>20</v>
      </c>
      <c r="B12" s="12">
        <v>43.16</v>
      </c>
      <c r="C12" s="12">
        <v>67.650000000000006</v>
      </c>
      <c r="D12" s="12">
        <v>43.79</v>
      </c>
      <c r="E12" s="12">
        <v>36.93</v>
      </c>
      <c r="F12" s="12">
        <v>26.38</v>
      </c>
      <c r="G12" s="12">
        <v>49.76</v>
      </c>
      <c r="H12" s="12">
        <v>58.27</v>
      </c>
      <c r="I12" s="12">
        <v>62.01</v>
      </c>
      <c r="J12" s="12">
        <v>47.53</v>
      </c>
      <c r="K12" s="12">
        <v>50.42</v>
      </c>
      <c r="L12" s="12">
        <v>61.68</v>
      </c>
      <c r="M12" s="12">
        <v>44.32</v>
      </c>
      <c r="N12" s="12">
        <v>66.7</v>
      </c>
      <c r="O12" s="12">
        <v>55.63</v>
      </c>
      <c r="P12" s="12">
        <v>72.510000000000005</v>
      </c>
      <c r="Q12" s="12">
        <v>20.75</v>
      </c>
      <c r="R12" s="12">
        <v>38.82</v>
      </c>
      <c r="S12" s="12">
        <v>40.46</v>
      </c>
      <c r="T12" s="12">
        <v>73.58</v>
      </c>
      <c r="U12" s="12">
        <v>58.39</v>
      </c>
      <c r="V12" s="12">
        <v>49.43</v>
      </c>
      <c r="W12" s="12">
        <v>-0.25</v>
      </c>
      <c r="X12" s="12">
        <v>28.17</v>
      </c>
      <c r="Y12" s="12">
        <v>35.770000000000003</v>
      </c>
      <c r="Z12" s="12">
        <v>12.71</v>
      </c>
      <c r="AA12" s="12">
        <v>38.6</v>
      </c>
      <c r="AB12" s="12">
        <v>85.81</v>
      </c>
      <c r="AC12" s="12">
        <v>48.87</v>
      </c>
      <c r="AD12" s="12">
        <v>31.38</v>
      </c>
      <c r="AE12" s="12">
        <v>52.95</v>
      </c>
      <c r="AF12" s="12">
        <v>34.51</v>
      </c>
      <c r="AG12" s="12">
        <v>54.13</v>
      </c>
      <c r="AH12" s="12">
        <v>49.43</v>
      </c>
      <c r="AI12" s="12">
        <v>10.199999999999999</v>
      </c>
      <c r="AJ12" s="12">
        <v>17</v>
      </c>
      <c r="AK12" s="12">
        <v>8.61</v>
      </c>
      <c r="AL12" s="12">
        <v>22.84</v>
      </c>
      <c r="AM12" s="12">
        <v>28.01</v>
      </c>
      <c r="AN12" s="12">
        <v>20.5</v>
      </c>
      <c r="AO12" s="12">
        <v>14.71</v>
      </c>
      <c r="AP12" s="12">
        <v>6.28</v>
      </c>
      <c r="AQ12" s="12">
        <v>17.04</v>
      </c>
      <c r="AR12" s="12">
        <v>33.33</v>
      </c>
      <c r="AS12" s="12">
        <v>2.69</v>
      </c>
      <c r="AT12" s="12">
        <v>38.880000000000003</v>
      </c>
      <c r="AU12" s="12">
        <v>9.7799999999999994</v>
      </c>
      <c r="AV12" s="12">
        <v>32.6</v>
      </c>
      <c r="AW12" s="12">
        <v>25.74</v>
      </c>
      <c r="AX12" s="12">
        <v>26.06</v>
      </c>
      <c r="AY12" s="12">
        <v>7.93</v>
      </c>
      <c r="AZ12" s="12">
        <v>24.93</v>
      </c>
      <c r="BA12" s="12">
        <v>1.69</v>
      </c>
      <c r="BB12" s="12">
        <v>30.05</v>
      </c>
      <c r="BC12" s="12">
        <v>15.57</v>
      </c>
      <c r="BD12" s="12">
        <v>16.52</v>
      </c>
      <c r="BE12" s="12">
        <v>12.53</v>
      </c>
      <c r="BF12" s="12">
        <v>10.4</v>
      </c>
      <c r="BG12" s="12">
        <v>12.19</v>
      </c>
      <c r="BH12" s="12">
        <v>22.74</v>
      </c>
      <c r="BI12" s="12">
        <v>29.37</v>
      </c>
      <c r="BJ12" s="12">
        <v>50.66</v>
      </c>
      <c r="BK12" s="12">
        <v>45.49</v>
      </c>
      <c r="BL12" s="12">
        <v>51.72</v>
      </c>
      <c r="BM12" s="12">
        <v>33.06</v>
      </c>
      <c r="BN12" s="12">
        <v>55.17</v>
      </c>
      <c r="BO12" s="12">
        <v>5.23</v>
      </c>
      <c r="BP12" s="12">
        <v>33.49</v>
      </c>
      <c r="BQ12" s="12">
        <v>27.48</v>
      </c>
      <c r="BR12" s="12">
        <v>1.08</v>
      </c>
      <c r="BS12" s="12">
        <v>54.54</v>
      </c>
      <c r="BT12" s="12">
        <v>36.700000000000003</v>
      </c>
      <c r="BU12" s="12">
        <v>58.16</v>
      </c>
      <c r="BV12" s="12">
        <v>87.7</v>
      </c>
      <c r="BW12" s="12">
        <v>52.66</v>
      </c>
      <c r="BX12" s="12">
        <v>55.48</v>
      </c>
      <c r="BY12" s="12">
        <v>15.33</v>
      </c>
      <c r="BZ12" s="12">
        <v>28.95</v>
      </c>
      <c r="CA12" s="12"/>
    </row>
    <row r="13" spans="1:79" x14ac:dyDescent="0.3">
      <c r="A13" s="12">
        <v>22</v>
      </c>
      <c r="B13" s="12">
        <v>46.62</v>
      </c>
      <c r="C13" s="12">
        <v>68.819999999999993</v>
      </c>
      <c r="D13" s="12">
        <v>51.73</v>
      </c>
      <c r="E13" s="12">
        <v>40.98</v>
      </c>
      <c r="F13" s="12">
        <v>37.270000000000003</v>
      </c>
      <c r="G13" s="12">
        <v>50.68</v>
      </c>
      <c r="H13" s="12">
        <v>61.27</v>
      </c>
      <c r="I13" s="12">
        <v>63.63</v>
      </c>
      <c r="J13" s="12">
        <v>51.05</v>
      </c>
      <c r="K13" s="12">
        <v>52.56</v>
      </c>
      <c r="L13" s="12">
        <v>67.27</v>
      </c>
      <c r="M13" s="12">
        <v>47.93</v>
      </c>
      <c r="N13" s="12">
        <v>67.81</v>
      </c>
      <c r="O13" s="12">
        <v>58.2</v>
      </c>
      <c r="P13" s="12">
        <v>75.11</v>
      </c>
      <c r="Q13" s="12">
        <v>24.19</v>
      </c>
      <c r="R13" s="12">
        <v>38.130000000000003</v>
      </c>
      <c r="S13" s="12">
        <v>47.56</v>
      </c>
      <c r="T13" s="12">
        <v>78.47</v>
      </c>
      <c r="U13" s="12">
        <v>58.52</v>
      </c>
      <c r="V13" s="12">
        <v>47.81</v>
      </c>
      <c r="W13" s="12">
        <v>4.25</v>
      </c>
      <c r="X13" s="12">
        <v>22.88</v>
      </c>
      <c r="Y13" s="12">
        <v>32.61</v>
      </c>
      <c r="Z13" s="12">
        <v>13.66</v>
      </c>
      <c r="AA13" s="12">
        <v>40.98</v>
      </c>
      <c r="AB13" s="12">
        <v>68.989999999999995</v>
      </c>
      <c r="AC13" s="12">
        <v>46.71</v>
      </c>
      <c r="AD13" s="12">
        <v>33.229999999999997</v>
      </c>
      <c r="AE13" s="12">
        <v>60.66</v>
      </c>
      <c r="AF13" s="12">
        <v>39.24</v>
      </c>
      <c r="AG13" s="12">
        <v>67.34</v>
      </c>
      <c r="AH13" s="12">
        <v>55.5</v>
      </c>
      <c r="AI13" s="12">
        <v>11.17</v>
      </c>
      <c r="AJ13" s="12">
        <v>16.02</v>
      </c>
      <c r="AK13" s="12">
        <v>8.98</v>
      </c>
      <c r="AL13" s="12">
        <v>25.24</v>
      </c>
      <c r="AM13" s="12">
        <v>30.06</v>
      </c>
      <c r="AN13" s="12">
        <v>27.25</v>
      </c>
      <c r="AO13" s="12">
        <v>15</v>
      </c>
      <c r="AP13" s="12">
        <v>8.7799999999999994</v>
      </c>
      <c r="AQ13" s="12">
        <v>15.76</v>
      </c>
      <c r="AR13" s="12">
        <v>37.79</v>
      </c>
      <c r="AS13" s="12">
        <v>1.91</v>
      </c>
      <c r="AT13" s="12">
        <v>44.87</v>
      </c>
      <c r="AU13" s="12">
        <v>9.84</v>
      </c>
      <c r="AV13" s="12">
        <v>40.9</v>
      </c>
      <c r="AW13" s="12">
        <v>35.08</v>
      </c>
      <c r="AX13" s="12">
        <v>29.29</v>
      </c>
      <c r="AY13" s="12">
        <v>9.09</v>
      </c>
      <c r="AZ13" s="12">
        <v>32.03</v>
      </c>
      <c r="BA13" s="12">
        <v>6.38</v>
      </c>
      <c r="BB13" s="12">
        <v>34.24</v>
      </c>
      <c r="BC13" s="12">
        <v>11.95</v>
      </c>
      <c r="BD13" s="12">
        <v>17.98</v>
      </c>
      <c r="BE13" s="12">
        <v>9.86</v>
      </c>
      <c r="BF13" s="12">
        <v>29.82</v>
      </c>
      <c r="BG13" s="12">
        <v>13.8</v>
      </c>
      <c r="BH13" s="12">
        <v>29.14</v>
      </c>
      <c r="BI13" s="12">
        <v>28.58</v>
      </c>
      <c r="BJ13" s="12">
        <v>53.44</v>
      </c>
      <c r="BK13" s="12">
        <v>49.26</v>
      </c>
      <c r="BL13" s="12">
        <v>55.66</v>
      </c>
      <c r="BM13" s="12">
        <v>38</v>
      </c>
      <c r="BN13" s="12">
        <v>57.31</v>
      </c>
      <c r="BO13" s="12">
        <v>4.18</v>
      </c>
      <c r="BP13" s="12">
        <v>38.03</v>
      </c>
      <c r="BQ13" s="12">
        <v>34.979999999999997</v>
      </c>
      <c r="BR13" s="12">
        <v>-1.4</v>
      </c>
      <c r="BS13" s="12">
        <v>53.53</v>
      </c>
      <c r="BT13" s="12">
        <v>43.5</v>
      </c>
      <c r="BU13" s="12">
        <v>48.02</v>
      </c>
      <c r="BV13" s="12">
        <v>77.209999999999994</v>
      </c>
      <c r="BW13" s="12">
        <v>50.83</v>
      </c>
      <c r="BX13" s="12">
        <v>56.08</v>
      </c>
      <c r="BY13" s="12">
        <v>21.39</v>
      </c>
      <c r="BZ13" s="12">
        <v>28.87</v>
      </c>
      <c r="CA13" s="12"/>
    </row>
    <row r="14" spans="1:79" x14ac:dyDescent="0.3">
      <c r="A14" s="12">
        <v>24</v>
      </c>
      <c r="B14" s="12">
        <v>51.77</v>
      </c>
      <c r="C14" s="12">
        <v>71.069999999999993</v>
      </c>
      <c r="D14" s="12">
        <v>49.96</v>
      </c>
      <c r="E14" s="12">
        <v>43.78</v>
      </c>
      <c r="F14" s="12">
        <v>41.39</v>
      </c>
      <c r="G14" s="12">
        <v>56.45</v>
      </c>
      <c r="H14" s="12">
        <v>62.94</v>
      </c>
      <c r="I14" s="12">
        <v>57.55</v>
      </c>
      <c r="J14" s="12">
        <v>48.39</v>
      </c>
      <c r="K14" s="12">
        <v>54.55</v>
      </c>
      <c r="L14" s="12">
        <v>69.36</v>
      </c>
      <c r="M14" s="12">
        <v>50.33</v>
      </c>
      <c r="N14" s="12">
        <v>66.59</v>
      </c>
      <c r="O14" s="12">
        <v>60.51</v>
      </c>
      <c r="P14" s="12">
        <v>76.23</v>
      </c>
      <c r="Q14" s="12">
        <v>24.49</v>
      </c>
      <c r="R14" s="12">
        <v>51.32</v>
      </c>
      <c r="S14" s="12">
        <v>45.7</v>
      </c>
      <c r="T14" s="12">
        <v>75.489999999999995</v>
      </c>
      <c r="U14" s="12">
        <v>60.53</v>
      </c>
      <c r="V14" s="12">
        <v>53.53</v>
      </c>
      <c r="W14" s="12">
        <v>3.96</v>
      </c>
      <c r="X14" s="12">
        <v>17.71</v>
      </c>
      <c r="Y14" s="12">
        <v>38.85</v>
      </c>
      <c r="Z14" s="12">
        <v>18.510000000000002</v>
      </c>
      <c r="AA14" s="12">
        <v>44.84</v>
      </c>
      <c r="AB14" s="12">
        <v>84.2</v>
      </c>
      <c r="AC14" s="12">
        <v>57.03</v>
      </c>
      <c r="AD14" s="12">
        <v>39.53</v>
      </c>
      <c r="AE14" s="12">
        <v>49.98</v>
      </c>
      <c r="AF14" s="12">
        <v>43.22</v>
      </c>
      <c r="AG14" s="12">
        <v>68.31</v>
      </c>
      <c r="AH14" s="12">
        <v>54.15</v>
      </c>
      <c r="AI14" s="12">
        <v>9.4499999999999993</v>
      </c>
      <c r="AJ14" s="12">
        <v>17.11</v>
      </c>
      <c r="AK14" s="12">
        <v>9.1</v>
      </c>
      <c r="AL14" s="12">
        <v>28.7</v>
      </c>
      <c r="AM14" s="12">
        <v>30.26</v>
      </c>
      <c r="AN14" s="12">
        <v>33.65</v>
      </c>
      <c r="AO14" s="12">
        <v>15.94</v>
      </c>
      <c r="AP14" s="12">
        <v>6.98</v>
      </c>
      <c r="AQ14" s="12">
        <v>11.49</v>
      </c>
      <c r="AR14" s="12">
        <v>42.04</v>
      </c>
      <c r="AS14" s="12">
        <v>2.2000000000000002</v>
      </c>
      <c r="AT14" s="12">
        <v>48.45</v>
      </c>
      <c r="AU14" s="12">
        <v>7.81</v>
      </c>
      <c r="AV14" s="12">
        <v>34.6</v>
      </c>
      <c r="AW14" s="12">
        <v>33.950000000000003</v>
      </c>
      <c r="AX14" s="12">
        <v>38.92</v>
      </c>
      <c r="AY14" s="12">
        <v>16.22</v>
      </c>
      <c r="AZ14" s="12">
        <v>34.090000000000003</v>
      </c>
      <c r="BA14" s="12">
        <v>13.62</v>
      </c>
      <c r="BB14" s="12">
        <v>27.91</v>
      </c>
      <c r="BC14" s="12">
        <v>11.56</v>
      </c>
      <c r="BD14" s="12">
        <v>24.61</v>
      </c>
      <c r="BE14" s="12">
        <v>12.33</v>
      </c>
      <c r="BF14" s="12">
        <v>32.369999999999997</v>
      </c>
      <c r="BG14" s="12">
        <v>13.69</v>
      </c>
      <c r="BH14" s="12">
        <v>41.93</v>
      </c>
      <c r="BI14" s="12">
        <v>37.69</v>
      </c>
      <c r="BJ14" s="12">
        <v>59.32</v>
      </c>
      <c r="BK14" s="12">
        <v>54.55</v>
      </c>
      <c r="BL14" s="12">
        <v>57.65</v>
      </c>
      <c r="BM14" s="12">
        <v>38</v>
      </c>
      <c r="BN14" s="12">
        <v>59.88</v>
      </c>
      <c r="BO14" s="12">
        <v>1.97</v>
      </c>
      <c r="BP14" s="12">
        <v>46.18</v>
      </c>
      <c r="BQ14" s="12">
        <v>38.42</v>
      </c>
      <c r="BR14" s="12">
        <v>-2.2799999999999998</v>
      </c>
      <c r="BS14" s="12">
        <v>55.85</v>
      </c>
      <c r="BT14" s="12">
        <v>47.71</v>
      </c>
      <c r="BU14" s="12">
        <v>81.36</v>
      </c>
      <c r="BV14" s="12">
        <v>89.42</v>
      </c>
      <c r="BW14" s="12">
        <v>62.67</v>
      </c>
      <c r="BX14" s="12">
        <v>63.11</v>
      </c>
      <c r="BY14" s="12">
        <v>24.24</v>
      </c>
      <c r="BZ14" s="12">
        <v>41.35</v>
      </c>
      <c r="CA14" s="12"/>
    </row>
    <row r="15" spans="1:79" x14ac:dyDescent="0.3">
      <c r="A15" s="12">
        <v>26</v>
      </c>
      <c r="B15" s="12">
        <v>52.99</v>
      </c>
      <c r="C15" s="12">
        <v>68.91</v>
      </c>
      <c r="D15" s="12">
        <v>47.9</v>
      </c>
      <c r="E15" s="12">
        <v>44.82</v>
      </c>
      <c r="F15" s="12">
        <v>43.49</v>
      </c>
      <c r="G15" s="12">
        <v>62.54</v>
      </c>
      <c r="H15" s="12">
        <v>67.13</v>
      </c>
      <c r="I15" s="12">
        <v>53.44</v>
      </c>
      <c r="J15" s="12">
        <v>51.34</v>
      </c>
      <c r="K15" s="12">
        <v>61.35</v>
      </c>
      <c r="L15" s="12">
        <v>69.55</v>
      </c>
      <c r="M15" s="12">
        <v>56.32</v>
      </c>
      <c r="N15" s="12">
        <v>67.83</v>
      </c>
      <c r="O15" s="12">
        <v>64.44</v>
      </c>
      <c r="P15" s="12">
        <v>76.900000000000006</v>
      </c>
      <c r="Q15" s="12">
        <v>19.350000000000001</v>
      </c>
      <c r="R15" s="12">
        <v>53.41</v>
      </c>
      <c r="S15" s="12">
        <v>46.74</v>
      </c>
      <c r="T15" s="12">
        <v>69.98</v>
      </c>
      <c r="U15" s="12">
        <v>67.86</v>
      </c>
      <c r="V15" s="12">
        <v>53.09</v>
      </c>
      <c r="W15" s="12">
        <v>12.13</v>
      </c>
      <c r="X15" s="12">
        <v>31.63</v>
      </c>
      <c r="Y15" s="12">
        <v>36.89</v>
      </c>
      <c r="Z15" s="12">
        <v>20.03</v>
      </c>
      <c r="AA15" s="12">
        <v>45.68</v>
      </c>
      <c r="AB15" s="12">
        <v>76.900000000000006</v>
      </c>
      <c r="AC15" s="12">
        <v>50.86</v>
      </c>
      <c r="AD15" s="12">
        <v>43.2</v>
      </c>
      <c r="AE15" s="12">
        <v>49.56</v>
      </c>
      <c r="AF15" s="12">
        <v>45.66</v>
      </c>
      <c r="AG15" s="12">
        <v>72.41</v>
      </c>
      <c r="AH15" s="12">
        <v>56.32</v>
      </c>
      <c r="AI15" s="12">
        <v>2.59</v>
      </c>
      <c r="AJ15" s="12">
        <v>17.32</v>
      </c>
      <c r="AK15" s="12">
        <v>11.81</v>
      </c>
      <c r="AL15" s="12">
        <v>38.700000000000003</v>
      </c>
      <c r="AM15" s="12">
        <v>40.29</v>
      </c>
      <c r="AN15" s="12">
        <v>38.42</v>
      </c>
      <c r="AO15" s="12">
        <v>17.25</v>
      </c>
      <c r="AP15" s="12">
        <v>6.8</v>
      </c>
      <c r="AQ15" s="12">
        <v>11.83</v>
      </c>
      <c r="AR15" s="12">
        <v>42.64</v>
      </c>
      <c r="AS15" s="12">
        <v>3.69</v>
      </c>
      <c r="AT15" s="12">
        <v>53.96</v>
      </c>
      <c r="AU15" s="12">
        <v>8.6999999999999993</v>
      </c>
      <c r="AV15" s="12">
        <v>40.909999999999997</v>
      </c>
      <c r="AW15" s="12">
        <v>58.34</v>
      </c>
      <c r="AX15" s="12">
        <v>45.29</v>
      </c>
      <c r="AY15" s="12">
        <v>21.56</v>
      </c>
      <c r="AZ15" s="12">
        <v>37.729999999999997</v>
      </c>
      <c r="BA15" s="12">
        <v>9.57</v>
      </c>
      <c r="BB15" s="12">
        <v>13.78</v>
      </c>
      <c r="BC15" s="12">
        <v>21.06</v>
      </c>
      <c r="BD15" s="12">
        <v>33.85</v>
      </c>
      <c r="BE15" s="12">
        <v>14.24</v>
      </c>
      <c r="BF15" s="12">
        <v>39.42</v>
      </c>
      <c r="BG15" s="12">
        <v>14.56</v>
      </c>
      <c r="BH15" s="12">
        <v>39.130000000000003</v>
      </c>
      <c r="BI15" s="12">
        <v>45.42</v>
      </c>
      <c r="BJ15" s="12">
        <v>61.6</v>
      </c>
      <c r="BK15" s="12">
        <v>61.99</v>
      </c>
      <c r="BL15" s="12">
        <v>66.34</v>
      </c>
      <c r="BM15" s="12">
        <v>40.75</v>
      </c>
      <c r="BN15" s="12">
        <v>62.59</v>
      </c>
      <c r="BO15" s="12">
        <v>-0.41</v>
      </c>
      <c r="BP15" s="12">
        <v>50.94</v>
      </c>
      <c r="BQ15" s="12">
        <v>38.26</v>
      </c>
      <c r="BR15" s="12">
        <v>-2.61</v>
      </c>
      <c r="BS15" s="12">
        <v>57.41</v>
      </c>
      <c r="BT15" s="12">
        <v>52.75</v>
      </c>
      <c r="BU15" s="12">
        <v>78.92</v>
      </c>
      <c r="BV15" s="12">
        <v>61.26</v>
      </c>
      <c r="BW15" s="12">
        <v>46.38</v>
      </c>
      <c r="BX15" s="12">
        <v>61.59</v>
      </c>
      <c r="BY15" s="12">
        <v>28.04</v>
      </c>
      <c r="BZ15" s="12">
        <v>41.62</v>
      </c>
      <c r="CA15" s="12"/>
    </row>
    <row r="16" spans="1:79" x14ac:dyDescent="0.3">
      <c r="A16" s="12">
        <v>28</v>
      </c>
      <c r="B16" s="12">
        <v>57.35</v>
      </c>
      <c r="C16" s="12">
        <v>77.53</v>
      </c>
      <c r="D16" s="12">
        <v>61.48</v>
      </c>
      <c r="E16" s="12">
        <v>49.44</v>
      </c>
      <c r="F16" s="12">
        <v>48.26</v>
      </c>
      <c r="G16" s="12">
        <v>64.709999999999994</v>
      </c>
      <c r="H16" s="12">
        <v>67.55</v>
      </c>
      <c r="I16" s="12">
        <v>63.86</v>
      </c>
      <c r="J16" s="12">
        <v>52.45</v>
      </c>
      <c r="K16" s="12">
        <v>59.62</v>
      </c>
      <c r="L16" s="12">
        <v>74</v>
      </c>
      <c r="M16" s="12">
        <v>55.32</v>
      </c>
      <c r="N16" s="12">
        <v>61.78</v>
      </c>
      <c r="O16" s="12">
        <v>64.739999999999995</v>
      </c>
      <c r="P16" s="12">
        <v>77.95</v>
      </c>
      <c r="Q16" s="12">
        <v>26.17</v>
      </c>
      <c r="R16" s="12">
        <v>56.04</v>
      </c>
      <c r="S16" s="12">
        <v>44.44</v>
      </c>
      <c r="T16" s="12">
        <v>65.239999999999995</v>
      </c>
      <c r="U16" s="12">
        <v>68.319999999999993</v>
      </c>
      <c r="V16" s="12">
        <v>58.86</v>
      </c>
      <c r="W16" s="12">
        <v>17.32</v>
      </c>
      <c r="X16" s="12">
        <v>34.06</v>
      </c>
      <c r="Y16" s="12">
        <v>39.01</v>
      </c>
      <c r="Z16" s="12">
        <v>20.49</v>
      </c>
      <c r="AA16" s="12">
        <v>49.49</v>
      </c>
      <c r="AB16" s="12">
        <v>80.48</v>
      </c>
      <c r="AC16" s="12">
        <v>60.77</v>
      </c>
      <c r="AD16" s="12">
        <v>39.03</v>
      </c>
      <c r="AE16" s="12">
        <v>44.32</v>
      </c>
      <c r="AF16" s="12">
        <v>50.26</v>
      </c>
      <c r="AG16" s="12">
        <v>76.989999999999995</v>
      </c>
      <c r="AH16" s="12">
        <v>54.87</v>
      </c>
      <c r="AI16" s="12">
        <v>8.18</v>
      </c>
      <c r="AJ16" s="12">
        <v>18.96</v>
      </c>
      <c r="AK16" s="12">
        <v>11.61</v>
      </c>
      <c r="AL16" s="12">
        <v>42.01</v>
      </c>
      <c r="AM16" s="12">
        <v>46.48</v>
      </c>
      <c r="AN16" s="12">
        <v>43.09</v>
      </c>
      <c r="AO16" s="12">
        <v>28.17</v>
      </c>
      <c r="AP16" s="12">
        <v>12.04</v>
      </c>
      <c r="AQ16" s="12">
        <v>20.91</v>
      </c>
      <c r="AR16" s="12">
        <v>51.15</v>
      </c>
      <c r="AS16" s="12">
        <v>1.77</v>
      </c>
      <c r="AT16" s="12">
        <v>55.81</v>
      </c>
      <c r="AU16" s="12">
        <v>8.16</v>
      </c>
      <c r="AV16" s="12">
        <v>52.52</v>
      </c>
      <c r="AW16" s="12">
        <v>51.43</v>
      </c>
      <c r="AX16" s="12">
        <v>49.06</v>
      </c>
      <c r="AY16" s="12">
        <v>33.42</v>
      </c>
      <c r="AZ16" s="12">
        <v>43.61</v>
      </c>
      <c r="BA16" s="12">
        <v>31.39</v>
      </c>
      <c r="BB16" s="12">
        <v>49.85</v>
      </c>
      <c r="BC16" s="12">
        <v>26.89</v>
      </c>
      <c r="BD16" s="12">
        <v>34.4</v>
      </c>
      <c r="BE16" s="12">
        <v>14.24</v>
      </c>
      <c r="BF16" s="12">
        <v>45.18</v>
      </c>
      <c r="BG16" s="12">
        <v>15</v>
      </c>
      <c r="BH16" s="12">
        <v>45.24</v>
      </c>
      <c r="BI16" s="12">
        <v>50.01</v>
      </c>
      <c r="BJ16" s="12">
        <v>63.92</v>
      </c>
      <c r="BK16" s="12">
        <v>66.98</v>
      </c>
      <c r="BL16" s="12">
        <v>67.91</v>
      </c>
      <c r="BM16" s="12">
        <v>43</v>
      </c>
      <c r="BN16" s="12">
        <v>59.37</v>
      </c>
      <c r="BO16" s="12">
        <v>2.99</v>
      </c>
      <c r="BP16" s="12">
        <v>42.74</v>
      </c>
      <c r="BQ16" s="12">
        <v>43.66</v>
      </c>
      <c r="BR16" s="12">
        <v>-3.27</v>
      </c>
      <c r="BS16" s="12">
        <v>56.72</v>
      </c>
      <c r="BT16" s="12">
        <v>44.58</v>
      </c>
      <c r="BU16" s="12">
        <v>81.36</v>
      </c>
      <c r="BV16" s="12">
        <v>62.79</v>
      </c>
      <c r="BW16" s="12">
        <v>41.02</v>
      </c>
      <c r="BX16" s="12">
        <v>64.78</v>
      </c>
      <c r="BY16" s="12">
        <v>36.630000000000003</v>
      </c>
      <c r="BZ16" s="12">
        <v>44.6</v>
      </c>
      <c r="CA16" s="12"/>
    </row>
    <row r="17" spans="1:79" x14ac:dyDescent="0.3">
      <c r="A17" s="12">
        <v>30</v>
      </c>
      <c r="B17" s="12">
        <v>62.08</v>
      </c>
      <c r="C17" s="12">
        <v>77.31</v>
      </c>
      <c r="D17" s="12">
        <v>60.38</v>
      </c>
      <c r="E17" s="12">
        <v>55.01</v>
      </c>
      <c r="F17" s="12">
        <v>52.29</v>
      </c>
      <c r="G17" s="12">
        <v>65.56</v>
      </c>
      <c r="H17" s="12">
        <v>73.53</v>
      </c>
      <c r="I17" s="12">
        <v>64.63</v>
      </c>
      <c r="J17" s="12">
        <v>66.52</v>
      </c>
      <c r="K17" s="12">
        <v>57.09</v>
      </c>
      <c r="L17" s="12">
        <v>77.22</v>
      </c>
      <c r="M17" s="12">
        <v>63.02</v>
      </c>
      <c r="N17" s="12">
        <v>72.790000000000006</v>
      </c>
      <c r="O17" s="12">
        <v>68.959999999999994</v>
      </c>
      <c r="P17" s="12">
        <v>82.92</v>
      </c>
      <c r="Q17" s="12">
        <v>28.39</v>
      </c>
      <c r="R17" s="12">
        <v>59.51</v>
      </c>
      <c r="S17" s="12">
        <v>46.29</v>
      </c>
      <c r="T17" s="12">
        <v>64.89</v>
      </c>
      <c r="U17" s="12">
        <v>68.66</v>
      </c>
      <c r="V17" s="12">
        <v>54.34</v>
      </c>
      <c r="W17" s="12">
        <v>22.27</v>
      </c>
      <c r="X17" s="12">
        <v>39.24</v>
      </c>
      <c r="Y17" s="12">
        <v>39.83</v>
      </c>
      <c r="Z17" s="12">
        <v>29.81</v>
      </c>
      <c r="AA17" s="12">
        <v>56.84</v>
      </c>
      <c r="AB17" s="12">
        <v>84.61</v>
      </c>
      <c r="AC17" s="12">
        <v>58.77</v>
      </c>
      <c r="AD17" s="12">
        <v>47.45</v>
      </c>
      <c r="AE17" s="12">
        <v>57.69</v>
      </c>
      <c r="AF17" s="12">
        <v>53.39</v>
      </c>
      <c r="AG17" s="12">
        <v>90.69</v>
      </c>
      <c r="AH17" s="12">
        <v>57.86</v>
      </c>
      <c r="AI17" s="12">
        <v>0.83</v>
      </c>
      <c r="AJ17" s="12">
        <v>14.8</v>
      </c>
      <c r="AK17" s="12">
        <v>13.48</v>
      </c>
      <c r="AL17" s="12">
        <v>51.51</v>
      </c>
      <c r="AM17" s="12">
        <v>40.94</v>
      </c>
      <c r="AN17" s="12">
        <v>48.65</v>
      </c>
      <c r="AO17" s="12">
        <v>28.17</v>
      </c>
      <c r="AP17" s="12">
        <v>13.2</v>
      </c>
      <c r="AQ17" s="12">
        <v>25.79</v>
      </c>
      <c r="AR17" s="12">
        <v>53.57</v>
      </c>
      <c r="AS17" s="12">
        <v>4.22</v>
      </c>
      <c r="AT17" s="12">
        <v>58.96</v>
      </c>
      <c r="AU17" s="12">
        <v>12.13</v>
      </c>
      <c r="AV17" s="12">
        <v>57.93</v>
      </c>
      <c r="AW17" s="12">
        <v>57.92</v>
      </c>
      <c r="AX17" s="12">
        <v>51.52</v>
      </c>
      <c r="AY17" s="12">
        <v>38.07</v>
      </c>
      <c r="AZ17" s="12">
        <v>51.28</v>
      </c>
      <c r="BA17" s="12">
        <v>31.54</v>
      </c>
      <c r="BB17" s="12">
        <v>48.88</v>
      </c>
      <c r="BC17" s="12">
        <v>37.04</v>
      </c>
      <c r="BD17" s="12">
        <v>38.43</v>
      </c>
      <c r="BE17" s="12">
        <v>13.9</v>
      </c>
      <c r="BF17" s="12">
        <v>47.73</v>
      </c>
      <c r="BG17" s="12">
        <v>16.04</v>
      </c>
      <c r="BH17" s="12">
        <v>53.15</v>
      </c>
      <c r="BI17" s="12">
        <v>54.44</v>
      </c>
      <c r="BJ17" s="12">
        <v>55.97</v>
      </c>
      <c r="BK17" s="12">
        <v>63.14</v>
      </c>
      <c r="BL17" s="12">
        <v>57.14</v>
      </c>
      <c r="BM17" s="12">
        <v>47.71</v>
      </c>
      <c r="BN17" s="12">
        <v>67.040000000000006</v>
      </c>
      <c r="BO17" s="12">
        <v>1.55</v>
      </c>
      <c r="BP17" s="12">
        <v>51.28</v>
      </c>
      <c r="BQ17" s="12">
        <v>45.1</v>
      </c>
      <c r="BR17" s="12">
        <v>-1.31</v>
      </c>
      <c r="BS17" s="12">
        <v>65.14</v>
      </c>
      <c r="BT17" s="12">
        <v>56.07</v>
      </c>
      <c r="BU17" s="12">
        <v>82.49</v>
      </c>
      <c r="BV17" s="12">
        <v>80.069999999999993</v>
      </c>
      <c r="BW17" s="12">
        <v>62.67</v>
      </c>
      <c r="BX17" s="12">
        <v>69.06</v>
      </c>
      <c r="BY17" s="12">
        <v>37.11</v>
      </c>
      <c r="BZ17" s="12">
        <v>45.8</v>
      </c>
      <c r="CA17" s="12"/>
    </row>
  </sheetData>
  <mergeCells count="2">
    <mergeCell ref="B1:AH1"/>
    <mergeCell ref="AI1:CA1"/>
  </mergeCells>
  <phoneticPr fontId="1" type="noConversion"/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2"/>
  <sheetViews>
    <sheetView workbookViewId="0">
      <selection sqref="A1:XFD1048576"/>
    </sheetView>
  </sheetViews>
  <sheetFormatPr baseColWidth="10" defaultRowHeight="14" x14ac:dyDescent="0.3"/>
  <cols>
    <col min="1" max="1" width="10.90625" style="13"/>
    <col min="2" max="2" width="17.26953125" style="13" customWidth="1"/>
    <col min="3" max="3" width="10.90625" style="13"/>
    <col min="4" max="4" width="14" style="13" customWidth="1"/>
    <col min="5" max="16384" width="10.90625" style="13"/>
  </cols>
  <sheetData>
    <row r="1" spans="1:8" s="10" customFormat="1" x14ac:dyDescent="0.3">
      <c r="A1" s="10" t="s">
        <v>137</v>
      </c>
      <c r="B1" s="10" t="s">
        <v>138</v>
      </c>
      <c r="C1" s="10" t="s">
        <v>139</v>
      </c>
      <c r="D1" s="11" t="s">
        <v>140</v>
      </c>
      <c r="E1" s="11" t="s">
        <v>141</v>
      </c>
      <c r="F1" s="11" t="s">
        <v>142</v>
      </c>
      <c r="G1" s="11" t="s">
        <v>143</v>
      </c>
      <c r="H1" s="11" t="s">
        <v>144</v>
      </c>
    </row>
    <row r="2" spans="1:8" x14ac:dyDescent="0.3">
      <c r="A2" s="13" t="s">
        <v>145</v>
      </c>
      <c r="B2" s="12" t="s">
        <v>146</v>
      </c>
      <c r="C2" s="13" t="s">
        <v>147</v>
      </c>
      <c r="D2" s="20">
        <v>16.745244979858398</v>
      </c>
      <c r="E2" s="13">
        <f>STDEV(D2:D5)</f>
        <v>0.23693196023835078</v>
      </c>
      <c r="F2" s="13">
        <f>AVERAGE(D2:D5)</f>
        <v>16.471665064493816</v>
      </c>
      <c r="G2" s="13">
        <f>AVEDEV(D2:D5)</f>
        <v>0.18238661024305594</v>
      </c>
      <c r="H2" s="13">
        <f>POWER(G2,2)</f>
        <v>3.3264875595952398E-2</v>
      </c>
    </row>
    <row r="3" spans="1:8" x14ac:dyDescent="0.3">
      <c r="B3" s="12"/>
      <c r="D3" s="20">
        <v>16.336383819580078</v>
      </c>
    </row>
    <row r="4" spans="1:8" x14ac:dyDescent="0.3">
      <c r="B4" s="12"/>
      <c r="D4" s="20">
        <v>16.333366394042969</v>
      </c>
    </row>
    <row r="5" spans="1:8" x14ac:dyDescent="0.3">
      <c r="B5" s="12"/>
    </row>
    <row r="6" spans="1:8" x14ac:dyDescent="0.3">
      <c r="B6" s="12" t="s">
        <v>148</v>
      </c>
      <c r="C6" s="13" t="s">
        <v>147</v>
      </c>
      <c r="D6" s="20">
        <v>16.63325309753418</v>
      </c>
      <c r="E6" s="13">
        <f>STDEV(D6:D9)</f>
        <v>0.12435438557115359</v>
      </c>
      <c r="F6" s="13">
        <f>AVERAGE(D6:D9)</f>
        <v>16.51598294576009</v>
      </c>
      <c r="G6" s="13">
        <f>AVEDEV(D6:D9)</f>
        <v>8.693144056532158E-2</v>
      </c>
      <c r="H6" s="13">
        <f>POWER(G6,2)</f>
        <v>7.5570753587620382E-3</v>
      </c>
    </row>
    <row r="7" spans="1:8" x14ac:dyDescent="0.3">
      <c r="B7" s="12"/>
      <c r="D7" s="20">
        <v>16.529109954833984</v>
      </c>
    </row>
    <row r="8" spans="1:8" x14ac:dyDescent="0.3">
      <c r="B8" s="12"/>
      <c r="D8" s="20">
        <v>16.385585784912109</v>
      </c>
    </row>
    <row r="9" spans="1:8" x14ac:dyDescent="0.3">
      <c r="B9" s="12"/>
    </row>
    <row r="10" spans="1:8" x14ac:dyDescent="0.3">
      <c r="B10" s="12" t="s">
        <v>149</v>
      </c>
      <c r="C10" s="13" t="s">
        <v>147</v>
      </c>
      <c r="D10" s="20">
        <v>16.317052841186523</v>
      </c>
      <c r="E10" s="13">
        <f>STDEV(D10:D13)</f>
        <v>9.0672602810364808E-2</v>
      </c>
      <c r="F10" s="13">
        <f>AVERAGE(D10:D13)</f>
        <v>16.361898422241211</v>
      </c>
      <c r="G10" s="13">
        <f>AVEDEV(D10:D13)</f>
        <v>6.9571177164713546E-2</v>
      </c>
      <c r="H10" s="13">
        <f>POWER(G10,2)</f>
        <v>4.8401486920839594E-3</v>
      </c>
    </row>
    <row r="11" spans="1:8" x14ac:dyDescent="0.3">
      <c r="D11" s="20">
        <v>16.466255187988281</v>
      </c>
    </row>
    <row r="12" spans="1:8" x14ac:dyDescent="0.3">
      <c r="D12" s="20">
        <v>16.302387237548828</v>
      </c>
    </row>
    <row r="14" spans="1:8" s="10" customFormat="1" x14ac:dyDescent="0.3">
      <c r="A14" s="10" t="s">
        <v>137</v>
      </c>
      <c r="B14" s="10" t="s">
        <v>138</v>
      </c>
      <c r="C14" s="10" t="s">
        <v>139</v>
      </c>
      <c r="D14" s="11" t="s">
        <v>140</v>
      </c>
      <c r="E14" s="11" t="s">
        <v>141</v>
      </c>
      <c r="F14" s="11" t="s">
        <v>142</v>
      </c>
      <c r="G14" s="11" t="s">
        <v>143</v>
      </c>
      <c r="H14" s="11" t="s">
        <v>144</v>
      </c>
    </row>
    <row r="15" spans="1:8" x14ac:dyDescent="0.3">
      <c r="A15" s="12" t="s">
        <v>174</v>
      </c>
      <c r="B15" s="12" t="s">
        <v>146</v>
      </c>
      <c r="C15" s="12" t="s">
        <v>174</v>
      </c>
      <c r="D15" s="24">
        <v>30.829980850219727</v>
      </c>
      <c r="E15" s="12">
        <f>STDEV(D15:D18)</f>
        <v>0.10493189036950497</v>
      </c>
      <c r="F15" s="12">
        <f>AVERAGE(D15:D18)</f>
        <v>30.783388773600262</v>
      </c>
      <c r="G15" s="12">
        <f>AVEDEV(D15:D18)</f>
        <v>8.010652330186592E-2</v>
      </c>
      <c r="H15" s="12">
        <f>POWER(G15,2)</f>
        <v>6.4170550755123876E-3</v>
      </c>
    </row>
    <row r="16" spans="1:8" x14ac:dyDescent="0.3">
      <c r="A16" s="12"/>
      <c r="B16" s="12"/>
      <c r="C16" s="12"/>
      <c r="D16" s="24">
        <v>30.663228988647461</v>
      </c>
      <c r="E16" s="12"/>
      <c r="F16" s="12"/>
      <c r="G16" s="12"/>
      <c r="H16" s="12"/>
    </row>
    <row r="17" spans="1:18" x14ac:dyDescent="0.3">
      <c r="A17" s="12"/>
      <c r="B17" s="12"/>
      <c r="C17" s="12"/>
      <c r="D17" s="24">
        <v>30.856956481933594</v>
      </c>
      <c r="E17" s="12"/>
      <c r="F17" s="12"/>
      <c r="G17" s="12"/>
      <c r="H17" s="12"/>
    </row>
    <row r="18" spans="1:18" x14ac:dyDescent="0.3">
      <c r="A18" s="12"/>
      <c r="B18" s="12"/>
      <c r="C18" s="12"/>
      <c r="D18" s="12"/>
      <c r="E18" s="12"/>
      <c r="F18" s="12"/>
      <c r="G18" s="12"/>
      <c r="H18" s="12"/>
    </row>
    <row r="19" spans="1:18" x14ac:dyDescent="0.3">
      <c r="A19" s="12"/>
      <c r="B19" s="12" t="s">
        <v>148</v>
      </c>
      <c r="C19" s="12" t="s">
        <v>174</v>
      </c>
      <c r="D19" s="20">
        <v>27.485019683837891</v>
      </c>
      <c r="E19" s="12">
        <f>STDEV(D19:D22)</f>
        <v>0.17621751432582672</v>
      </c>
      <c r="F19" s="12">
        <f>AVERAGE(D19:D22)</f>
        <v>27.295618693033855</v>
      </c>
      <c r="G19" s="12">
        <f>AVEDEV(D19:D22)</f>
        <v>0.12626732720269138</v>
      </c>
      <c r="H19" s="12">
        <f>POWER(G19,2)</f>
        <v>1.5943437918911525E-2</v>
      </c>
    </row>
    <row r="20" spans="1:18" x14ac:dyDescent="0.3">
      <c r="A20" s="12"/>
      <c r="B20" s="12"/>
      <c r="C20" s="12"/>
      <c r="D20" s="20">
        <v>27.265323638916016</v>
      </c>
      <c r="E20" s="12"/>
      <c r="F20" s="12"/>
      <c r="G20" s="12"/>
      <c r="H20" s="12"/>
    </row>
    <row r="21" spans="1:18" x14ac:dyDescent="0.3">
      <c r="A21" s="12"/>
      <c r="B21" s="12"/>
      <c r="C21" s="12"/>
      <c r="D21" s="20">
        <v>27.136512756347656</v>
      </c>
      <c r="E21" s="12"/>
      <c r="F21" s="12"/>
      <c r="G21" s="12"/>
      <c r="H21" s="12"/>
    </row>
    <row r="22" spans="1:18" x14ac:dyDescent="0.3">
      <c r="A22" s="12"/>
      <c r="B22" s="12"/>
      <c r="C22" s="12"/>
      <c r="D22" s="12"/>
      <c r="E22" s="12"/>
      <c r="F22" s="12"/>
      <c r="G22" s="12"/>
      <c r="H22" s="12"/>
    </row>
    <row r="23" spans="1:18" x14ac:dyDescent="0.3">
      <c r="A23" s="12"/>
      <c r="B23" s="12" t="s">
        <v>149</v>
      </c>
      <c r="C23" s="12" t="s">
        <v>174</v>
      </c>
      <c r="D23" s="20">
        <v>26.908323287963867</v>
      </c>
      <c r="E23" s="12">
        <f>STDEV(D23:D26)</f>
        <v>0.15309121300269224</v>
      </c>
      <c r="F23" s="12">
        <f>AVERAGE(D23:D26)</f>
        <v>27.014186859130859</v>
      </c>
      <c r="G23" s="12">
        <f>AVEDEV(D23:D26)</f>
        <v>0.11702346801757813</v>
      </c>
      <c r="H23" s="12">
        <f>POWER(G23,2)</f>
        <v>1.369449206686113E-2</v>
      </c>
    </row>
    <row r="24" spans="1:18" x14ac:dyDescent="0.3">
      <c r="A24" s="12"/>
      <c r="B24" s="12"/>
      <c r="C24" s="12"/>
      <c r="D24" s="20">
        <v>27.189722061157227</v>
      </c>
      <c r="E24" s="12"/>
      <c r="F24" s="12"/>
      <c r="G24" s="12"/>
      <c r="H24" s="12"/>
    </row>
    <row r="25" spans="1:18" x14ac:dyDescent="0.3">
      <c r="A25" s="12"/>
      <c r="B25" s="12"/>
      <c r="C25" s="12"/>
      <c r="D25" s="20">
        <v>26.944515228271484</v>
      </c>
      <c r="E25" s="12"/>
      <c r="F25" s="12"/>
      <c r="G25" s="12"/>
      <c r="H25" s="12"/>
    </row>
    <row r="28" spans="1:18" x14ac:dyDescent="0.3">
      <c r="A28" s="11" t="s">
        <v>175</v>
      </c>
      <c r="B28" s="11" t="s">
        <v>152</v>
      </c>
      <c r="C28" s="11" t="s">
        <v>153</v>
      </c>
      <c r="D28" s="11" t="s">
        <v>154</v>
      </c>
      <c r="E28" s="11" t="s">
        <v>155</v>
      </c>
      <c r="F28" s="11" t="s">
        <v>156</v>
      </c>
      <c r="G28" s="11" t="s">
        <v>157</v>
      </c>
      <c r="H28" s="11" t="s">
        <v>158</v>
      </c>
      <c r="I28" s="11" t="s">
        <v>159</v>
      </c>
      <c r="J28" s="11" t="s">
        <v>160</v>
      </c>
      <c r="K28" s="11" t="s">
        <v>161</v>
      </c>
      <c r="L28" s="11" t="s">
        <v>162</v>
      </c>
      <c r="M28" s="11" t="s">
        <v>163</v>
      </c>
      <c r="N28" s="11" t="s">
        <v>164</v>
      </c>
      <c r="O28" s="11" t="s">
        <v>165</v>
      </c>
      <c r="P28" s="11" t="s">
        <v>166</v>
      </c>
      <c r="Q28" s="11" t="s">
        <v>167</v>
      </c>
      <c r="R28" s="12"/>
    </row>
    <row r="29" spans="1:18" x14ac:dyDescent="0.3">
      <c r="A29" s="12" t="s">
        <v>168</v>
      </c>
      <c r="B29" s="12">
        <f>AVERAGE(B31:B32)</f>
        <v>16.438940684000649</v>
      </c>
      <c r="C29" s="12">
        <f>AVERAGE(C31:C32)</f>
        <v>27.154902776082359</v>
      </c>
      <c r="D29" s="12">
        <f>SUM(C29,-B29)</f>
        <v>10.71596209208171</v>
      </c>
      <c r="E29" s="12">
        <v>4.000000000000066E-2</v>
      </c>
      <c r="F29" s="12">
        <f>AVERAGE(F31:F32)</f>
        <v>0.12164539761013475</v>
      </c>
      <c r="G29" s="25">
        <f>SUM(E29,F29)</f>
        <v>0.16164539761013541</v>
      </c>
      <c r="H29" s="25">
        <f>SQRT(G29)</f>
        <v>0.40205148626778564</v>
      </c>
      <c r="I29" s="26">
        <f>SUM(D29,-D29)</f>
        <v>0</v>
      </c>
      <c r="J29" s="27">
        <f>H29</f>
        <v>0.40205148626778564</v>
      </c>
      <c r="K29" s="28">
        <f>POWER(2,I29)</f>
        <v>1</v>
      </c>
      <c r="L29" s="27">
        <f>SUM(I29,J29)</f>
        <v>0.40205148626778564</v>
      </c>
      <c r="M29" s="29">
        <f>POWER(2,L29)</f>
        <v>1.3213855618451249</v>
      </c>
      <c r="N29" s="25">
        <f>SUM(I29,-J29)</f>
        <v>-0.40205148626778564</v>
      </c>
      <c r="O29" s="29">
        <f>POWER(2,N29)</f>
        <v>0.75678138832063813</v>
      </c>
      <c r="P29" s="29">
        <f>SUM(-K29,M29)</f>
        <v>0.3213855618451249</v>
      </c>
      <c r="Q29" s="29">
        <f>SUM(K29,-O29)</f>
        <v>0.24321861167936187</v>
      </c>
      <c r="R29" s="12"/>
    </row>
    <row r="30" spans="1:18" x14ac:dyDescent="0.3">
      <c r="A30" s="12" t="s">
        <v>169</v>
      </c>
      <c r="B30" s="13">
        <v>16.471665064493816</v>
      </c>
      <c r="C30" s="12">
        <v>30.783388773600262</v>
      </c>
      <c r="D30" s="12">
        <f>SUM(C30,-B30)</f>
        <v>14.311723709106445</v>
      </c>
      <c r="E30" s="13">
        <v>0.18238661024305594</v>
      </c>
      <c r="F30" s="12">
        <v>8.010652330186592E-2</v>
      </c>
      <c r="G30" s="25">
        <f>SUM(E30,F30)</f>
        <v>0.26249313354492188</v>
      </c>
      <c r="H30" s="25">
        <f>SQRT(G30)</f>
        <v>0.51234083728014679</v>
      </c>
      <c r="I30" s="26">
        <f>SUM(D29,-D30)</f>
        <v>-3.5957616170247348</v>
      </c>
      <c r="J30" s="27">
        <f>H30</f>
        <v>0.51234083728014679</v>
      </c>
      <c r="K30" s="30">
        <f>POWER(2,I30)</f>
        <v>8.2711880720397854E-2</v>
      </c>
      <c r="L30" s="12">
        <f>SUM(I30,J30)</f>
        <v>-3.0834207797445883</v>
      </c>
      <c r="M30" s="29">
        <f>POWER(2,L30)</f>
        <v>0.11797713789268911</v>
      </c>
      <c r="N30" s="25">
        <f>SUM(I30,-J30)</f>
        <v>-4.1081024543048814</v>
      </c>
      <c r="O30" s="29">
        <f>POWER(2,N30)</f>
        <v>5.7987974064331531E-2</v>
      </c>
      <c r="P30" s="29">
        <f>SUM(-K30,M30)</f>
        <v>3.5265257172291259E-2</v>
      </c>
      <c r="Q30" s="29">
        <f>SUM(K30,-O30)</f>
        <v>2.4723906656066323E-2</v>
      </c>
      <c r="R30" s="12"/>
    </row>
    <row r="31" spans="1:18" x14ac:dyDescent="0.3">
      <c r="A31" s="12" t="s">
        <v>170</v>
      </c>
      <c r="B31" s="13">
        <v>16.51598294576009</v>
      </c>
      <c r="C31" s="12">
        <v>27.295618693033855</v>
      </c>
      <c r="D31" s="12">
        <f>SUM(C31,-B31)</f>
        <v>10.779635747273765</v>
      </c>
      <c r="E31" s="13">
        <v>8.693144056532158E-2</v>
      </c>
      <c r="F31" s="12">
        <v>0.12626732720269138</v>
      </c>
      <c r="G31" s="25">
        <f>SUM(E31,F31)</f>
        <v>0.21319876776801294</v>
      </c>
      <c r="H31" s="25">
        <f>SQRT(G31)</f>
        <v>0.46173452087537592</v>
      </c>
      <c r="I31" s="26">
        <f>SUM(D29,-D31)</f>
        <v>-6.3673655192054923E-2</v>
      </c>
      <c r="J31" s="27">
        <f>H31</f>
        <v>0.46173452087537592</v>
      </c>
      <c r="K31" s="30">
        <f>POWER(2,I31)</f>
        <v>0.95682457210054905</v>
      </c>
      <c r="L31" s="12">
        <f>SUM(I31,J31)</f>
        <v>0.398060865683321</v>
      </c>
      <c r="M31" s="29">
        <f>POWER(2,L31)</f>
        <v>1.3177355443439549</v>
      </c>
      <c r="N31" s="25">
        <f>SUM(I31,-J31)</f>
        <v>-0.52540817606743084</v>
      </c>
      <c r="O31" s="29">
        <f>POWER(2,N31)</f>
        <v>0.69476251566940495</v>
      </c>
      <c r="P31" s="29">
        <f>SUM(-K31,M31)</f>
        <v>0.36091097224340585</v>
      </c>
      <c r="Q31" s="29">
        <f>SUM(K31,-O31)</f>
        <v>0.26206205643114411</v>
      </c>
      <c r="R31" s="12"/>
    </row>
    <row r="32" spans="1:18" x14ac:dyDescent="0.3">
      <c r="A32" s="12" t="s">
        <v>171</v>
      </c>
      <c r="B32" s="13">
        <v>16.361898422241211</v>
      </c>
      <c r="C32" s="12">
        <v>27.014186859130859</v>
      </c>
      <c r="D32" s="12">
        <f>SUM(C32,-B32)</f>
        <v>10.652288436889648</v>
      </c>
      <c r="E32" s="13">
        <v>6.9571177164713546E-2</v>
      </c>
      <c r="F32" s="12">
        <v>0.11702346801757813</v>
      </c>
      <c r="G32" s="25">
        <f>SUM(E32,F32)</f>
        <v>0.18659464518229169</v>
      </c>
      <c r="H32" s="25">
        <f>SQRT(G32)</f>
        <v>0.43196602318040211</v>
      </c>
      <c r="I32" s="12">
        <f>SUM(D29,-D32)</f>
        <v>6.3673655192062029E-2</v>
      </c>
      <c r="J32" s="27">
        <f>H32</f>
        <v>0.43196602318040211</v>
      </c>
      <c r="K32" s="30">
        <f>POWER(2,I32)</f>
        <v>1.0451236612837727</v>
      </c>
      <c r="L32" s="12">
        <f>SUM(I32,J32)</f>
        <v>0.49563967837246414</v>
      </c>
      <c r="M32" s="29">
        <f>POWER(2,L32)</f>
        <v>1.4099457742016179</v>
      </c>
      <c r="N32" s="25">
        <f>SUM(I32,-J32)</f>
        <v>-0.36829236798834009</v>
      </c>
      <c r="O32" s="29">
        <f>POWER(2,N32)</f>
        <v>0.77469891917914624</v>
      </c>
      <c r="P32" s="29">
        <f>SUM(-K32,M32)</f>
        <v>0.36482211291784528</v>
      </c>
      <c r="Q32" s="29">
        <f>SUM(K32,-O32)</f>
        <v>0.27042474210462641</v>
      </c>
      <c r="R32" s="12"/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O86"/>
  <sheetViews>
    <sheetView workbookViewId="0">
      <selection activeCell="A3" sqref="A1:XFD1048576"/>
    </sheetView>
  </sheetViews>
  <sheetFormatPr baseColWidth="10" defaultColWidth="11.6328125" defaultRowHeight="14" x14ac:dyDescent="0.3"/>
  <cols>
    <col min="1" max="1" width="15.453125" style="31" customWidth="1"/>
    <col min="2" max="2" width="11.6328125" style="31"/>
    <col min="3" max="16384" width="11.6328125" style="37"/>
  </cols>
  <sheetData>
    <row r="1" spans="1:93" s="31" customFormat="1" x14ac:dyDescent="0.3">
      <c r="B1" s="32"/>
      <c r="C1" s="33" t="s">
        <v>0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4" t="s">
        <v>1</v>
      </c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</row>
    <row r="2" spans="1:93" s="31" customFormat="1" x14ac:dyDescent="0.3">
      <c r="A2" s="31" t="s">
        <v>85</v>
      </c>
      <c r="B2" s="32" t="s">
        <v>5</v>
      </c>
      <c r="C2" s="32" t="s">
        <v>86</v>
      </c>
      <c r="D2" s="32" t="s">
        <v>87</v>
      </c>
      <c r="E2" s="32" t="s">
        <v>88</v>
      </c>
      <c r="F2" s="32" t="s">
        <v>89</v>
      </c>
      <c r="G2" s="32" t="s">
        <v>90</v>
      </c>
      <c r="H2" s="32" t="s">
        <v>91</v>
      </c>
      <c r="I2" s="32" t="s">
        <v>92</v>
      </c>
      <c r="J2" s="32" t="s">
        <v>93</v>
      </c>
      <c r="K2" s="32" t="s">
        <v>94</v>
      </c>
      <c r="L2" s="32" t="s">
        <v>95</v>
      </c>
      <c r="M2" s="32" t="s">
        <v>96</v>
      </c>
      <c r="N2" s="32" t="s">
        <v>97</v>
      </c>
      <c r="O2" s="32" t="s">
        <v>98</v>
      </c>
      <c r="P2" s="32" t="s">
        <v>99</v>
      </c>
      <c r="Q2" s="32" t="s">
        <v>100</v>
      </c>
      <c r="R2" s="32" t="s">
        <v>101</v>
      </c>
      <c r="S2" s="32" t="s">
        <v>102</v>
      </c>
      <c r="T2" s="32" t="s">
        <v>103</v>
      </c>
      <c r="U2" s="32" t="s">
        <v>104</v>
      </c>
      <c r="V2" s="32" t="s">
        <v>105</v>
      </c>
      <c r="W2" s="32" t="s">
        <v>106</v>
      </c>
      <c r="X2" s="32" t="s">
        <v>107</v>
      </c>
      <c r="Y2" s="32" t="s">
        <v>108</v>
      </c>
      <c r="Z2" s="32" t="s">
        <v>109</v>
      </c>
      <c r="AA2" s="32" t="s">
        <v>110</v>
      </c>
      <c r="AB2" s="32" t="s">
        <v>111</v>
      </c>
      <c r="AC2" s="32" t="s">
        <v>112</v>
      </c>
      <c r="AD2" s="32" t="s">
        <v>113</v>
      </c>
      <c r="AE2" s="32" t="s">
        <v>114</v>
      </c>
      <c r="AF2" s="32" t="s">
        <v>115</v>
      </c>
      <c r="AG2" s="32" t="s">
        <v>116</v>
      </c>
      <c r="AH2" s="32" t="s">
        <v>117</v>
      </c>
      <c r="AI2" s="32" t="s">
        <v>118</v>
      </c>
      <c r="AJ2" s="32" t="s">
        <v>119</v>
      </c>
      <c r="AK2" s="32" t="s">
        <v>120</v>
      </c>
      <c r="AL2" s="32" t="s">
        <v>121</v>
      </c>
      <c r="AM2" s="32" t="s">
        <v>122</v>
      </c>
      <c r="AN2" s="32" t="s">
        <v>123</v>
      </c>
      <c r="AO2" s="32" t="s">
        <v>124</v>
      </c>
      <c r="AP2" s="32" t="s">
        <v>125</v>
      </c>
      <c r="AQ2" s="32" t="s">
        <v>126</v>
      </c>
      <c r="AR2" s="32" t="s">
        <v>86</v>
      </c>
      <c r="AS2" s="32" t="s">
        <v>87</v>
      </c>
      <c r="AT2" s="32" t="s">
        <v>88</v>
      </c>
      <c r="AU2" s="32" t="s">
        <v>89</v>
      </c>
      <c r="AV2" s="32" t="s">
        <v>90</v>
      </c>
      <c r="AW2" s="32" t="s">
        <v>91</v>
      </c>
      <c r="AX2" s="32" t="s">
        <v>92</v>
      </c>
      <c r="AY2" s="32" t="s">
        <v>93</v>
      </c>
      <c r="AZ2" s="32" t="s">
        <v>94</v>
      </c>
      <c r="BA2" s="32" t="s">
        <v>95</v>
      </c>
      <c r="BB2" s="32" t="s">
        <v>96</v>
      </c>
      <c r="BC2" s="32" t="s">
        <v>97</v>
      </c>
      <c r="BD2" s="32" t="s">
        <v>98</v>
      </c>
      <c r="BE2" s="32" t="s">
        <v>99</v>
      </c>
      <c r="BF2" s="32" t="s">
        <v>100</v>
      </c>
      <c r="BG2" s="32" t="s">
        <v>101</v>
      </c>
      <c r="BH2" s="32" t="s">
        <v>102</v>
      </c>
      <c r="BI2" s="32" t="s">
        <v>103</v>
      </c>
      <c r="BJ2" s="32" t="s">
        <v>104</v>
      </c>
      <c r="BK2" s="32" t="s">
        <v>105</v>
      </c>
      <c r="BL2" s="32" t="s">
        <v>106</v>
      </c>
      <c r="BM2" s="32" t="s">
        <v>107</v>
      </c>
      <c r="BN2" s="32" t="s">
        <v>108</v>
      </c>
      <c r="BO2" s="32" t="s">
        <v>109</v>
      </c>
      <c r="BP2" s="32" t="s">
        <v>110</v>
      </c>
      <c r="BQ2" s="32" t="s">
        <v>111</v>
      </c>
      <c r="BR2" s="32" t="s">
        <v>112</v>
      </c>
      <c r="BS2" s="32" t="s">
        <v>113</v>
      </c>
      <c r="BT2" s="32" t="s">
        <v>114</v>
      </c>
      <c r="BU2" s="32" t="s">
        <v>115</v>
      </c>
      <c r="BV2" s="32" t="s">
        <v>116</v>
      </c>
      <c r="BW2" s="32" t="s">
        <v>117</v>
      </c>
      <c r="BX2" s="32" t="s">
        <v>118</v>
      </c>
      <c r="BY2" s="32" t="s">
        <v>119</v>
      </c>
      <c r="BZ2" s="32" t="s">
        <v>120</v>
      </c>
      <c r="CA2" s="32" t="s">
        <v>121</v>
      </c>
      <c r="CB2" s="32" t="s">
        <v>122</v>
      </c>
      <c r="CC2" s="32" t="s">
        <v>123</v>
      </c>
      <c r="CD2" s="32" t="s">
        <v>124</v>
      </c>
      <c r="CE2" s="32" t="s">
        <v>125</v>
      </c>
      <c r="CF2" s="32" t="s">
        <v>126</v>
      </c>
      <c r="CG2" s="32" t="s">
        <v>127</v>
      </c>
      <c r="CH2" s="32" t="s">
        <v>128</v>
      </c>
      <c r="CI2" s="32" t="s">
        <v>129</v>
      </c>
      <c r="CJ2" s="32" t="s">
        <v>130</v>
      </c>
      <c r="CK2" s="32" t="s">
        <v>131</v>
      </c>
      <c r="CL2" s="32" t="s">
        <v>132</v>
      </c>
      <c r="CM2" s="32" t="s">
        <v>133</v>
      </c>
      <c r="CN2" s="32" t="s">
        <v>134</v>
      </c>
      <c r="CO2" s="32" t="s">
        <v>135</v>
      </c>
    </row>
    <row r="3" spans="1:93" x14ac:dyDescent="0.3">
      <c r="A3" s="35" t="s">
        <v>6</v>
      </c>
      <c r="B3" s="36">
        <v>0</v>
      </c>
      <c r="C3" s="36">
        <v>6.6000000000000003E-2</v>
      </c>
      <c r="D3" s="36">
        <v>8.1000000000000003E-2</v>
      </c>
      <c r="E3" s="36">
        <v>4.1000000000000002E-2</v>
      </c>
      <c r="F3" s="36">
        <v>0.11600000000000001</v>
      </c>
      <c r="G3" s="36">
        <v>1.4999999999999999E-2</v>
      </c>
      <c r="H3" s="36">
        <v>4.1000000000000002E-2</v>
      </c>
      <c r="I3" s="36">
        <v>0.129</v>
      </c>
      <c r="J3" s="36">
        <v>0.02</v>
      </c>
      <c r="K3" s="36">
        <v>2.3E-2</v>
      </c>
      <c r="L3" s="36">
        <v>1.7000000000000001E-2</v>
      </c>
      <c r="M3" s="36">
        <v>0.05</v>
      </c>
      <c r="N3" s="36">
        <v>5.5E-2</v>
      </c>
      <c r="O3" s="36">
        <v>8.9999999999999993E-3</v>
      </c>
      <c r="P3" s="36">
        <v>3.3000000000000002E-2</v>
      </c>
      <c r="Q3" s="36">
        <v>2.3E-2</v>
      </c>
      <c r="R3" s="36">
        <v>3.2000000000000001E-2</v>
      </c>
      <c r="S3" s="36">
        <v>0.111</v>
      </c>
      <c r="T3" s="36">
        <v>5.0999999999999997E-2</v>
      </c>
      <c r="U3" s="36">
        <v>2.1999999999999999E-2</v>
      </c>
      <c r="V3" s="36">
        <v>0.13200000000000001</v>
      </c>
      <c r="W3" s="36">
        <v>4.5999999999999999E-2</v>
      </c>
      <c r="X3" s="36">
        <v>4.3999999999999997E-2</v>
      </c>
      <c r="Y3" s="36">
        <v>0.17599999999999999</v>
      </c>
      <c r="Z3" s="36">
        <v>8.3000000000000004E-2</v>
      </c>
      <c r="AA3" s="36">
        <v>7.0000000000000001E-3</v>
      </c>
      <c r="AB3" s="36">
        <v>6.6000000000000003E-2</v>
      </c>
      <c r="AC3" s="36">
        <v>1.4E-2</v>
      </c>
      <c r="AD3" s="36">
        <v>0.01</v>
      </c>
      <c r="AE3" s="36">
        <v>2.3E-2</v>
      </c>
      <c r="AF3" s="36">
        <v>5.6000000000000001E-2</v>
      </c>
      <c r="AG3" s="36">
        <v>5.1999999999999998E-2</v>
      </c>
      <c r="AH3" s="36">
        <v>0.307</v>
      </c>
      <c r="AI3" s="36">
        <v>6.0999999999999999E-2</v>
      </c>
      <c r="AJ3" s="36">
        <v>4.2999999999999997E-2</v>
      </c>
      <c r="AK3" s="36">
        <v>4.8000000000000001E-2</v>
      </c>
      <c r="AL3" s="36">
        <v>3.6999999999999998E-2</v>
      </c>
      <c r="AM3" s="36">
        <v>3.6999999999999998E-2</v>
      </c>
      <c r="AN3" s="36">
        <v>1.4999999999999999E-2</v>
      </c>
      <c r="AO3" s="36">
        <v>5.0999999999999997E-2</v>
      </c>
      <c r="AP3" s="36">
        <v>0.106</v>
      </c>
      <c r="AQ3" s="36">
        <v>1.6E-2</v>
      </c>
      <c r="AR3" s="36">
        <v>8.9999999999999993E-3</v>
      </c>
      <c r="AS3" s="36">
        <v>4.9000000000000002E-2</v>
      </c>
      <c r="AT3" s="36">
        <v>2.7E-2</v>
      </c>
      <c r="AU3" s="36">
        <v>0.05</v>
      </c>
      <c r="AV3" s="36">
        <v>3.2000000000000001E-2</v>
      </c>
      <c r="AW3" s="36">
        <v>0.02</v>
      </c>
      <c r="AX3" s="36">
        <v>1.4999999999999999E-2</v>
      </c>
      <c r="AY3" s="36">
        <v>8.4000000000000005E-2</v>
      </c>
      <c r="AZ3" s="36">
        <v>0.14899999999999999</v>
      </c>
      <c r="BA3" s="36">
        <v>3.3000000000000002E-2</v>
      </c>
      <c r="BB3" s="36">
        <v>0.129</v>
      </c>
      <c r="BC3" s="36">
        <v>0.13100000000000001</v>
      </c>
      <c r="BD3" s="36">
        <v>0.26300000000000001</v>
      </c>
      <c r="BE3" s="36">
        <v>0.17199999999999999</v>
      </c>
      <c r="BF3" s="36">
        <v>3.6999999999999998E-2</v>
      </c>
      <c r="BG3" s="36">
        <v>0.10199999999999999</v>
      </c>
      <c r="BH3" s="36">
        <v>2.5999999999999999E-2</v>
      </c>
      <c r="BI3" s="36">
        <v>4.8000000000000001E-2</v>
      </c>
      <c r="BJ3" s="36">
        <v>2.1999999999999999E-2</v>
      </c>
      <c r="BK3" s="36">
        <v>2.1000000000000001E-2</v>
      </c>
      <c r="BL3" s="36">
        <v>3.1E-2</v>
      </c>
      <c r="BM3" s="36">
        <v>1.4E-2</v>
      </c>
      <c r="BN3" s="36">
        <v>1.9E-2</v>
      </c>
      <c r="BO3" s="36">
        <v>7.3999999999999996E-2</v>
      </c>
      <c r="BP3" s="36">
        <v>1.6E-2</v>
      </c>
      <c r="BQ3" s="36">
        <v>6.8000000000000005E-2</v>
      </c>
      <c r="BR3" s="36">
        <v>7.0000000000000007E-2</v>
      </c>
      <c r="BS3" s="36">
        <v>2.1999999999999999E-2</v>
      </c>
      <c r="BT3" s="36">
        <v>3.2000000000000001E-2</v>
      </c>
      <c r="BU3" s="36">
        <v>3.5999999999999997E-2</v>
      </c>
      <c r="BV3" s="36">
        <v>3.5999999999999997E-2</v>
      </c>
      <c r="BW3" s="36">
        <v>2.5000000000000001E-2</v>
      </c>
      <c r="BX3" s="36">
        <v>7.0999999999999994E-2</v>
      </c>
      <c r="BY3" s="36">
        <v>1.7999999999999999E-2</v>
      </c>
      <c r="BZ3" s="36">
        <v>3.5999999999999997E-2</v>
      </c>
      <c r="CA3" s="36">
        <v>0.113</v>
      </c>
      <c r="CB3" s="36">
        <v>8.6999999999999994E-2</v>
      </c>
      <c r="CC3" s="36">
        <v>2.5000000000000001E-2</v>
      </c>
      <c r="CD3" s="36">
        <v>5.8999999999999997E-2</v>
      </c>
      <c r="CE3" s="36">
        <v>7.0000000000000001E-3</v>
      </c>
      <c r="CF3" s="36">
        <v>2.5000000000000001E-2</v>
      </c>
      <c r="CG3" s="36">
        <v>1.4E-2</v>
      </c>
      <c r="CH3" s="36">
        <v>0.127</v>
      </c>
      <c r="CI3" s="36">
        <v>5.2999999999999999E-2</v>
      </c>
      <c r="CJ3" s="36">
        <v>0.11700000000000001</v>
      </c>
      <c r="CK3" s="36">
        <v>2.5999999999999999E-2</v>
      </c>
      <c r="CL3" s="36">
        <v>5.0999999999999997E-2</v>
      </c>
      <c r="CM3" s="36">
        <v>2.3E-2</v>
      </c>
      <c r="CN3" s="36">
        <v>1.4E-2</v>
      </c>
      <c r="CO3" s="36">
        <v>2.1999999999999999E-2</v>
      </c>
    </row>
    <row r="4" spans="1:93" x14ac:dyDescent="0.3">
      <c r="A4" s="35"/>
      <c r="B4" s="36">
        <v>3</v>
      </c>
      <c r="C4" s="36">
        <v>8.7999999999999995E-2</v>
      </c>
      <c r="D4" s="36">
        <v>3.7999999999999999E-2</v>
      </c>
      <c r="E4" s="36">
        <v>9.7000000000000003E-2</v>
      </c>
      <c r="F4" s="36">
        <v>1.9E-2</v>
      </c>
      <c r="G4" s="36">
        <v>2.7E-2</v>
      </c>
      <c r="H4" s="36">
        <v>0.155</v>
      </c>
      <c r="I4" s="36">
        <v>2.7E-2</v>
      </c>
      <c r="J4" s="36">
        <v>1.7999999999999999E-2</v>
      </c>
      <c r="K4" s="36">
        <v>1.2E-2</v>
      </c>
      <c r="L4" s="36">
        <v>0.06</v>
      </c>
      <c r="M4" s="36">
        <v>1.7000000000000001E-2</v>
      </c>
      <c r="N4" s="36">
        <v>3.1E-2</v>
      </c>
      <c r="O4" s="36">
        <v>4.4999999999999998E-2</v>
      </c>
      <c r="P4" s="36">
        <v>1.4999999999999999E-2</v>
      </c>
      <c r="Q4" s="36">
        <v>1.7000000000000001E-2</v>
      </c>
      <c r="R4" s="36">
        <v>1.7000000000000001E-2</v>
      </c>
      <c r="S4" s="36">
        <v>1.6E-2</v>
      </c>
      <c r="T4" s="36">
        <v>2.7E-2</v>
      </c>
      <c r="U4" s="36">
        <v>1.7000000000000001E-2</v>
      </c>
      <c r="V4" s="36">
        <v>0.04</v>
      </c>
      <c r="W4" s="36">
        <v>1.4999999999999999E-2</v>
      </c>
      <c r="X4" s="36">
        <v>1.4999999999999999E-2</v>
      </c>
      <c r="Y4" s="36">
        <v>1.4999999999999999E-2</v>
      </c>
      <c r="Z4" s="36">
        <v>1.4999999999999999E-2</v>
      </c>
      <c r="AA4" s="36">
        <v>1.4999999999999999E-2</v>
      </c>
      <c r="AB4" s="36">
        <v>1.4999999999999999E-2</v>
      </c>
      <c r="AC4" s="36">
        <v>1.4999999999999999E-2</v>
      </c>
      <c r="AD4" s="36">
        <v>1.4999999999999999E-2</v>
      </c>
      <c r="AE4" s="36">
        <v>1.4999999999999999E-2</v>
      </c>
      <c r="AF4" s="36">
        <v>0.02</v>
      </c>
      <c r="AG4" s="36">
        <v>0.01</v>
      </c>
      <c r="AH4" s="36">
        <v>0.04</v>
      </c>
      <c r="AI4" s="36">
        <v>1.4999999999999999E-2</v>
      </c>
      <c r="AJ4" s="36">
        <v>0.02</v>
      </c>
      <c r="AK4" s="36">
        <v>0.01</v>
      </c>
      <c r="AL4" s="36"/>
      <c r="AM4" s="36"/>
      <c r="AN4" s="36"/>
      <c r="AO4" s="36"/>
      <c r="AP4" s="36"/>
      <c r="AQ4" s="36"/>
      <c r="AR4" s="36">
        <v>4.2000000000000003E-2</v>
      </c>
      <c r="AS4" s="36">
        <v>0.05</v>
      </c>
      <c r="AT4" s="36">
        <v>5.5E-2</v>
      </c>
      <c r="AU4" s="36">
        <v>1.6E-2</v>
      </c>
      <c r="AV4" s="36">
        <v>2.3E-2</v>
      </c>
      <c r="AW4" s="36">
        <v>2.8000000000000001E-2</v>
      </c>
      <c r="AX4" s="36">
        <v>2.1000000000000001E-2</v>
      </c>
      <c r="AY4" s="36">
        <v>1.2999999999999999E-2</v>
      </c>
      <c r="AZ4" s="36">
        <v>3.2000000000000001E-2</v>
      </c>
      <c r="BA4" s="36">
        <v>4.4999999999999998E-2</v>
      </c>
      <c r="BB4" s="36">
        <v>1.7999999999999999E-2</v>
      </c>
      <c r="BC4" s="36">
        <v>1.9E-2</v>
      </c>
      <c r="BD4" s="36">
        <v>2.1000000000000001E-2</v>
      </c>
      <c r="BE4" s="36">
        <v>3.9E-2</v>
      </c>
      <c r="BF4" s="36">
        <v>2.5000000000000001E-2</v>
      </c>
      <c r="BG4" s="36">
        <v>0.11799999999999999</v>
      </c>
      <c r="BH4" s="36">
        <v>1.2E-2</v>
      </c>
      <c r="BI4" s="36">
        <v>8.0000000000000002E-3</v>
      </c>
      <c r="BJ4" s="36">
        <v>0.03</v>
      </c>
      <c r="BK4" s="36">
        <v>6.5000000000000002E-2</v>
      </c>
      <c r="BL4" s="36">
        <v>0.04</v>
      </c>
      <c r="BM4" s="36">
        <v>7.9000000000000001E-2</v>
      </c>
      <c r="BN4" s="36">
        <v>4.3999999999999997E-2</v>
      </c>
      <c r="BO4" s="36">
        <v>9.4E-2</v>
      </c>
      <c r="BP4" s="36">
        <v>1.2E-2</v>
      </c>
      <c r="BQ4" s="36">
        <v>5.8999999999999997E-2</v>
      </c>
      <c r="BR4" s="36">
        <v>3.7999999999999999E-2</v>
      </c>
      <c r="BS4" s="36">
        <v>1.2E-2</v>
      </c>
      <c r="BT4" s="36">
        <v>1.2E-2</v>
      </c>
      <c r="BU4" s="36">
        <v>5.3999999999999999E-2</v>
      </c>
      <c r="BV4" s="36">
        <v>2.5000000000000001E-2</v>
      </c>
      <c r="BW4" s="36">
        <v>0.222</v>
      </c>
      <c r="BX4" s="36">
        <v>2.7E-2</v>
      </c>
      <c r="BY4" s="36">
        <v>0.27800000000000002</v>
      </c>
      <c r="BZ4" s="36">
        <v>1.6E-2</v>
      </c>
      <c r="CA4" s="36">
        <v>0.02</v>
      </c>
      <c r="CB4" s="36">
        <v>0.23100000000000001</v>
      </c>
      <c r="CC4" s="36">
        <v>1.2999999999999999E-2</v>
      </c>
      <c r="CD4" s="36">
        <v>5.1999999999999998E-2</v>
      </c>
      <c r="CE4" s="36">
        <v>3.1E-2</v>
      </c>
      <c r="CF4" s="36">
        <v>3.1E-2</v>
      </c>
      <c r="CG4" s="36">
        <v>0.01</v>
      </c>
      <c r="CH4" s="36">
        <v>1.4E-2</v>
      </c>
      <c r="CI4" s="36">
        <v>8.5999999999999993E-2</v>
      </c>
      <c r="CJ4" s="36">
        <v>2.3E-2</v>
      </c>
      <c r="CK4" s="36">
        <v>2.1000000000000001E-2</v>
      </c>
      <c r="CL4" s="36">
        <v>3.5000000000000003E-2</v>
      </c>
      <c r="CM4" s="36">
        <v>4.8000000000000001E-2</v>
      </c>
      <c r="CN4" s="36">
        <v>5.6000000000000001E-2</v>
      </c>
      <c r="CO4" s="36">
        <v>2.9000000000000001E-2</v>
      </c>
    </row>
    <row r="5" spans="1:93" x14ac:dyDescent="0.3">
      <c r="A5" s="35"/>
      <c r="B5" s="36">
        <v>6</v>
      </c>
      <c r="C5" s="36">
        <v>2.8000000000000001E-2</v>
      </c>
      <c r="D5" s="36">
        <v>3.5999999999999997E-2</v>
      </c>
      <c r="E5" s="36">
        <v>6.0000000000000001E-3</v>
      </c>
      <c r="F5" s="36">
        <v>2.1999999999999999E-2</v>
      </c>
      <c r="G5" s="36">
        <v>2.3E-2</v>
      </c>
      <c r="H5" s="36">
        <v>1.7000000000000001E-2</v>
      </c>
      <c r="I5" s="36">
        <v>8.5000000000000006E-2</v>
      </c>
      <c r="J5" s="36">
        <v>2.5000000000000001E-2</v>
      </c>
      <c r="K5" s="36">
        <v>3.5999999999999997E-2</v>
      </c>
      <c r="L5" s="36">
        <v>1.6E-2</v>
      </c>
      <c r="M5" s="36">
        <v>1.7000000000000001E-2</v>
      </c>
      <c r="N5" s="36">
        <v>1.0999999999999999E-2</v>
      </c>
      <c r="O5" s="36">
        <v>4.0000000000000001E-3</v>
      </c>
      <c r="P5" s="36">
        <v>1.0999999999999999E-2</v>
      </c>
      <c r="Q5" s="36">
        <v>1.4999999999999999E-2</v>
      </c>
      <c r="R5" s="36">
        <v>6.0000000000000001E-3</v>
      </c>
      <c r="S5" s="36">
        <v>6.0000000000000001E-3</v>
      </c>
      <c r="T5" s="36">
        <v>0.01</v>
      </c>
      <c r="U5" s="36">
        <v>4.0000000000000001E-3</v>
      </c>
      <c r="V5" s="36">
        <v>3.0000000000000001E-3</v>
      </c>
      <c r="W5" s="36">
        <v>7.0000000000000001E-3</v>
      </c>
      <c r="X5" s="36">
        <v>3.0000000000000001E-3</v>
      </c>
      <c r="Y5" s="36">
        <v>7.0000000000000001E-3</v>
      </c>
      <c r="Z5" s="36">
        <v>4.0000000000000001E-3</v>
      </c>
      <c r="AA5" s="36">
        <v>5.0000000000000001E-3</v>
      </c>
      <c r="AB5" s="36">
        <v>4.0000000000000001E-3</v>
      </c>
      <c r="AC5" s="36">
        <v>1.7999999999999999E-2</v>
      </c>
      <c r="AD5" s="36">
        <v>8.9999999999999993E-3</v>
      </c>
      <c r="AE5" s="36">
        <v>7.0000000000000001E-3</v>
      </c>
      <c r="AF5" s="36">
        <v>2E-3</v>
      </c>
      <c r="AG5" s="36">
        <v>4.0000000000000001E-3</v>
      </c>
      <c r="AH5" s="36">
        <v>2E-3</v>
      </c>
      <c r="AI5" s="36">
        <v>8.9999999999999993E-3</v>
      </c>
      <c r="AJ5" s="36">
        <v>4.0000000000000001E-3</v>
      </c>
      <c r="AK5" s="36">
        <v>3.0000000000000001E-3</v>
      </c>
      <c r="AL5" s="36"/>
      <c r="AM5" s="36"/>
      <c r="AN5" s="36"/>
      <c r="AO5" s="36"/>
      <c r="AP5" s="36"/>
      <c r="AQ5" s="36"/>
      <c r="AR5" s="36">
        <v>4.5999999999999999E-2</v>
      </c>
      <c r="AS5" s="36">
        <v>2.8000000000000001E-2</v>
      </c>
      <c r="AT5" s="36">
        <v>2.7E-2</v>
      </c>
      <c r="AU5" s="36">
        <v>1.6E-2</v>
      </c>
      <c r="AV5" s="36">
        <v>0.03</v>
      </c>
      <c r="AW5" s="36">
        <v>7.0000000000000001E-3</v>
      </c>
      <c r="AX5" s="36">
        <v>5.0000000000000001E-3</v>
      </c>
      <c r="AY5" s="36">
        <v>8.9999999999999993E-3</v>
      </c>
      <c r="AZ5" s="36">
        <v>4.0000000000000001E-3</v>
      </c>
      <c r="BA5" s="36">
        <v>6.0000000000000001E-3</v>
      </c>
      <c r="BB5" s="36">
        <v>1.2999999999999999E-2</v>
      </c>
      <c r="BC5" s="36">
        <v>8.0000000000000002E-3</v>
      </c>
      <c r="BD5" s="36">
        <v>1.6E-2</v>
      </c>
      <c r="BE5" s="36">
        <v>2.1999999999999999E-2</v>
      </c>
      <c r="BF5" s="36">
        <v>7.0000000000000001E-3</v>
      </c>
      <c r="BG5" s="36">
        <v>1.6E-2</v>
      </c>
      <c r="BH5" s="36">
        <v>0.01</v>
      </c>
      <c r="BI5" s="36">
        <v>0.01</v>
      </c>
      <c r="BJ5" s="36">
        <v>0.23499999999999999</v>
      </c>
      <c r="BK5" s="36">
        <v>3.5000000000000003E-2</v>
      </c>
      <c r="BL5" s="36">
        <v>2.3E-2</v>
      </c>
      <c r="BM5" s="36">
        <v>1.4999999999999999E-2</v>
      </c>
      <c r="BN5" s="36">
        <v>1.7000000000000001E-2</v>
      </c>
      <c r="BO5" s="36">
        <v>8.0000000000000002E-3</v>
      </c>
      <c r="BP5" s="36">
        <v>1.4999999999999999E-2</v>
      </c>
      <c r="BQ5" s="36">
        <v>8.0000000000000002E-3</v>
      </c>
      <c r="BR5" s="36">
        <v>7.0000000000000001E-3</v>
      </c>
      <c r="BS5" s="36">
        <v>5.2999999999999999E-2</v>
      </c>
      <c r="BT5" s="36">
        <v>7.0000000000000001E-3</v>
      </c>
      <c r="BU5" s="36">
        <v>8.0000000000000002E-3</v>
      </c>
      <c r="BV5" s="36">
        <v>8.0000000000000002E-3</v>
      </c>
      <c r="BW5" s="36">
        <v>8.0000000000000002E-3</v>
      </c>
      <c r="BX5" s="36">
        <v>7.0000000000000001E-3</v>
      </c>
      <c r="BY5" s="36">
        <v>8.0000000000000002E-3</v>
      </c>
      <c r="BZ5" s="36">
        <v>7.0000000000000001E-3</v>
      </c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</row>
    <row r="6" spans="1:93" x14ac:dyDescent="0.3">
      <c r="A6" s="35"/>
      <c r="B6" s="36">
        <v>10</v>
      </c>
      <c r="C6" s="36">
        <v>8.9999999999999993E-3</v>
      </c>
      <c r="D6" s="36">
        <v>6.0000000000000001E-3</v>
      </c>
      <c r="E6" s="36">
        <v>1.0999999999999999E-2</v>
      </c>
      <c r="F6" s="36">
        <v>6.0000000000000001E-3</v>
      </c>
      <c r="G6" s="36">
        <v>2.5000000000000001E-2</v>
      </c>
      <c r="H6" s="36">
        <v>4.0000000000000001E-3</v>
      </c>
      <c r="I6" s="36">
        <v>7.0000000000000001E-3</v>
      </c>
      <c r="J6" s="36">
        <v>2E-3</v>
      </c>
      <c r="K6" s="36">
        <v>4.0000000000000001E-3</v>
      </c>
      <c r="L6" s="36">
        <v>2E-3</v>
      </c>
      <c r="M6" s="36">
        <v>1E-3</v>
      </c>
      <c r="N6" s="36">
        <v>7.0000000000000001E-3</v>
      </c>
      <c r="O6" s="36">
        <v>3.0000000000000001E-3</v>
      </c>
      <c r="P6" s="36">
        <v>3.0000000000000001E-3</v>
      </c>
      <c r="Q6" s="36">
        <v>2E-3</v>
      </c>
      <c r="R6" s="36">
        <v>1E-3</v>
      </c>
      <c r="S6" s="36">
        <v>5.0000000000000001E-3</v>
      </c>
      <c r="T6" s="36">
        <v>1.0999999999999999E-2</v>
      </c>
      <c r="U6" s="36">
        <v>3.0000000000000001E-3</v>
      </c>
      <c r="V6" s="36">
        <v>6.0000000000000001E-3</v>
      </c>
      <c r="W6" s="36">
        <v>2.1999999999999999E-2</v>
      </c>
      <c r="X6" s="36">
        <v>3.5000000000000003E-2</v>
      </c>
      <c r="Y6" s="36">
        <v>3.0000000000000001E-3</v>
      </c>
      <c r="Z6" s="36">
        <v>2E-3</v>
      </c>
      <c r="AA6" s="36">
        <v>5.0000000000000001E-3</v>
      </c>
      <c r="AB6" s="36">
        <v>3.0000000000000001E-3</v>
      </c>
      <c r="AC6" s="36">
        <v>3.0000000000000001E-3</v>
      </c>
      <c r="AD6" s="36">
        <v>3.0000000000000001E-3</v>
      </c>
      <c r="AE6" s="36">
        <v>3.0000000000000001E-3</v>
      </c>
      <c r="AF6" s="36">
        <v>2E-3</v>
      </c>
      <c r="AG6" s="36">
        <v>3.5000000000000001E-3</v>
      </c>
      <c r="AH6" s="36">
        <v>3.3999999999999998E-3</v>
      </c>
      <c r="AI6" s="36">
        <v>2.2000000000000001E-3</v>
      </c>
      <c r="AJ6" s="36">
        <v>3.0000000000000001E-3</v>
      </c>
      <c r="AK6" s="36">
        <v>2E-3</v>
      </c>
      <c r="AL6" s="36"/>
      <c r="AM6" s="36"/>
      <c r="AN6" s="36"/>
      <c r="AO6" s="36"/>
      <c r="AP6" s="36"/>
      <c r="AQ6" s="36"/>
      <c r="AR6" s="36">
        <v>1.9E-2</v>
      </c>
      <c r="AS6" s="36">
        <v>8.9999999999999993E-3</v>
      </c>
      <c r="AT6" s="36">
        <v>8.0000000000000002E-3</v>
      </c>
      <c r="AU6" s="36">
        <v>7.0000000000000001E-3</v>
      </c>
      <c r="AV6" s="36">
        <v>8.0000000000000002E-3</v>
      </c>
      <c r="AW6" s="36">
        <v>7.0000000000000001E-3</v>
      </c>
      <c r="AX6" s="36">
        <v>1.7999999999999999E-2</v>
      </c>
      <c r="AY6" s="36">
        <v>1.4999999999999999E-2</v>
      </c>
      <c r="AZ6" s="36">
        <v>4.0000000000000001E-3</v>
      </c>
      <c r="BA6" s="36">
        <v>1.2999999999999999E-2</v>
      </c>
      <c r="BB6" s="36">
        <v>8.0000000000000002E-3</v>
      </c>
      <c r="BC6" s="36">
        <v>6.0000000000000001E-3</v>
      </c>
      <c r="BD6" s="36">
        <v>8.9999999999999993E-3</v>
      </c>
      <c r="BE6" s="36">
        <v>2.3E-2</v>
      </c>
      <c r="BF6" s="36">
        <v>8.0000000000000002E-3</v>
      </c>
      <c r="BG6" s="36">
        <v>5.0000000000000001E-3</v>
      </c>
      <c r="BH6" s="36">
        <v>8.0000000000000002E-3</v>
      </c>
      <c r="BI6" s="36">
        <v>4.0000000000000001E-3</v>
      </c>
      <c r="BJ6" s="36">
        <v>5.1999999999999998E-2</v>
      </c>
      <c r="BK6" s="36">
        <v>4.7E-2</v>
      </c>
      <c r="BL6" s="36">
        <v>1.7999999999999999E-2</v>
      </c>
      <c r="BM6" s="36">
        <v>2.4E-2</v>
      </c>
      <c r="BN6" s="36">
        <v>3.7999999999999999E-2</v>
      </c>
      <c r="BO6" s="36">
        <v>8.9999999999999993E-3</v>
      </c>
      <c r="BP6" s="36">
        <v>1.7999999999999999E-2</v>
      </c>
      <c r="BQ6" s="36">
        <v>5.0000000000000001E-3</v>
      </c>
      <c r="BR6" s="36">
        <v>3.0000000000000001E-3</v>
      </c>
      <c r="BS6" s="36">
        <v>6.0000000000000001E-3</v>
      </c>
      <c r="BT6" s="36">
        <v>5.0000000000000001E-3</v>
      </c>
      <c r="BU6" s="36">
        <v>7.0000000000000001E-3</v>
      </c>
      <c r="BV6" s="36">
        <v>1.4E-2</v>
      </c>
      <c r="BW6" s="36">
        <v>8.0000000000000002E-3</v>
      </c>
      <c r="BX6" s="36">
        <v>8.0000000000000002E-3</v>
      </c>
      <c r="BY6" s="36">
        <v>7.0000000000000001E-3</v>
      </c>
      <c r="BZ6" s="36">
        <v>1.4E-2</v>
      </c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</row>
    <row r="7" spans="1:93" x14ac:dyDescent="0.3">
      <c r="A7" s="35"/>
      <c r="B7" s="36">
        <v>15</v>
      </c>
      <c r="C7" s="36">
        <v>1E-3</v>
      </c>
      <c r="D7" s="36">
        <v>1E-3</v>
      </c>
      <c r="E7" s="36">
        <v>1E-3</v>
      </c>
      <c r="F7" s="36">
        <v>4.0000000000000001E-3</v>
      </c>
      <c r="G7" s="36">
        <v>3.0000000000000001E-3</v>
      </c>
      <c r="H7" s="36">
        <v>9.3000000000000005E-4</v>
      </c>
      <c r="I7" s="36">
        <v>1E-3</v>
      </c>
      <c r="J7" s="36">
        <v>3.0000000000000001E-3</v>
      </c>
      <c r="K7" s="36">
        <v>1E-3</v>
      </c>
      <c r="L7" s="36">
        <v>1E-3</v>
      </c>
      <c r="M7" s="36">
        <v>1E-3</v>
      </c>
      <c r="N7" s="36">
        <v>3.0000000000000001E-3</v>
      </c>
      <c r="O7" s="36">
        <v>2E-3</v>
      </c>
      <c r="P7" s="36">
        <v>4.0000000000000001E-3</v>
      </c>
      <c r="Q7" s="36">
        <v>3.0000000000000001E-3</v>
      </c>
      <c r="R7" s="36">
        <v>3.0000000000000001E-3</v>
      </c>
      <c r="S7" s="36">
        <v>2E-3</v>
      </c>
      <c r="T7" s="36">
        <v>5.0000000000000001E-3</v>
      </c>
      <c r="U7" s="36">
        <v>3.0000000000000001E-3</v>
      </c>
      <c r="V7" s="36">
        <v>3.0000000000000001E-3</v>
      </c>
      <c r="W7" s="36">
        <v>3.0000000000000001E-3</v>
      </c>
      <c r="X7" s="36">
        <v>1E-3</v>
      </c>
      <c r="Y7" s="36">
        <v>2E-3</v>
      </c>
      <c r="Z7" s="36">
        <v>3.0000000000000001E-3</v>
      </c>
      <c r="AA7" s="36">
        <v>1E-3</v>
      </c>
      <c r="AB7" s="36">
        <v>2E-3</v>
      </c>
      <c r="AC7" s="36">
        <v>1E-3</v>
      </c>
      <c r="AD7" s="36">
        <v>1E-3</v>
      </c>
      <c r="AE7" s="36">
        <v>2E-3</v>
      </c>
      <c r="AF7" s="36">
        <v>2E-3</v>
      </c>
      <c r="AG7" s="36">
        <v>3.0000000000000001E-3</v>
      </c>
      <c r="AH7" s="36">
        <v>3.0000000000000001E-3</v>
      </c>
      <c r="AI7" s="36">
        <v>4.0000000000000001E-3</v>
      </c>
      <c r="AJ7" s="36">
        <v>3.0000000000000001E-3</v>
      </c>
      <c r="AK7" s="36">
        <v>4.0000000000000001E-3</v>
      </c>
      <c r="AL7" s="36">
        <v>2E-3</v>
      </c>
      <c r="AM7" s="36">
        <v>1E-3</v>
      </c>
      <c r="AN7" s="36"/>
      <c r="AO7" s="36"/>
      <c r="AP7" s="36"/>
      <c r="AQ7" s="36"/>
      <c r="AR7" s="36">
        <v>7.0000000000000001E-3</v>
      </c>
      <c r="AS7" s="36">
        <v>1.2E-2</v>
      </c>
      <c r="AT7" s="36">
        <v>7.0000000000000001E-3</v>
      </c>
      <c r="AU7" s="36">
        <v>4.0000000000000001E-3</v>
      </c>
      <c r="AV7" s="36">
        <v>0.01</v>
      </c>
      <c r="AW7" s="36">
        <v>6.0000000000000001E-3</v>
      </c>
      <c r="AX7" s="36">
        <v>4.0000000000000001E-3</v>
      </c>
      <c r="AY7" s="36">
        <v>3.0000000000000001E-3</v>
      </c>
      <c r="AZ7" s="36">
        <v>8.0000000000000002E-3</v>
      </c>
      <c r="BA7" s="36">
        <v>0.01</v>
      </c>
      <c r="BB7" s="36">
        <v>6.0000000000000001E-3</v>
      </c>
      <c r="BC7" s="36">
        <v>5.0000000000000001E-3</v>
      </c>
      <c r="BD7" s="36">
        <v>5.0000000000000001E-3</v>
      </c>
      <c r="BE7" s="36">
        <v>3.0000000000000001E-3</v>
      </c>
      <c r="BF7" s="36">
        <v>1.7000000000000001E-2</v>
      </c>
      <c r="BG7" s="36">
        <v>1.2E-2</v>
      </c>
      <c r="BH7" s="36">
        <v>3.0000000000000001E-3</v>
      </c>
      <c r="BI7" s="36">
        <v>2E-3</v>
      </c>
      <c r="BJ7" s="36">
        <v>6.0000000000000001E-3</v>
      </c>
      <c r="BK7" s="36">
        <v>8.0000000000000002E-3</v>
      </c>
      <c r="BL7" s="36">
        <v>8.9999999999999993E-3</v>
      </c>
      <c r="BM7" s="36">
        <v>1.4999999999999999E-2</v>
      </c>
      <c r="BN7" s="36">
        <v>8.0000000000000002E-3</v>
      </c>
      <c r="BO7" s="36">
        <v>7.0000000000000001E-3</v>
      </c>
      <c r="BP7" s="36">
        <v>8.9999999999999993E-3</v>
      </c>
      <c r="BQ7" s="36">
        <v>8.9999999999999993E-3</v>
      </c>
      <c r="BR7" s="36">
        <v>1.2E-2</v>
      </c>
      <c r="BS7" s="36">
        <v>4.0000000000000001E-3</v>
      </c>
      <c r="BT7" s="36">
        <v>6.0000000000000001E-3</v>
      </c>
      <c r="BU7" s="36">
        <v>8.0000000000000002E-3</v>
      </c>
      <c r="BV7" s="36">
        <v>2E-3</v>
      </c>
      <c r="BW7" s="36">
        <v>5.0000000000000001E-3</v>
      </c>
      <c r="BX7" s="36">
        <v>4.0000000000000001E-3</v>
      </c>
      <c r="BY7" s="36">
        <v>4.0000000000000001E-3</v>
      </c>
      <c r="BZ7" s="36">
        <v>4.0000000000000001E-3</v>
      </c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</row>
    <row r="8" spans="1:93" x14ac:dyDescent="0.3">
      <c r="A8" s="35" t="s">
        <v>7</v>
      </c>
      <c r="B8" s="36">
        <v>90</v>
      </c>
      <c r="C8" s="36">
        <v>1E-3</v>
      </c>
      <c r="D8" s="36">
        <v>2E-3</v>
      </c>
      <c r="E8" s="36">
        <v>2E-3</v>
      </c>
      <c r="F8" s="36">
        <v>2E-3</v>
      </c>
      <c r="G8" s="36">
        <v>1E-3</v>
      </c>
      <c r="H8" s="36">
        <v>8.9999999999999993E-3</v>
      </c>
      <c r="I8" s="36">
        <v>2E-3</v>
      </c>
      <c r="J8" s="36">
        <v>2E-3</v>
      </c>
      <c r="K8" s="36">
        <v>7.0000000000000001E-3</v>
      </c>
      <c r="L8" s="36">
        <v>2E-3</v>
      </c>
      <c r="M8" s="36">
        <v>1E-3</v>
      </c>
      <c r="N8" s="36">
        <v>5.0000000000000001E-3</v>
      </c>
      <c r="O8" s="36">
        <v>2E-3</v>
      </c>
      <c r="P8" s="36">
        <v>2E-3</v>
      </c>
      <c r="Q8" s="36">
        <v>2E-3</v>
      </c>
      <c r="R8" s="36">
        <v>1E-3</v>
      </c>
      <c r="S8" s="36">
        <v>4.0000000000000001E-3</v>
      </c>
      <c r="T8" s="36">
        <v>5.0000000000000001E-3</v>
      </c>
      <c r="U8" s="36">
        <v>2E-3</v>
      </c>
      <c r="V8" s="36">
        <v>4.0000000000000001E-3</v>
      </c>
      <c r="W8" s="36">
        <v>1E-3</v>
      </c>
      <c r="X8" s="36">
        <v>2E-3</v>
      </c>
      <c r="Y8" s="36">
        <v>9.1600000000000004E-4</v>
      </c>
      <c r="Z8" s="36">
        <v>4.0000000000000001E-3</v>
      </c>
      <c r="AA8" s="36">
        <v>2E-3</v>
      </c>
      <c r="AB8" s="36">
        <v>2E-3</v>
      </c>
      <c r="AC8" s="36">
        <v>8.7699999999999996E-4</v>
      </c>
      <c r="AD8" s="36">
        <v>3.0000000000000001E-3</v>
      </c>
      <c r="AE8" s="36">
        <v>3.0000000000000001E-3</v>
      </c>
      <c r="AF8" s="36">
        <v>2E-3</v>
      </c>
      <c r="AG8" s="36">
        <v>9.6000000000000002E-4</v>
      </c>
      <c r="AH8" s="36">
        <v>2E-3</v>
      </c>
      <c r="AI8" s="36">
        <v>3.0000000000000001E-3</v>
      </c>
      <c r="AJ8" s="36">
        <v>3.0000000000000001E-3</v>
      </c>
      <c r="AK8" s="36">
        <v>2E-3</v>
      </c>
      <c r="AL8" s="36"/>
      <c r="AM8" s="36"/>
      <c r="AN8" s="36"/>
      <c r="AO8" s="36"/>
      <c r="AP8" s="36"/>
      <c r="AQ8" s="36"/>
      <c r="AR8" s="36">
        <v>4.0000000000000001E-3</v>
      </c>
      <c r="AS8" s="36">
        <v>8.0000000000000002E-3</v>
      </c>
      <c r="AT8" s="36">
        <v>3.0000000000000001E-3</v>
      </c>
      <c r="AU8" s="36">
        <v>6.0000000000000001E-3</v>
      </c>
      <c r="AV8" s="36">
        <v>4.0000000000000001E-3</v>
      </c>
      <c r="AW8" s="36">
        <v>2E-3</v>
      </c>
      <c r="AX8" s="36">
        <v>2E-3</v>
      </c>
      <c r="AY8" s="36">
        <v>4.0000000000000001E-3</v>
      </c>
      <c r="AZ8" s="36">
        <v>4.0000000000000001E-3</v>
      </c>
      <c r="BA8" s="36">
        <v>4.0000000000000001E-3</v>
      </c>
      <c r="BB8" s="36">
        <v>4.0000000000000001E-3</v>
      </c>
      <c r="BC8" s="36">
        <v>2E-3</v>
      </c>
      <c r="BD8" s="36">
        <v>5.0000000000000001E-3</v>
      </c>
      <c r="BE8" s="36">
        <v>3.0000000000000001E-3</v>
      </c>
      <c r="BF8" s="36">
        <v>4.0000000000000001E-3</v>
      </c>
      <c r="BG8" s="36">
        <v>5.0000000000000001E-3</v>
      </c>
      <c r="BH8" s="36">
        <v>1.2E-2</v>
      </c>
      <c r="BI8" s="36">
        <v>5.0000000000000001E-3</v>
      </c>
      <c r="BJ8" s="36">
        <v>2E-3</v>
      </c>
      <c r="BK8" s="36">
        <v>7.3800000000000005E-4</v>
      </c>
      <c r="BL8" s="36">
        <v>2E-3</v>
      </c>
      <c r="BM8" s="36">
        <v>3.0000000000000001E-3</v>
      </c>
      <c r="BN8" s="36">
        <v>4.0000000000000001E-3</v>
      </c>
      <c r="BO8" s="36">
        <v>2E-3</v>
      </c>
      <c r="BP8" s="36">
        <v>7.0000000000000001E-3</v>
      </c>
      <c r="BQ8" s="36">
        <v>3.0000000000000001E-3</v>
      </c>
      <c r="BR8" s="36">
        <v>3.0000000000000001E-3</v>
      </c>
      <c r="BS8" s="36">
        <v>3.0000000000000001E-3</v>
      </c>
      <c r="BT8" s="36">
        <v>5.0000000000000001E-3</v>
      </c>
      <c r="BU8" s="36">
        <v>2E-3</v>
      </c>
      <c r="BV8" s="36">
        <v>2E-3</v>
      </c>
      <c r="BW8" s="36">
        <v>1E-3</v>
      </c>
      <c r="BX8" s="36">
        <v>5.0000000000000001E-3</v>
      </c>
      <c r="BY8" s="36">
        <v>2E-3</v>
      </c>
      <c r="BZ8" s="36">
        <v>2E-3</v>
      </c>
      <c r="CA8" s="36">
        <v>3.0000000000000001E-3</v>
      </c>
      <c r="CB8" s="36">
        <v>2E-3</v>
      </c>
      <c r="CC8" s="36">
        <v>3.0000000000000001E-3</v>
      </c>
      <c r="CD8" s="36">
        <v>3.0000000000000001E-3</v>
      </c>
      <c r="CE8" s="36">
        <v>2E-3</v>
      </c>
      <c r="CF8" s="36">
        <v>2E-3</v>
      </c>
      <c r="CG8" s="36">
        <v>2E-3</v>
      </c>
      <c r="CH8" s="36">
        <v>8.0000000000000002E-3</v>
      </c>
      <c r="CI8" s="36">
        <v>7.0000000000000001E-3</v>
      </c>
      <c r="CJ8" s="36">
        <v>5.0000000000000001E-3</v>
      </c>
      <c r="CK8" s="36">
        <v>5.0000000000000001E-3</v>
      </c>
      <c r="CL8" s="36">
        <v>5.0000000000000001E-3</v>
      </c>
      <c r="CM8" s="36">
        <v>4.0000000000000001E-3</v>
      </c>
      <c r="CN8" s="36">
        <v>2E-3</v>
      </c>
      <c r="CO8" s="36">
        <v>2E-3</v>
      </c>
    </row>
    <row r="9" spans="1:93" x14ac:dyDescent="0.3">
      <c r="A9" s="35"/>
      <c r="B9" s="36">
        <v>105</v>
      </c>
      <c r="C9" s="36">
        <v>1.4999999999999999E-2</v>
      </c>
      <c r="D9" s="36">
        <v>1.2999999999999999E-2</v>
      </c>
      <c r="E9" s="36">
        <v>2E-3</v>
      </c>
      <c r="F9" s="36">
        <v>3.0000000000000001E-3</v>
      </c>
      <c r="G9" s="36">
        <v>2E-3</v>
      </c>
      <c r="H9" s="36">
        <v>2E-3</v>
      </c>
      <c r="I9" s="36">
        <v>6.0000000000000001E-3</v>
      </c>
      <c r="J9" s="36">
        <v>2E-3</v>
      </c>
      <c r="K9" s="36">
        <v>6.0000000000000001E-3</v>
      </c>
      <c r="L9" s="36">
        <v>5.0000000000000001E-3</v>
      </c>
      <c r="M9" s="36">
        <v>5.0000000000000001E-3</v>
      </c>
      <c r="N9" s="36">
        <v>5.0000000000000001E-3</v>
      </c>
      <c r="O9" s="36">
        <v>2E-3</v>
      </c>
      <c r="P9" s="36">
        <v>3.0000000000000001E-3</v>
      </c>
      <c r="Q9" s="36">
        <v>4.0000000000000001E-3</v>
      </c>
      <c r="R9" s="36">
        <v>5.0000000000000001E-3</v>
      </c>
      <c r="S9" s="36">
        <v>3.0000000000000001E-3</v>
      </c>
      <c r="T9" s="36">
        <v>1E-3</v>
      </c>
      <c r="U9" s="36">
        <v>2E-3</v>
      </c>
      <c r="V9" s="36">
        <v>3.0000000000000001E-3</v>
      </c>
      <c r="W9" s="36">
        <v>1E-3</v>
      </c>
      <c r="X9" s="36">
        <v>3.0000000000000001E-3</v>
      </c>
      <c r="Y9" s="36">
        <v>2E-3</v>
      </c>
      <c r="Z9" s="36">
        <v>7.0000000000000001E-3</v>
      </c>
      <c r="AA9" s="36">
        <v>5.0000000000000001E-3</v>
      </c>
      <c r="AB9" s="36">
        <v>4.0000000000000001E-3</v>
      </c>
      <c r="AC9" s="36">
        <v>7.0000000000000001E-3</v>
      </c>
      <c r="AD9" s="36">
        <v>3.0000000000000001E-3</v>
      </c>
      <c r="AE9" s="36">
        <v>1E-3</v>
      </c>
      <c r="AF9" s="36">
        <v>1E-3</v>
      </c>
      <c r="AG9" s="36">
        <v>1E-3</v>
      </c>
      <c r="AH9" s="36">
        <v>3.0000000000000001E-3</v>
      </c>
      <c r="AI9" s="36">
        <v>6.0000000000000001E-3</v>
      </c>
      <c r="AJ9" s="36">
        <v>1E-3</v>
      </c>
      <c r="AK9" s="36">
        <v>1E-3</v>
      </c>
      <c r="AL9" s="36"/>
      <c r="AM9" s="36"/>
      <c r="AN9" s="36"/>
      <c r="AO9" s="36"/>
      <c r="AP9" s="36"/>
      <c r="AQ9" s="36"/>
      <c r="AR9" s="36">
        <v>2E-3</v>
      </c>
      <c r="AS9" s="36">
        <v>2E-3</v>
      </c>
      <c r="AT9" s="36">
        <v>3.0000000000000001E-3</v>
      </c>
      <c r="AU9" s="36">
        <v>2E-3</v>
      </c>
      <c r="AV9" s="36">
        <v>1E-3</v>
      </c>
      <c r="AW9" s="36">
        <v>1E-3</v>
      </c>
      <c r="AX9" s="36">
        <v>3.0000000000000001E-3</v>
      </c>
      <c r="AY9" s="36">
        <v>3.0000000000000001E-3</v>
      </c>
      <c r="AZ9" s="36">
        <v>5.0000000000000001E-3</v>
      </c>
      <c r="BA9" s="36">
        <v>7.0000000000000001E-3</v>
      </c>
      <c r="BB9" s="36">
        <v>8.0000000000000002E-3</v>
      </c>
      <c r="BC9" s="36">
        <v>2E-3</v>
      </c>
      <c r="BD9" s="36">
        <v>1.6E-2</v>
      </c>
      <c r="BE9" s="36">
        <v>4.0000000000000001E-3</v>
      </c>
      <c r="BF9" s="36">
        <v>1E-3</v>
      </c>
      <c r="BG9" s="36">
        <v>2E-3</v>
      </c>
      <c r="BH9" s="36">
        <v>1.4E-2</v>
      </c>
      <c r="BI9" s="36">
        <v>2.8000000000000001E-2</v>
      </c>
      <c r="BJ9" s="36">
        <v>1.7000000000000001E-2</v>
      </c>
      <c r="BK9" s="36">
        <v>2E-3</v>
      </c>
      <c r="BL9" s="36">
        <v>1E-3</v>
      </c>
      <c r="BM9" s="36">
        <v>2E-3</v>
      </c>
      <c r="BN9" s="36">
        <v>9.4799999999999995E-4</v>
      </c>
      <c r="BO9" s="36">
        <v>2E-3</v>
      </c>
      <c r="BP9" s="36">
        <v>1E-3</v>
      </c>
      <c r="BQ9" s="36">
        <v>1E-3</v>
      </c>
      <c r="BR9" s="36">
        <v>3.0000000000000001E-3</v>
      </c>
      <c r="BS9" s="36">
        <v>1E-3</v>
      </c>
      <c r="BT9" s="36">
        <v>4.0000000000000001E-3</v>
      </c>
      <c r="BU9" s="36">
        <v>2E-3</v>
      </c>
      <c r="BV9" s="36">
        <v>3.0000000000000001E-3</v>
      </c>
      <c r="BW9" s="36">
        <v>2E-3</v>
      </c>
      <c r="BX9" s="36">
        <v>2E-3</v>
      </c>
      <c r="BY9" s="36">
        <v>2E-3</v>
      </c>
      <c r="BZ9" s="36">
        <v>2E-3</v>
      </c>
      <c r="CA9" s="36">
        <v>2E-3</v>
      </c>
      <c r="CB9" s="36">
        <v>2E-3</v>
      </c>
      <c r="CC9" s="36">
        <v>2E-3</v>
      </c>
      <c r="CD9" s="36">
        <v>2E-3</v>
      </c>
      <c r="CE9" s="36">
        <v>1E-3</v>
      </c>
      <c r="CF9" s="36">
        <v>1E-3</v>
      </c>
      <c r="CG9" s="36">
        <v>2E-3</v>
      </c>
      <c r="CH9" s="36">
        <v>2E-3</v>
      </c>
      <c r="CI9" s="36">
        <v>3.0000000000000001E-3</v>
      </c>
      <c r="CJ9" s="36"/>
      <c r="CK9" s="36"/>
      <c r="CL9" s="36"/>
      <c r="CM9" s="36"/>
      <c r="CN9" s="36"/>
      <c r="CO9" s="36"/>
    </row>
    <row r="10" spans="1:93" x14ac:dyDescent="0.3">
      <c r="A10" s="35"/>
      <c r="B10" s="36">
        <v>120</v>
      </c>
      <c r="C10" s="36">
        <v>1E-3</v>
      </c>
      <c r="D10" s="36">
        <v>3.0000000000000001E-3</v>
      </c>
      <c r="E10" s="36">
        <v>1E-3</v>
      </c>
      <c r="F10" s="36">
        <v>1E-3</v>
      </c>
      <c r="G10" s="36">
        <v>1E-3</v>
      </c>
      <c r="H10" s="36">
        <v>1E-3</v>
      </c>
      <c r="I10" s="36">
        <v>6.6600000000000003E-4</v>
      </c>
      <c r="J10" s="36">
        <v>2E-3</v>
      </c>
      <c r="K10" s="36">
        <v>3.0000000000000001E-3</v>
      </c>
      <c r="L10" s="36">
        <v>2E-3</v>
      </c>
      <c r="M10" s="36">
        <v>2E-3</v>
      </c>
      <c r="N10" s="36">
        <v>2E-3</v>
      </c>
      <c r="O10" s="36">
        <v>3.0000000000000001E-3</v>
      </c>
      <c r="P10" s="36">
        <v>2E-3</v>
      </c>
      <c r="Q10" s="36">
        <v>1E-3</v>
      </c>
      <c r="R10" s="36">
        <v>1E-3</v>
      </c>
      <c r="S10" s="36">
        <v>8.8900000000000003E-4</v>
      </c>
      <c r="T10" s="36">
        <v>7.7399999999999995E-4</v>
      </c>
      <c r="U10" s="36">
        <v>3.0000000000000001E-3</v>
      </c>
      <c r="V10" s="36">
        <v>1E-3</v>
      </c>
      <c r="W10" s="36">
        <v>2E-3</v>
      </c>
      <c r="X10" s="36">
        <v>2E-3</v>
      </c>
      <c r="Y10" s="36">
        <v>4.0000000000000001E-3</v>
      </c>
      <c r="Z10" s="36">
        <v>1.2999999999999999E-2</v>
      </c>
      <c r="AA10" s="36">
        <v>1.2E-2</v>
      </c>
      <c r="AB10" s="36">
        <v>1.0999999999999999E-2</v>
      </c>
      <c r="AC10" s="36">
        <v>1.0999999999999999E-2</v>
      </c>
      <c r="AD10" s="36">
        <v>2E-3</v>
      </c>
      <c r="AE10" s="36">
        <v>4.0000000000000001E-3</v>
      </c>
      <c r="AF10" s="36">
        <v>5.0000000000000001E-3</v>
      </c>
      <c r="AG10" s="36">
        <v>1.2999999999999999E-2</v>
      </c>
      <c r="AH10" s="36">
        <v>1.6E-2</v>
      </c>
      <c r="AI10" s="36">
        <v>1.7000000000000001E-2</v>
      </c>
      <c r="AJ10" s="36">
        <v>1.0999999999999999E-2</v>
      </c>
      <c r="AK10" s="36">
        <v>1.2E-2</v>
      </c>
      <c r="AL10" s="36"/>
      <c r="AM10" s="36"/>
      <c r="AN10" s="36"/>
      <c r="AO10" s="36"/>
      <c r="AP10" s="36"/>
      <c r="AQ10" s="36"/>
      <c r="AR10" s="36">
        <v>1E-3</v>
      </c>
      <c r="AS10" s="36">
        <v>1E-3</v>
      </c>
      <c r="AT10" s="36">
        <v>2E-3</v>
      </c>
      <c r="AU10" s="36">
        <v>5.0000000000000001E-3</v>
      </c>
      <c r="AV10" s="36">
        <v>4.0000000000000001E-3</v>
      </c>
      <c r="AW10" s="36">
        <v>5.0000000000000001E-3</v>
      </c>
      <c r="AX10" s="36">
        <v>5.0000000000000001E-3</v>
      </c>
      <c r="AY10" s="36">
        <v>5.0000000000000001E-3</v>
      </c>
      <c r="AZ10" s="36">
        <v>2E-3</v>
      </c>
      <c r="BA10" s="36">
        <v>3.0000000000000001E-3</v>
      </c>
      <c r="BB10" s="36">
        <v>2E-3</v>
      </c>
      <c r="BC10" s="36">
        <v>2E-3</v>
      </c>
      <c r="BD10" s="36">
        <v>2E-3</v>
      </c>
      <c r="BE10" s="36">
        <v>2E-3</v>
      </c>
      <c r="BF10" s="36">
        <v>2E-3</v>
      </c>
      <c r="BG10" s="36">
        <v>8.5899999999999995E-4</v>
      </c>
      <c r="BH10" s="36">
        <v>6.2799999999999998E-4</v>
      </c>
      <c r="BI10" s="36">
        <v>7.4799999999999997E-4</v>
      </c>
      <c r="BJ10" s="36">
        <v>2E-3</v>
      </c>
      <c r="BK10" s="36">
        <v>2E-3</v>
      </c>
      <c r="BL10" s="36">
        <v>2E-3</v>
      </c>
      <c r="BM10" s="36">
        <v>2E-3</v>
      </c>
      <c r="BN10" s="36">
        <v>2E-3</v>
      </c>
      <c r="BO10" s="36">
        <v>3.0000000000000001E-3</v>
      </c>
      <c r="BP10" s="36">
        <v>5.0000000000000001E-3</v>
      </c>
      <c r="BQ10" s="36">
        <v>1.2E-2</v>
      </c>
      <c r="BR10" s="36">
        <v>2E-3</v>
      </c>
      <c r="BS10" s="36">
        <v>2E-3</v>
      </c>
      <c r="BT10" s="36">
        <v>2E-3</v>
      </c>
      <c r="BU10" s="36">
        <v>4.0000000000000001E-3</v>
      </c>
      <c r="BV10" s="36">
        <v>8.0000000000000002E-3</v>
      </c>
      <c r="BW10" s="36">
        <v>2E-3</v>
      </c>
      <c r="BX10" s="36">
        <v>2E-3</v>
      </c>
      <c r="BY10" s="36">
        <v>2E-3</v>
      </c>
      <c r="BZ10" s="36">
        <v>2E-3</v>
      </c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</row>
    <row r="11" spans="1:93" x14ac:dyDescent="0.3">
      <c r="A11" s="35"/>
      <c r="B11" s="36">
        <v>140</v>
      </c>
      <c r="C11" s="36">
        <v>8.0000000000000002E-3</v>
      </c>
      <c r="D11" s="36">
        <v>0.05</v>
      </c>
      <c r="E11" s="36">
        <v>1.2E-2</v>
      </c>
      <c r="F11" s="36">
        <v>2.3E-2</v>
      </c>
      <c r="G11" s="36">
        <v>1.7000000000000001E-2</v>
      </c>
      <c r="H11" s="36">
        <v>3.3000000000000002E-2</v>
      </c>
      <c r="I11" s="36">
        <v>4.3999999999999997E-2</v>
      </c>
      <c r="J11" s="36">
        <v>1.9E-2</v>
      </c>
      <c r="K11" s="36">
        <v>1.2999999999999999E-2</v>
      </c>
      <c r="L11" s="36">
        <v>2.3E-2</v>
      </c>
      <c r="M11" s="36">
        <v>2.1999999999999999E-2</v>
      </c>
      <c r="N11" s="36">
        <v>1.2999999999999999E-2</v>
      </c>
      <c r="O11" s="36">
        <v>2.1999999999999999E-2</v>
      </c>
      <c r="P11" s="36">
        <v>2.4E-2</v>
      </c>
      <c r="Q11" s="36">
        <v>1.9E-2</v>
      </c>
      <c r="R11" s="36">
        <v>1.4999999999999999E-2</v>
      </c>
      <c r="S11" s="36">
        <v>2.8000000000000001E-2</v>
      </c>
      <c r="T11" s="36">
        <v>0.03</v>
      </c>
      <c r="U11" s="36">
        <v>0.10100000000000001</v>
      </c>
      <c r="V11" s="36">
        <v>2.7E-2</v>
      </c>
      <c r="W11" s="36">
        <v>0.08</v>
      </c>
      <c r="X11" s="36">
        <v>1.7000000000000001E-2</v>
      </c>
      <c r="Y11" s="36">
        <v>3.5999999999999997E-2</v>
      </c>
      <c r="Z11" s="36">
        <v>1.4E-2</v>
      </c>
      <c r="AA11" s="36">
        <v>4.7E-2</v>
      </c>
      <c r="AB11" s="36">
        <v>3.5999999999999997E-2</v>
      </c>
      <c r="AC11" s="36">
        <v>1.9E-2</v>
      </c>
      <c r="AD11" s="36">
        <v>1.6E-2</v>
      </c>
      <c r="AE11" s="36">
        <v>1.2E-2</v>
      </c>
      <c r="AF11" s="36">
        <v>7.0000000000000001E-3</v>
      </c>
      <c r="AG11" s="36">
        <v>1.6E-2</v>
      </c>
      <c r="AH11" s="36">
        <v>1.4E-2</v>
      </c>
      <c r="AI11" s="36">
        <v>4.8000000000000001E-2</v>
      </c>
      <c r="AJ11" s="36">
        <v>3.5999999999999997E-2</v>
      </c>
      <c r="AK11" s="36">
        <v>4.7E-2</v>
      </c>
      <c r="AL11" s="36"/>
      <c r="AM11" s="36"/>
      <c r="AN11" s="36"/>
      <c r="AO11" s="36"/>
      <c r="AP11" s="36"/>
      <c r="AQ11" s="36"/>
      <c r="AR11" s="36">
        <v>2.3E-2</v>
      </c>
      <c r="AS11" s="36">
        <v>2.7E-2</v>
      </c>
      <c r="AT11" s="36">
        <v>2.5000000000000001E-2</v>
      </c>
      <c r="AU11" s="36">
        <v>3.4000000000000002E-2</v>
      </c>
      <c r="AV11" s="36">
        <v>3.3000000000000002E-2</v>
      </c>
      <c r="AW11" s="36">
        <v>3.5000000000000003E-2</v>
      </c>
      <c r="AX11" s="36">
        <v>2.5000000000000001E-2</v>
      </c>
      <c r="AY11" s="36">
        <v>5.7000000000000002E-2</v>
      </c>
      <c r="AZ11" s="36">
        <v>0.04</v>
      </c>
      <c r="BA11" s="36">
        <v>1.6E-2</v>
      </c>
      <c r="BB11" s="36">
        <v>2.7E-2</v>
      </c>
      <c r="BC11" s="36">
        <v>3.7999999999999999E-2</v>
      </c>
      <c r="BD11" s="36">
        <v>2.1000000000000001E-2</v>
      </c>
      <c r="BE11" s="36">
        <v>1.4999999999999999E-2</v>
      </c>
      <c r="BF11" s="36">
        <v>1.4E-2</v>
      </c>
      <c r="BG11" s="36">
        <v>1.4E-2</v>
      </c>
      <c r="BH11" s="36">
        <v>0.14000000000000001</v>
      </c>
      <c r="BI11" s="36">
        <v>0.10199999999999999</v>
      </c>
      <c r="BJ11" s="36">
        <v>3.1E-2</v>
      </c>
      <c r="BK11" s="36">
        <v>1.0999999999999999E-2</v>
      </c>
      <c r="BL11" s="36">
        <v>3.4000000000000002E-2</v>
      </c>
      <c r="BM11" s="36">
        <v>6.2E-2</v>
      </c>
      <c r="BN11" s="36">
        <v>4.7E-2</v>
      </c>
      <c r="BO11" s="36">
        <v>1.0999999999999999E-2</v>
      </c>
      <c r="BP11" s="36">
        <v>2.3E-2</v>
      </c>
      <c r="BQ11" s="36">
        <v>0.03</v>
      </c>
      <c r="BR11" s="36">
        <v>9.4E-2</v>
      </c>
      <c r="BS11" s="36">
        <v>0.109</v>
      </c>
      <c r="BT11" s="36">
        <v>1.4E-2</v>
      </c>
      <c r="BU11" s="36">
        <v>2.5000000000000001E-2</v>
      </c>
      <c r="BV11" s="36">
        <v>4.9000000000000002E-2</v>
      </c>
      <c r="BW11" s="36">
        <v>1.4E-2</v>
      </c>
      <c r="BX11" s="36">
        <v>4.9000000000000002E-2</v>
      </c>
      <c r="BY11" s="36">
        <v>0.109</v>
      </c>
      <c r="BZ11" s="36">
        <v>2.5000000000000001E-2</v>
      </c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</row>
    <row r="12" spans="1:93" x14ac:dyDescent="0.3">
      <c r="A12" s="35"/>
      <c r="B12" s="36">
        <v>160</v>
      </c>
      <c r="C12" s="36">
        <v>2.7E-2</v>
      </c>
      <c r="D12" s="36">
        <v>1.7000000000000001E-2</v>
      </c>
      <c r="E12" s="36">
        <v>3.5000000000000003E-2</v>
      </c>
      <c r="F12" s="36">
        <v>1.7000000000000001E-2</v>
      </c>
      <c r="G12" s="36">
        <v>0.04</v>
      </c>
      <c r="H12" s="36">
        <v>3.7999999999999999E-2</v>
      </c>
      <c r="I12" s="36">
        <v>6.6000000000000003E-2</v>
      </c>
      <c r="J12" s="36">
        <v>1.6E-2</v>
      </c>
      <c r="K12" s="36">
        <v>2.7E-2</v>
      </c>
      <c r="L12" s="36">
        <v>2.1000000000000001E-2</v>
      </c>
      <c r="M12" s="36">
        <v>2.7E-2</v>
      </c>
      <c r="N12" s="36">
        <v>8.5999999999999993E-2</v>
      </c>
      <c r="O12" s="36">
        <v>6.9000000000000006E-2</v>
      </c>
      <c r="P12" s="36">
        <v>8.0000000000000002E-3</v>
      </c>
      <c r="Q12" s="36">
        <v>0.19600000000000001</v>
      </c>
      <c r="R12" s="36">
        <v>1.9E-2</v>
      </c>
      <c r="S12" s="36">
        <v>3.7999999999999999E-2</v>
      </c>
      <c r="T12" s="36">
        <v>3.3000000000000002E-2</v>
      </c>
      <c r="U12" s="36">
        <v>0.05</v>
      </c>
      <c r="V12" s="36">
        <v>2.1000000000000001E-2</v>
      </c>
      <c r="W12" s="36">
        <v>2.4E-2</v>
      </c>
      <c r="X12" s="36">
        <v>2.1000000000000001E-2</v>
      </c>
      <c r="Y12" s="36">
        <v>2.5000000000000001E-2</v>
      </c>
      <c r="Z12" s="36">
        <v>2.9000000000000001E-2</v>
      </c>
      <c r="AA12" s="36">
        <v>0.02</v>
      </c>
      <c r="AB12" s="36">
        <v>5.7000000000000002E-2</v>
      </c>
      <c r="AC12" s="36">
        <v>2.1000000000000001E-2</v>
      </c>
      <c r="AD12" s="36">
        <v>3.1E-2</v>
      </c>
      <c r="AE12" s="36">
        <v>0.10100000000000001</v>
      </c>
      <c r="AF12" s="36">
        <v>2.1000000000000001E-2</v>
      </c>
      <c r="AG12" s="36">
        <v>6.3E-2</v>
      </c>
      <c r="AH12" s="36">
        <v>1.9E-2</v>
      </c>
      <c r="AI12" s="36">
        <v>1.2999999999999999E-2</v>
      </c>
      <c r="AJ12" s="36">
        <v>4.1000000000000002E-2</v>
      </c>
      <c r="AK12" s="36">
        <v>2.9000000000000001E-2</v>
      </c>
      <c r="AL12" s="36">
        <v>4.8000000000000001E-2</v>
      </c>
      <c r="AM12" s="36">
        <v>1.2E-2</v>
      </c>
      <c r="AN12" s="36">
        <v>1.7999999999999999E-2</v>
      </c>
      <c r="AO12" s="36">
        <v>4.8000000000000001E-2</v>
      </c>
      <c r="AP12" s="36"/>
      <c r="AQ12" s="36"/>
      <c r="AR12" s="36">
        <v>2.9000000000000001E-2</v>
      </c>
      <c r="AS12" s="36">
        <v>0.03</v>
      </c>
      <c r="AT12" s="36">
        <v>1.0999999999999999E-2</v>
      </c>
      <c r="AU12" s="36">
        <v>0.112</v>
      </c>
      <c r="AV12" s="36">
        <v>5.3999999999999999E-2</v>
      </c>
      <c r="AW12" s="36">
        <v>0.03</v>
      </c>
      <c r="AX12" s="36">
        <v>3.2000000000000001E-2</v>
      </c>
      <c r="AY12" s="36">
        <v>2.1000000000000001E-2</v>
      </c>
      <c r="AZ12" s="36">
        <v>4.5999999999999999E-2</v>
      </c>
      <c r="BA12" s="36">
        <v>1.2999999999999999E-2</v>
      </c>
      <c r="BB12" s="36">
        <v>9.1999999999999998E-2</v>
      </c>
      <c r="BC12" s="36">
        <v>2.7E-2</v>
      </c>
      <c r="BD12" s="36">
        <v>1.7000000000000001E-2</v>
      </c>
      <c r="BE12" s="36">
        <v>4.5999999999999999E-2</v>
      </c>
      <c r="BF12" s="36">
        <v>3.5000000000000003E-2</v>
      </c>
      <c r="BG12" s="36">
        <v>4.9000000000000002E-2</v>
      </c>
      <c r="BH12" s="36">
        <v>4.3999999999999997E-2</v>
      </c>
      <c r="BI12" s="36">
        <v>0.03</v>
      </c>
      <c r="BJ12" s="36">
        <v>8.9999999999999993E-3</v>
      </c>
      <c r="BK12" s="36">
        <v>3.3000000000000002E-2</v>
      </c>
      <c r="BL12" s="36">
        <v>0.123</v>
      </c>
      <c r="BM12" s="36">
        <v>2.8000000000000001E-2</v>
      </c>
      <c r="BN12" s="36">
        <v>0.13200000000000001</v>
      </c>
      <c r="BO12" s="36">
        <v>2.4E-2</v>
      </c>
      <c r="BP12" s="36">
        <v>1.4999999999999999E-2</v>
      </c>
      <c r="BQ12" s="36">
        <v>0.02</v>
      </c>
      <c r="BR12" s="36">
        <v>0.03</v>
      </c>
      <c r="BS12" s="36">
        <v>0.03</v>
      </c>
      <c r="BT12" s="36">
        <v>1.7000000000000001E-2</v>
      </c>
      <c r="BU12" s="36">
        <v>7.0000000000000007E-2</v>
      </c>
      <c r="BV12" s="36">
        <v>2.5000000000000001E-2</v>
      </c>
      <c r="BW12" s="36">
        <v>1.7000000000000001E-2</v>
      </c>
      <c r="BX12" s="36">
        <v>0.03</v>
      </c>
      <c r="BY12" s="36">
        <v>1.4999999999999999E-2</v>
      </c>
      <c r="BZ12" s="36">
        <v>2.4E-2</v>
      </c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</row>
    <row r="13" spans="1:93" x14ac:dyDescent="0.3">
      <c r="A13" s="35"/>
      <c r="B13" s="36">
        <v>180</v>
      </c>
      <c r="C13" s="36">
        <v>1.0999999999999999E-2</v>
      </c>
      <c r="D13" s="36">
        <v>1.6E-2</v>
      </c>
      <c r="E13" s="36">
        <v>2.1000000000000001E-2</v>
      </c>
      <c r="F13" s="36">
        <v>0.46300000000000002</v>
      </c>
      <c r="G13" s="36">
        <v>2.8000000000000001E-2</v>
      </c>
      <c r="H13" s="36">
        <v>2.8000000000000001E-2</v>
      </c>
      <c r="I13" s="36">
        <v>1.4999999999999999E-2</v>
      </c>
      <c r="J13" s="36">
        <v>0.104</v>
      </c>
      <c r="K13" s="36">
        <v>1.7999999999999999E-2</v>
      </c>
      <c r="L13" s="36">
        <v>3.9E-2</v>
      </c>
      <c r="M13" s="36">
        <v>2.1999999999999999E-2</v>
      </c>
      <c r="N13" s="36">
        <v>5.8999999999999997E-2</v>
      </c>
      <c r="O13" s="36">
        <v>1.2999999999999999E-2</v>
      </c>
      <c r="P13" s="36">
        <v>4.7E-2</v>
      </c>
      <c r="Q13" s="36">
        <v>0.03</v>
      </c>
      <c r="R13" s="36">
        <v>1.4999999999999999E-2</v>
      </c>
      <c r="S13" s="36">
        <v>3.1E-2</v>
      </c>
      <c r="T13" s="36">
        <v>3.3000000000000002E-2</v>
      </c>
      <c r="U13" s="36">
        <v>2.3E-2</v>
      </c>
      <c r="V13" s="36">
        <v>3.4000000000000002E-2</v>
      </c>
      <c r="W13" s="36">
        <v>1.4999999999999999E-2</v>
      </c>
      <c r="X13" s="36">
        <v>2.7E-2</v>
      </c>
      <c r="Y13" s="36">
        <v>4.3999999999999997E-2</v>
      </c>
      <c r="Z13" s="36">
        <v>2.3E-2</v>
      </c>
      <c r="AA13" s="36">
        <v>2.4E-2</v>
      </c>
      <c r="AB13" s="36">
        <v>4.3999999999999997E-2</v>
      </c>
      <c r="AC13" s="36">
        <v>2.3E-2</v>
      </c>
      <c r="AD13" s="36">
        <v>1.4999999999999999E-2</v>
      </c>
      <c r="AE13" s="36">
        <v>1.4999999999999999E-2</v>
      </c>
      <c r="AF13" s="36">
        <v>2.3E-2</v>
      </c>
      <c r="AG13" s="36">
        <v>2.7E-2</v>
      </c>
      <c r="AH13" s="36">
        <v>1.4999999999999999E-2</v>
      </c>
      <c r="AI13" s="36">
        <v>2.4E-2</v>
      </c>
      <c r="AJ13" s="36">
        <v>2.4E-2</v>
      </c>
      <c r="AK13" s="36">
        <v>2.7E-2</v>
      </c>
      <c r="AL13" s="36"/>
      <c r="AM13" s="36"/>
      <c r="AN13" s="36"/>
      <c r="AO13" s="36"/>
      <c r="AP13" s="36"/>
      <c r="AQ13" s="36"/>
      <c r="AR13" s="36">
        <v>0.14000000000000001</v>
      </c>
      <c r="AS13" s="36">
        <v>2.1000000000000001E-2</v>
      </c>
      <c r="AT13" s="36">
        <v>4.4999999999999998E-2</v>
      </c>
      <c r="AU13" s="36">
        <v>8.1000000000000003E-2</v>
      </c>
      <c r="AV13" s="36">
        <v>2.1000000000000001E-2</v>
      </c>
      <c r="AW13" s="36">
        <v>1.6E-2</v>
      </c>
      <c r="AX13" s="36">
        <v>3.1E-2</v>
      </c>
      <c r="AY13" s="36">
        <v>2.1999999999999999E-2</v>
      </c>
      <c r="AZ13" s="36">
        <v>2.1999999999999999E-2</v>
      </c>
      <c r="BA13" s="36">
        <v>5.3999999999999999E-2</v>
      </c>
      <c r="BB13" s="36">
        <v>4.9000000000000002E-2</v>
      </c>
      <c r="BC13" s="36">
        <v>1.7999999999999999E-2</v>
      </c>
      <c r="BD13" s="36">
        <v>0.02</v>
      </c>
      <c r="BE13" s="36">
        <v>0.04</v>
      </c>
      <c r="BF13" s="36">
        <v>0.02</v>
      </c>
      <c r="BG13" s="36">
        <v>0.19600000000000001</v>
      </c>
      <c r="BH13" s="36">
        <v>3.5999999999999997E-2</v>
      </c>
      <c r="BI13" s="36">
        <v>8.6999999999999994E-2</v>
      </c>
      <c r="BJ13" s="36">
        <v>2.9000000000000001E-2</v>
      </c>
      <c r="BK13" s="36">
        <v>1.7999999999999999E-2</v>
      </c>
      <c r="BL13" s="36">
        <v>4.9000000000000002E-2</v>
      </c>
      <c r="BM13" s="36">
        <v>3.1E-2</v>
      </c>
      <c r="BN13" s="36">
        <v>9.6000000000000002E-2</v>
      </c>
      <c r="BO13" s="36">
        <v>7.8E-2</v>
      </c>
      <c r="BP13" s="36">
        <v>3.4000000000000002E-2</v>
      </c>
      <c r="BQ13" s="36">
        <v>1.6E-2</v>
      </c>
      <c r="BR13" s="36">
        <v>3.6999999999999998E-2</v>
      </c>
      <c r="BS13" s="36">
        <v>8.5000000000000006E-2</v>
      </c>
      <c r="BT13" s="36">
        <v>1.2999999999999999E-2</v>
      </c>
      <c r="BU13" s="36">
        <v>3.5000000000000003E-2</v>
      </c>
      <c r="BV13" s="36">
        <v>7.0000000000000007E-2</v>
      </c>
      <c r="BW13" s="36">
        <v>1.6E-2</v>
      </c>
      <c r="BX13" s="36">
        <v>1.2999999999999999E-2</v>
      </c>
      <c r="BY13" s="36">
        <v>0.06</v>
      </c>
      <c r="BZ13" s="36">
        <v>3.2000000000000001E-2</v>
      </c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</row>
    <row r="14" spans="1:93" x14ac:dyDescent="0.3">
      <c r="A14" s="35"/>
      <c r="B14" s="36">
        <v>200</v>
      </c>
      <c r="C14" s="36">
        <v>6.6000000000000003E-2</v>
      </c>
      <c r="D14" s="36">
        <v>8.1000000000000003E-2</v>
      </c>
      <c r="E14" s="36">
        <v>4.1000000000000002E-2</v>
      </c>
      <c r="F14" s="36">
        <v>0.11600000000000001</v>
      </c>
      <c r="G14" s="36">
        <v>1.4999999999999999E-2</v>
      </c>
      <c r="H14" s="36">
        <v>4.1000000000000002E-2</v>
      </c>
      <c r="I14" s="36">
        <v>0.129</v>
      </c>
      <c r="J14" s="36">
        <v>0.02</v>
      </c>
      <c r="K14" s="36">
        <v>2.3E-2</v>
      </c>
      <c r="L14" s="36">
        <v>1.7000000000000001E-2</v>
      </c>
      <c r="M14" s="36">
        <v>0.05</v>
      </c>
      <c r="N14" s="36">
        <v>5.5E-2</v>
      </c>
      <c r="O14" s="36">
        <v>8.9999999999999993E-3</v>
      </c>
      <c r="P14" s="36">
        <v>3.3000000000000002E-2</v>
      </c>
      <c r="Q14" s="36">
        <v>2.3E-2</v>
      </c>
      <c r="R14" s="36">
        <v>3.2000000000000001E-2</v>
      </c>
      <c r="S14" s="36">
        <v>0.111</v>
      </c>
      <c r="T14" s="36">
        <v>5.0999999999999997E-2</v>
      </c>
      <c r="U14" s="36">
        <v>2.1999999999999999E-2</v>
      </c>
      <c r="V14" s="36">
        <v>0.13200000000000001</v>
      </c>
      <c r="W14" s="36">
        <v>4.5999999999999999E-2</v>
      </c>
      <c r="X14" s="36">
        <v>4.3999999999999997E-2</v>
      </c>
      <c r="Y14" s="36">
        <v>0.17599999999999999</v>
      </c>
      <c r="Z14" s="36">
        <v>8.3000000000000004E-2</v>
      </c>
      <c r="AA14" s="36">
        <v>7.0000000000000001E-3</v>
      </c>
      <c r="AB14" s="36">
        <v>6.6000000000000003E-2</v>
      </c>
      <c r="AC14" s="36">
        <v>1.4E-2</v>
      </c>
      <c r="AD14" s="36">
        <v>0.01</v>
      </c>
      <c r="AE14" s="36">
        <v>2.3E-2</v>
      </c>
      <c r="AF14" s="36">
        <v>5.6000000000000001E-2</v>
      </c>
      <c r="AG14" s="36">
        <v>5.1999999999999998E-2</v>
      </c>
      <c r="AH14" s="36">
        <v>0.307</v>
      </c>
      <c r="AI14" s="36">
        <v>6.0999999999999999E-2</v>
      </c>
      <c r="AJ14" s="36">
        <v>4.2999999999999997E-2</v>
      </c>
      <c r="AK14" s="36">
        <v>4.8000000000000001E-2</v>
      </c>
      <c r="AL14" s="36">
        <v>3.6999999999999998E-2</v>
      </c>
      <c r="AM14" s="36">
        <v>3.6999999999999998E-2</v>
      </c>
      <c r="AN14" s="36">
        <v>1.4999999999999999E-2</v>
      </c>
      <c r="AO14" s="36">
        <v>5.0999999999999997E-2</v>
      </c>
      <c r="AP14" s="36">
        <v>0.106</v>
      </c>
      <c r="AQ14" s="36">
        <v>1.6E-2</v>
      </c>
      <c r="AR14" s="36">
        <v>4.1000000000000002E-2</v>
      </c>
      <c r="AS14" s="36">
        <v>2.1999999999999999E-2</v>
      </c>
      <c r="AT14" s="36">
        <v>4.7E-2</v>
      </c>
      <c r="AU14" s="36">
        <v>0.109</v>
      </c>
      <c r="AV14" s="36">
        <v>0.20399999999999999</v>
      </c>
      <c r="AW14" s="36">
        <v>2.7E-2</v>
      </c>
      <c r="AX14" s="36">
        <v>2.7E-2</v>
      </c>
      <c r="AY14" s="36">
        <v>0.04</v>
      </c>
      <c r="AZ14" s="36">
        <v>6.5000000000000002E-2</v>
      </c>
      <c r="BA14" s="36">
        <v>3.5999999999999997E-2</v>
      </c>
      <c r="BB14" s="36">
        <v>2.1999999999999999E-2</v>
      </c>
      <c r="BC14" s="36">
        <v>1.7999999999999999E-2</v>
      </c>
      <c r="BD14" s="36">
        <v>0.158</v>
      </c>
      <c r="BE14" s="36">
        <v>6.6000000000000003E-2</v>
      </c>
      <c r="BF14" s="36">
        <v>0.152</v>
      </c>
      <c r="BG14" s="36">
        <v>0.182</v>
      </c>
      <c r="BH14" s="36">
        <v>0.16200000000000001</v>
      </c>
      <c r="BI14" s="36">
        <v>3.1E-2</v>
      </c>
      <c r="BJ14" s="36">
        <v>1.4E-2</v>
      </c>
      <c r="BK14" s="36">
        <v>2.9000000000000001E-2</v>
      </c>
      <c r="BL14" s="36">
        <v>2.1000000000000001E-2</v>
      </c>
      <c r="BM14" s="36">
        <v>0.06</v>
      </c>
      <c r="BN14" s="36">
        <v>2.1000000000000001E-2</v>
      </c>
      <c r="BO14" s="36">
        <v>2.7E-2</v>
      </c>
      <c r="BP14" s="36">
        <v>6.4000000000000001E-2</v>
      </c>
      <c r="BQ14" s="36">
        <v>3.1E-2</v>
      </c>
      <c r="BR14" s="36">
        <v>1.4E-2</v>
      </c>
      <c r="BS14" s="36">
        <v>2.3E-2</v>
      </c>
      <c r="BT14" s="36">
        <v>5.6000000000000001E-2</v>
      </c>
      <c r="BU14" s="36">
        <v>0.03</v>
      </c>
      <c r="BV14" s="36">
        <v>2.3E-2</v>
      </c>
      <c r="BW14" s="36">
        <v>5.2999999999999999E-2</v>
      </c>
      <c r="BX14" s="36">
        <v>2.3E-2</v>
      </c>
      <c r="BY14" s="36">
        <v>6.4000000000000001E-2</v>
      </c>
      <c r="BZ14" s="36">
        <v>2.3E-2</v>
      </c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</row>
    <row r="15" spans="1:93" x14ac:dyDescent="0.3"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</row>
    <row r="16" spans="1:93" x14ac:dyDescent="0.3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2:14" x14ac:dyDescent="0.3">
      <c r="B17" s="38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2:14" x14ac:dyDescent="0.3">
      <c r="B18" s="38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2:14" x14ac:dyDescent="0.3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2:14" x14ac:dyDescent="0.3">
      <c r="B20" s="38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2:14" x14ac:dyDescent="0.3">
      <c r="B21" s="38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2:14" x14ac:dyDescent="0.3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2:14" x14ac:dyDescent="0.3"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2:14" x14ac:dyDescent="0.3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5" spans="2:14" x14ac:dyDescent="0.3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</row>
    <row r="26" spans="2:14" x14ac:dyDescent="0.3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</row>
    <row r="27" spans="2:14" x14ac:dyDescent="0.3"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2:14" x14ac:dyDescent="0.3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2:14" x14ac:dyDescent="0.3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2:14" x14ac:dyDescent="0.3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1" spans="2:14" x14ac:dyDescent="0.3"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</row>
    <row r="32" spans="2:14" x14ac:dyDescent="0.3"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</row>
    <row r="33" spans="2:14" x14ac:dyDescent="0.3"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</row>
    <row r="34" spans="2:14" x14ac:dyDescent="0.3"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</row>
    <row r="35" spans="2:14" x14ac:dyDescent="0.3"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</row>
    <row r="36" spans="2:14" x14ac:dyDescent="0.3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2:14" x14ac:dyDescent="0.3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</row>
    <row r="38" spans="2:14" x14ac:dyDescent="0.3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</row>
    <row r="39" spans="2:14" x14ac:dyDescent="0.3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</row>
    <row r="40" spans="2:14" x14ac:dyDescent="0.3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2:14" x14ac:dyDescent="0.3"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</row>
    <row r="42" spans="2:14" x14ac:dyDescent="0.3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</row>
    <row r="43" spans="2:14" x14ac:dyDescent="0.3"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</row>
    <row r="44" spans="2:14" x14ac:dyDescent="0.3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</row>
    <row r="45" spans="2:14" x14ac:dyDescent="0.3"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2:14" x14ac:dyDescent="0.3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</row>
    <row r="47" spans="2:14" x14ac:dyDescent="0.3"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</row>
    <row r="48" spans="2:14" x14ac:dyDescent="0.3"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</row>
    <row r="49" spans="2:14" x14ac:dyDescent="0.3"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</row>
    <row r="50" spans="2:14" x14ac:dyDescent="0.3">
      <c r="B50" s="38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</row>
    <row r="51" spans="2:14" x14ac:dyDescent="0.3"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</row>
    <row r="52" spans="2:14" x14ac:dyDescent="0.3"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</row>
    <row r="53" spans="2:14" x14ac:dyDescent="0.3"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</row>
    <row r="54" spans="2:14" x14ac:dyDescent="0.3"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2:14" x14ac:dyDescent="0.3"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</row>
    <row r="56" spans="2:14" x14ac:dyDescent="0.3"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</row>
    <row r="57" spans="2:14" x14ac:dyDescent="0.3"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</row>
    <row r="58" spans="2:14" x14ac:dyDescent="0.3"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</row>
    <row r="59" spans="2:14" x14ac:dyDescent="0.3"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</row>
    <row r="60" spans="2:14" x14ac:dyDescent="0.3"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</row>
    <row r="61" spans="2:14" x14ac:dyDescent="0.3"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</row>
    <row r="62" spans="2:14" x14ac:dyDescent="0.3">
      <c r="B62" s="38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</row>
    <row r="63" spans="2:14" x14ac:dyDescent="0.3"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</row>
    <row r="64" spans="2:14" x14ac:dyDescent="0.3"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</row>
    <row r="65" spans="2:14" x14ac:dyDescent="0.3"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</row>
    <row r="66" spans="2:14" x14ac:dyDescent="0.3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</row>
    <row r="67" spans="2:14" x14ac:dyDescent="0.3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</row>
    <row r="68" spans="2:14" x14ac:dyDescent="0.3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</row>
    <row r="69" spans="2:14" x14ac:dyDescent="0.3"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</row>
    <row r="70" spans="2:14" x14ac:dyDescent="0.3"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2:14" x14ac:dyDescent="0.3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</row>
    <row r="72" spans="2:14" x14ac:dyDescent="0.3">
      <c r="B72" s="38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</row>
    <row r="73" spans="2:14" x14ac:dyDescent="0.3"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</row>
    <row r="74" spans="2:14" x14ac:dyDescent="0.3"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</row>
    <row r="75" spans="2:14" x14ac:dyDescent="0.3"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</row>
    <row r="76" spans="2:14" x14ac:dyDescent="0.3"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</row>
    <row r="77" spans="2:14" x14ac:dyDescent="0.3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2:14" x14ac:dyDescent="0.3"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</row>
    <row r="79" spans="2:14" x14ac:dyDescent="0.3"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</row>
    <row r="80" spans="2:14" x14ac:dyDescent="0.3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</row>
    <row r="81" spans="2:14" x14ac:dyDescent="0.3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</row>
    <row r="82" spans="2:14" x14ac:dyDescent="0.3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</row>
    <row r="83" spans="2:14" x14ac:dyDescent="0.3"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</row>
    <row r="84" spans="2:14" x14ac:dyDescent="0.3"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</row>
    <row r="85" spans="2:14" x14ac:dyDescent="0.3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</row>
    <row r="86" spans="2:14" x14ac:dyDescent="0.3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</row>
  </sheetData>
  <mergeCells count="4">
    <mergeCell ref="AR1:CO1"/>
    <mergeCell ref="A3:A7"/>
    <mergeCell ref="A8:A14"/>
    <mergeCell ref="C1:AQ1"/>
  </mergeCells>
  <phoneticPr fontId="1" type="noConversion"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7"/>
  <sheetViews>
    <sheetView workbookViewId="0"/>
  </sheetViews>
  <sheetFormatPr baseColWidth="10" defaultColWidth="10.90625" defaultRowHeight="14.5" x14ac:dyDescent="0.35"/>
  <sheetData>
    <row r="1" spans="1:2" x14ac:dyDescent="0.35">
      <c r="A1" s="1" t="s">
        <v>189</v>
      </c>
    </row>
    <row r="2" spans="1:2" x14ac:dyDescent="0.35">
      <c r="A2" t="s">
        <v>182</v>
      </c>
      <c r="B2" t="s">
        <v>183</v>
      </c>
    </row>
    <row r="3" spans="1:2" x14ac:dyDescent="0.35">
      <c r="A3">
        <v>4.366492</v>
      </c>
      <c r="B3">
        <v>4.335318</v>
      </c>
    </row>
    <row r="4" spans="1:2" x14ac:dyDescent="0.35">
      <c r="A4">
        <v>4.4403490000000003</v>
      </c>
      <c r="B4">
        <v>4.4260020000000004</v>
      </c>
    </row>
    <row r="5" spans="1:2" x14ac:dyDescent="0.35">
      <c r="A5">
        <v>4.427594</v>
      </c>
      <c r="B5">
        <v>4.1282399999999999</v>
      </c>
    </row>
    <row r="6" spans="1:2" x14ac:dyDescent="0.35">
      <c r="A6">
        <v>4.3075279999999996</v>
      </c>
      <c r="B6">
        <v>4.3010339999999996</v>
      </c>
    </row>
    <row r="7" spans="1:2" x14ac:dyDescent="0.35">
      <c r="B7">
        <v>4.3315020000000004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0"/>
  <sheetViews>
    <sheetView workbookViewId="0"/>
  </sheetViews>
  <sheetFormatPr baseColWidth="10" defaultColWidth="10.90625" defaultRowHeight="14.5" x14ac:dyDescent="0.35"/>
  <sheetData>
    <row r="1" spans="1:2" x14ac:dyDescent="0.35">
      <c r="A1" s="1" t="s">
        <v>190</v>
      </c>
    </row>
    <row r="2" spans="1:2" x14ac:dyDescent="0.35">
      <c r="A2" t="s">
        <v>182</v>
      </c>
      <c r="B2" t="s">
        <v>183</v>
      </c>
    </row>
    <row r="3" spans="1:2" x14ac:dyDescent="0.35">
      <c r="A3">
        <v>162.36949999999999</v>
      </c>
      <c r="B3">
        <v>149.1893</v>
      </c>
    </row>
    <row r="4" spans="1:2" x14ac:dyDescent="0.35">
      <c r="A4">
        <v>146.32759999999999</v>
      </c>
      <c r="B4">
        <v>158.3596</v>
      </c>
    </row>
    <row r="5" spans="1:2" x14ac:dyDescent="0.35">
      <c r="A5">
        <v>166.36369999999999</v>
      </c>
      <c r="B5">
        <v>183.98410000000001</v>
      </c>
    </row>
    <row r="6" spans="1:2" x14ac:dyDescent="0.35">
      <c r="A6">
        <v>162.3083</v>
      </c>
      <c r="B6">
        <v>177.1414</v>
      </c>
    </row>
    <row r="7" spans="1:2" x14ac:dyDescent="0.35">
      <c r="A7">
        <v>169.3038</v>
      </c>
      <c r="B7">
        <v>135.03049999999999</v>
      </c>
    </row>
    <row r="8" spans="1:2" x14ac:dyDescent="0.35">
      <c r="A8">
        <v>167.12719999999999</v>
      </c>
      <c r="B8">
        <v>176.99369999999999</v>
      </c>
    </row>
    <row r="9" spans="1:2" x14ac:dyDescent="0.35">
      <c r="A9">
        <v>188.10380000000001</v>
      </c>
      <c r="B9">
        <v>212.1113</v>
      </c>
    </row>
    <row r="10" spans="1:2" x14ac:dyDescent="0.35">
      <c r="B10">
        <v>174.1302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workbookViewId="0">
      <selection activeCell="B1" sqref="B1:C1"/>
    </sheetView>
  </sheetViews>
  <sheetFormatPr baseColWidth="10" defaultColWidth="11.54296875" defaultRowHeight="14" x14ac:dyDescent="0.3"/>
  <cols>
    <col min="1" max="1" width="13.6328125" style="13" customWidth="1"/>
    <col min="2" max="2" width="15" style="13" customWidth="1"/>
    <col min="3" max="3" width="12.54296875" style="13" bestFit="1" customWidth="1"/>
    <col min="4" max="7" width="13.6328125" style="13" bestFit="1" customWidth="1"/>
    <col min="8" max="16384" width="11.54296875" style="13"/>
  </cols>
  <sheetData>
    <row r="1" spans="1:7" s="14" customFormat="1" x14ac:dyDescent="0.3">
      <c r="B1" s="15" t="s">
        <v>2</v>
      </c>
      <c r="C1" s="15"/>
      <c r="D1" s="15" t="s">
        <v>3</v>
      </c>
      <c r="E1" s="15"/>
      <c r="F1" s="15" t="s">
        <v>4</v>
      </c>
      <c r="G1" s="15"/>
    </row>
    <row r="2" spans="1:7" s="14" customFormat="1" x14ac:dyDescent="0.3">
      <c r="B2" s="16" t="s">
        <v>0</v>
      </c>
      <c r="C2" s="16" t="s">
        <v>1</v>
      </c>
      <c r="D2" s="16" t="s">
        <v>0</v>
      </c>
      <c r="E2" s="16" t="s">
        <v>1</v>
      </c>
      <c r="F2" s="16" t="s">
        <v>0</v>
      </c>
      <c r="G2" s="16" t="s">
        <v>1</v>
      </c>
    </row>
    <row r="3" spans="1:7" x14ac:dyDescent="0.3">
      <c r="A3" s="17" t="s">
        <v>136</v>
      </c>
      <c r="B3" s="18">
        <v>5555.6534576416016</v>
      </c>
      <c r="C3" s="18">
        <v>3967.2236938476572</v>
      </c>
      <c r="D3" s="18">
        <v>26061.376556396484</v>
      </c>
      <c r="E3" s="18">
        <v>58040.099975585938</v>
      </c>
      <c r="F3" s="18">
        <v>28596.112503051758</v>
      </c>
      <c r="G3" s="18">
        <v>57646.251174926758</v>
      </c>
    </row>
    <row r="4" spans="1:7" x14ac:dyDescent="0.3">
      <c r="A4" s="17"/>
      <c r="B4" s="18">
        <v>5309.8014068603516</v>
      </c>
      <c r="C4" s="18">
        <v>3855.7608032226572</v>
      </c>
      <c r="D4" s="18">
        <v>27127.013275146484</v>
      </c>
      <c r="E4" s="18">
        <v>48945.197631835938</v>
      </c>
      <c r="F4" s="18">
        <v>25092.300003051758</v>
      </c>
      <c r="G4" s="18">
        <v>50158.016799926758</v>
      </c>
    </row>
    <row r="5" spans="1:7" x14ac:dyDescent="0.3">
      <c r="A5" s="17"/>
      <c r="B5" s="18">
        <v>5175.5435943603516</v>
      </c>
      <c r="C5" s="18">
        <v>3947.0088500976572</v>
      </c>
      <c r="D5" s="18">
        <v>25607.091400146484</v>
      </c>
      <c r="E5" s="18">
        <v>46629.111694335938</v>
      </c>
      <c r="F5" s="18">
        <v>22404.975784301758</v>
      </c>
      <c r="G5" s="18">
        <v>51960.856643676758</v>
      </c>
    </row>
  </sheetData>
  <mergeCells count="4">
    <mergeCell ref="B1:C1"/>
    <mergeCell ref="D1:E1"/>
    <mergeCell ref="F1:G1"/>
    <mergeCell ref="A3:A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4"/>
  <sheetViews>
    <sheetView workbookViewId="0"/>
  </sheetViews>
  <sheetFormatPr baseColWidth="10" defaultColWidth="10.90625" defaultRowHeight="14" x14ac:dyDescent="0.3"/>
  <cols>
    <col min="1" max="1" width="22" style="13" customWidth="1"/>
    <col min="2" max="2" width="18.26953125" style="13" customWidth="1"/>
    <col min="3" max="3" width="21.7265625" style="13" customWidth="1"/>
    <col min="4" max="4" width="18.26953125" style="13" customWidth="1"/>
    <col min="5" max="16384" width="10.90625" style="13"/>
  </cols>
  <sheetData>
    <row r="1" spans="1:4" x14ac:dyDescent="0.3">
      <c r="A1" s="10" t="s">
        <v>176</v>
      </c>
    </row>
    <row r="2" spans="1:4" x14ac:dyDescent="0.3">
      <c r="A2" s="13" t="s">
        <v>177</v>
      </c>
      <c r="B2" s="13" t="s">
        <v>178</v>
      </c>
      <c r="C2" s="13" t="s">
        <v>179</v>
      </c>
      <c r="D2" s="13" t="s">
        <v>180</v>
      </c>
    </row>
    <row r="3" spans="1:4" x14ac:dyDescent="0.3">
      <c r="A3" s="13">
        <v>11</v>
      </c>
      <c r="B3" s="13">
        <v>0</v>
      </c>
      <c r="C3" s="13">
        <v>9</v>
      </c>
      <c r="D3" s="13">
        <v>0</v>
      </c>
    </row>
    <row r="4" spans="1:4" x14ac:dyDescent="0.3">
      <c r="A4" s="13">
        <v>7</v>
      </c>
      <c r="B4" s="13">
        <v>0</v>
      </c>
      <c r="C4" s="13">
        <v>15</v>
      </c>
      <c r="D4" s="13">
        <v>0</v>
      </c>
    </row>
    <row r="5" spans="1:4" x14ac:dyDescent="0.3">
      <c r="A5" s="13">
        <v>0</v>
      </c>
      <c r="B5" s="13">
        <v>0</v>
      </c>
      <c r="C5" s="13">
        <v>14</v>
      </c>
      <c r="D5" s="13">
        <v>0</v>
      </c>
    </row>
    <row r="6" spans="1:4" x14ac:dyDescent="0.3">
      <c r="A6" s="13">
        <v>6</v>
      </c>
      <c r="B6" s="13">
        <v>0</v>
      </c>
      <c r="C6" s="13">
        <v>0</v>
      </c>
      <c r="D6" s="13">
        <v>13</v>
      </c>
    </row>
    <row r="7" spans="1:4" x14ac:dyDescent="0.3">
      <c r="A7" s="13">
        <v>3</v>
      </c>
      <c r="B7" s="13">
        <v>0</v>
      </c>
      <c r="C7" s="13">
        <v>23</v>
      </c>
      <c r="D7" s="13">
        <v>0</v>
      </c>
    </row>
    <row r="8" spans="1:4" x14ac:dyDescent="0.3">
      <c r="A8" s="13">
        <v>2</v>
      </c>
      <c r="B8" s="13">
        <v>0</v>
      </c>
      <c r="C8" s="13">
        <v>1</v>
      </c>
      <c r="D8" s="13">
        <v>2</v>
      </c>
    </row>
    <row r="9" spans="1:4" x14ac:dyDescent="0.3">
      <c r="A9" s="13">
        <v>5</v>
      </c>
      <c r="B9" s="13">
        <v>0</v>
      </c>
      <c r="C9" s="13">
        <v>8</v>
      </c>
      <c r="D9" s="13">
        <v>1</v>
      </c>
    </row>
    <row r="10" spans="1:4" x14ac:dyDescent="0.3">
      <c r="A10" s="13">
        <v>0</v>
      </c>
      <c r="B10" s="13">
        <v>0</v>
      </c>
      <c r="C10" s="13">
        <v>10</v>
      </c>
      <c r="D10" s="13">
        <v>0</v>
      </c>
    </row>
    <row r="11" spans="1:4" x14ac:dyDescent="0.3">
      <c r="A11" s="13">
        <v>0</v>
      </c>
      <c r="B11" s="13">
        <v>0</v>
      </c>
      <c r="C11" s="13">
        <v>24</v>
      </c>
      <c r="D11" s="13">
        <v>9</v>
      </c>
    </row>
    <row r="12" spans="1:4" x14ac:dyDescent="0.3">
      <c r="A12" s="13">
        <v>0</v>
      </c>
      <c r="B12" s="13">
        <v>1</v>
      </c>
      <c r="C12" s="13">
        <v>17</v>
      </c>
    </row>
    <row r="13" spans="1:4" x14ac:dyDescent="0.3">
      <c r="A13" s="13">
        <v>3</v>
      </c>
      <c r="B13" s="13">
        <v>0</v>
      </c>
      <c r="C13" s="13">
        <v>2</v>
      </c>
    </row>
    <row r="14" spans="1:4" x14ac:dyDescent="0.3">
      <c r="A14" s="13">
        <v>1</v>
      </c>
      <c r="B14" s="13">
        <v>0</v>
      </c>
      <c r="C14" s="13">
        <v>4</v>
      </c>
    </row>
    <row r="15" spans="1:4" x14ac:dyDescent="0.3">
      <c r="A15" s="13">
        <v>2</v>
      </c>
      <c r="B15" s="13">
        <v>0</v>
      </c>
      <c r="C15" s="13">
        <v>11</v>
      </c>
    </row>
    <row r="16" spans="1:4" x14ac:dyDescent="0.3">
      <c r="A16" s="13">
        <v>1</v>
      </c>
      <c r="C16" s="13">
        <v>13</v>
      </c>
    </row>
    <row r="17" spans="1:3" x14ac:dyDescent="0.3">
      <c r="A17" s="13">
        <v>8</v>
      </c>
      <c r="C17" s="13">
        <v>7</v>
      </c>
    </row>
    <row r="18" spans="1:3" x14ac:dyDescent="0.3">
      <c r="A18" s="13">
        <v>5</v>
      </c>
      <c r="C18" s="13">
        <v>5</v>
      </c>
    </row>
    <row r="19" spans="1:3" x14ac:dyDescent="0.3">
      <c r="A19" s="13">
        <v>10</v>
      </c>
    </row>
    <row r="20" spans="1:3" x14ac:dyDescent="0.3">
      <c r="A20" s="13">
        <v>7</v>
      </c>
    </row>
    <row r="21" spans="1:3" x14ac:dyDescent="0.3">
      <c r="A21" s="13">
        <v>0</v>
      </c>
    </row>
    <row r="22" spans="1:3" x14ac:dyDescent="0.3">
      <c r="A22" s="13">
        <v>5</v>
      </c>
    </row>
    <row r="23" spans="1:3" x14ac:dyDescent="0.3">
      <c r="A23" s="13">
        <v>1</v>
      </c>
    </row>
    <row r="24" spans="1:3" x14ac:dyDescent="0.3">
      <c r="A24" s="13">
        <v>11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2"/>
  <sheetViews>
    <sheetView workbookViewId="0"/>
  </sheetViews>
  <sheetFormatPr baseColWidth="10" defaultColWidth="11.54296875" defaultRowHeight="14" x14ac:dyDescent="0.3"/>
  <cols>
    <col min="1" max="16384" width="11.54296875" style="13"/>
  </cols>
  <sheetData>
    <row r="1" spans="1:4" x14ac:dyDescent="0.3">
      <c r="A1" s="10" t="s">
        <v>181</v>
      </c>
    </row>
    <row r="2" spans="1:4" x14ac:dyDescent="0.3">
      <c r="A2" s="13" t="s">
        <v>182</v>
      </c>
      <c r="B2" s="13" t="s">
        <v>183</v>
      </c>
      <c r="C2" s="13" t="s">
        <v>184</v>
      </c>
      <c r="D2" s="13" t="s">
        <v>185</v>
      </c>
    </row>
    <row r="3" spans="1:4" x14ac:dyDescent="0.3">
      <c r="A3" s="13">
        <v>4.3349500000000001</v>
      </c>
      <c r="B3" s="13">
        <v>0</v>
      </c>
      <c r="C3" s="13">
        <v>0</v>
      </c>
      <c r="D3" s="13">
        <v>1.5262070000000001</v>
      </c>
    </row>
    <row r="4" spans="1:4" x14ac:dyDescent="0.3">
      <c r="A4" s="13">
        <v>5.3964299999999996</v>
      </c>
      <c r="B4" s="13">
        <v>0</v>
      </c>
      <c r="C4" s="13">
        <v>0</v>
      </c>
      <c r="D4" s="13">
        <v>9.6221700000000006</v>
      </c>
    </row>
    <row r="5" spans="1:4" x14ac:dyDescent="0.3">
      <c r="A5" s="13">
        <v>7.25068</v>
      </c>
      <c r="B5" s="13">
        <v>0.36756</v>
      </c>
      <c r="C5" s="13">
        <v>0</v>
      </c>
      <c r="D5" s="13">
        <v>0.728043</v>
      </c>
    </row>
    <row r="6" spans="1:4" x14ac:dyDescent="0.3">
      <c r="A6" s="13">
        <v>9.0108200000000007</v>
      </c>
      <c r="B6" s="13">
        <v>0</v>
      </c>
      <c r="C6" s="13">
        <v>0</v>
      </c>
      <c r="D6" s="13">
        <v>0.44814999999999999</v>
      </c>
    </row>
    <row r="7" spans="1:4" x14ac:dyDescent="0.3">
      <c r="A7" s="13">
        <v>3.3887299999999998</v>
      </c>
      <c r="B7" s="13">
        <v>0</v>
      </c>
      <c r="C7" s="13">
        <v>0</v>
      </c>
      <c r="D7" s="13">
        <v>0.74629999999999996</v>
      </c>
    </row>
    <row r="8" spans="1:4" x14ac:dyDescent="0.3">
      <c r="A8" s="13">
        <v>3.09259</v>
      </c>
      <c r="B8" s="13">
        <v>0</v>
      </c>
      <c r="C8" s="13">
        <v>0</v>
      </c>
      <c r="D8" s="13">
        <v>0.40698699999999999</v>
      </c>
    </row>
    <row r="9" spans="1:4" x14ac:dyDescent="0.3">
      <c r="A9" s="13">
        <v>16.946380000000001</v>
      </c>
      <c r="B9" s="13">
        <v>1.66069</v>
      </c>
      <c r="C9" s="13">
        <v>0</v>
      </c>
      <c r="D9" s="13">
        <v>0.31852000000000003</v>
      </c>
    </row>
    <row r="10" spans="1:4" x14ac:dyDescent="0.3">
      <c r="A10" s="13">
        <v>1.016618</v>
      </c>
      <c r="B10" s="13">
        <v>6.8254999999999996E-2</v>
      </c>
      <c r="C10" s="13">
        <v>0</v>
      </c>
      <c r="D10" s="13">
        <v>1.343677</v>
      </c>
    </row>
    <row r="11" spans="1:4" x14ac:dyDescent="0.3">
      <c r="A11" s="13">
        <v>16.153134999999999</v>
      </c>
      <c r="B11" s="13">
        <v>0</v>
      </c>
      <c r="C11" s="13">
        <v>0</v>
      </c>
      <c r="D11" s="13">
        <v>1.0386169999999999</v>
      </c>
    </row>
    <row r="12" spans="1:4" x14ac:dyDescent="0.3">
      <c r="A12" s="13">
        <v>2.8520050000000001</v>
      </c>
      <c r="B12" s="13">
        <v>0.71258999999999995</v>
      </c>
      <c r="C12" s="13">
        <v>0</v>
      </c>
      <c r="D12" s="13">
        <v>1.25854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workbookViewId="0"/>
  </sheetViews>
  <sheetFormatPr baseColWidth="10" defaultColWidth="11.54296875" defaultRowHeight="14.5" x14ac:dyDescent="0.35"/>
  <sheetData>
    <row r="1" spans="1:4" x14ac:dyDescent="0.35">
      <c r="A1" s="10" t="s">
        <v>186</v>
      </c>
      <c r="B1" s="13"/>
      <c r="C1" s="13"/>
      <c r="D1" s="13"/>
    </row>
    <row r="2" spans="1:4" x14ac:dyDescent="0.35">
      <c r="A2" s="13" t="s">
        <v>182</v>
      </c>
      <c r="B2" s="13" t="s">
        <v>183</v>
      </c>
      <c r="C2" s="13" t="s">
        <v>184</v>
      </c>
      <c r="D2" s="13" t="s">
        <v>185</v>
      </c>
    </row>
    <row r="3" spans="1:4" x14ac:dyDescent="0.35">
      <c r="A3" s="13">
        <v>5.5079330000000004</v>
      </c>
      <c r="B3" s="13">
        <v>0</v>
      </c>
      <c r="C3" s="13">
        <v>0</v>
      </c>
      <c r="D3" s="13">
        <v>3.762988</v>
      </c>
    </row>
    <row r="4" spans="1:4" x14ac:dyDescent="0.35">
      <c r="A4" s="13">
        <v>5.9687190000000001</v>
      </c>
      <c r="B4" s="13">
        <v>0</v>
      </c>
      <c r="C4" s="13">
        <v>0</v>
      </c>
      <c r="D4" s="13">
        <v>15.64302</v>
      </c>
    </row>
    <row r="5" spans="1:4" x14ac:dyDescent="0.35">
      <c r="A5" s="13">
        <v>27.316130000000001</v>
      </c>
      <c r="B5" s="13">
        <v>7.3511999999999994E-2</v>
      </c>
      <c r="C5" s="13">
        <v>0</v>
      </c>
      <c r="D5" s="13">
        <v>0.60719100000000004</v>
      </c>
    </row>
    <row r="6" spans="1:4" x14ac:dyDescent="0.35">
      <c r="A6" s="13">
        <v>21.57207</v>
      </c>
      <c r="B6" s="13">
        <v>0</v>
      </c>
      <c r="C6" s="13">
        <v>0</v>
      </c>
      <c r="D6" s="13">
        <v>4.006094</v>
      </c>
    </row>
    <row r="7" spans="1:4" x14ac:dyDescent="0.35">
      <c r="A7" s="13">
        <v>7.4155759999999997</v>
      </c>
      <c r="B7" s="13">
        <v>0</v>
      </c>
      <c r="C7" s="13">
        <v>0</v>
      </c>
      <c r="D7" s="13">
        <v>1.548257</v>
      </c>
    </row>
    <row r="8" spans="1:4" x14ac:dyDescent="0.35">
      <c r="A8" s="13">
        <v>6.2603960000000001</v>
      </c>
      <c r="B8" s="13">
        <v>0</v>
      </c>
      <c r="C8" s="13">
        <v>0</v>
      </c>
      <c r="D8" s="13">
        <v>1.227122</v>
      </c>
    </row>
    <row r="9" spans="1:4" x14ac:dyDescent="0.35">
      <c r="A9" s="13">
        <v>19.63871</v>
      </c>
      <c r="B9" s="13">
        <v>0.60079000000000005</v>
      </c>
      <c r="C9" s="13">
        <v>0</v>
      </c>
      <c r="D9" s="13">
        <v>0.13650799999999999</v>
      </c>
    </row>
    <row r="10" spans="1:4" x14ac:dyDescent="0.35">
      <c r="A10" s="13">
        <v>8.3042060000000006</v>
      </c>
      <c r="B10" s="13">
        <v>1.3651E-2</v>
      </c>
      <c r="C10" s="13">
        <v>0</v>
      </c>
      <c r="D10" s="13">
        <v>3.6225480000000001</v>
      </c>
    </row>
    <row r="11" spans="1:4" x14ac:dyDescent="0.35">
      <c r="A11" s="13">
        <v>43.673960000000001</v>
      </c>
      <c r="B11" s="13">
        <v>0</v>
      </c>
      <c r="C11" s="13">
        <v>0</v>
      </c>
      <c r="D11" s="13">
        <v>2.7113830000000001</v>
      </c>
    </row>
    <row r="12" spans="1:4" x14ac:dyDescent="0.35">
      <c r="A12" s="13">
        <v>2.6363219999999998</v>
      </c>
      <c r="B12" s="19">
        <v>0.543466</v>
      </c>
      <c r="C12" s="13">
        <v>0</v>
      </c>
      <c r="D12" s="13">
        <v>3.0595949999999998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9"/>
  <sheetViews>
    <sheetView workbookViewId="0"/>
  </sheetViews>
  <sheetFormatPr baseColWidth="10" defaultColWidth="11.54296875" defaultRowHeight="14.5" x14ac:dyDescent="0.35"/>
  <sheetData>
    <row r="1" spans="1:4" x14ac:dyDescent="0.35">
      <c r="A1" s="10" t="s">
        <v>187</v>
      </c>
      <c r="B1" s="13"/>
      <c r="C1" s="13"/>
      <c r="D1" s="13"/>
    </row>
    <row r="2" spans="1:4" x14ac:dyDescent="0.35">
      <c r="A2" s="13" t="s">
        <v>182</v>
      </c>
      <c r="B2" s="13" t="s">
        <v>183</v>
      </c>
      <c r="C2" s="13" t="s">
        <v>184</v>
      </c>
      <c r="D2" s="13" t="s">
        <v>185</v>
      </c>
    </row>
    <row r="3" spans="1:4" x14ac:dyDescent="0.35">
      <c r="A3" s="13">
        <v>6.5652180000000004E-2</v>
      </c>
      <c r="B3" s="13">
        <v>6.2718478999999994E-2</v>
      </c>
      <c r="C3" s="13">
        <v>0</v>
      </c>
      <c r="D3" s="13">
        <v>2.5353130000000001E-2</v>
      </c>
    </row>
    <row r="4" spans="1:4" x14ac:dyDescent="0.35">
      <c r="A4" s="13">
        <v>5.795053E-2</v>
      </c>
      <c r="B4" s="13">
        <v>5.6402515E-2</v>
      </c>
      <c r="C4" s="13">
        <v>8.4167600000000006E-3</v>
      </c>
      <c r="D4" s="13">
        <v>2.3911479999999999E-2</v>
      </c>
    </row>
    <row r="5" spans="1:4" x14ac:dyDescent="0.35">
      <c r="A5" s="13">
        <v>6.3053100000000001E-2</v>
      </c>
      <c r="B5" s="13">
        <v>6.1660637999999997E-2</v>
      </c>
      <c r="C5" s="13">
        <v>0</v>
      </c>
      <c r="D5" s="13">
        <v>2.1049160000000001E-2</v>
      </c>
    </row>
    <row r="6" spans="1:4" x14ac:dyDescent="0.35">
      <c r="A6" s="13">
        <v>5.7437490000000001E-2</v>
      </c>
      <c r="B6" s="13">
        <v>6.3955060999999994E-2</v>
      </c>
      <c r="C6" s="13">
        <v>6.6271699999999999E-3</v>
      </c>
      <c r="D6" s="13">
        <v>1.811128E-2</v>
      </c>
    </row>
    <row r="7" spans="1:4" x14ac:dyDescent="0.35">
      <c r="A7" s="13">
        <v>5.3941799999999998E-2</v>
      </c>
      <c r="B7" s="13">
        <v>6.2477866E-2</v>
      </c>
      <c r="C7" s="13">
        <v>0</v>
      </c>
      <c r="D7" s="13">
        <v>2.6310239999999999E-2</v>
      </c>
    </row>
    <row r="8" spans="1:4" x14ac:dyDescent="0.35">
      <c r="A8" s="13">
        <v>7.2733099999999995E-2</v>
      </c>
      <c r="B8" s="13">
        <v>6.6319948000000004E-2</v>
      </c>
      <c r="C8" s="13">
        <v>2.6644199999999998E-3</v>
      </c>
      <c r="D8" s="13">
        <v>2.179331E-2</v>
      </c>
    </row>
    <row r="9" spans="1:4" x14ac:dyDescent="0.35">
      <c r="A9" s="13">
        <v>6.1794700000000001E-2</v>
      </c>
      <c r="B9" s="13"/>
      <c r="C9" s="13">
        <v>4.8105500000000002E-3</v>
      </c>
      <c r="D9" s="13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8"/>
  <sheetViews>
    <sheetView workbookViewId="0"/>
  </sheetViews>
  <sheetFormatPr baseColWidth="10" defaultColWidth="11.54296875" defaultRowHeight="14.5" x14ac:dyDescent="0.35"/>
  <sheetData>
    <row r="1" spans="1:4" x14ac:dyDescent="0.35">
      <c r="A1" s="10" t="s">
        <v>188</v>
      </c>
      <c r="B1" s="13"/>
      <c r="C1" s="13"/>
      <c r="D1" s="13"/>
    </row>
    <row r="2" spans="1:4" x14ac:dyDescent="0.35">
      <c r="A2" s="13" t="s">
        <v>182</v>
      </c>
      <c r="B2" s="13" t="s">
        <v>183</v>
      </c>
      <c r="C2" s="13" t="s">
        <v>184</v>
      </c>
      <c r="D2" s="13" t="s">
        <v>185</v>
      </c>
    </row>
    <row r="3" spans="1:4" x14ac:dyDescent="0.35">
      <c r="A3" s="13">
        <v>285.82799999999997</v>
      </c>
      <c r="B3" s="13">
        <v>265.327</v>
      </c>
      <c r="C3" s="13">
        <v>255.255</v>
      </c>
      <c r="D3" s="13">
        <v>269.988</v>
      </c>
    </row>
    <row r="4" spans="1:4" x14ac:dyDescent="0.35">
      <c r="A4" s="13">
        <v>291.238</v>
      </c>
      <c r="B4" s="13">
        <v>264.35399999999998</v>
      </c>
      <c r="C4" s="13">
        <v>285.774</v>
      </c>
      <c r="D4" s="13">
        <v>260.24700000000001</v>
      </c>
    </row>
    <row r="5" spans="1:4" x14ac:dyDescent="0.35">
      <c r="A5" s="13">
        <v>270.435</v>
      </c>
      <c r="B5" s="13">
        <v>270.92200000000003</v>
      </c>
      <c r="C5" s="13">
        <v>282.09699999999998</v>
      </c>
      <c r="D5" s="13">
        <v>271.642</v>
      </c>
    </row>
    <row r="6" spans="1:4" x14ac:dyDescent="0.35">
      <c r="A6" s="13">
        <v>319.64999999999998</v>
      </c>
      <c r="B6" s="13">
        <v>298.678</v>
      </c>
      <c r="C6" s="13">
        <v>232.18</v>
      </c>
      <c r="D6" s="13">
        <v>296.74700000000001</v>
      </c>
    </row>
    <row r="7" spans="1:4" x14ac:dyDescent="0.35">
      <c r="A7" s="13">
        <v>295.21300000000002</v>
      </c>
      <c r="B7" s="13">
        <v>290.13900000000001</v>
      </c>
      <c r="C7" s="13">
        <v>272.39499999999998</v>
      </c>
      <c r="D7" s="13">
        <v>267.64600000000002</v>
      </c>
    </row>
    <row r="8" spans="1:4" x14ac:dyDescent="0.35">
      <c r="A8" s="13">
        <v>287.48599999999999</v>
      </c>
      <c r="B8" s="13">
        <v>267.04899999999998</v>
      </c>
      <c r="C8" s="13">
        <v>294.25200000000001</v>
      </c>
      <c r="D8" s="13">
        <v>281.529</v>
      </c>
    </row>
    <row r="9" spans="1:4" x14ac:dyDescent="0.35">
      <c r="A9" s="13">
        <v>288.09399999999999</v>
      </c>
      <c r="B9" s="13">
        <v>276.959</v>
      </c>
      <c r="C9" s="13">
        <v>260.18200000000002</v>
      </c>
      <c r="D9" s="13">
        <v>292.029</v>
      </c>
    </row>
    <row r="10" spans="1:4" x14ac:dyDescent="0.35">
      <c r="A10" s="13">
        <v>284.68599999999998</v>
      </c>
      <c r="B10" s="13">
        <v>291.83100000000002</v>
      </c>
      <c r="C10" s="13">
        <v>237.333</v>
      </c>
      <c r="D10" s="13">
        <v>281.85199999999998</v>
      </c>
    </row>
    <row r="11" spans="1:4" x14ac:dyDescent="0.35">
      <c r="A11" s="13">
        <v>300.86399999999998</v>
      </c>
      <c r="B11" s="13">
        <v>263.68599999999998</v>
      </c>
      <c r="C11" s="13">
        <v>269.274</v>
      </c>
      <c r="D11" s="13">
        <v>249.011</v>
      </c>
    </row>
    <row r="12" spans="1:4" x14ac:dyDescent="0.35">
      <c r="A12" s="13">
        <v>286.60899999999998</v>
      </c>
      <c r="B12" s="13">
        <v>270.26900000000001</v>
      </c>
      <c r="C12" s="13">
        <v>273.95299999999997</v>
      </c>
      <c r="D12" s="13">
        <v>287.52</v>
      </c>
    </row>
    <row r="13" spans="1:4" x14ac:dyDescent="0.35">
      <c r="A13" s="13">
        <v>283.70100000000002</v>
      </c>
      <c r="B13" s="13">
        <v>272.26600000000002</v>
      </c>
      <c r="C13" s="13">
        <v>247.56200000000001</v>
      </c>
      <c r="D13" s="13">
        <v>318.27999999999997</v>
      </c>
    </row>
    <row r="14" spans="1:4" x14ac:dyDescent="0.35">
      <c r="A14" s="13">
        <v>303.93299999999999</v>
      </c>
      <c r="B14" s="13">
        <v>292.13900000000001</v>
      </c>
      <c r="C14" s="13">
        <v>279.37</v>
      </c>
      <c r="D14" s="13">
        <v>282.57900000000001</v>
      </c>
    </row>
    <row r="15" spans="1:4" x14ac:dyDescent="0.35">
      <c r="A15" s="13">
        <v>295.36900000000003</v>
      </c>
      <c r="B15" s="13">
        <v>293.065</v>
      </c>
      <c r="C15" s="13">
        <v>290.46300000000002</v>
      </c>
      <c r="D15" s="13"/>
    </row>
    <row r="16" spans="1:4" x14ac:dyDescent="0.35">
      <c r="A16" s="13"/>
      <c r="B16" s="13"/>
      <c r="C16" s="13">
        <v>250.29499999999999</v>
      </c>
      <c r="D16" s="13"/>
    </row>
    <row r="17" spans="1:4" x14ac:dyDescent="0.35">
      <c r="A17" s="13"/>
      <c r="B17" s="13"/>
      <c r="C17" s="13">
        <v>254.50399999999999</v>
      </c>
      <c r="D17" s="13"/>
    </row>
    <row r="18" spans="1:4" x14ac:dyDescent="0.35">
      <c r="A18" s="13"/>
      <c r="B18" s="13"/>
      <c r="C18" s="13">
        <v>251.90700000000001</v>
      </c>
      <c r="D18" s="13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32"/>
  <sheetViews>
    <sheetView tabSelected="1" workbookViewId="0">
      <selection sqref="A1:XFD1048576"/>
    </sheetView>
  </sheetViews>
  <sheetFormatPr baseColWidth="10" defaultRowHeight="14" x14ac:dyDescent="0.3"/>
  <cols>
    <col min="1" max="1" width="10.90625" style="13"/>
    <col min="2" max="2" width="20.81640625" style="13" customWidth="1"/>
    <col min="3" max="3" width="18.453125" style="13" customWidth="1"/>
    <col min="4" max="4" width="15.1796875" style="13" customWidth="1"/>
    <col min="5" max="16384" width="10.90625" style="13"/>
  </cols>
  <sheetData>
    <row r="1" spans="1:8" s="10" customFormat="1" x14ac:dyDescent="0.3">
      <c r="A1" s="10" t="s">
        <v>137</v>
      </c>
      <c r="B1" s="10" t="s">
        <v>138</v>
      </c>
      <c r="C1" s="10" t="s">
        <v>139</v>
      </c>
      <c r="D1" s="2" t="s">
        <v>140</v>
      </c>
      <c r="E1" s="2" t="s">
        <v>141</v>
      </c>
      <c r="F1" s="2" t="s">
        <v>142</v>
      </c>
      <c r="G1" s="2" t="s">
        <v>143</v>
      </c>
      <c r="H1" s="2" t="s">
        <v>144</v>
      </c>
    </row>
    <row r="2" spans="1:8" x14ac:dyDescent="0.3">
      <c r="A2" s="13" t="s">
        <v>145</v>
      </c>
      <c r="B2" s="3" t="s">
        <v>146</v>
      </c>
      <c r="C2" s="13" t="s">
        <v>147</v>
      </c>
      <c r="D2" s="20">
        <v>16.745244979858398</v>
      </c>
      <c r="E2" s="13">
        <f>STDEV(D2:D5)</f>
        <v>0.23693196023835078</v>
      </c>
      <c r="F2" s="13">
        <f>AVERAGE(D2:D5)</f>
        <v>16.471665064493816</v>
      </c>
      <c r="G2" s="13">
        <f>AVEDEV(D2:D5)</f>
        <v>0.18238661024305594</v>
      </c>
      <c r="H2" s="13">
        <f>POWER(G2,2)</f>
        <v>3.3264875595952398E-2</v>
      </c>
    </row>
    <row r="3" spans="1:8" x14ac:dyDescent="0.3">
      <c r="B3" s="3"/>
      <c r="D3" s="20">
        <v>16.336383819580078</v>
      </c>
    </row>
    <row r="4" spans="1:8" x14ac:dyDescent="0.3">
      <c r="B4" s="3"/>
      <c r="D4" s="20">
        <v>16.333366394042969</v>
      </c>
    </row>
    <row r="5" spans="1:8" x14ac:dyDescent="0.3">
      <c r="B5" s="3"/>
    </row>
    <row r="6" spans="1:8" x14ac:dyDescent="0.3">
      <c r="B6" s="3" t="s">
        <v>148</v>
      </c>
      <c r="C6" s="13" t="s">
        <v>147</v>
      </c>
      <c r="D6" s="20">
        <v>16.63325309753418</v>
      </c>
      <c r="E6" s="13">
        <f>STDEV(D6:D9)</f>
        <v>0.12435438557115359</v>
      </c>
      <c r="F6" s="13">
        <f>AVERAGE(D6:D9)</f>
        <v>16.51598294576009</v>
      </c>
      <c r="G6" s="13">
        <f>AVEDEV(D6:D9)</f>
        <v>8.693144056532158E-2</v>
      </c>
      <c r="H6" s="13">
        <f>POWER(G6,2)</f>
        <v>7.5570753587620382E-3</v>
      </c>
    </row>
    <row r="7" spans="1:8" x14ac:dyDescent="0.3">
      <c r="B7" s="3"/>
      <c r="D7" s="20">
        <v>16.529109954833984</v>
      </c>
    </row>
    <row r="8" spans="1:8" x14ac:dyDescent="0.3">
      <c r="B8" s="3"/>
      <c r="D8" s="20">
        <v>16.385585784912109</v>
      </c>
    </row>
    <row r="9" spans="1:8" x14ac:dyDescent="0.3">
      <c r="B9" s="3"/>
    </row>
    <row r="10" spans="1:8" x14ac:dyDescent="0.3">
      <c r="B10" s="3" t="s">
        <v>149</v>
      </c>
      <c r="C10" s="13" t="s">
        <v>147</v>
      </c>
      <c r="D10" s="20">
        <v>16.317052841186523</v>
      </c>
      <c r="E10" s="13">
        <f>STDEV(D10:D13)</f>
        <v>9.0672602810364808E-2</v>
      </c>
      <c r="F10" s="13">
        <f>AVERAGE(D10:D13)</f>
        <v>16.361898422241211</v>
      </c>
      <c r="G10" s="13">
        <f>AVEDEV(D10:D13)</f>
        <v>6.9571177164713546E-2</v>
      </c>
      <c r="H10" s="13">
        <f>POWER(G10,2)</f>
        <v>4.8401486920839594E-3</v>
      </c>
    </row>
    <row r="11" spans="1:8" x14ac:dyDescent="0.3">
      <c r="D11" s="20">
        <v>16.466255187988281</v>
      </c>
    </row>
    <row r="12" spans="1:8" x14ac:dyDescent="0.3">
      <c r="D12" s="20">
        <v>16.302387237548828</v>
      </c>
    </row>
    <row r="14" spans="1:8" s="10" customFormat="1" x14ac:dyDescent="0.3">
      <c r="A14" s="10" t="s">
        <v>137</v>
      </c>
      <c r="B14" s="10" t="s">
        <v>138</v>
      </c>
      <c r="C14" s="10" t="s">
        <v>139</v>
      </c>
      <c r="D14" s="2" t="s">
        <v>140</v>
      </c>
      <c r="E14" s="2" t="s">
        <v>141</v>
      </c>
      <c r="F14" s="2" t="s">
        <v>142</v>
      </c>
      <c r="G14" s="2" t="s">
        <v>143</v>
      </c>
      <c r="H14" s="2" t="s">
        <v>144</v>
      </c>
    </row>
    <row r="15" spans="1:8" x14ac:dyDescent="0.3">
      <c r="A15" s="3" t="s">
        <v>150</v>
      </c>
      <c r="B15" s="3" t="s">
        <v>146</v>
      </c>
      <c r="C15" s="3" t="s">
        <v>150</v>
      </c>
      <c r="D15" s="20">
        <v>30.833391189575195</v>
      </c>
      <c r="E15" s="3">
        <f>STDEV(D15:D18)</f>
        <v>0.38780773390682982</v>
      </c>
      <c r="F15" s="3">
        <f>AVERAGE(D15:D18)</f>
        <v>30.386682510375977</v>
      </c>
      <c r="G15" s="3">
        <f>AVEDEV(D15:D18)</f>
        <v>0.2978057861328125</v>
      </c>
      <c r="H15" s="3">
        <f>POWER(G15,2)</f>
        <v>8.8688286254182458E-2</v>
      </c>
    </row>
    <row r="16" spans="1:8" x14ac:dyDescent="0.3">
      <c r="A16" s="3"/>
      <c r="B16" s="3"/>
      <c r="C16" s="3"/>
      <c r="D16" s="20">
        <v>30.190408706665039</v>
      </c>
      <c r="E16" s="3"/>
      <c r="F16" s="3"/>
      <c r="G16" s="3"/>
      <c r="H16" s="3"/>
    </row>
    <row r="17" spans="1:18" x14ac:dyDescent="0.3">
      <c r="A17" s="3"/>
      <c r="B17" s="3"/>
      <c r="C17" s="3"/>
      <c r="D17" s="20">
        <v>30.136247634887695</v>
      </c>
      <c r="E17" s="3"/>
      <c r="F17" s="3"/>
      <c r="G17" s="3"/>
      <c r="H17" s="3"/>
    </row>
    <row r="18" spans="1:18" x14ac:dyDescent="0.3">
      <c r="A18" s="3"/>
      <c r="B18" s="3"/>
      <c r="C18" s="3"/>
      <c r="D18" s="3"/>
      <c r="E18" s="3"/>
      <c r="F18" s="3"/>
      <c r="G18" s="3"/>
      <c r="H18" s="3"/>
    </row>
    <row r="19" spans="1:18" x14ac:dyDescent="0.3">
      <c r="A19" s="3"/>
      <c r="B19" s="3" t="s">
        <v>148</v>
      </c>
      <c r="C19" s="3" t="s">
        <v>150</v>
      </c>
      <c r="D19" s="20">
        <v>26.80474853515625</v>
      </c>
      <c r="E19" s="3">
        <f>STDEV(D19:D22)</f>
        <v>7.9375203346226011E-2</v>
      </c>
      <c r="F19" s="3">
        <f>AVERAGE(D19:D22)</f>
        <v>26.731343587239582</v>
      </c>
      <c r="G19" s="3">
        <f>AVEDEV(D19:D22)</f>
        <v>5.6155734592014284E-2</v>
      </c>
      <c r="H19" s="3">
        <f>POWER(G19,2)</f>
        <v>3.1534665275687497E-3</v>
      </c>
    </row>
    <row r="20" spans="1:18" x14ac:dyDescent="0.3">
      <c r="A20" s="3"/>
      <c r="B20" s="3"/>
      <c r="C20" s="3"/>
      <c r="D20" s="20">
        <v>26.742172241210938</v>
      </c>
      <c r="E20" s="3"/>
      <c r="F20" s="3"/>
      <c r="G20" s="3"/>
      <c r="H20" s="3"/>
    </row>
    <row r="21" spans="1:18" x14ac:dyDescent="0.3">
      <c r="A21" s="3"/>
      <c r="B21" s="3"/>
      <c r="C21" s="3"/>
      <c r="D21" s="20">
        <v>26.647109985351563</v>
      </c>
      <c r="E21" s="3"/>
      <c r="F21" s="3"/>
      <c r="G21" s="3"/>
      <c r="H21" s="3"/>
    </row>
    <row r="22" spans="1:18" x14ac:dyDescent="0.3">
      <c r="A22" s="3"/>
      <c r="B22" s="3"/>
      <c r="C22" s="3"/>
      <c r="D22" s="3"/>
      <c r="E22" s="3"/>
      <c r="F22" s="3"/>
      <c r="G22" s="3"/>
      <c r="H22" s="3"/>
    </row>
    <row r="23" spans="1:18" x14ac:dyDescent="0.3">
      <c r="A23" s="3"/>
      <c r="B23" s="3" t="s">
        <v>149</v>
      </c>
      <c r="C23" s="3" t="s">
        <v>150</v>
      </c>
      <c r="D23" s="20">
        <v>26.702436447143555</v>
      </c>
      <c r="E23" s="3">
        <f>STDEV(D23:D26)</f>
        <v>3.247199772626834E-2</v>
      </c>
      <c r="F23" s="3">
        <f>AVERAGE(D23:D26)</f>
        <v>26.687745412190754</v>
      </c>
      <c r="G23" s="3">
        <f>AVEDEV(D23:D26)</f>
        <v>2.4814181857639284E-2</v>
      </c>
      <c r="H23" s="3">
        <f>POWER(G23,2)</f>
        <v>6.1574362126399454E-4</v>
      </c>
    </row>
    <row r="24" spans="1:18" x14ac:dyDescent="0.3">
      <c r="A24" s="3"/>
      <c r="B24" s="3"/>
      <c r="C24" s="3"/>
      <c r="D24" s="20">
        <v>26.710275650024414</v>
      </c>
      <c r="E24" s="3"/>
      <c r="F24" s="3"/>
      <c r="G24" s="3"/>
      <c r="H24" s="3"/>
    </row>
    <row r="25" spans="1:18" x14ac:dyDescent="0.3">
      <c r="A25" s="3"/>
      <c r="B25" s="3"/>
      <c r="C25" s="3"/>
      <c r="D25" s="20">
        <v>26.650524139404297</v>
      </c>
      <c r="E25" s="3"/>
      <c r="F25" s="3"/>
      <c r="G25" s="3"/>
      <c r="H25" s="3"/>
    </row>
    <row r="28" spans="1:18" x14ac:dyDescent="0.3">
      <c r="A28" s="2" t="s">
        <v>151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156</v>
      </c>
      <c r="G28" s="2" t="s">
        <v>157</v>
      </c>
      <c r="H28" s="2" t="s">
        <v>158</v>
      </c>
      <c r="I28" s="2" t="s">
        <v>159</v>
      </c>
      <c r="J28" s="2" t="s">
        <v>160</v>
      </c>
      <c r="K28" s="2" t="s">
        <v>161</v>
      </c>
      <c r="L28" s="2" t="s">
        <v>162</v>
      </c>
      <c r="M28" s="2" t="s">
        <v>163</v>
      </c>
      <c r="N28" s="2" t="s">
        <v>164</v>
      </c>
      <c r="O28" s="2" t="s">
        <v>165</v>
      </c>
      <c r="P28" s="2" t="s">
        <v>166</v>
      </c>
      <c r="Q28" s="2" t="s">
        <v>167</v>
      </c>
    </row>
    <row r="29" spans="1:18" x14ac:dyDescent="0.3">
      <c r="A29" s="13" t="s">
        <v>168</v>
      </c>
      <c r="B29" s="3">
        <f>AVERAGE(B31:B32)</f>
        <v>16.438940684000649</v>
      </c>
      <c r="C29" s="13">
        <f>AVERAGE(C31:C32)</f>
        <v>26.709544499715168</v>
      </c>
      <c r="D29" s="13">
        <f>SUM(C29,-B29)</f>
        <v>10.270603815714519</v>
      </c>
      <c r="E29" s="13">
        <v>4.000000000000066E-2</v>
      </c>
      <c r="F29" s="13">
        <f>AVERAGE(F31:F32)</f>
        <v>4.0484958224826784E-2</v>
      </c>
      <c r="G29" s="19">
        <f>SUM(E29,F29)</f>
        <v>8.0484958224827444E-2</v>
      </c>
      <c r="H29" s="19">
        <f>SQRT(G29)</f>
        <v>0.28369871029813909</v>
      </c>
      <c r="I29" s="21">
        <f>SUM(D29,-D29)</f>
        <v>0</v>
      </c>
      <c r="J29" s="22">
        <f>H29</f>
        <v>0.28369871029813909</v>
      </c>
      <c r="K29" s="4">
        <f>POWER(2,I29)</f>
        <v>1</v>
      </c>
      <c r="L29" s="22">
        <f>SUM(I29,J29)</f>
        <v>0.28369871029813909</v>
      </c>
      <c r="M29" s="23">
        <f>POWER(2,L29)</f>
        <v>1.2173117710292638</v>
      </c>
      <c r="N29" s="19">
        <f>SUM(I29,-J29)</f>
        <v>-0.28369871029813909</v>
      </c>
      <c r="O29" s="23">
        <f>POWER(2,N29)</f>
        <v>0.82148223963568356</v>
      </c>
      <c r="P29" s="5">
        <f>SUM(-K29,M29)</f>
        <v>0.2173117710292638</v>
      </c>
      <c r="Q29" s="5">
        <f>SUM(K29,-O29)</f>
        <v>0.17851776036431644</v>
      </c>
      <c r="R29" s="3"/>
    </row>
    <row r="30" spans="1:18" x14ac:dyDescent="0.3">
      <c r="A30" s="3" t="s">
        <v>169</v>
      </c>
      <c r="B30" s="13">
        <v>16.471665064493816</v>
      </c>
      <c r="C30" s="3">
        <v>30.386682510375977</v>
      </c>
      <c r="D30" s="13">
        <f>SUM(C30,-B30)</f>
        <v>13.91501744588216</v>
      </c>
      <c r="E30" s="13">
        <v>0.18238661024305594</v>
      </c>
      <c r="F30" s="3">
        <v>0.2978057861328125</v>
      </c>
      <c r="G30" s="19">
        <f>SUM(E30,F30)</f>
        <v>0.48019239637586841</v>
      </c>
      <c r="H30" s="19">
        <f>SQRT(G30)</f>
        <v>0.69295915924090967</v>
      </c>
      <c r="I30" s="21">
        <f>SUM(D29,-D30)</f>
        <v>-3.6444136301676409</v>
      </c>
      <c r="J30" s="22">
        <f>H30</f>
        <v>0.69295915924090967</v>
      </c>
      <c r="K30" s="6">
        <f>POWER(2,I30)</f>
        <v>7.9969094912131292E-2</v>
      </c>
      <c r="L30" s="13">
        <f>SUM(I30,J30)</f>
        <v>-2.9514544709267314</v>
      </c>
      <c r="M30" s="23">
        <f>POWER(2,L30)</f>
        <v>0.12927771682359152</v>
      </c>
      <c r="N30" s="19">
        <f>SUM(I30,-J30)</f>
        <v>-4.3373727894085503</v>
      </c>
      <c r="O30" s="23">
        <f>POWER(2,N30)</f>
        <v>4.946758264451688E-2</v>
      </c>
      <c r="P30" s="5">
        <f>SUM(-K30,M30)</f>
        <v>4.9308621911460224E-2</v>
      </c>
      <c r="Q30" s="5">
        <f>SUM(K30,-O30)</f>
        <v>3.0501512267614411E-2</v>
      </c>
      <c r="R30" s="3"/>
    </row>
    <row r="31" spans="1:18" x14ac:dyDescent="0.3">
      <c r="A31" s="3" t="s">
        <v>170</v>
      </c>
      <c r="B31" s="13">
        <v>16.51598294576009</v>
      </c>
      <c r="C31" s="3">
        <v>26.731343587239582</v>
      </c>
      <c r="D31" s="13">
        <f>SUM(C31,-B31)</f>
        <v>10.215360641479492</v>
      </c>
      <c r="E31" s="13">
        <v>8.693144056532158E-2</v>
      </c>
      <c r="F31" s="3">
        <v>5.6155734592014284E-2</v>
      </c>
      <c r="G31" s="19">
        <f>SUM(E31,F31)</f>
        <v>0.14308717515733588</v>
      </c>
      <c r="H31" s="19">
        <f>SQRT(G31)</f>
        <v>0.37826865473805238</v>
      </c>
      <c r="I31" s="21">
        <f>SUM(D29,-D31)</f>
        <v>5.5243174235027226E-2</v>
      </c>
      <c r="J31" s="22">
        <f>H31</f>
        <v>0.37826865473805238</v>
      </c>
      <c r="K31" s="6">
        <f>POWER(2,I31)</f>
        <v>1.0390342235083454</v>
      </c>
      <c r="L31" s="13">
        <f>SUM(I31,J31)</f>
        <v>0.4335118289730796</v>
      </c>
      <c r="M31" s="23">
        <f>POWER(2,L31)</f>
        <v>1.3505170268622875</v>
      </c>
      <c r="N31" s="19">
        <f>SUM(I31,-J31)</f>
        <v>-0.32302548050302515</v>
      </c>
      <c r="O31" s="23">
        <f>POWER(2,N31)</f>
        <v>0.79939171158015787</v>
      </c>
      <c r="P31" s="5">
        <f>SUM(-K31,M31)</f>
        <v>0.31148280335394207</v>
      </c>
      <c r="Q31" s="5">
        <f>SUM(K31,-O31)</f>
        <v>0.23964251192818753</v>
      </c>
      <c r="R31" s="3"/>
    </row>
    <row r="32" spans="1:18" x14ac:dyDescent="0.3">
      <c r="A32" s="3" t="s">
        <v>171</v>
      </c>
      <c r="B32" s="13">
        <v>16.361898422241211</v>
      </c>
      <c r="C32" s="3">
        <v>26.687745412190754</v>
      </c>
      <c r="D32" s="13">
        <f>SUM(C32,-B32)</f>
        <v>10.325846989949543</v>
      </c>
      <c r="E32" s="13">
        <v>6.9571177164713546E-2</v>
      </c>
      <c r="F32" s="3">
        <v>2.4814181857639284E-2</v>
      </c>
      <c r="G32" s="19">
        <f>SUM(E32,F32)</f>
        <v>9.438535902235283E-2</v>
      </c>
      <c r="H32" s="19">
        <f>SQRT(G32)</f>
        <v>0.30722200282914769</v>
      </c>
      <c r="I32" s="13">
        <f>SUM(D29,-D32)</f>
        <v>-5.5243174235023673E-2</v>
      </c>
      <c r="J32" s="22">
        <f>H32</f>
        <v>0.30722200282914769</v>
      </c>
      <c r="K32" s="6">
        <f>POWER(2,I32)</f>
        <v>0.96243220615338154</v>
      </c>
      <c r="L32" s="13">
        <f>SUM(I32,J32)</f>
        <v>0.25197882859412402</v>
      </c>
      <c r="M32" s="23">
        <f>POWER(2,L32)</f>
        <v>1.190839373787669</v>
      </c>
      <c r="N32" s="19">
        <f>SUM(I32,-J32)</f>
        <v>-0.36246517706417136</v>
      </c>
      <c r="O32" s="23">
        <f>POWER(2,N32)</f>
        <v>0.77783433419327241</v>
      </c>
      <c r="P32" s="5">
        <f>SUM(-K32,M32)</f>
        <v>0.22840716763428748</v>
      </c>
      <c r="Q32" s="5">
        <f>SUM(K32,-O32)</f>
        <v>0.18459787196010913</v>
      </c>
      <c r="R32" s="3"/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32"/>
  <sheetViews>
    <sheetView workbookViewId="0">
      <selection sqref="A1:XFD1048576"/>
    </sheetView>
  </sheetViews>
  <sheetFormatPr baseColWidth="10" defaultRowHeight="14" x14ac:dyDescent="0.3"/>
  <cols>
    <col min="1" max="1" width="10.90625" style="13"/>
    <col min="2" max="2" width="15.81640625" style="13" customWidth="1"/>
    <col min="3" max="3" width="14.26953125" style="13" customWidth="1"/>
    <col min="4" max="4" width="17" style="13" customWidth="1"/>
    <col min="5" max="16384" width="10.90625" style="13"/>
  </cols>
  <sheetData>
    <row r="1" spans="1:8" s="10" customFormat="1" x14ac:dyDescent="0.3">
      <c r="A1" s="10" t="s">
        <v>137</v>
      </c>
      <c r="B1" s="10" t="s">
        <v>138</v>
      </c>
      <c r="C1" s="10" t="s">
        <v>139</v>
      </c>
      <c r="D1" s="2" t="s">
        <v>140</v>
      </c>
      <c r="E1" s="2" t="s">
        <v>141</v>
      </c>
      <c r="F1" s="2" t="s">
        <v>142</v>
      </c>
      <c r="G1" s="2" t="s">
        <v>143</v>
      </c>
      <c r="H1" s="2" t="s">
        <v>144</v>
      </c>
    </row>
    <row r="2" spans="1:8" x14ac:dyDescent="0.3">
      <c r="A2" s="13" t="s">
        <v>145</v>
      </c>
      <c r="B2" s="3" t="s">
        <v>146</v>
      </c>
      <c r="C2" s="13" t="s">
        <v>147</v>
      </c>
      <c r="D2" s="20">
        <v>16.745244979858398</v>
      </c>
      <c r="E2" s="13">
        <f>STDEV(D2:D5)</f>
        <v>0.23693196023835078</v>
      </c>
      <c r="F2" s="13">
        <f>AVERAGE(D2:D5)</f>
        <v>16.471665064493816</v>
      </c>
      <c r="G2" s="13">
        <f>AVEDEV(D2:D5)</f>
        <v>0.18238661024305594</v>
      </c>
      <c r="H2" s="13">
        <f>POWER(G2,2)</f>
        <v>3.3264875595952398E-2</v>
      </c>
    </row>
    <row r="3" spans="1:8" x14ac:dyDescent="0.3">
      <c r="B3" s="3"/>
      <c r="D3" s="20">
        <v>16.336383819580078</v>
      </c>
    </row>
    <row r="4" spans="1:8" x14ac:dyDescent="0.3">
      <c r="B4" s="3"/>
      <c r="D4" s="20">
        <v>16.333366394042969</v>
      </c>
    </row>
    <row r="5" spans="1:8" x14ac:dyDescent="0.3">
      <c r="B5" s="3"/>
    </row>
    <row r="6" spans="1:8" x14ac:dyDescent="0.3">
      <c r="B6" s="3" t="s">
        <v>148</v>
      </c>
      <c r="C6" s="13" t="s">
        <v>147</v>
      </c>
      <c r="D6" s="20">
        <v>16.63325309753418</v>
      </c>
      <c r="E6" s="13">
        <f>STDEV(D6:D9)</f>
        <v>0.12435438557115359</v>
      </c>
      <c r="F6" s="13">
        <f>AVERAGE(D6:D9)</f>
        <v>16.51598294576009</v>
      </c>
      <c r="G6" s="13">
        <f>AVEDEV(D6:D9)</f>
        <v>8.693144056532158E-2</v>
      </c>
      <c r="H6" s="13">
        <f>POWER(G6,2)</f>
        <v>7.5570753587620382E-3</v>
      </c>
    </row>
    <row r="7" spans="1:8" x14ac:dyDescent="0.3">
      <c r="B7" s="3"/>
      <c r="D7" s="20">
        <v>16.529109954833984</v>
      </c>
    </row>
    <row r="8" spans="1:8" x14ac:dyDescent="0.3">
      <c r="B8" s="3"/>
      <c r="D8" s="20">
        <v>16.385585784912109</v>
      </c>
    </row>
    <row r="9" spans="1:8" x14ac:dyDescent="0.3">
      <c r="B9" s="3"/>
    </row>
    <row r="10" spans="1:8" x14ac:dyDescent="0.3">
      <c r="B10" s="3" t="s">
        <v>149</v>
      </c>
      <c r="C10" s="13" t="s">
        <v>147</v>
      </c>
      <c r="D10" s="20">
        <v>16.317052841186523</v>
      </c>
      <c r="E10" s="13">
        <f>STDEV(D10:D14)</f>
        <v>9.0672602810364808E-2</v>
      </c>
      <c r="F10" s="13">
        <f>AVERAGE(D10:D14)</f>
        <v>16.361898422241211</v>
      </c>
      <c r="G10" s="13">
        <f>AVEDEV(D10:D14)</f>
        <v>6.9571177164713546E-2</v>
      </c>
      <c r="H10" s="13">
        <f>POWER(G10,2)</f>
        <v>4.8401486920839594E-3</v>
      </c>
    </row>
    <row r="11" spans="1:8" x14ac:dyDescent="0.3">
      <c r="D11" s="20">
        <v>16.466255187988281</v>
      </c>
    </row>
    <row r="12" spans="1:8" x14ac:dyDescent="0.3">
      <c r="D12" s="20">
        <v>16.302387237548828</v>
      </c>
    </row>
    <row r="13" spans="1:8" x14ac:dyDescent="0.3">
      <c r="D13" s="20"/>
    </row>
    <row r="14" spans="1:8" s="10" customFormat="1" x14ac:dyDescent="0.3">
      <c r="A14" s="10" t="s">
        <v>137</v>
      </c>
      <c r="B14" s="10" t="s">
        <v>138</v>
      </c>
      <c r="C14" s="10" t="s">
        <v>139</v>
      </c>
      <c r="D14" s="2" t="s">
        <v>140</v>
      </c>
      <c r="E14" s="2" t="s">
        <v>141</v>
      </c>
      <c r="F14" s="2" t="s">
        <v>142</v>
      </c>
      <c r="G14" s="2" t="s">
        <v>143</v>
      </c>
      <c r="H14" s="2" t="s">
        <v>144</v>
      </c>
    </row>
    <row r="15" spans="1:8" x14ac:dyDescent="0.3">
      <c r="A15" s="3" t="s">
        <v>172</v>
      </c>
      <c r="B15" s="3" t="s">
        <v>146</v>
      </c>
      <c r="C15" s="3" t="s">
        <v>172</v>
      </c>
      <c r="D15" s="20">
        <v>29.090103149414063</v>
      </c>
      <c r="E15" s="13">
        <f>STDEV(D15:D18)</f>
        <v>0.24846667759052884</v>
      </c>
      <c r="F15" s="13">
        <f>AVERAGE(D15:D18)</f>
        <v>28.841812133789063</v>
      </c>
      <c r="G15" s="13">
        <f>AVEDEV(D15:D18)</f>
        <v>0.16576131184895834</v>
      </c>
      <c r="H15" s="13">
        <f>POWER(G15,2)</f>
        <v>2.7476812505887616E-2</v>
      </c>
    </row>
    <row r="16" spans="1:8" x14ac:dyDescent="0.3">
      <c r="B16" s="3"/>
      <c r="D16" s="20">
        <v>28.8421630859375</v>
      </c>
    </row>
    <row r="17" spans="1:18" x14ac:dyDescent="0.3">
      <c r="B17" s="3"/>
      <c r="D17" s="20">
        <v>28.593170166015625</v>
      </c>
    </row>
    <row r="18" spans="1:18" x14ac:dyDescent="0.3">
      <c r="B18" s="3"/>
    </row>
    <row r="19" spans="1:18" x14ac:dyDescent="0.3">
      <c r="B19" s="3" t="s">
        <v>148</v>
      </c>
      <c r="C19" s="3" t="s">
        <v>172</v>
      </c>
      <c r="D19" s="20">
        <v>25.550043106079102</v>
      </c>
      <c r="E19" s="13">
        <f>STDEV(D19:D22)</f>
        <v>8.534779077107954E-2</v>
      </c>
      <c r="F19" s="13">
        <f>AVERAGE(D19:D22)</f>
        <v>25.648085912068684</v>
      </c>
      <c r="G19" s="13">
        <f>AVEDEV(D19:D22)</f>
        <v>6.5361870659722612E-2</v>
      </c>
      <c r="H19" s="13">
        <f>POWER(G19,2)</f>
        <v>4.2721741361383073E-3</v>
      </c>
    </row>
    <row r="20" spans="1:18" x14ac:dyDescent="0.3">
      <c r="B20" s="3"/>
      <c r="D20" s="20">
        <v>25.705764770507813</v>
      </c>
    </row>
    <row r="21" spans="1:18" x14ac:dyDescent="0.3">
      <c r="B21" s="3"/>
      <c r="D21" s="20">
        <v>25.688449859619141</v>
      </c>
    </row>
    <row r="22" spans="1:18" x14ac:dyDescent="0.3">
      <c r="B22" s="3"/>
    </row>
    <row r="23" spans="1:18" x14ac:dyDescent="0.3">
      <c r="B23" s="3" t="s">
        <v>149</v>
      </c>
      <c r="C23" s="3" t="s">
        <v>172</v>
      </c>
      <c r="D23" s="20">
        <v>25.507480621337891</v>
      </c>
      <c r="E23" s="13">
        <f>STDEV(D23:D26)</f>
        <v>0.14136379567512278</v>
      </c>
      <c r="F23" s="13">
        <f>AVERAGE(D23:D26)</f>
        <v>25.563428243001301</v>
      </c>
      <c r="G23" s="13">
        <f>AVEDEV(D23:D26)</f>
        <v>0.10718324449327217</v>
      </c>
      <c r="H23" s="13">
        <f>POWER(G23,2)</f>
        <v>1.1488247900104559E-2</v>
      </c>
    </row>
    <row r="24" spans="1:18" x14ac:dyDescent="0.3">
      <c r="D24" s="20">
        <v>25.458600997924805</v>
      </c>
    </row>
    <row r="25" spans="1:18" x14ac:dyDescent="0.3">
      <c r="D25" s="20">
        <v>25.724203109741211</v>
      </c>
    </row>
    <row r="28" spans="1:18" x14ac:dyDescent="0.3">
      <c r="A28" s="10" t="s">
        <v>173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156</v>
      </c>
      <c r="G28" s="2" t="s">
        <v>157</v>
      </c>
      <c r="H28" s="2" t="s">
        <v>158</v>
      </c>
      <c r="I28" s="2" t="s">
        <v>159</v>
      </c>
      <c r="J28" s="2" t="s">
        <v>160</v>
      </c>
      <c r="K28" s="2" t="s">
        <v>161</v>
      </c>
      <c r="L28" s="2" t="s">
        <v>162</v>
      </c>
      <c r="M28" s="2" t="s">
        <v>163</v>
      </c>
      <c r="N28" s="2" t="s">
        <v>164</v>
      </c>
      <c r="O28" s="2" t="s">
        <v>165</v>
      </c>
      <c r="P28" s="2" t="s">
        <v>166</v>
      </c>
      <c r="Q28" s="2" t="s">
        <v>167</v>
      </c>
      <c r="R28" s="3"/>
    </row>
    <row r="29" spans="1:18" x14ac:dyDescent="0.3">
      <c r="A29" s="13" t="s">
        <v>168</v>
      </c>
      <c r="B29" s="13">
        <f>AVERAGE(B31:B32)</f>
        <v>16.438940684000649</v>
      </c>
      <c r="C29" s="13">
        <f>AVERAGE(C31:C32)</f>
        <v>25.605757077534992</v>
      </c>
      <c r="D29" s="13">
        <f>SUM(C29,-B29)</f>
        <v>9.1668163935343436</v>
      </c>
      <c r="E29" s="13">
        <v>4.000000000000066E-2</v>
      </c>
      <c r="F29" s="13">
        <f>AVERAGE(F31:F32)</f>
        <v>8.6272557576497391E-2</v>
      </c>
      <c r="G29" s="19">
        <f>SUM(E29,F29)</f>
        <v>0.12627255757649805</v>
      </c>
      <c r="H29" s="19">
        <f>SQRT(G29)</f>
        <v>0.35534850158189502</v>
      </c>
      <c r="I29" s="21">
        <f>SUM(D29,-D29)</f>
        <v>0</v>
      </c>
      <c r="J29" s="22">
        <f>H29</f>
        <v>0.35534850158189502</v>
      </c>
      <c r="K29" s="4">
        <f>POWER(2,I29)</f>
        <v>1</v>
      </c>
      <c r="L29" s="22">
        <f>SUM(I29,J29)</f>
        <v>0.35534850158189502</v>
      </c>
      <c r="M29" s="23">
        <f>POWER(2,L29)</f>
        <v>1.2792945740484085</v>
      </c>
      <c r="N29" s="19">
        <f>SUM(I29,-J29)</f>
        <v>-0.35534850158189502</v>
      </c>
      <c r="O29" s="23">
        <f>POWER(2,N29)</f>
        <v>0.7816807952490854</v>
      </c>
      <c r="P29" s="5">
        <f>SUM(-K29,M29)</f>
        <v>0.27929457404840852</v>
      </c>
      <c r="Q29" s="5">
        <f>SUM(K29,-O29)</f>
        <v>0.2183192047509146</v>
      </c>
      <c r="R29" s="3"/>
    </row>
    <row r="30" spans="1:18" x14ac:dyDescent="0.3">
      <c r="A30" s="3" t="s">
        <v>169</v>
      </c>
      <c r="B30" s="13">
        <v>16.471665064493816</v>
      </c>
      <c r="C30" s="13">
        <v>28.841812133789063</v>
      </c>
      <c r="D30" s="13">
        <f>SUM(C30,-B30)</f>
        <v>12.370147069295246</v>
      </c>
      <c r="E30" s="13">
        <v>0.18238661024305594</v>
      </c>
      <c r="F30" s="13">
        <v>0.16576131184895834</v>
      </c>
      <c r="G30" s="19">
        <f>SUM(E30,F30)</f>
        <v>0.34814792209201428</v>
      </c>
      <c r="H30" s="19">
        <f>SQRT(G30)</f>
        <v>0.59004061054474399</v>
      </c>
      <c r="I30" s="21">
        <f>SUM(D29,-D30)</f>
        <v>-3.2033306757609026</v>
      </c>
      <c r="J30" s="22">
        <f>H30</f>
        <v>0.59004061054474399</v>
      </c>
      <c r="K30" s="7">
        <f>POWER(2,I30)</f>
        <v>0.10856788577547331</v>
      </c>
      <c r="L30" s="13">
        <f>SUM(I30,J30)</f>
        <v>-2.6132900652161588</v>
      </c>
      <c r="M30" s="23">
        <f>POWER(2,L30)</f>
        <v>0.16342605716598851</v>
      </c>
      <c r="N30" s="19">
        <f>SUM(I30,-J30)</f>
        <v>-3.7933712863056464</v>
      </c>
      <c r="O30" s="23">
        <f>POWER(2,N30)</f>
        <v>7.2124274587279699E-2</v>
      </c>
      <c r="P30" s="5">
        <f>SUM(-K30,M30)</f>
        <v>5.4858171390515201E-2</v>
      </c>
      <c r="Q30" s="5">
        <f>SUM(K30,-O30)</f>
        <v>3.6443611188193614E-2</v>
      </c>
      <c r="R30" s="3"/>
    </row>
    <row r="31" spans="1:18" x14ac:dyDescent="0.3">
      <c r="A31" s="3" t="s">
        <v>170</v>
      </c>
      <c r="B31" s="13">
        <v>16.51598294576009</v>
      </c>
      <c r="C31" s="13">
        <v>25.648085912068684</v>
      </c>
      <c r="D31" s="13">
        <f>SUM(C31,-B31)</f>
        <v>9.1321029663085938</v>
      </c>
      <c r="E31" s="13">
        <v>8.693144056532158E-2</v>
      </c>
      <c r="F31" s="13">
        <v>6.5361870659722612E-2</v>
      </c>
      <c r="G31" s="19">
        <f>SUM(E31,F31)</f>
        <v>0.15229331122504419</v>
      </c>
      <c r="H31" s="19">
        <f>SQRT(G31)</f>
        <v>0.39024775620757152</v>
      </c>
      <c r="I31" s="21">
        <f>SUM(D29,-D31)</f>
        <v>3.4713427225749882E-2</v>
      </c>
      <c r="J31" s="22">
        <f>H31</f>
        <v>0.39024775620757152</v>
      </c>
      <c r="K31" s="7">
        <f>POWER(2,I31)</f>
        <v>1.0243533282374127</v>
      </c>
      <c r="L31" s="13">
        <f>SUM(I31,J31)</f>
        <v>0.4249611834333214</v>
      </c>
      <c r="M31" s="23">
        <f>POWER(2,L31)</f>
        <v>1.3425363805558677</v>
      </c>
      <c r="N31" s="19">
        <f>SUM(I31,-J31)</f>
        <v>-0.35553432898182163</v>
      </c>
      <c r="O31" s="23">
        <f>POWER(2,N31)</f>
        <v>0.78158011676123762</v>
      </c>
      <c r="P31" s="5">
        <f>SUM(-K31,M31)</f>
        <v>0.31818305231845501</v>
      </c>
      <c r="Q31" s="5">
        <f>SUM(K31,-O31)</f>
        <v>0.24277321147617503</v>
      </c>
      <c r="R31" s="3"/>
    </row>
    <row r="32" spans="1:18" x14ac:dyDescent="0.3">
      <c r="A32" s="3" t="s">
        <v>171</v>
      </c>
      <c r="B32" s="13">
        <v>16.361898422241211</v>
      </c>
      <c r="C32" s="13">
        <v>25.563428243001301</v>
      </c>
      <c r="D32" s="13">
        <f>SUM(C32,-B32)</f>
        <v>9.20152982076009</v>
      </c>
      <c r="E32" s="13">
        <v>6.9571177164713546E-2</v>
      </c>
      <c r="F32" s="13">
        <v>0.10718324449327217</v>
      </c>
      <c r="G32" s="19">
        <f>SUM(E32,F32)</f>
        <v>0.17675442165798572</v>
      </c>
      <c r="H32" s="19">
        <f>SQRT(G32)</f>
        <v>0.4204217188228811</v>
      </c>
      <c r="I32" s="13">
        <f>SUM(D29,-D32)</f>
        <v>-3.4713427225746329E-2</v>
      </c>
      <c r="J32" s="22">
        <f>H32</f>
        <v>0.4204217188228811</v>
      </c>
      <c r="K32" s="7">
        <f>POWER(2,I32)</f>
        <v>0.97622565616171264</v>
      </c>
      <c r="L32" s="13">
        <f>SUM(I32,J32)</f>
        <v>0.38570829159713477</v>
      </c>
      <c r="M32" s="23">
        <f>POWER(2,L32)</f>
        <v>1.3065010567768236</v>
      </c>
      <c r="N32" s="19">
        <f>SUM(I32,-J32)</f>
        <v>-0.45513514604862743</v>
      </c>
      <c r="O32" s="23">
        <f>POWER(2,N32)</f>
        <v>0.72944183765108173</v>
      </c>
      <c r="P32" s="5">
        <f>SUM(-K32,M32)</f>
        <v>0.33027540061511096</v>
      </c>
      <c r="Q32" s="5">
        <f>SUM(K32,-O32)</f>
        <v>0.24678381851063091</v>
      </c>
      <c r="R32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Figure 4D</vt:lpstr>
      <vt:lpstr>Figure 4E</vt:lpstr>
      <vt:lpstr>Figure 5C</vt:lpstr>
      <vt:lpstr>Figure 5E</vt:lpstr>
      <vt:lpstr>Figure 5F</vt:lpstr>
      <vt:lpstr>Figure 5H</vt:lpstr>
      <vt:lpstr>Figure 5J</vt:lpstr>
      <vt:lpstr>Supplemental Figure 2A</vt:lpstr>
      <vt:lpstr>Supplemental Figure 2B</vt:lpstr>
      <vt:lpstr>Supplemental Figure 2C</vt:lpstr>
      <vt:lpstr>Supplemental Figure 3B</vt:lpstr>
      <vt:lpstr>Supplemental Figure 4G</vt:lpstr>
      <vt:lpstr>Supplemental Figure 4H</vt:lpstr>
    </vt:vector>
  </TitlesOfParts>
  <Company>Universitätsmedizin Göttingen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Boegershausen, Nina</dc:creator>
  <cp:lastModifiedBy>Nina</cp:lastModifiedBy>
  <dcterms:created xsi:type="dcterms:W3CDTF">2024-11-15T08:56:22Z</dcterms:created>
  <dcterms:modified xsi:type="dcterms:W3CDTF">2024-11-20T10:00:29Z</dcterms:modified>
</cp:coreProperties>
</file>