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4355" windowHeight="6720"/>
  </bookViews>
  <sheets>
    <sheet name="Fig 1C" sheetId="15" r:id="rId1"/>
    <sheet name="Fig 2B" sheetId="1" r:id="rId2"/>
    <sheet name="Fig 2C" sheetId="2" r:id="rId3"/>
    <sheet name="Fig 3B 1" sheetId="5" r:id="rId4"/>
    <sheet name="Fig 3B 2" sheetId="8" r:id="rId5"/>
    <sheet name="Fig 3B 3" sheetId="9" r:id="rId6"/>
    <sheet name="Fig 3D" sheetId="14" r:id="rId7"/>
    <sheet name="Fig 4B" sheetId="10" r:id="rId8"/>
    <sheet name="Fig 5A" sheetId="6" r:id="rId9"/>
    <sheet name="Fig 5D" sheetId="11" r:id="rId10"/>
    <sheet name="Fig 6A" sheetId="12" r:id="rId11"/>
    <sheet name="Fig 6B" sheetId="13" r:id="rId12"/>
    <sheet name="Fig 6C" sheetId="7" r:id="rId13"/>
    <sheet name="Sup 3B" sheetId="3" r:id="rId14"/>
    <sheet name="Sup 3C" sheetId="4" r:id="rId15"/>
    <sheet name="Sup 3D" sheetId="16" r:id="rId16"/>
  </sheets>
  <calcPr calcId="125725"/>
</workbook>
</file>

<file path=xl/calcChain.xml><?xml version="1.0" encoding="utf-8"?>
<calcChain xmlns="http://schemas.openxmlformats.org/spreadsheetml/2006/main">
  <c r="D2" i="16"/>
  <c r="J3" i="6"/>
  <c r="I3"/>
  <c r="D8" i="16"/>
  <c r="D9"/>
  <c r="C9"/>
  <c r="B9"/>
  <c r="C8"/>
  <c r="B8"/>
  <c r="E9"/>
  <c r="H13" i="15"/>
  <c r="I13"/>
  <c r="J13"/>
  <c r="K13"/>
  <c r="G13"/>
  <c r="C13"/>
  <c r="D13"/>
  <c r="E13"/>
  <c r="C14"/>
  <c r="D14"/>
  <c r="E14"/>
  <c r="B14"/>
  <c r="B13"/>
  <c r="C39" i="1"/>
  <c r="C38"/>
  <c r="E19"/>
  <c r="E18"/>
  <c r="C19"/>
  <c r="D19"/>
  <c r="C18"/>
  <c r="D18"/>
  <c r="E39"/>
  <c r="D39"/>
  <c r="B39"/>
  <c r="E38"/>
  <c r="D38"/>
  <c r="B38"/>
  <c r="E29"/>
  <c r="D29"/>
  <c r="C29"/>
  <c r="B29"/>
  <c r="E28"/>
  <c r="D28"/>
  <c r="C28"/>
  <c r="B28"/>
  <c r="B19"/>
  <c r="B18"/>
  <c r="C8"/>
  <c r="D8"/>
  <c r="E8"/>
  <c r="C7"/>
  <c r="D7"/>
  <c r="E7"/>
  <c r="B8"/>
  <c r="B7"/>
  <c r="E8" i="16" l="1"/>
  <c r="H3" i="6"/>
  <c r="I8"/>
  <c r="I8" i="7"/>
  <c r="I3"/>
  <c r="H8" l="1"/>
  <c r="D53" i="3"/>
  <c r="C69"/>
  <c r="C60"/>
  <c r="D63"/>
  <c r="D70" s="1"/>
  <c r="B69"/>
  <c r="B59"/>
  <c r="B49"/>
  <c r="H5"/>
  <c r="D13"/>
  <c r="B20" s="1"/>
  <c r="D43"/>
  <c r="B50" s="1"/>
  <c r="D33"/>
  <c r="B40" s="1"/>
  <c r="D23"/>
  <c r="E30" s="1"/>
  <c r="B39"/>
  <c r="D30"/>
  <c r="D29"/>
  <c r="B29"/>
  <c r="C19"/>
  <c r="B19"/>
  <c r="C10"/>
  <c r="B10"/>
  <c r="D3"/>
  <c r="D10" s="1"/>
  <c r="E9"/>
  <c r="D9"/>
  <c r="C9"/>
  <c r="B9"/>
  <c r="I25"/>
  <c r="I29" s="1"/>
  <c r="J25"/>
  <c r="K25"/>
  <c r="I26"/>
  <c r="J26"/>
  <c r="J30" s="1"/>
  <c r="K26"/>
  <c r="I27"/>
  <c r="J27"/>
  <c r="K27"/>
  <c r="K29" s="1"/>
  <c r="H26"/>
  <c r="H27"/>
  <c r="H25"/>
  <c r="H7"/>
  <c r="I5"/>
  <c r="J5"/>
  <c r="K5"/>
  <c r="K10" s="1"/>
  <c r="I6"/>
  <c r="I9" s="1"/>
  <c r="J6"/>
  <c r="K6"/>
  <c r="I7"/>
  <c r="I10" s="1"/>
  <c r="J7"/>
  <c r="K7"/>
  <c r="H6"/>
  <c r="J10" l="1"/>
  <c r="H29"/>
  <c r="J29"/>
  <c r="I30"/>
  <c r="H10"/>
  <c r="K30"/>
  <c r="E10"/>
  <c r="C29"/>
  <c r="D39"/>
  <c r="E49"/>
  <c r="J9"/>
  <c r="H9"/>
  <c r="D49"/>
  <c r="D50"/>
  <c r="D60"/>
  <c r="E50"/>
  <c r="K9"/>
  <c r="H30"/>
  <c r="C49"/>
  <c r="C50"/>
  <c r="B60"/>
  <c r="C70"/>
  <c r="C20"/>
  <c r="C30"/>
  <c r="D20"/>
  <c r="C59"/>
  <c r="D69"/>
  <c r="B70"/>
  <c r="E69"/>
  <c r="E70"/>
  <c r="E59"/>
  <c r="E60"/>
  <c r="D59"/>
  <c r="E40"/>
  <c r="C39"/>
  <c r="C40"/>
  <c r="D40"/>
  <c r="E39"/>
  <c r="B30"/>
  <c r="E29"/>
  <c r="E19"/>
  <c r="E20"/>
  <c r="D19"/>
  <c r="C18" i="10" l="1"/>
  <c r="D18"/>
  <c r="E18"/>
  <c r="C19"/>
  <c r="D19"/>
  <c r="E19"/>
  <c r="B19"/>
  <c r="B18"/>
  <c r="T11"/>
  <c r="S11"/>
  <c r="R11"/>
  <c r="Q11"/>
  <c r="T10"/>
  <c r="S10"/>
  <c r="R10"/>
  <c r="Q10"/>
  <c r="O11"/>
  <c r="N11"/>
  <c r="M11"/>
  <c r="L11"/>
  <c r="O10"/>
  <c r="N10"/>
  <c r="M10"/>
  <c r="L10"/>
  <c r="H10"/>
  <c r="I10"/>
  <c r="J10"/>
  <c r="H11"/>
  <c r="I11"/>
  <c r="J11"/>
  <c r="G11"/>
  <c r="G10"/>
  <c r="J13" i="9"/>
  <c r="Q13" i="14"/>
  <c r="T14"/>
  <c r="S14"/>
  <c r="R14"/>
  <c r="Q14"/>
  <c r="T13"/>
  <c r="S13"/>
  <c r="R13"/>
  <c r="M13"/>
  <c r="N13"/>
  <c r="O13"/>
  <c r="M14"/>
  <c r="N14"/>
  <c r="O14"/>
  <c r="L14"/>
  <c r="L13"/>
  <c r="G9"/>
  <c r="H9"/>
  <c r="I9"/>
  <c r="J9"/>
  <c r="H10"/>
  <c r="I10"/>
  <c r="J10"/>
  <c r="G10"/>
  <c r="E16"/>
  <c r="C15"/>
  <c r="D15"/>
  <c r="E15"/>
  <c r="C16"/>
  <c r="D16"/>
  <c r="B16"/>
  <c r="B15"/>
  <c r="E14" i="5"/>
  <c r="D14"/>
  <c r="C14"/>
  <c r="B14"/>
  <c r="O14" i="9"/>
  <c r="N14"/>
  <c r="M14"/>
  <c r="L14"/>
  <c r="J14"/>
  <c r="I14"/>
  <c r="H14"/>
  <c r="G14"/>
  <c r="E14"/>
  <c r="D14"/>
  <c r="C14"/>
  <c r="B14"/>
  <c r="O14" i="8"/>
  <c r="N14"/>
  <c r="M14"/>
  <c r="L14"/>
  <c r="J14"/>
  <c r="I14"/>
  <c r="H14"/>
  <c r="G14"/>
  <c r="C14"/>
  <c r="D14"/>
  <c r="E14"/>
  <c r="B14"/>
  <c r="R12" i="11"/>
  <c r="S12"/>
  <c r="T12"/>
  <c r="R13"/>
  <c r="S13"/>
  <c r="T13"/>
  <c r="Q13"/>
  <c r="Q12"/>
  <c r="M10"/>
  <c r="N10"/>
  <c r="O10"/>
  <c r="M11"/>
  <c r="N11"/>
  <c r="O11"/>
  <c r="L11"/>
  <c r="L10"/>
  <c r="H12"/>
  <c r="I12"/>
  <c r="J12"/>
  <c r="G12"/>
  <c r="H11"/>
  <c r="I11"/>
  <c r="J11"/>
  <c r="G11"/>
  <c r="C19"/>
  <c r="D19"/>
  <c r="E19"/>
  <c r="B19"/>
  <c r="C18"/>
  <c r="D18"/>
  <c r="E18"/>
  <c r="B18"/>
  <c r="R21" i="12"/>
  <c r="S21"/>
  <c r="T21"/>
  <c r="Q21"/>
  <c r="R20"/>
  <c r="S20"/>
  <c r="T20"/>
  <c r="Q20"/>
  <c r="H11"/>
  <c r="I11"/>
  <c r="J11"/>
  <c r="G11"/>
  <c r="H10"/>
  <c r="I10"/>
  <c r="J10"/>
  <c r="G10"/>
  <c r="M15"/>
  <c r="N15"/>
  <c r="O15"/>
  <c r="L15"/>
  <c r="M14"/>
  <c r="N14"/>
  <c r="O14"/>
  <c r="L14"/>
  <c r="C19"/>
  <c r="D19"/>
  <c r="E19"/>
  <c r="B19"/>
  <c r="C18"/>
  <c r="D18"/>
  <c r="E18"/>
  <c r="B18"/>
  <c r="L13" i="13"/>
  <c r="M12" l="1"/>
  <c r="N12"/>
  <c r="O12"/>
  <c r="L12"/>
  <c r="R17"/>
  <c r="S17"/>
  <c r="T17"/>
  <c r="Q17"/>
  <c r="R16"/>
  <c r="S16"/>
  <c r="T16"/>
  <c r="Q16"/>
  <c r="O13"/>
  <c r="N13"/>
  <c r="M13"/>
  <c r="H13"/>
  <c r="I13"/>
  <c r="J13"/>
  <c r="H14"/>
  <c r="I14"/>
  <c r="J14"/>
  <c r="G14"/>
  <c r="G13"/>
  <c r="C23"/>
  <c r="D23"/>
  <c r="E23"/>
  <c r="C24"/>
  <c r="D24"/>
  <c r="E24"/>
  <c r="B24"/>
  <c r="B23"/>
  <c r="O13" i="9"/>
  <c r="N13"/>
  <c r="M13"/>
  <c r="L13"/>
  <c r="I13"/>
  <c r="H13"/>
  <c r="G13"/>
  <c r="E13"/>
  <c r="D13"/>
  <c r="C13"/>
  <c r="B13"/>
  <c r="E13" i="5"/>
  <c r="D13"/>
  <c r="C13"/>
  <c r="B13"/>
  <c r="C13" i="8"/>
  <c r="D13"/>
  <c r="E13"/>
  <c r="G13"/>
  <c r="H13"/>
  <c r="I13"/>
  <c r="J13"/>
  <c r="L13"/>
  <c r="M13"/>
  <c r="N13"/>
  <c r="O13"/>
  <c r="B13"/>
  <c r="J3" i="7"/>
  <c r="H8" i="6"/>
  <c r="K8"/>
  <c r="J8"/>
  <c r="K3"/>
  <c r="K8" i="7"/>
  <c r="K3"/>
  <c r="J8"/>
  <c r="H3"/>
  <c r="G6" i="4" l="1"/>
  <c r="F6"/>
  <c r="G5"/>
  <c r="F5"/>
  <c r="G4"/>
  <c r="F4"/>
  <c r="G3"/>
  <c r="F3"/>
  <c r="G4" i="2"/>
  <c r="G5"/>
  <c r="G6"/>
  <c r="G3"/>
  <c r="F4"/>
  <c r="F5"/>
  <c r="F6"/>
  <c r="F3"/>
</calcChain>
</file>

<file path=xl/sharedStrings.xml><?xml version="1.0" encoding="utf-8"?>
<sst xmlns="http://schemas.openxmlformats.org/spreadsheetml/2006/main" count="340" uniqueCount="42">
  <si>
    <t>WT</t>
  </si>
  <si>
    <t>PRL2 KO</t>
  </si>
  <si>
    <t>PTEN HET</t>
  </si>
  <si>
    <t>PRL2 KO; PTEN HET</t>
  </si>
  <si>
    <t>Average</t>
  </si>
  <si>
    <t>Std Dev</t>
  </si>
  <si>
    <t>STD DEV</t>
  </si>
  <si>
    <t>Lin-</t>
  </si>
  <si>
    <t>KO HET</t>
  </si>
  <si>
    <t>HSC</t>
  </si>
  <si>
    <t>LSK</t>
  </si>
  <si>
    <t>MSC</t>
  </si>
  <si>
    <t>GMP</t>
  </si>
  <si>
    <t>CMP</t>
  </si>
  <si>
    <t>MEP</t>
  </si>
  <si>
    <t>PARP</t>
  </si>
  <si>
    <t>Cleaved PARP</t>
  </si>
  <si>
    <t>Caspase 3</t>
  </si>
  <si>
    <t>Cleaved Caspase 3</t>
  </si>
  <si>
    <t>Caspase 9</t>
  </si>
  <si>
    <t>p-BAD</t>
  </si>
  <si>
    <t>Upper Left</t>
  </si>
  <si>
    <t>Upper Right</t>
  </si>
  <si>
    <t>Bottom Right</t>
  </si>
  <si>
    <t>Bottom Left</t>
  </si>
  <si>
    <t>PRL2 KO;PTEN HET</t>
  </si>
  <si>
    <t>PARP/Cleaved PARP</t>
  </si>
  <si>
    <t>Caspase 3/Cleaved Caspase 3</t>
  </si>
  <si>
    <t>p-MDM2</t>
  </si>
  <si>
    <t>STDEV</t>
  </si>
  <si>
    <t>PTEN/B-Actin</t>
  </si>
  <si>
    <t>Stdev</t>
  </si>
  <si>
    <t>WT to KO</t>
  </si>
  <si>
    <t>WT to HET</t>
  </si>
  <si>
    <t>WT to KOHET</t>
  </si>
  <si>
    <t>KO to KOHET</t>
  </si>
  <si>
    <t>HET to KOHET</t>
  </si>
  <si>
    <t>p-AKT relative to AKT</t>
  </si>
  <si>
    <t>p-mTOR relative to mTOR</t>
  </si>
  <si>
    <t>p-S6K relative to S6K</t>
  </si>
  <si>
    <t>Samples standardized to B-Actin loading control</t>
  </si>
  <si>
    <t>p-PTEN relative to PTEN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</si>
</sst>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B16" sqref="B16"/>
    </sheetView>
  </sheetViews>
  <sheetFormatPr defaultRowHeight="15"/>
  <cols>
    <col min="7" max="7" width="12" bestFit="1" customWidth="1"/>
  </cols>
  <sheetData>
    <row r="1" spans="1:11">
      <c r="B1" s="2" t="s">
        <v>30</v>
      </c>
      <c r="H1" s="2"/>
    </row>
    <row r="2" spans="1:11">
      <c r="B2" s="2" t="s">
        <v>0</v>
      </c>
      <c r="C2" s="2" t="s">
        <v>2</v>
      </c>
      <c r="D2" s="2" t="s">
        <v>1</v>
      </c>
      <c r="E2" s="2" t="s">
        <v>3</v>
      </c>
      <c r="H2" s="2"/>
      <c r="I2" s="2"/>
      <c r="J2" s="2"/>
      <c r="K2" s="2"/>
    </row>
    <row r="3" spans="1:11">
      <c r="B3">
        <v>0.93835052325226465</v>
      </c>
      <c r="C3">
        <v>0.65016173752310524</v>
      </c>
      <c r="D3">
        <v>1.3525675290495032</v>
      </c>
      <c r="E3">
        <v>1.0325162660616845</v>
      </c>
    </row>
    <row r="4" spans="1:11">
      <c r="B4">
        <v>1.2581595658027518</v>
      </c>
      <c r="C4">
        <v>0.68586614785200906</v>
      </c>
      <c r="D4">
        <v>1.1461279229258154</v>
      </c>
      <c r="E4">
        <v>0.78546813784638825</v>
      </c>
    </row>
    <row r="5" spans="1:11">
      <c r="B5">
        <v>0.90192824732185783</v>
      </c>
      <c r="C5">
        <v>0.61084656574827223</v>
      </c>
      <c r="D5">
        <v>1.2690927277006352</v>
      </c>
      <c r="E5">
        <v>0.85372927995503978</v>
      </c>
    </row>
    <row r="6" spans="1:11">
      <c r="B6">
        <v>0.93967557373035793</v>
      </c>
      <c r="C6">
        <v>0.50419991600168002</v>
      </c>
      <c r="D6">
        <v>1.3645851874625798</v>
      </c>
      <c r="E6">
        <v>0.88421600972391035</v>
      </c>
    </row>
    <row r="7" spans="1:11">
      <c r="B7">
        <v>1.0102963240810203</v>
      </c>
      <c r="C7">
        <v>0.69339797491074384</v>
      </c>
      <c r="D7">
        <v>0.85789153435419807</v>
      </c>
      <c r="E7">
        <v>0.96540637629097459</v>
      </c>
    </row>
    <row r="8" spans="1:11">
      <c r="B8">
        <v>1.0058973340973005</v>
      </c>
      <c r="C8">
        <v>0.71541809216781005</v>
      </c>
      <c r="D8">
        <v>1.255014513855832</v>
      </c>
      <c r="E8">
        <v>0.79029836030761313</v>
      </c>
    </row>
    <row r="9" spans="1:11">
      <c r="B9">
        <v>0.93705044974007312</v>
      </c>
      <c r="C9">
        <v>0.63402382543483415</v>
      </c>
      <c r="D9">
        <v>1.2876979377983142</v>
      </c>
      <c r="E9">
        <v>0.53825301451523655</v>
      </c>
    </row>
    <row r="10" spans="1:11">
      <c r="B10">
        <v>1.0570522161626263</v>
      </c>
      <c r="C10">
        <v>0.36279334876670821</v>
      </c>
      <c r="D10">
        <v>1.2149148372513214</v>
      </c>
      <c r="E10">
        <v>0.4961637744733231</v>
      </c>
    </row>
    <row r="11" spans="1:11">
      <c r="B11">
        <v>0.9088776210763706</v>
      </c>
      <c r="C11">
        <v>0.58594107920090099</v>
      </c>
      <c r="D11">
        <v>1.2817478251990146</v>
      </c>
      <c r="E11">
        <v>0.83673527327402275</v>
      </c>
    </row>
    <row r="12" spans="1:11">
      <c r="G12" t="s">
        <v>33</v>
      </c>
      <c r="H12" t="s">
        <v>32</v>
      </c>
      <c r="I12" t="s">
        <v>34</v>
      </c>
      <c r="J12" t="s">
        <v>35</v>
      </c>
      <c r="K12" t="s">
        <v>36</v>
      </c>
    </row>
    <row r="13" spans="1:11">
      <c r="A13" t="s">
        <v>4</v>
      </c>
      <c r="B13">
        <f>AVERAGE(B3:B11)</f>
        <v>0.99525420614051385</v>
      </c>
      <c r="C13">
        <f t="shared" ref="C13:D13" si="0">AVERAGE(C3:C11)</f>
        <v>0.60473874306734032</v>
      </c>
      <c r="D13">
        <f t="shared" si="0"/>
        <v>1.225515557288579</v>
      </c>
      <c r="E13">
        <f>AVERAGE(E3:E11)</f>
        <v>0.79808738804979917</v>
      </c>
      <c r="G13">
        <f>TTEST(B3:B11,C3:C11,2,1)</f>
        <v>4.7213232948486005E-5</v>
      </c>
      <c r="H13">
        <f>TTEST(B3:B11,D3:D11,2,1)</f>
        <v>1.4428906470010546E-2</v>
      </c>
      <c r="I13">
        <f>TTEST(B3:B11,E3:E11,2,1)</f>
        <v>3.1790370425322075E-2</v>
      </c>
      <c r="J13">
        <f>TTEST(D3:D11,E3:E11,2,1)</f>
        <v>8.7101756412688407E-4</v>
      </c>
      <c r="K13">
        <f>TTEST(C3:C11,E3:E11,2,1)</f>
        <v>5.7125239332823019E-3</v>
      </c>
    </row>
    <row r="14" spans="1:11">
      <c r="A14" t="s">
        <v>31</v>
      </c>
      <c r="B14">
        <f>STDEV(B3:B11)</f>
        <v>0.11133457654148601</v>
      </c>
      <c r="C14">
        <f t="shared" ref="C14:D14" si="1">STDEV(C3:C11)</f>
        <v>0.11104570299308424</v>
      </c>
      <c r="D14">
        <f t="shared" si="1"/>
        <v>0.15282450481616375</v>
      </c>
      <c r="E14">
        <f>STDEV(E3:E11)</f>
        <v>0.17813339308106418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T19"/>
  <sheetViews>
    <sheetView topLeftCell="F1" workbookViewId="0">
      <selection activeCell="O22" sqref="O22"/>
    </sheetView>
  </sheetViews>
  <sheetFormatPr defaultRowHeight="15"/>
  <sheetData>
    <row r="2" spans="2:20">
      <c r="B2" s="2" t="s">
        <v>0</v>
      </c>
      <c r="C2" s="2"/>
      <c r="D2" s="2"/>
      <c r="E2" s="2"/>
      <c r="G2" s="2" t="s">
        <v>1</v>
      </c>
      <c r="L2" s="2" t="s">
        <v>2</v>
      </c>
      <c r="M2" s="2"/>
      <c r="N2" s="2"/>
      <c r="O2" s="2"/>
      <c r="P2" s="2"/>
      <c r="Q2" s="2" t="s">
        <v>25</v>
      </c>
      <c r="R2" s="2"/>
      <c r="S2" s="2"/>
      <c r="T2" s="2"/>
    </row>
    <row r="3" spans="2:20">
      <c r="B3" s="2" t="s">
        <v>21</v>
      </c>
      <c r="C3" s="2" t="s">
        <v>22</v>
      </c>
      <c r="D3" s="2" t="s">
        <v>23</v>
      </c>
      <c r="E3" s="2" t="s">
        <v>24</v>
      </c>
      <c r="G3" s="2" t="s">
        <v>21</v>
      </c>
      <c r="H3" s="2" t="s">
        <v>22</v>
      </c>
      <c r="I3" s="2" t="s">
        <v>23</v>
      </c>
      <c r="J3" s="2" t="s">
        <v>24</v>
      </c>
      <c r="L3" s="2" t="s">
        <v>21</v>
      </c>
      <c r="M3" s="2" t="s">
        <v>22</v>
      </c>
      <c r="N3" s="2" t="s">
        <v>23</v>
      </c>
      <c r="O3" s="2" t="s">
        <v>24</v>
      </c>
      <c r="P3" s="2"/>
      <c r="Q3" s="2" t="s">
        <v>21</v>
      </c>
      <c r="R3" s="2" t="s">
        <v>22</v>
      </c>
      <c r="S3" s="2" t="s">
        <v>23</v>
      </c>
      <c r="T3" s="2" t="s">
        <v>24</v>
      </c>
    </row>
    <row r="4" spans="2:20">
      <c r="B4">
        <v>7.88</v>
      </c>
      <c r="C4">
        <v>4.1500000000000004</v>
      </c>
      <c r="D4">
        <v>4.67</v>
      </c>
      <c r="E4">
        <v>83.3</v>
      </c>
      <c r="G4">
        <v>7.46</v>
      </c>
      <c r="H4">
        <v>2.96</v>
      </c>
      <c r="I4">
        <v>1.98</v>
      </c>
      <c r="J4">
        <v>87.6</v>
      </c>
      <c r="L4">
        <v>16.2</v>
      </c>
      <c r="M4">
        <v>47.4</v>
      </c>
      <c r="N4">
        <v>3.22</v>
      </c>
      <c r="O4">
        <v>33.799999999999997</v>
      </c>
      <c r="Q4">
        <v>8.5</v>
      </c>
      <c r="R4">
        <v>4.16</v>
      </c>
      <c r="S4">
        <v>2.72</v>
      </c>
      <c r="T4">
        <v>84.6</v>
      </c>
    </row>
    <row r="5" spans="2:20">
      <c r="B5">
        <v>8.4499999999999993</v>
      </c>
      <c r="C5">
        <v>3.73</v>
      </c>
      <c r="D5">
        <v>7.97</v>
      </c>
      <c r="E5">
        <v>79.900000000000006</v>
      </c>
      <c r="G5">
        <v>7.38</v>
      </c>
      <c r="H5">
        <v>5.44</v>
      </c>
      <c r="I5">
        <v>2.89</v>
      </c>
      <c r="J5">
        <v>84.3</v>
      </c>
      <c r="L5">
        <v>12.9</v>
      </c>
      <c r="M5">
        <v>20.9</v>
      </c>
      <c r="N5">
        <v>11.2</v>
      </c>
      <c r="O5">
        <v>54.9</v>
      </c>
      <c r="Q5">
        <v>8.57</v>
      </c>
      <c r="R5">
        <v>3.66</v>
      </c>
      <c r="S5">
        <v>2.48</v>
      </c>
      <c r="T5">
        <v>85.3</v>
      </c>
    </row>
    <row r="6" spans="2:20">
      <c r="B6">
        <v>10.1</v>
      </c>
      <c r="C6">
        <v>0.84</v>
      </c>
      <c r="D6">
        <v>2.92</v>
      </c>
      <c r="E6">
        <v>86.1</v>
      </c>
      <c r="G6">
        <v>6.9</v>
      </c>
      <c r="H6">
        <v>4.1500000000000004</v>
      </c>
      <c r="I6">
        <v>3.23</v>
      </c>
      <c r="J6">
        <v>85.7</v>
      </c>
      <c r="L6">
        <v>12.8</v>
      </c>
      <c r="M6">
        <v>9.74</v>
      </c>
      <c r="N6">
        <v>40.6</v>
      </c>
      <c r="O6">
        <v>36.799999999999997</v>
      </c>
      <c r="Q6">
        <v>9.14</v>
      </c>
      <c r="R6">
        <v>6.18</v>
      </c>
      <c r="S6">
        <v>4.1500000000000004</v>
      </c>
      <c r="T6">
        <v>80.5</v>
      </c>
    </row>
    <row r="7" spans="2:20">
      <c r="B7">
        <v>12</v>
      </c>
      <c r="C7">
        <v>3.17</v>
      </c>
      <c r="D7">
        <v>5.3</v>
      </c>
      <c r="E7">
        <v>79.5</v>
      </c>
      <c r="G7">
        <v>7.22</v>
      </c>
      <c r="H7">
        <v>2.41</v>
      </c>
      <c r="I7">
        <v>3.8</v>
      </c>
      <c r="J7">
        <v>86.6</v>
      </c>
      <c r="L7">
        <v>16.600000000000001</v>
      </c>
      <c r="M7">
        <v>20.2</v>
      </c>
      <c r="N7">
        <v>6.96</v>
      </c>
      <c r="O7">
        <v>56.2</v>
      </c>
      <c r="Q7">
        <v>7.27</v>
      </c>
      <c r="R7">
        <v>3.55</v>
      </c>
      <c r="S7">
        <v>10.8</v>
      </c>
      <c r="T7">
        <v>78.400000000000006</v>
      </c>
    </row>
    <row r="8" spans="2:20">
      <c r="B8">
        <v>4.46</v>
      </c>
      <c r="C8">
        <v>1.49</v>
      </c>
      <c r="D8">
        <v>2.12</v>
      </c>
      <c r="E8">
        <v>92</v>
      </c>
      <c r="G8">
        <v>8.9600000000000009</v>
      </c>
      <c r="H8">
        <v>2.17</v>
      </c>
      <c r="I8">
        <v>7.61</v>
      </c>
      <c r="J8">
        <v>81.3</v>
      </c>
      <c r="L8">
        <v>11.6</v>
      </c>
      <c r="M8">
        <v>2.14</v>
      </c>
      <c r="N8">
        <v>13.5</v>
      </c>
      <c r="O8">
        <v>72.8</v>
      </c>
      <c r="Q8">
        <v>5.83</v>
      </c>
      <c r="R8">
        <v>1.23</v>
      </c>
      <c r="S8">
        <v>4.24</v>
      </c>
      <c r="T8">
        <v>88.7</v>
      </c>
    </row>
    <row r="9" spans="2:20">
      <c r="B9">
        <v>8.02</v>
      </c>
      <c r="C9">
        <v>2.5499999999999998</v>
      </c>
      <c r="D9">
        <v>7.48</v>
      </c>
      <c r="E9">
        <v>82</v>
      </c>
      <c r="G9">
        <v>8.5299999999999994</v>
      </c>
      <c r="H9">
        <v>2.17</v>
      </c>
      <c r="I9">
        <v>8.7100000000000009</v>
      </c>
      <c r="J9">
        <v>80.599999999999994</v>
      </c>
      <c r="Q9">
        <v>6.23</v>
      </c>
      <c r="R9">
        <v>2.68</v>
      </c>
      <c r="S9">
        <v>5.46</v>
      </c>
      <c r="T9">
        <v>85.6</v>
      </c>
    </row>
    <row r="10" spans="2:20">
      <c r="B10">
        <v>9.4600000000000009</v>
      </c>
      <c r="C10">
        <v>2.5099999999999998</v>
      </c>
      <c r="D10">
        <v>5.1100000000000003</v>
      </c>
      <c r="E10">
        <v>82.9</v>
      </c>
      <c r="K10" s="2" t="s">
        <v>4</v>
      </c>
      <c r="L10">
        <f>AVERAGE(L4:L8)</f>
        <v>14.020000000000001</v>
      </c>
      <c r="M10">
        <f t="shared" ref="M10:O10" si="0">AVERAGE(M4:M8)</f>
        <v>20.076000000000001</v>
      </c>
      <c r="N10">
        <f t="shared" si="0"/>
        <v>15.096</v>
      </c>
      <c r="O10">
        <f t="shared" si="0"/>
        <v>50.9</v>
      </c>
      <c r="Q10">
        <v>8.89</v>
      </c>
      <c r="R10">
        <v>4.82</v>
      </c>
      <c r="S10">
        <v>5.54</v>
      </c>
      <c r="T10">
        <v>80.8</v>
      </c>
    </row>
    <row r="11" spans="2:20">
      <c r="B11">
        <v>7.15</v>
      </c>
      <c r="C11">
        <v>3.51</v>
      </c>
      <c r="D11">
        <v>7.23</v>
      </c>
      <c r="E11">
        <v>72.099999999999994</v>
      </c>
      <c r="F11" s="2" t="s">
        <v>4</v>
      </c>
      <c r="G11">
        <f>AVERAGE(G4:G9)</f>
        <v>7.7416666666666671</v>
      </c>
      <c r="H11">
        <f t="shared" ref="H11:J11" si="1">AVERAGE(H4:H9)</f>
        <v>3.2166666666666672</v>
      </c>
      <c r="I11">
        <f t="shared" si="1"/>
        <v>4.7033333333333331</v>
      </c>
      <c r="J11">
        <f t="shared" si="1"/>
        <v>84.34999999999998</v>
      </c>
      <c r="K11" s="3" t="s">
        <v>29</v>
      </c>
      <c r="L11">
        <f>STDEV(L4:L8)</f>
        <v>2.2365151463828679</v>
      </c>
      <c r="M11">
        <f t="shared" ref="M11:O11" si="2">STDEV(M4:M8)</f>
        <v>17.145176581184575</v>
      </c>
      <c r="N11">
        <f t="shared" si="2"/>
        <v>14.793697306623519</v>
      </c>
      <c r="O11">
        <f t="shared" si="2"/>
        <v>15.928904544883194</v>
      </c>
    </row>
    <row r="12" spans="2:20">
      <c r="B12">
        <v>11.3</v>
      </c>
      <c r="C12">
        <v>3.67</v>
      </c>
      <c r="D12">
        <v>6.02</v>
      </c>
      <c r="E12">
        <v>79</v>
      </c>
      <c r="F12" s="3" t="s">
        <v>29</v>
      </c>
      <c r="G12">
        <f>STDEV(G4:G9)</f>
        <v>0.8119708533356722</v>
      </c>
      <c r="H12">
        <f t="shared" ref="H12:J12" si="3">STDEV(H4:H9)</f>
        <v>1.3207523108693255</v>
      </c>
      <c r="I12">
        <f t="shared" si="3"/>
        <v>2.7638210265258989</v>
      </c>
      <c r="J12">
        <f t="shared" si="3"/>
        <v>2.8570964281947808</v>
      </c>
      <c r="P12" s="2" t="s">
        <v>4</v>
      </c>
      <c r="Q12">
        <f>AVERAGE(Q4:Q10)</f>
        <v>7.7757142857142867</v>
      </c>
      <c r="R12">
        <f t="shared" ref="R12:T12" si="4">AVERAGE(R4:R10)</f>
        <v>3.7542857142857144</v>
      </c>
      <c r="S12">
        <f t="shared" si="4"/>
        <v>5.055714285714286</v>
      </c>
      <c r="T12">
        <f t="shared" si="4"/>
        <v>83.414285714285697</v>
      </c>
    </row>
    <row r="13" spans="2:20">
      <c r="B13">
        <v>8.3800000000000008</v>
      </c>
      <c r="C13">
        <v>3.84</v>
      </c>
      <c r="D13">
        <v>7.43</v>
      </c>
      <c r="E13">
        <v>80.400000000000006</v>
      </c>
      <c r="P13" s="3" t="s">
        <v>29</v>
      </c>
      <c r="Q13">
        <f>STDEV(Q4:Q10)</f>
        <v>1.3347391398428972</v>
      </c>
      <c r="R13">
        <f t="shared" ref="R13:T13" si="5">STDEV(R4:R10)</f>
        <v>1.5685009525324614</v>
      </c>
      <c r="S13">
        <f t="shared" si="5"/>
        <v>2.7979269536739588</v>
      </c>
      <c r="T13">
        <f t="shared" si="5"/>
        <v>3.6089835002069366</v>
      </c>
    </row>
    <row r="14" spans="2:20">
      <c r="B14">
        <v>5.18</v>
      </c>
      <c r="C14">
        <v>4.9400000000000004</v>
      </c>
      <c r="D14">
        <v>2.74</v>
      </c>
      <c r="E14">
        <v>87.1</v>
      </c>
    </row>
    <row r="15" spans="2:20">
      <c r="B15">
        <v>5.92</v>
      </c>
      <c r="C15">
        <v>1.56</v>
      </c>
      <c r="D15">
        <v>1.5</v>
      </c>
      <c r="E15">
        <v>91</v>
      </c>
    </row>
    <row r="16" spans="2:20">
      <c r="B16">
        <v>6.7</v>
      </c>
      <c r="C16">
        <v>4.4800000000000004</v>
      </c>
      <c r="D16">
        <v>2.96</v>
      </c>
      <c r="E16">
        <v>85.9</v>
      </c>
    </row>
    <row r="18" spans="1:5">
      <c r="A18" s="2" t="s">
        <v>4</v>
      </c>
      <c r="B18">
        <f>AVERAGE(B4:B16)</f>
        <v>8.0769230769230766</v>
      </c>
      <c r="C18">
        <f t="shared" ref="C18:E18" si="6">AVERAGE(C4:C16)</f>
        <v>3.1107692307692307</v>
      </c>
      <c r="D18">
        <f t="shared" si="6"/>
        <v>4.8807692307692303</v>
      </c>
      <c r="E18">
        <f t="shared" si="6"/>
        <v>83.169230769230779</v>
      </c>
    </row>
    <row r="19" spans="1:5">
      <c r="A19" s="3" t="s">
        <v>29</v>
      </c>
      <c r="B19">
        <f>STDEV(B4:B16)</f>
        <v>2.2535024022448007</v>
      </c>
      <c r="C19">
        <f t="shared" ref="C19:E19" si="7">STDEV(C4:C16)</f>
        <v>1.2434928061610813</v>
      </c>
      <c r="D19">
        <f t="shared" si="7"/>
        <v>2.2556538650631581</v>
      </c>
      <c r="E19">
        <f t="shared" si="7"/>
        <v>5.3540303534477713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T21"/>
  <sheetViews>
    <sheetView topLeftCell="H1" workbookViewId="0">
      <selection activeCell="J19" sqref="J19"/>
    </sheetView>
  </sheetViews>
  <sheetFormatPr defaultRowHeight="15"/>
  <cols>
    <col min="2" max="2" width="10.28515625" bestFit="1" customWidth="1"/>
    <col min="3" max="3" width="11.42578125" bestFit="1" customWidth="1"/>
    <col min="4" max="4" width="12.5703125" bestFit="1" customWidth="1"/>
    <col min="5" max="5" width="11.42578125" bestFit="1" customWidth="1"/>
    <col min="7" max="7" width="10.28515625" bestFit="1" customWidth="1"/>
    <col min="8" max="8" width="11.42578125" bestFit="1" customWidth="1"/>
    <col min="9" max="9" width="12.5703125" bestFit="1" customWidth="1"/>
    <col min="10" max="10" width="11.42578125" bestFit="1" customWidth="1"/>
    <col min="12" max="12" width="10.28515625" bestFit="1" customWidth="1"/>
    <col min="13" max="13" width="11.42578125" bestFit="1" customWidth="1"/>
    <col min="14" max="14" width="12.5703125" bestFit="1" customWidth="1"/>
    <col min="15" max="15" width="11.42578125" bestFit="1" customWidth="1"/>
    <col min="17" max="17" width="11.140625" customWidth="1"/>
    <col min="18" max="18" width="11.42578125" bestFit="1" customWidth="1"/>
    <col min="19" max="19" width="12.5703125" bestFit="1" customWidth="1"/>
    <col min="20" max="20" width="11.42578125" bestFit="1" customWidth="1"/>
  </cols>
  <sheetData>
    <row r="2" spans="2:20">
      <c r="B2" s="2" t="s">
        <v>0</v>
      </c>
      <c r="C2" s="2"/>
      <c r="D2" s="2"/>
      <c r="E2" s="2"/>
      <c r="G2" s="2" t="s">
        <v>1</v>
      </c>
      <c r="L2" s="2" t="s">
        <v>2</v>
      </c>
      <c r="M2" s="2"/>
      <c r="N2" s="2"/>
      <c r="O2" s="2"/>
      <c r="P2" s="2"/>
      <c r="Q2" s="2" t="s">
        <v>25</v>
      </c>
      <c r="R2" s="2"/>
      <c r="S2" s="2"/>
      <c r="T2" s="2"/>
    </row>
    <row r="3" spans="2:20">
      <c r="B3" s="2" t="s">
        <v>21</v>
      </c>
      <c r="C3" s="2" t="s">
        <v>22</v>
      </c>
      <c r="D3" s="2" t="s">
        <v>23</v>
      </c>
      <c r="E3" s="2" t="s">
        <v>24</v>
      </c>
      <c r="G3" s="2" t="s">
        <v>21</v>
      </c>
      <c r="H3" s="2" t="s">
        <v>22</v>
      </c>
      <c r="I3" s="2" t="s">
        <v>23</v>
      </c>
      <c r="J3" s="2" t="s">
        <v>24</v>
      </c>
      <c r="L3" s="2" t="s">
        <v>21</v>
      </c>
      <c r="M3" s="2" t="s">
        <v>22</v>
      </c>
      <c r="N3" s="2" t="s">
        <v>23</v>
      </c>
      <c r="O3" s="2" t="s">
        <v>24</v>
      </c>
      <c r="P3" s="2"/>
      <c r="Q3" s="2" t="s">
        <v>21</v>
      </c>
      <c r="R3" s="2" t="s">
        <v>22</v>
      </c>
      <c r="S3" s="2" t="s">
        <v>23</v>
      </c>
      <c r="T3" s="2" t="s">
        <v>24</v>
      </c>
    </row>
    <row r="4" spans="2:20">
      <c r="B4">
        <v>5.39</v>
      </c>
      <c r="C4">
        <v>55.8</v>
      </c>
      <c r="D4">
        <v>4.79</v>
      </c>
      <c r="E4">
        <v>34.1</v>
      </c>
      <c r="G4">
        <v>9.4499999999999993</v>
      </c>
      <c r="H4">
        <v>59.8</v>
      </c>
      <c r="I4">
        <v>3.14</v>
      </c>
      <c r="J4">
        <v>27.6</v>
      </c>
      <c r="L4">
        <v>17.100000000000001</v>
      </c>
      <c r="M4">
        <v>74.599999999999994</v>
      </c>
      <c r="N4">
        <v>0.47</v>
      </c>
      <c r="O4">
        <v>7.9</v>
      </c>
      <c r="Q4">
        <v>2.09</v>
      </c>
      <c r="R4">
        <v>70.099999999999994</v>
      </c>
      <c r="S4">
        <v>10.4</v>
      </c>
      <c r="T4">
        <v>16.600000000000001</v>
      </c>
    </row>
    <row r="5" spans="2:20">
      <c r="B5">
        <v>8.15</v>
      </c>
      <c r="C5">
        <v>63.2</v>
      </c>
      <c r="D5">
        <v>7.29</v>
      </c>
      <c r="E5">
        <v>21.9</v>
      </c>
      <c r="G5">
        <v>6.56</v>
      </c>
      <c r="H5">
        <v>57.9</v>
      </c>
      <c r="I5">
        <v>4.3499999999999996</v>
      </c>
      <c r="J5">
        <v>32.700000000000003</v>
      </c>
      <c r="L5">
        <v>15</v>
      </c>
      <c r="M5">
        <v>80.900000000000006</v>
      </c>
      <c r="N5">
        <v>0.24</v>
      </c>
      <c r="O5">
        <v>3.8</v>
      </c>
      <c r="Q5">
        <v>5.32</v>
      </c>
      <c r="R5">
        <v>55.9</v>
      </c>
      <c r="S5">
        <v>3.34</v>
      </c>
      <c r="T5">
        <v>35.4</v>
      </c>
    </row>
    <row r="6" spans="2:20">
      <c r="B6">
        <v>12.1</v>
      </c>
      <c r="C6">
        <v>52.3</v>
      </c>
      <c r="D6">
        <v>6.21</v>
      </c>
      <c r="E6">
        <v>29.4</v>
      </c>
      <c r="G6">
        <v>8.09</v>
      </c>
      <c r="H6">
        <v>61.8</v>
      </c>
      <c r="I6">
        <v>7.23</v>
      </c>
      <c r="J6">
        <v>22.9</v>
      </c>
      <c r="L6">
        <v>11</v>
      </c>
      <c r="M6">
        <v>74.8</v>
      </c>
      <c r="N6">
        <v>1.63</v>
      </c>
      <c r="O6">
        <v>13.3</v>
      </c>
      <c r="Q6">
        <v>13.3</v>
      </c>
      <c r="R6">
        <v>53.3</v>
      </c>
      <c r="S6">
        <v>4.0999999999999996</v>
      </c>
      <c r="T6">
        <v>19.2</v>
      </c>
    </row>
    <row r="7" spans="2:20">
      <c r="B7">
        <v>10.3</v>
      </c>
      <c r="C7">
        <v>61.3</v>
      </c>
      <c r="D7">
        <v>10.1</v>
      </c>
      <c r="E7">
        <v>18.3</v>
      </c>
      <c r="G7">
        <v>10.7</v>
      </c>
      <c r="H7">
        <v>60.6</v>
      </c>
      <c r="I7">
        <v>6.91</v>
      </c>
      <c r="J7">
        <v>21.8</v>
      </c>
      <c r="L7">
        <v>13.1</v>
      </c>
      <c r="M7">
        <v>71.8</v>
      </c>
      <c r="N7">
        <v>4.18</v>
      </c>
      <c r="O7">
        <v>10.9</v>
      </c>
      <c r="Q7">
        <v>3.63</v>
      </c>
      <c r="R7">
        <v>54.9</v>
      </c>
      <c r="S7">
        <v>7.34</v>
      </c>
      <c r="T7">
        <v>34.1</v>
      </c>
    </row>
    <row r="8" spans="2:20">
      <c r="B8">
        <v>4.62</v>
      </c>
      <c r="C8">
        <v>62.2</v>
      </c>
      <c r="D8">
        <v>4.7300000000000004</v>
      </c>
      <c r="E8">
        <v>25.5</v>
      </c>
      <c r="G8">
        <v>7.71</v>
      </c>
      <c r="H8">
        <v>51.5</v>
      </c>
      <c r="I8">
        <v>7.77</v>
      </c>
      <c r="J8">
        <v>33.1</v>
      </c>
      <c r="L8">
        <v>7.76</v>
      </c>
      <c r="M8">
        <v>72.400000000000006</v>
      </c>
      <c r="N8">
        <v>5.37</v>
      </c>
      <c r="O8">
        <v>14.5</v>
      </c>
      <c r="Q8">
        <v>9.8000000000000007</v>
      </c>
      <c r="R8">
        <v>68.3</v>
      </c>
      <c r="S8">
        <v>11.9</v>
      </c>
      <c r="T8">
        <v>9.2899999999999991</v>
      </c>
    </row>
    <row r="9" spans="2:20">
      <c r="B9">
        <v>8.52</v>
      </c>
      <c r="C9">
        <v>53.1</v>
      </c>
      <c r="D9">
        <v>4.83</v>
      </c>
      <c r="E9">
        <v>33.5</v>
      </c>
      <c r="L9">
        <v>9.19</v>
      </c>
      <c r="M9">
        <v>69.3</v>
      </c>
      <c r="N9">
        <v>7.91</v>
      </c>
      <c r="O9">
        <v>13.6</v>
      </c>
      <c r="Q9">
        <v>7.15</v>
      </c>
      <c r="R9">
        <v>58.3</v>
      </c>
      <c r="S9">
        <v>7.86</v>
      </c>
      <c r="T9">
        <v>28</v>
      </c>
    </row>
    <row r="10" spans="2:20">
      <c r="B10">
        <v>4.3899999999999997</v>
      </c>
      <c r="C10">
        <v>53.7</v>
      </c>
      <c r="D10">
        <v>3.84</v>
      </c>
      <c r="E10">
        <v>38</v>
      </c>
      <c r="F10" s="2" t="s">
        <v>4</v>
      </c>
      <c r="G10">
        <f>AVERAGE(G4:G8)</f>
        <v>8.5019999999999989</v>
      </c>
      <c r="H10">
        <f t="shared" ref="H10:J10" si="0">AVERAGE(H4:H8)</f>
        <v>58.320000000000007</v>
      </c>
      <c r="I10">
        <f t="shared" si="0"/>
        <v>5.8800000000000008</v>
      </c>
      <c r="J10">
        <f t="shared" si="0"/>
        <v>27.619999999999997</v>
      </c>
      <c r="L10">
        <v>10.1</v>
      </c>
      <c r="M10">
        <v>69.3</v>
      </c>
      <c r="N10">
        <v>5.17</v>
      </c>
      <c r="O10">
        <v>15.5</v>
      </c>
      <c r="Q10">
        <v>6.5</v>
      </c>
      <c r="R10">
        <v>50.6</v>
      </c>
      <c r="S10">
        <v>4.8600000000000003</v>
      </c>
      <c r="T10">
        <v>38.1</v>
      </c>
    </row>
    <row r="11" spans="2:20">
      <c r="B11">
        <v>8.17</v>
      </c>
      <c r="C11">
        <v>64.400000000000006</v>
      </c>
      <c r="D11">
        <v>4.63</v>
      </c>
      <c r="E11">
        <v>22.5</v>
      </c>
      <c r="F11" s="3" t="s">
        <v>29</v>
      </c>
      <c r="G11">
        <f>STDEV(G4:G8)</f>
        <v>1.6045466649493227</v>
      </c>
      <c r="H11">
        <f t="shared" ref="H11:J11" si="1">STDEV(H4:H8)</f>
        <v>4.0678003884162717</v>
      </c>
      <c r="I11">
        <f t="shared" si="1"/>
        <v>2.0189105973271806</v>
      </c>
      <c r="J11">
        <f t="shared" si="1"/>
        <v>5.2912191411809983</v>
      </c>
      <c r="L11">
        <v>21.1</v>
      </c>
      <c r="M11">
        <v>55.9</v>
      </c>
      <c r="N11">
        <v>2.23</v>
      </c>
      <c r="O11">
        <v>20.8</v>
      </c>
      <c r="Q11">
        <v>10.9</v>
      </c>
      <c r="R11">
        <v>55.6</v>
      </c>
      <c r="S11">
        <v>11.5</v>
      </c>
      <c r="T11">
        <v>21.8</v>
      </c>
    </row>
    <row r="12" spans="2:20">
      <c r="B12">
        <v>8.32</v>
      </c>
      <c r="C12">
        <v>60.9</v>
      </c>
      <c r="D12">
        <v>4.78</v>
      </c>
      <c r="E12">
        <v>26</v>
      </c>
      <c r="L12">
        <v>25.6</v>
      </c>
      <c r="M12">
        <v>66.5</v>
      </c>
      <c r="N12">
        <v>0.71</v>
      </c>
      <c r="O12">
        <v>7.81</v>
      </c>
      <c r="Q12">
        <v>12.8</v>
      </c>
      <c r="R12">
        <v>74.5</v>
      </c>
      <c r="S12">
        <v>8.1</v>
      </c>
      <c r="T12">
        <v>4.67</v>
      </c>
    </row>
    <row r="13" spans="2:20">
      <c r="B13">
        <v>7.1</v>
      </c>
      <c r="C13">
        <v>56.7</v>
      </c>
      <c r="D13">
        <v>4.0999999999999996</v>
      </c>
      <c r="E13">
        <v>32.1</v>
      </c>
      <c r="Q13">
        <v>10.9</v>
      </c>
      <c r="R13">
        <v>68.5</v>
      </c>
      <c r="S13">
        <v>7.87</v>
      </c>
      <c r="T13">
        <v>12.8</v>
      </c>
    </row>
    <row r="14" spans="2:20">
      <c r="B14">
        <v>4.47</v>
      </c>
      <c r="C14">
        <v>47</v>
      </c>
      <c r="D14">
        <v>1.72</v>
      </c>
      <c r="E14">
        <v>46.6</v>
      </c>
      <c r="K14" s="2" t="s">
        <v>4</v>
      </c>
      <c r="L14">
        <f>AVERAGE(L4:L12)</f>
        <v>14.438888888888888</v>
      </c>
      <c r="M14">
        <f t="shared" ref="M14:O14" si="2">AVERAGE(M4:M12)</f>
        <v>70.611111111111114</v>
      </c>
      <c r="N14">
        <f t="shared" si="2"/>
        <v>3.1011111111111109</v>
      </c>
      <c r="O14">
        <f t="shared" si="2"/>
        <v>12.012222222222222</v>
      </c>
      <c r="Q14">
        <v>13.7</v>
      </c>
      <c r="R14">
        <v>55.3</v>
      </c>
      <c r="S14">
        <v>15.6</v>
      </c>
      <c r="T14">
        <v>15.4</v>
      </c>
    </row>
    <row r="15" spans="2:20">
      <c r="B15">
        <v>4.84</v>
      </c>
      <c r="C15">
        <v>60.3</v>
      </c>
      <c r="D15">
        <v>1.1100000000000001</v>
      </c>
      <c r="E15">
        <v>33.799999999999997</v>
      </c>
      <c r="K15" s="3" t="s">
        <v>29</v>
      </c>
      <c r="L15">
        <f>STDEV(L4:L12)</f>
        <v>5.9260029624622321</v>
      </c>
      <c r="M15">
        <f t="shared" ref="M15:O15" si="3">STDEV(M4:M12)</f>
        <v>6.8982687038930841</v>
      </c>
      <c r="N15">
        <f t="shared" si="3"/>
        <v>2.6801746419050962</v>
      </c>
      <c r="O15">
        <f t="shared" si="3"/>
        <v>5.0374194231217695</v>
      </c>
      <c r="Q15">
        <v>13.1</v>
      </c>
      <c r="R15">
        <v>62.7</v>
      </c>
      <c r="S15">
        <v>7.77</v>
      </c>
      <c r="T15">
        <v>17.899999999999999</v>
      </c>
    </row>
    <row r="16" spans="2:20">
      <c r="B16">
        <v>10.9</v>
      </c>
      <c r="C16">
        <v>60.9</v>
      </c>
      <c r="D16">
        <v>7.56</v>
      </c>
      <c r="E16">
        <v>20.7</v>
      </c>
      <c r="Q16">
        <v>7.7</v>
      </c>
      <c r="R16">
        <v>75.8</v>
      </c>
      <c r="S16">
        <v>3.56</v>
      </c>
      <c r="T16">
        <v>8.85</v>
      </c>
    </row>
    <row r="17" spans="1:20">
      <c r="Q17">
        <v>12.5</v>
      </c>
      <c r="R17">
        <v>66.599999999999994</v>
      </c>
      <c r="S17">
        <v>4.0199999999999996</v>
      </c>
      <c r="T17">
        <v>16.899999999999999</v>
      </c>
    </row>
    <row r="18" spans="1:20">
      <c r="A18" s="2" t="s">
        <v>4</v>
      </c>
      <c r="B18">
        <f>AVERAGE(B4:B16)</f>
        <v>7.4823076923076934</v>
      </c>
      <c r="C18">
        <f t="shared" ref="C18:E18" si="4">AVERAGE(C4:C16)</f>
        <v>57.830769230769228</v>
      </c>
      <c r="D18">
        <f t="shared" si="4"/>
        <v>5.0530769230769241</v>
      </c>
      <c r="E18">
        <f t="shared" si="4"/>
        <v>29.415384615384617</v>
      </c>
      <c r="Q18">
        <v>16.3</v>
      </c>
      <c r="R18">
        <v>63.9</v>
      </c>
      <c r="S18">
        <v>3.69</v>
      </c>
      <c r="T18">
        <v>16.100000000000001</v>
      </c>
    </row>
    <row r="19" spans="1:20">
      <c r="A19" s="3" t="s">
        <v>29</v>
      </c>
      <c r="B19">
        <f>STDEV(B4:B16)</f>
        <v>2.6136696866224716</v>
      </c>
      <c r="C19">
        <f t="shared" ref="C19:E19" si="5">STDEV(C4:C16)</f>
        <v>5.1703295535495792</v>
      </c>
      <c r="D19">
        <f t="shared" si="5"/>
        <v>2.3736834407568059</v>
      </c>
      <c r="E19">
        <f t="shared" si="5"/>
        <v>7.9837174041760326</v>
      </c>
    </row>
    <row r="20" spans="1:20">
      <c r="P20" s="2" t="s">
        <v>4</v>
      </c>
      <c r="Q20">
        <f>AVERAGE(Q4:Q18)</f>
        <v>9.7126666666666672</v>
      </c>
      <c r="R20">
        <f t="shared" ref="R20:T20" si="6">AVERAGE(R4:R18)</f>
        <v>62.286666666666662</v>
      </c>
      <c r="S20">
        <f t="shared" si="6"/>
        <v>7.4606666666666657</v>
      </c>
      <c r="T20">
        <f t="shared" si="6"/>
        <v>19.673999999999999</v>
      </c>
    </row>
    <row r="21" spans="1:20">
      <c r="P21" s="3" t="s">
        <v>29</v>
      </c>
      <c r="Q21">
        <f>STDEV(Q4:Q18)</f>
        <v>4.1326357322220053</v>
      </c>
      <c r="R21">
        <f t="shared" ref="R21:T21" si="7">STDEV(R4:R18)</f>
        <v>8.0670287207219271</v>
      </c>
      <c r="S21">
        <f t="shared" si="7"/>
        <v>3.6651553595344133</v>
      </c>
      <c r="T21">
        <f t="shared" si="7"/>
        <v>10.062985072602888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T24"/>
  <sheetViews>
    <sheetView topLeftCell="G1" workbookViewId="0">
      <selection activeCell="I20" sqref="I20"/>
    </sheetView>
  </sheetViews>
  <sheetFormatPr defaultRowHeight="15"/>
  <sheetData>
    <row r="2" spans="2:20">
      <c r="B2" s="2" t="s">
        <v>0</v>
      </c>
      <c r="C2" s="2"/>
      <c r="D2" s="2"/>
      <c r="E2" s="2"/>
      <c r="G2" s="2" t="s">
        <v>1</v>
      </c>
      <c r="L2" s="2" t="s">
        <v>2</v>
      </c>
      <c r="M2" s="2"/>
      <c r="N2" s="2"/>
      <c r="O2" s="2"/>
      <c r="P2" s="2"/>
      <c r="Q2" s="2" t="s">
        <v>25</v>
      </c>
      <c r="R2" s="2"/>
      <c r="S2" s="2"/>
      <c r="T2" s="2"/>
    </row>
    <row r="3" spans="2:20">
      <c r="B3" s="2" t="s">
        <v>21</v>
      </c>
      <c r="C3" s="2" t="s">
        <v>22</v>
      </c>
      <c r="D3" s="2" t="s">
        <v>23</v>
      </c>
      <c r="E3" s="2" t="s">
        <v>24</v>
      </c>
      <c r="G3" s="2" t="s">
        <v>21</v>
      </c>
      <c r="H3" s="2" t="s">
        <v>22</v>
      </c>
      <c r="I3" s="2" t="s">
        <v>23</v>
      </c>
      <c r="J3" s="2" t="s">
        <v>24</v>
      </c>
      <c r="L3" s="2" t="s">
        <v>21</v>
      </c>
      <c r="M3" s="2" t="s">
        <v>22</v>
      </c>
      <c r="N3" s="2" t="s">
        <v>23</v>
      </c>
      <c r="O3" s="2" t="s">
        <v>24</v>
      </c>
      <c r="P3" s="2"/>
      <c r="Q3" s="2" t="s">
        <v>21</v>
      </c>
      <c r="R3" s="2" t="s">
        <v>22</v>
      </c>
      <c r="S3" s="2" t="s">
        <v>23</v>
      </c>
      <c r="T3" s="2" t="s">
        <v>24</v>
      </c>
    </row>
    <row r="4" spans="2:20">
      <c r="B4">
        <v>7.88</v>
      </c>
      <c r="C4">
        <v>4.1500000000000004</v>
      </c>
      <c r="D4">
        <v>4.67</v>
      </c>
      <c r="E4">
        <v>83.3</v>
      </c>
      <c r="G4">
        <v>7.46</v>
      </c>
      <c r="H4">
        <v>2.96</v>
      </c>
      <c r="I4">
        <v>1.98</v>
      </c>
      <c r="J4">
        <v>87.6</v>
      </c>
      <c r="L4">
        <v>16.2</v>
      </c>
      <c r="M4">
        <v>47.4</v>
      </c>
      <c r="N4">
        <v>3.22</v>
      </c>
      <c r="O4">
        <v>33.799999999999997</v>
      </c>
      <c r="Q4">
        <v>7.27</v>
      </c>
      <c r="R4">
        <v>3.55</v>
      </c>
      <c r="S4">
        <v>10.8</v>
      </c>
      <c r="T4">
        <v>78.400000000000006</v>
      </c>
    </row>
    <row r="5" spans="2:20">
      <c r="B5">
        <v>8.4499999999999993</v>
      </c>
      <c r="C5">
        <v>3.73</v>
      </c>
      <c r="D5">
        <v>7.97</v>
      </c>
      <c r="E5">
        <v>79.900000000000006</v>
      </c>
      <c r="G5">
        <v>7.38</v>
      </c>
      <c r="H5">
        <v>5.44</v>
      </c>
      <c r="I5">
        <v>2.89</v>
      </c>
      <c r="J5">
        <v>84.3</v>
      </c>
      <c r="L5">
        <v>12.9</v>
      </c>
      <c r="M5">
        <v>20.9</v>
      </c>
      <c r="N5">
        <v>11.2</v>
      </c>
      <c r="O5">
        <v>54.9</v>
      </c>
      <c r="Q5">
        <v>5.83</v>
      </c>
      <c r="R5">
        <v>1.23</v>
      </c>
      <c r="S5">
        <v>4.24</v>
      </c>
      <c r="T5">
        <v>88.7</v>
      </c>
    </row>
    <row r="6" spans="2:20">
      <c r="B6">
        <v>10.1</v>
      </c>
      <c r="C6">
        <v>0.84</v>
      </c>
      <c r="D6">
        <v>2.92</v>
      </c>
      <c r="E6">
        <v>86.1</v>
      </c>
      <c r="G6">
        <v>6.9</v>
      </c>
      <c r="H6">
        <v>4.1500000000000004</v>
      </c>
      <c r="I6">
        <v>3.23</v>
      </c>
      <c r="J6">
        <v>85.7</v>
      </c>
      <c r="L6">
        <v>12.8</v>
      </c>
      <c r="M6">
        <v>9.74</v>
      </c>
      <c r="N6">
        <v>40.6</v>
      </c>
      <c r="O6">
        <v>36.799999999999997</v>
      </c>
      <c r="Q6">
        <v>6.23</v>
      </c>
      <c r="R6">
        <v>2.68</v>
      </c>
      <c r="S6">
        <v>5.46</v>
      </c>
      <c r="T6">
        <v>85.6</v>
      </c>
    </row>
    <row r="7" spans="2:20">
      <c r="B7">
        <v>12</v>
      </c>
      <c r="C7">
        <v>3.17</v>
      </c>
      <c r="D7">
        <v>5.3</v>
      </c>
      <c r="E7">
        <v>79.5</v>
      </c>
      <c r="G7">
        <v>7.22</v>
      </c>
      <c r="H7">
        <v>2.41</v>
      </c>
      <c r="I7">
        <v>3.8</v>
      </c>
      <c r="J7">
        <v>86.6</v>
      </c>
      <c r="L7">
        <v>16.600000000000001</v>
      </c>
      <c r="M7">
        <v>20.2</v>
      </c>
      <c r="N7">
        <v>6.96</v>
      </c>
      <c r="O7">
        <v>56.2</v>
      </c>
      <c r="Q7">
        <v>8.89</v>
      </c>
      <c r="R7">
        <v>4.82</v>
      </c>
      <c r="S7">
        <v>5.54</v>
      </c>
      <c r="T7">
        <v>80.8</v>
      </c>
    </row>
    <row r="8" spans="2:20">
      <c r="B8">
        <v>4.46</v>
      </c>
      <c r="C8">
        <v>1.49</v>
      </c>
      <c r="D8">
        <v>2.12</v>
      </c>
      <c r="E8">
        <v>92</v>
      </c>
      <c r="G8">
        <v>8.9600000000000009</v>
      </c>
      <c r="H8">
        <v>2.17</v>
      </c>
      <c r="I8">
        <v>7.61</v>
      </c>
      <c r="J8">
        <v>81.3</v>
      </c>
      <c r="L8">
        <v>11.4</v>
      </c>
      <c r="M8">
        <v>10.3</v>
      </c>
      <c r="N8">
        <v>6.65</v>
      </c>
      <c r="O8">
        <v>71.599999999999994</v>
      </c>
      <c r="Q8">
        <v>9.94</v>
      </c>
      <c r="R8">
        <v>11.5</v>
      </c>
      <c r="S8">
        <v>33.200000000000003</v>
      </c>
      <c r="T8">
        <v>45.4</v>
      </c>
    </row>
    <row r="9" spans="2:20">
      <c r="B9">
        <v>8.02</v>
      </c>
      <c r="C9">
        <v>2.5499999999999998</v>
      </c>
      <c r="D9">
        <v>7.48</v>
      </c>
      <c r="E9">
        <v>82</v>
      </c>
      <c r="G9">
        <v>8.5299999999999994</v>
      </c>
      <c r="H9">
        <v>2.17</v>
      </c>
      <c r="I9">
        <v>8.7100000000000009</v>
      </c>
      <c r="J9">
        <v>80.599999999999994</v>
      </c>
      <c r="L9">
        <v>29.5</v>
      </c>
      <c r="M9">
        <v>12.9</v>
      </c>
      <c r="N9">
        <v>2.02</v>
      </c>
      <c r="O9">
        <v>55.5</v>
      </c>
      <c r="Q9">
        <v>8.57</v>
      </c>
      <c r="R9">
        <v>56.3</v>
      </c>
      <c r="S9">
        <v>19.2</v>
      </c>
      <c r="T9">
        <v>15.9</v>
      </c>
    </row>
    <row r="10" spans="2:20">
      <c r="B10">
        <v>9.4600000000000009</v>
      </c>
      <c r="C10">
        <v>2.5099999999999998</v>
      </c>
      <c r="D10">
        <v>5.1100000000000003</v>
      </c>
      <c r="E10">
        <v>82.9</v>
      </c>
      <c r="G10">
        <v>8.41</v>
      </c>
      <c r="H10">
        <v>6.5</v>
      </c>
      <c r="I10">
        <v>7.33</v>
      </c>
      <c r="J10">
        <v>77.8</v>
      </c>
      <c r="Q10">
        <v>21.8</v>
      </c>
      <c r="R10">
        <v>2.2400000000000002</v>
      </c>
      <c r="S10">
        <v>1.89</v>
      </c>
      <c r="T10">
        <v>74.099999999999994</v>
      </c>
    </row>
    <row r="11" spans="2:20">
      <c r="B11">
        <v>7.15</v>
      </c>
      <c r="C11">
        <v>3.51</v>
      </c>
      <c r="D11">
        <v>7.23</v>
      </c>
      <c r="E11">
        <v>72.099999999999994</v>
      </c>
      <c r="G11">
        <v>8.06</v>
      </c>
      <c r="H11">
        <v>2.65</v>
      </c>
      <c r="I11">
        <v>5.9</v>
      </c>
      <c r="J11">
        <v>83.4</v>
      </c>
      <c r="Q11">
        <v>6.41</v>
      </c>
      <c r="R11">
        <v>44</v>
      </c>
      <c r="S11">
        <v>24.6</v>
      </c>
      <c r="T11">
        <v>24.9</v>
      </c>
    </row>
    <row r="12" spans="2:20">
      <c r="B12">
        <v>11.3</v>
      </c>
      <c r="C12">
        <v>3.67</v>
      </c>
      <c r="D12">
        <v>6.02</v>
      </c>
      <c r="E12">
        <v>79</v>
      </c>
      <c r="K12" s="2" t="s">
        <v>4</v>
      </c>
      <c r="L12">
        <f>AVERAGE(L4:L9)</f>
        <v>16.566666666666666</v>
      </c>
      <c r="M12">
        <f>AVERAGE(M4:M9)</f>
        <v>20.239999999999998</v>
      </c>
      <c r="N12">
        <f>AVERAGE(N4:N9)</f>
        <v>11.775</v>
      </c>
      <c r="O12">
        <f>AVERAGE(O4:O9)</f>
        <v>51.466666666666661</v>
      </c>
      <c r="Q12">
        <v>14</v>
      </c>
      <c r="R12">
        <v>21.8</v>
      </c>
      <c r="S12">
        <v>18.899999999999999</v>
      </c>
      <c r="T12">
        <v>48.4</v>
      </c>
    </row>
    <row r="13" spans="2:20">
      <c r="B13">
        <v>8.3800000000000008</v>
      </c>
      <c r="C13">
        <v>3.84</v>
      </c>
      <c r="D13">
        <v>7.43</v>
      </c>
      <c r="E13">
        <v>80.400000000000006</v>
      </c>
      <c r="F13" s="2" t="s">
        <v>4</v>
      </c>
      <c r="G13">
        <f>AVERAGE(G4:G11)</f>
        <v>7.8650000000000002</v>
      </c>
      <c r="H13">
        <f t="shared" ref="H13:J13" si="0">AVERAGE(H4:H11)</f>
        <v>3.5562500000000004</v>
      </c>
      <c r="I13">
        <f t="shared" si="0"/>
        <v>5.1812499999999995</v>
      </c>
      <c r="J13">
        <f t="shared" si="0"/>
        <v>83.41249999999998</v>
      </c>
      <c r="K13" s="3" t="s">
        <v>29</v>
      </c>
      <c r="L13">
        <f>STDEV(L4:L10)</f>
        <v>6.6593292955572236</v>
      </c>
      <c r="M13">
        <f>STDEV(M4:M10)</f>
        <v>14.149431083969416</v>
      </c>
      <c r="N13">
        <f>STDEV(N4:N10)</f>
        <v>14.48453761774949</v>
      </c>
      <c r="O13">
        <f>STDEV(O4:O10)</f>
        <v>14.021649926690797</v>
      </c>
      <c r="Q13">
        <v>10.199999999999999</v>
      </c>
      <c r="R13">
        <v>18.100000000000001</v>
      </c>
      <c r="S13">
        <v>17.399999999999999</v>
      </c>
      <c r="T13">
        <v>51.3</v>
      </c>
    </row>
    <row r="14" spans="2:20">
      <c r="B14">
        <v>5.18</v>
      </c>
      <c r="C14">
        <v>4.9400000000000004</v>
      </c>
      <c r="D14">
        <v>2.74</v>
      </c>
      <c r="E14">
        <v>87.1</v>
      </c>
      <c r="F14" s="3" t="s">
        <v>29</v>
      </c>
      <c r="G14">
        <f>STDEV(G4:G11)</f>
        <v>0.72926577557744499</v>
      </c>
      <c r="H14">
        <f t="shared" ref="H14:J14" si="1">STDEV(H4:H11)</f>
        <v>1.6432019048187594</v>
      </c>
      <c r="I14">
        <f t="shared" si="1"/>
        <v>2.5269317221823457</v>
      </c>
      <c r="J14">
        <f t="shared" si="1"/>
        <v>3.3292802740022709</v>
      </c>
      <c r="Q14">
        <v>31.7</v>
      </c>
      <c r="R14">
        <v>3.74</v>
      </c>
      <c r="S14">
        <v>4</v>
      </c>
      <c r="T14">
        <v>61.12</v>
      </c>
    </row>
    <row r="15" spans="2:20">
      <c r="B15">
        <v>5.92</v>
      </c>
      <c r="C15">
        <v>1.56</v>
      </c>
      <c r="D15">
        <v>1.5</v>
      </c>
      <c r="E15">
        <v>91</v>
      </c>
    </row>
    <row r="16" spans="2:20">
      <c r="B16">
        <v>6.7</v>
      </c>
      <c r="C16">
        <v>4.4800000000000004</v>
      </c>
      <c r="D16">
        <v>2.96</v>
      </c>
      <c r="E16">
        <v>85.9</v>
      </c>
      <c r="P16" s="2" t="s">
        <v>4</v>
      </c>
      <c r="Q16">
        <f>AVERAGE(Q4:Q14)</f>
        <v>11.894545454545455</v>
      </c>
      <c r="R16">
        <f t="shared" ref="R16:T16" si="2">AVERAGE(R4:R14)</f>
        <v>15.450909090909091</v>
      </c>
      <c r="S16">
        <f t="shared" si="2"/>
        <v>13.202727272727275</v>
      </c>
      <c r="T16">
        <f t="shared" si="2"/>
        <v>59.510909090909081</v>
      </c>
    </row>
    <row r="17" spans="1:20">
      <c r="B17">
        <v>11.8</v>
      </c>
      <c r="C17">
        <v>10.9</v>
      </c>
      <c r="D17">
        <v>7.05</v>
      </c>
      <c r="E17">
        <v>70.2</v>
      </c>
      <c r="P17" s="3" t="s">
        <v>29</v>
      </c>
      <c r="Q17">
        <f>STDEV(Q4:Q14)</f>
        <v>8.0119353013318353</v>
      </c>
      <c r="R17">
        <f t="shared" ref="R17:T17" si="3">STDEV(R4:R14)</f>
        <v>18.650171288513921</v>
      </c>
      <c r="S17">
        <f t="shared" si="3"/>
        <v>10.164992957114224</v>
      </c>
      <c r="T17">
        <f t="shared" si="3"/>
        <v>24.592505140609614</v>
      </c>
    </row>
    <row r="18" spans="1:20">
      <c r="B18">
        <v>4.58</v>
      </c>
      <c r="C18">
        <v>2.74</v>
      </c>
      <c r="D18">
        <v>6.14</v>
      </c>
      <c r="E18">
        <v>86.5</v>
      </c>
    </row>
    <row r="19" spans="1:20">
      <c r="B19">
        <v>7.8</v>
      </c>
      <c r="C19">
        <v>4.75</v>
      </c>
      <c r="D19">
        <v>8.48</v>
      </c>
      <c r="E19">
        <v>79</v>
      </c>
    </row>
    <row r="20" spans="1:20">
      <c r="B20">
        <v>4.51</v>
      </c>
      <c r="C20">
        <v>7.19</v>
      </c>
      <c r="D20">
        <v>3.57</v>
      </c>
      <c r="E20">
        <v>84.7</v>
      </c>
    </row>
    <row r="21" spans="1:20">
      <c r="B21">
        <v>13.4</v>
      </c>
      <c r="C21">
        <v>19.2</v>
      </c>
      <c r="D21">
        <v>6.08</v>
      </c>
      <c r="E21">
        <v>61.3</v>
      </c>
    </row>
    <row r="23" spans="1:20">
      <c r="A23" s="2" t="s">
        <v>4</v>
      </c>
      <c r="B23">
        <f>AVERAGE(B4:B21)</f>
        <v>8.1716666666666669</v>
      </c>
      <c r="C23">
        <f t="shared" ref="C23:E23" si="4">AVERAGE(C4:C21)</f>
        <v>4.7344444444444447</v>
      </c>
      <c r="D23">
        <f t="shared" si="4"/>
        <v>5.2649999999999997</v>
      </c>
      <c r="E23">
        <f t="shared" si="4"/>
        <v>81.272222222222226</v>
      </c>
    </row>
    <row r="24" spans="1:20">
      <c r="A24" s="3" t="s">
        <v>29</v>
      </c>
      <c r="B24">
        <f>STDEV(B4:B21)</f>
        <v>2.7440014791626952</v>
      </c>
      <c r="C24">
        <f t="shared" ref="C24:E24" si="5">STDEV(C4:C21)</f>
        <v>4.2709803561494377</v>
      </c>
      <c r="D24">
        <f t="shared" si="5"/>
        <v>2.1801274922244671</v>
      </c>
      <c r="E24">
        <f t="shared" si="5"/>
        <v>7.5009650795202178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I15" sqref="I15"/>
    </sheetView>
  </sheetViews>
  <sheetFormatPr defaultRowHeight="15"/>
  <sheetData>
    <row r="1" spans="2:11">
      <c r="H1" s="2" t="s">
        <v>4</v>
      </c>
    </row>
    <row r="2" spans="2:11">
      <c r="B2" s="2" t="s">
        <v>0</v>
      </c>
      <c r="C2" s="2" t="s">
        <v>1</v>
      </c>
      <c r="D2" s="2" t="s">
        <v>2</v>
      </c>
      <c r="E2" s="2" t="s">
        <v>3</v>
      </c>
      <c r="H2" s="2" t="s">
        <v>0</v>
      </c>
      <c r="I2" s="2" t="s">
        <v>1</v>
      </c>
      <c r="J2" s="2" t="s">
        <v>2</v>
      </c>
      <c r="K2" s="2" t="s">
        <v>3</v>
      </c>
    </row>
    <row r="3" spans="2:11">
      <c r="B3">
        <v>7.0000000000000007E-2</v>
      </c>
      <c r="C3">
        <v>0.05</v>
      </c>
      <c r="D3">
        <v>0.22</v>
      </c>
      <c r="E3">
        <v>0.06</v>
      </c>
      <c r="H3" s="4">
        <f>AVERAGE(B3:B13)</f>
        <v>0.12272727272727274</v>
      </c>
      <c r="I3" s="4">
        <f>AVERAGE(C3:C13)</f>
        <v>9.8309999999999981E-2</v>
      </c>
      <c r="J3" s="4">
        <f>AVERAGE(D3:D17)</f>
        <v>0.32173333333333337</v>
      </c>
      <c r="K3" s="4">
        <f>AVERAGE(E3:E27)</f>
        <v>0.20372000000000004</v>
      </c>
    </row>
    <row r="4" spans="2:11">
      <c r="B4">
        <v>0.09</v>
      </c>
      <c r="C4">
        <v>6.5600000000000006E-2</v>
      </c>
      <c r="D4">
        <v>0.5</v>
      </c>
      <c r="E4">
        <v>7.1999999999999995E-2</v>
      </c>
      <c r="H4" s="4"/>
      <c r="I4" s="4"/>
      <c r="J4" s="4"/>
      <c r="K4" s="4"/>
    </row>
    <row r="5" spans="2:11">
      <c r="B5">
        <v>0.11</v>
      </c>
      <c r="C5">
        <v>6.0499999999999998E-2</v>
      </c>
      <c r="D5">
        <v>8.2000000000000003E-2</v>
      </c>
      <c r="E5">
        <v>0.24</v>
      </c>
      <c r="H5" s="4"/>
      <c r="I5" s="4"/>
      <c r="J5" s="4"/>
      <c r="K5" s="4"/>
    </row>
    <row r="6" spans="2:11">
      <c r="B6">
        <v>0.05</v>
      </c>
      <c r="C6">
        <v>7.5999999999999998E-2</v>
      </c>
      <c r="D6">
        <v>0.5</v>
      </c>
      <c r="E6">
        <v>0.23</v>
      </c>
      <c r="H6" s="5" t="s">
        <v>6</v>
      </c>
      <c r="I6" s="4"/>
      <c r="J6" s="4"/>
      <c r="K6" s="4"/>
    </row>
    <row r="7" spans="2:11">
      <c r="B7">
        <v>0.06</v>
      </c>
      <c r="C7">
        <v>0.115</v>
      </c>
      <c r="D7">
        <v>1</v>
      </c>
      <c r="E7">
        <v>7.3999999999999996E-2</v>
      </c>
      <c r="H7" s="5" t="s">
        <v>0</v>
      </c>
      <c r="I7" s="5" t="s">
        <v>1</v>
      </c>
      <c r="J7" s="5" t="s">
        <v>2</v>
      </c>
      <c r="K7" s="5" t="s">
        <v>3</v>
      </c>
    </row>
    <row r="8" spans="2:11">
      <c r="B8">
        <v>0.12</v>
      </c>
      <c r="C8">
        <v>6.8000000000000005E-2</v>
      </c>
      <c r="D8">
        <v>0.3</v>
      </c>
      <c r="E8">
        <v>7.2999999999999995E-2</v>
      </c>
      <c r="H8" s="4">
        <f>STDEV(B3:B13)</f>
        <v>8.5917508005168411E-2</v>
      </c>
      <c r="I8" s="4">
        <f>STDEV(C3:C13)</f>
        <v>7.5249251749694435E-2</v>
      </c>
      <c r="J8" s="4">
        <f>STDEV(D3:D17)</f>
        <v>0.24241860686090277</v>
      </c>
      <c r="K8" s="4">
        <f>STDEV(E3:E28)</f>
        <v>0.21454555071903342</v>
      </c>
    </row>
    <row r="9" spans="2:11">
      <c r="B9">
        <v>0.03</v>
      </c>
      <c r="C9">
        <v>0.06</v>
      </c>
      <c r="D9">
        <v>0.2</v>
      </c>
      <c r="E9">
        <v>0.34899999999999998</v>
      </c>
    </row>
    <row r="10" spans="2:11">
      <c r="B10">
        <v>0.23</v>
      </c>
      <c r="C10">
        <v>7.4999999999999997E-2</v>
      </c>
      <c r="D10">
        <v>0.05</v>
      </c>
      <c r="E10">
        <v>0.39800000000000002</v>
      </c>
    </row>
    <row r="11" spans="2:11">
      <c r="B11">
        <v>0.26</v>
      </c>
      <c r="C11">
        <v>0.109</v>
      </c>
      <c r="D11">
        <v>0.28000000000000003</v>
      </c>
      <c r="E11">
        <v>0.04</v>
      </c>
    </row>
    <row r="12" spans="2:11">
      <c r="B12">
        <v>7.0000000000000007E-2</v>
      </c>
      <c r="C12">
        <v>0.30399999999999999</v>
      </c>
      <c r="D12">
        <v>0.56000000000000005</v>
      </c>
      <c r="E12">
        <v>0.24</v>
      </c>
    </row>
    <row r="13" spans="2:11">
      <c r="B13">
        <v>0.26</v>
      </c>
      <c r="D13">
        <v>0.17</v>
      </c>
      <c r="E13">
        <v>0.09</v>
      </c>
    </row>
    <row r="14" spans="2:11">
      <c r="D14">
        <v>0.16400000000000001</v>
      </c>
      <c r="E14">
        <v>6.5000000000000002E-2</v>
      </c>
    </row>
    <row r="15" spans="2:11">
      <c r="D15">
        <v>0.4</v>
      </c>
      <c r="E15">
        <v>0.6</v>
      </c>
    </row>
    <row r="16" spans="2:11">
      <c r="D16">
        <v>0.2</v>
      </c>
      <c r="E16">
        <v>4.3999999999999997E-2</v>
      </c>
    </row>
    <row r="17" spans="4:5">
      <c r="D17">
        <v>0.2</v>
      </c>
      <c r="E17">
        <v>7.5999999999999998E-2</v>
      </c>
    </row>
    <row r="18" spans="4:5">
      <c r="E18">
        <v>0.14899999999999999</v>
      </c>
    </row>
    <row r="19" spans="4:5">
      <c r="E19">
        <v>0.1</v>
      </c>
    </row>
    <row r="20" spans="4:5">
      <c r="E20">
        <v>0.16500000000000001</v>
      </c>
    </row>
    <row r="21" spans="4:5">
      <c r="E21">
        <v>0.83</v>
      </c>
    </row>
    <row r="22" spans="4:5">
      <c r="E22">
        <v>0.67</v>
      </c>
    </row>
    <row r="23" spans="4:5">
      <c r="E23">
        <v>0.27</v>
      </c>
    </row>
    <row r="24" spans="4:5">
      <c r="E24">
        <v>0.05</v>
      </c>
    </row>
    <row r="25" spans="4:5">
      <c r="E25">
        <v>0.03</v>
      </c>
    </row>
    <row r="26" spans="4:5">
      <c r="E26">
        <v>0.13</v>
      </c>
    </row>
    <row r="27" spans="4:5">
      <c r="E27">
        <v>4.8000000000000001E-2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70"/>
  <sheetViews>
    <sheetView topLeftCell="A20" workbookViewId="0">
      <selection activeCell="G53" sqref="G53"/>
    </sheetView>
  </sheetViews>
  <sheetFormatPr defaultRowHeight="15"/>
  <sheetData>
    <row r="1" spans="1:11">
      <c r="A1" s="2" t="s">
        <v>40</v>
      </c>
    </row>
    <row r="3" spans="1:11">
      <c r="B3" s="2" t="s">
        <v>15</v>
      </c>
      <c r="D3">
        <f>AVERAGE(B5:B7)</f>
        <v>0.73131658587085557</v>
      </c>
      <c r="H3" s="2" t="s">
        <v>26</v>
      </c>
    </row>
    <row r="4" spans="1:11">
      <c r="B4" s="2" t="s">
        <v>0</v>
      </c>
      <c r="C4" s="2" t="s">
        <v>2</v>
      </c>
      <c r="D4" s="2" t="s">
        <v>1</v>
      </c>
      <c r="E4" s="2" t="s">
        <v>3</v>
      </c>
      <c r="H4" s="2" t="s">
        <v>0</v>
      </c>
      <c r="I4" s="2" t="s">
        <v>2</v>
      </c>
      <c r="J4" s="2" t="s">
        <v>1</v>
      </c>
      <c r="K4" s="2" t="s">
        <v>3</v>
      </c>
    </row>
    <row r="5" spans="1:11">
      <c r="B5">
        <v>0.76450419689856353</v>
      </c>
      <c r="C5">
        <v>0.83438191234320958</v>
      </c>
      <c r="D5">
        <v>1.3866050489722717</v>
      </c>
      <c r="E5">
        <v>1.1096953348143448</v>
      </c>
      <c r="H5">
        <f t="shared" ref="H5:K7" si="0">B5/B15</f>
        <v>0.79988389574433272</v>
      </c>
      <c r="I5">
        <f t="shared" si="0"/>
        <v>0.79988572154148918</v>
      </c>
      <c r="J5">
        <f t="shared" si="0"/>
        <v>1.2738332858093335</v>
      </c>
      <c r="K5">
        <f t="shared" si="0"/>
        <v>0.98884364129973723</v>
      </c>
    </row>
    <row r="6" spans="1:11">
      <c r="B6">
        <v>0.67908560605297352</v>
      </c>
      <c r="C6">
        <v>0.81557846506300091</v>
      </c>
      <c r="D6">
        <v>1.2489765323185142</v>
      </c>
      <c r="E6">
        <v>0.72125121626004529</v>
      </c>
      <c r="H6">
        <f t="shared" si="0"/>
        <v>0.70243231413743512</v>
      </c>
      <c r="I6">
        <f t="shared" si="0"/>
        <v>0.98743516489612504</v>
      </c>
      <c r="J6">
        <f t="shared" si="0"/>
        <v>1.0244271559980138</v>
      </c>
      <c r="K6">
        <f t="shared" si="0"/>
        <v>0.79562711190618163</v>
      </c>
    </row>
    <row r="7" spans="1:11">
      <c r="B7">
        <v>0.75035995466102989</v>
      </c>
      <c r="C7">
        <v>1.4415661602690477</v>
      </c>
      <c r="D7">
        <v>0.72522464971679235</v>
      </c>
      <c r="E7">
        <v>0.96536023054755049</v>
      </c>
      <c r="H7">
        <f t="shared" si="0"/>
        <v>1.0510491611002244</v>
      </c>
      <c r="I7">
        <f t="shared" si="0"/>
        <v>1.1439795695337573</v>
      </c>
      <c r="J7">
        <f t="shared" si="0"/>
        <v>0.88416407061266855</v>
      </c>
      <c r="K7">
        <f t="shared" si="0"/>
        <v>0.95067544556703376</v>
      </c>
    </row>
    <row r="9" spans="1:11">
      <c r="A9" s="2" t="s">
        <v>4</v>
      </c>
      <c r="B9">
        <f>AVERAGE(B5:B7)/AVERAGE(B5:B7)</f>
        <v>1</v>
      </c>
      <c r="C9">
        <f>AVERAGE(C5:C7)/D3</f>
        <v>1.4091145555855504</v>
      </c>
      <c r="D9">
        <f>AVERAGE(D5:D7)/D3</f>
        <v>1.5318519575693348</v>
      </c>
      <c r="E9">
        <f>AVERAGE(E5:E7)/D3</f>
        <v>1.2745537002018006</v>
      </c>
      <c r="G9" s="2" t="s">
        <v>4</v>
      </c>
      <c r="H9">
        <f>AVERAGE(H5:H7)</f>
        <v>0.85112179032733071</v>
      </c>
      <c r="I9">
        <f t="shared" ref="I9:K9" si="1">AVERAGE(I5:I7)</f>
        <v>0.97710015199045719</v>
      </c>
      <c r="J9">
        <f t="shared" si="1"/>
        <v>1.0608081708066719</v>
      </c>
      <c r="K9">
        <f t="shared" si="1"/>
        <v>0.91171539959098424</v>
      </c>
    </row>
    <row r="10" spans="1:11">
      <c r="A10" s="2" t="s">
        <v>29</v>
      </c>
      <c r="B10">
        <f>STDEV(B5:B7)/D3</f>
        <v>6.2603354738798508E-2</v>
      </c>
      <c r="C10">
        <f>STDEV(C5:C7)/D3</f>
        <v>0.48694397665235656</v>
      </c>
      <c r="D10">
        <f>STDEV(D5:D7)/D3</f>
        <v>0.47718090855009382</v>
      </c>
      <c r="E10">
        <f>STDEV(E5:E7)/D3</f>
        <v>0.26848299362480171</v>
      </c>
      <c r="G10" s="2" t="s">
        <v>29</v>
      </c>
      <c r="H10">
        <f>STDEV(H5:H7)</f>
        <v>0.17986777887532601</v>
      </c>
      <c r="I10">
        <f t="shared" ref="I10:K10" si="2">STDEV(I5:I7)</f>
        <v>0.17227957924650258</v>
      </c>
      <c r="J10">
        <f t="shared" si="2"/>
        <v>0.19736567076590927</v>
      </c>
      <c r="K10">
        <f t="shared" si="2"/>
        <v>0.1023306928275413</v>
      </c>
    </row>
    <row r="11" spans="1:11">
      <c r="A11" s="2"/>
      <c r="G11" s="2"/>
    </row>
    <row r="13" spans="1:11">
      <c r="B13" s="2" t="s">
        <v>16</v>
      </c>
      <c r="D13">
        <f>AVERAGE(B15:B17)</f>
        <v>0.87881573002803692</v>
      </c>
    </row>
    <row r="14" spans="1:11">
      <c r="B14" s="2" t="s">
        <v>0</v>
      </c>
      <c r="C14" s="2" t="s">
        <v>2</v>
      </c>
      <c r="D14" s="2" t="s">
        <v>1</v>
      </c>
      <c r="E14" s="2" t="s">
        <v>3</v>
      </c>
    </row>
    <row r="15" spans="1:11">
      <c r="B15">
        <v>0.95576895717740817</v>
      </c>
      <c r="C15">
        <v>1.0431263990251527</v>
      </c>
      <c r="D15">
        <v>1.0885294523382534</v>
      </c>
      <c r="E15">
        <v>1.122215169787369</v>
      </c>
    </row>
    <row r="16" spans="1:11">
      <c r="B16">
        <v>0.96676304945746894</v>
      </c>
      <c r="C16">
        <v>0.8259564719358532</v>
      </c>
      <c r="D16">
        <v>1.2191950642910678</v>
      </c>
      <c r="E16">
        <v>0.90651915384338166</v>
      </c>
    </row>
    <row r="17" spans="1:11">
      <c r="B17">
        <v>0.71391518344923377</v>
      </c>
      <c r="C17">
        <v>1.2601327844137771</v>
      </c>
      <c r="D17">
        <v>0.82023763894212365</v>
      </c>
      <c r="E17">
        <v>1.0154466858789626</v>
      </c>
    </row>
    <row r="19" spans="1:11">
      <c r="A19" s="2" t="s">
        <v>4</v>
      </c>
      <c r="B19">
        <f>AVERAGE(B15:B17)/AVERAGE(B15:B17)</f>
        <v>1</v>
      </c>
      <c r="C19">
        <f>AVERAGE(C15:C17)/D13</f>
        <v>1.1869062529088441</v>
      </c>
      <c r="D19">
        <f>AVERAGE(D15:D17)/D13</f>
        <v>1.1864308025345478</v>
      </c>
      <c r="E19">
        <f>AVERAGE(E15:E17)/D13</f>
        <v>1.1546527542668488</v>
      </c>
    </row>
    <row r="20" spans="1:11">
      <c r="A20" s="2" t="s">
        <v>29</v>
      </c>
      <c r="B20">
        <f>STDEV(B15:B17)/D13</f>
        <v>0.16262091818184327</v>
      </c>
      <c r="C20">
        <f>STDEV(C15:C17)/D13</f>
        <v>0.24702352717957096</v>
      </c>
      <c r="D20">
        <f>STDEV(D15:D17)/D13</f>
        <v>0.2314439521070418</v>
      </c>
      <c r="E20">
        <f>STDEV(E15:E17)/D13</f>
        <v>0.12272175522159356</v>
      </c>
    </row>
    <row r="21" spans="1:11">
      <c r="A21" s="2"/>
    </row>
    <row r="23" spans="1:11">
      <c r="B23" s="2" t="s">
        <v>17</v>
      </c>
      <c r="D23">
        <f>AVERAGE(B25:B27)</f>
        <v>0.56761698877453093</v>
      </c>
      <c r="H23" s="2" t="s">
        <v>27</v>
      </c>
    </row>
    <row r="24" spans="1:11">
      <c r="B24" s="2" t="s">
        <v>0</v>
      </c>
      <c r="C24" s="2" t="s">
        <v>2</v>
      </c>
      <c r="D24" s="2" t="s">
        <v>1</v>
      </c>
      <c r="E24" s="2" t="s">
        <v>3</v>
      </c>
      <c r="H24" s="2" t="s">
        <v>0</v>
      </c>
      <c r="I24" s="2" t="s">
        <v>2</v>
      </c>
      <c r="J24" s="2" t="s">
        <v>1</v>
      </c>
      <c r="K24" s="2" t="s">
        <v>3</v>
      </c>
    </row>
    <row r="25" spans="1:11">
      <c r="B25">
        <v>0.80202020202020208</v>
      </c>
      <c r="C25">
        <v>1.44778076530815</v>
      </c>
      <c r="D25">
        <v>1.6403124568906051</v>
      </c>
      <c r="E25">
        <v>1.1776896223421136</v>
      </c>
      <c r="H25">
        <f t="shared" ref="H25:K27" si="3">B25/B35</f>
        <v>0.56581654672648618</v>
      </c>
      <c r="I25">
        <f t="shared" si="3"/>
        <v>1.2586187043732586</v>
      </c>
      <c r="J25">
        <f t="shared" si="3"/>
        <v>1.8656716417910451</v>
      </c>
      <c r="K25">
        <f t="shared" si="3"/>
        <v>1.1369701426229761</v>
      </c>
    </row>
    <row r="26" spans="1:11">
      <c r="B26">
        <v>0.51546994166658255</v>
      </c>
      <c r="C26">
        <v>1.0023253150057274</v>
      </c>
      <c r="D26">
        <v>1.3585884795018164</v>
      </c>
      <c r="E26">
        <v>0.84024649536920248</v>
      </c>
      <c r="H26">
        <f t="shared" si="3"/>
        <v>0.52793742841517632</v>
      </c>
      <c r="I26">
        <f t="shared" si="3"/>
        <v>1.0094248206169396</v>
      </c>
      <c r="J26">
        <f t="shared" si="3"/>
        <v>1.2408563077652266</v>
      </c>
      <c r="K26">
        <f t="shared" si="3"/>
        <v>2.6491440690804433</v>
      </c>
    </row>
    <row r="27" spans="1:11">
      <c r="B27">
        <v>0.38536082263680826</v>
      </c>
      <c r="C27">
        <v>1.3043459352893421</v>
      </c>
      <c r="D27">
        <v>1.293116420368241</v>
      </c>
      <c r="E27">
        <v>1.0031508165225742</v>
      </c>
      <c r="H27">
        <f t="shared" si="3"/>
        <v>0.808475084622306</v>
      </c>
      <c r="I27">
        <f t="shared" si="3"/>
        <v>0.83087705690065916</v>
      </c>
      <c r="J27">
        <f t="shared" si="3"/>
        <v>2.3107227112452757</v>
      </c>
      <c r="K27">
        <f t="shared" si="3"/>
        <v>0.90210780926053913</v>
      </c>
    </row>
    <row r="29" spans="1:11">
      <c r="A29" s="2" t="s">
        <v>4</v>
      </c>
      <c r="B29">
        <f>AVERAGE(B25:B27)/AVERAGE(B25:B27)</f>
        <v>1</v>
      </c>
      <c r="C29">
        <f>AVERAGE(C25:C27)/D23</f>
        <v>2.2048036439201577</v>
      </c>
      <c r="D29">
        <f>AVERAGE(D25:D27)/D23</f>
        <v>2.5204891336010493</v>
      </c>
      <c r="E29">
        <f>AVERAGE(E25:E27)/D23</f>
        <v>1.7741346682595081</v>
      </c>
      <c r="G29" s="2" t="s">
        <v>4</v>
      </c>
      <c r="H29">
        <f>AVERAGE(H25:H27)</f>
        <v>0.63407635325465617</v>
      </c>
      <c r="I29">
        <f t="shared" ref="I29:K29" si="4">AVERAGE(I25:I27)</f>
        <v>1.0329735272969527</v>
      </c>
      <c r="J29">
        <f t="shared" si="4"/>
        <v>1.8057502202671827</v>
      </c>
      <c r="K29">
        <f t="shared" si="4"/>
        <v>1.562740673654653</v>
      </c>
    </row>
    <row r="30" spans="1:11">
      <c r="A30" s="2" t="s">
        <v>29</v>
      </c>
      <c r="B30">
        <f>STDEV(B25:B27)/D23</f>
        <v>0.37554963003068043</v>
      </c>
      <c r="C30">
        <f>STDEV(C25:C27)/D23</f>
        <v>0.4005938528853904</v>
      </c>
      <c r="D30">
        <f>STDEV(D25:D27)/D23</f>
        <v>0.32501016258921234</v>
      </c>
      <c r="E30">
        <f>STDEV(E25:E27)/D23</f>
        <v>0.29730432963219894</v>
      </c>
      <c r="G30" s="2" t="s">
        <v>29</v>
      </c>
      <c r="H30">
        <f>STDEV(H25:H27)</f>
        <v>0.15221660562499356</v>
      </c>
      <c r="I30">
        <f t="shared" ref="I30:K30" si="5">STDEV(I25:I27)</f>
        <v>0.21484095381320772</v>
      </c>
      <c r="J30">
        <f t="shared" si="5"/>
        <v>0.5374443812078723</v>
      </c>
      <c r="K30">
        <f t="shared" si="5"/>
        <v>0.94815311638080157</v>
      </c>
    </row>
    <row r="31" spans="1:11">
      <c r="A31" s="2"/>
      <c r="G31" s="2"/>
    </row>
    <row r="33" spans="1:8">
      <c r="B33" s="2" t="s">
        <v>18</v>
      </c>
      <c r="D33">
        <f>AVERAGE(B35:B37)</f>
        <v>0.95683074711336635</v>
      </c>
    </row>
    <row r="34" spans="1:8">
      <c r="B34" s="2" t="s">
        <v>0</v>
      </c>
      <c r="C34" s="2" t="s">
        <v>2</v>
      </c>
      <c r="D34" s="2" t="s">
        <v>1</v>
      </c>
      <c r="E34" s="2" t="s">
        <v>3</v>
      </c>
      <c r="H34" s="2"/>
    </row>
    <row r="35" spans="1:8">
      <c r="B35">
        <v>1.4174562526675205</v>
      </c>
      <c r="C35">
        <v>1.1502933813692897</v>
      </c>
      <c r="D35">
        <v>0.8792074768933642</v>
      </c>
      <c r="E35">
        <v>1.0358140272929226</v>
      </c>
      <c r="H35" s="2"/>
    </row>
    <row r="36" spans="1:8">
      <c r="B36">
        <v>0.97638453711073281</v>
      </c>
      <c r="C36">
        <v>0.99296678121420356</v>
      </c>
      <c r="D36">
        <v>1.0948797785850197</v>
      </c>
      <c r="E36">
        <v>0.31717659495237055</v>
      </c>
    </row>
    <row r="37" spans="1:8">
      <c r="B37">
        <v>0.4766514515618458</v>
      </c>
      <c r="C37">
        <v>1.569842282268352</v>
      </c>
      <c r="D37">
        <v>0.55961557571369758</v>
      </c>
      <c r="E37">
        <v>1.1120076849183473</v>
      </c>
    </row>
    <row r="39" spans="1:8">
      <c r="A39" s="2" t="s">
        <v>4</v>
      </c>
      <c r="B39">
        <f>AVERAGE(B35:B37)/AVERAGE(B35:B37)</f>
        <v>1</v>
      </c>
      <c r="C39">
        <f>AVERAGE(C35:C37)/D33</f>
        <v>1.2935420592247866</v>
      </c>
      <c r="D39">
        <f>AVERAGE(D35:D37)/D33</f>
        <v>0.88267189672291657</v>
      </c>
      <c r="E39">
        <f>AVERAGE(E35:E37)/D33</f>
        <v>0.85873714328969863</v>
      </c>
    </row>
    <row r="40" spans="1:8">
      <c r="A40" s="2" t="s">
        <v>29</v>
      </c>
      <c r="B40">
        <f>STDEV(B35:B37)/D33</f>
        <v>0.49194396121638406</v>
      </c>
      <c r="C40">
        <f>STDEV(C35:C37)/D33</f>
        <v>0.31165936779969722</v>
      </c>
      <c r="D40">
        <f>STDEV(D35:D37)/D33</f>
        <v>0.28145850781884024</v>
      </c>
      <c r="E40">
        <f>STDEV(E35:E37)/D33</f>
        <v>0.45834497605285374</v>
      </c>
    </row>
    <row r="41" spans="1:8">
      <c r="A41" s="2"/>
    </row>
    <row r="43" spans="1:8">
      <c r="B43" s="2" t="s">
        <v>19</v>
      </c>
      <c r="D43">
        <f>AVERAGE(B45:B47)</f>
        <v>1.1195857830824645</v>
      </c>
    </row>
    <row r="44" spans="1:8">
      <c r="B44" s="2" t="s">
        <v>0</v>
      </c>
      <c r="C44" s="2" t="s">
        <v>2</v>
      </c>
      <c r="D44" s="2" t="s">
        <v>1</v>
      </c>
      <c r="E44" s="2" t="s">
        <v>3</v>
      </c>
    </row>
    <row r="45" spans="1:8">
      <c r="B45">
        <v>1.4030445298050931</v>
      </c>
      <c r="C45">
        <v>1.1075643386005114</v>
      </c>
      <c r="D45">
        <v>1.590667678300455</v>
      </c>
      <c r="E45">
        <v>1.1253252935576006</v>
      </c>
    </row>
    <row r="46" spans="1:8">
      <c r="B46">
        <v>1.1543669464118398</v>
      </c>
      <c r="C46">
        <v>1.1090607101947307</v>
      </c>
      <c r="D46">
        <v>1.0719886986103904</v>
      </c>
      <c r="E46">
        <v>1.0960875466983795</v>
      </c>
    </row>
    <row r="47" spans="1:8">
      <c r="B47">
        <v>0.80134587303046101</v>
      </c>
      <c r="C47">
        <v>1.4831265220920793</v>
      </c>
      <c r="D47">
        <v>1.046150788580839</v>
      </c>
      <c r="E47">
        <v>1.7940826128722374</v>
      </c>
    </row>
    <row r="49" spans="1:8">
      <c r="A49" s="2" t="s">
        <v>4</v>
      </c>
      <c r="B49">
        <f>AVERAGE(B45:B47)/AVERAGE(B45:B47)</f>
        <v>1</v>
      </c>
      <c r="C49">
        <f>AVERAGE(C45:C47)/D43</f>
        <v>1.1015239227437301</v>
      </c>
      <c r="D49">
        <f>AVERAGE(D45:D47)/D43</f>
        <v>1.1042200373071689</v>
      </c>
      <c r="E49">
        <f>AVERAGE(E45:E47)/D43</f>
        <v>1.1955300831803108</v>
      </c>
    </row>
    <row r="50" spans="1:8">
      <c r="A50" s="2" t="s">
        <v>29</v>
      </c>
      <c r="B50">
        <f>STDEV(B45:B47)/D43</f>
        <v>0.2700583247624978</v>
      </c>
      <c r="C50">
        <f>STDEV(C45:C47)/D43</f>
        <v>0.19328599838766505</v>
      </c>
      <c r="D50">
        <f>STDEV(D45:D47)/D43</f>
        <v>0.27437824825754042</v>
      </c>
      <c r="E50">
        <f>STDEV(E45:E47)/D43</f>
        <v>0.3526466422269422</v>
      </c>
    </row>
    <row r="51" spans="1:8">
      <c r="A51" s="2"/>
    </row>
    <row r="53" spans="1:8">
      <c r="B53" s="2" t="s">
        <v>28</v>
      </c>
      <c r="D53">
        <f>AVERAGE(B55:B57)</f>
        <v>1</v>
      </c>
      <c r="H53" s="2"/>
    </row>
    <row r="54" spans="1:8">
      <c r="B54" s="2" t="s">
        <v>0</v>
      </c>
      <c r="C54" s="2" t="s">
        <v>2</v>
      </c>
      <c r="D54" s="2" t="s">
        <v>1</v>
      </c>
      <c r="E54" s="2" t="s">
        <v>3</v>
      </c>
      <c r="H54" s="2"/>
    </row>
    <row r="55" spans="1:8">
      <c r="B55">
        <v>0.82806817220671569</v>
      </c>
      <c r="C55">
        <v>0.71555442781019996</v>
      </c>
      <c r="D55">
        <v>1.0301530914319543</v>
      </c>
      <c r="E55">
        <v>1.3020806901801567</v>
      </c>
    </row>
    <row r="56" spans="1:8">
      <c r="B56">
        <v>1.0362429163494882</v>
      </c>
      <c r="C56">
        <v>1.379789393554935</v>
      </c>
      <c r="D56">
        <v>1.2074558064788965</v>
      </c>
      <c r="E56">
        <v>0.90926583777383019</v>
      </c>
    </row>
    <row r="57" spans="1:8">
      <c r="B57">
        <v>1.135688911443796</v>
      </c>
      <c r="C57">
        <v>1.4636725027488793</v>
      </c>
      <c r="D57">
        <v>0.96166370633510945</v>
      </c>
      <c r="E57">
        <v>0.84995348050410213</v>
      </c>
    </row>
    <row r="59" spans="1:8">
      <c r="A59" s="2" t="s">
        <v>4</v>
      </c>
      <c r="B59">
        <f>AVERAGE(B55:B57)/AVERAGE(B55:B57)</f>
        <v>1</v>
      </c>
      <c r="C59">
        <f>AVERAGE(C55:C57)/D53</f>
        <v>1.1863387747046714</v>
      </c>
      <c r="D59">
        <f>AVERAGE(D55:D57)/D53</f>
        <v>1.0664242014153202</v>
      </c>
      <c r="E59">
        <f>AVERAGE(E55:E57)/D53</f>
        <v>1.0204333361526963</v>
      </c>
    </row>
    <row r="60" spans="1:8">
      <c r="A60" s="2" t="s">
        <v>29</v>
      </c>
      <c r="B60">
        <f>STDEV(B55:B57)/D53</f>
        <v>0.15698022659344385</v>
      </c>
      <c r="C60">
        <f>STDEV(C55:C57)/D53</f>
        <v>0.40986280626894128</v>
      </c>
      <c r="D60">
        <f>STDEV(D55:D57)/D53</f>
        <v>0.12684689270077573</v>
      </c>
      <c r="E60">
        <f>STDEV(E55:E57)/D53</f>
        <v>0.24571001801763201</v>
      </c>
    </row>
    <row r="61" spans="1:8">
      <c r="A61" s="2"/>
    </row>
    <row r="63" spans="1:8">
      <c r="B63" s="2" t="s">
        <v>20</v>
      </c>
      <c r="D63">
        <f>AVERAGE(B65:B67)</f>
        <v>1</v>
      </c>
    </row>
    <row r="64" spans="1:8">
      <c r="B64" s="2" t="s">
        <v>0</v>
      </c>
      <c r="C64" s="2" t="s">
        <v>2</v>
      </c>
      <c r="D64" s="2" t="s">
        <v>1</v>
      </c>
      <c r="E64" s="2" t="s">
        <v>3</v>
      </c>
    </row>
    <row r="65" spans="1:5">
      <c r="B65">
        <v>0.748873348873349</v>
      </c>
      <c r="C65">
        <v>2.2711732711732653</v>
      </c>
      <c r="D65">
        <v>1.4657342657342636</v>
      </c>
      <c r="E65">
        <v>1.7196581196581144</v>
      </c>
    </row>
    <row r="66" spans="1:5">
      <c r="B66">
        <v>1.2358974358974368</v>
      </c>
      <c r="C66">
        <v>2.1462315462315358</v>
      </c>
      <c r="D66">
        <v>1.7047397047396946</v>
      </c>
      <c r="E66">
        <v>1.1508935508935481</v>
      </c>
    </row>
    <row r="67" spans="1:5">
      <c r="B67">
        <v>1.0152292152292144</v>
      </c>
      <c r="C67">
        <v>2.8543900543900445</v>
      </c>
      <c r="D67">
        <v>1.8680652680652599</v>
      </c>
      <c r="E67">
        <v>0.68842268842268728</v>
      </c>
    </row>
    <row r="69" spans="1:5">
      <c r="A69" s="2" t="s">
        <v>4</v>
      </c>
      <c r="B69">
        <f>AVERAGE(B65:B67)/AVERAGE(B65:B67)</f>
        <v>1</v>
      </c>
      <c r="C69">
        <f>AVERAGE(C65:C67)/D63</f>
        <v>2.4239316239316153</v>
      </c>
      <c r="D69">
        <f>AVERAGE(D65:D67)/D63</f>
        <v>1.6795130795130728</v>
      </c>
      <c r="E69">
        <f>AVERAGE(E65:E67)/D63</f>
        <v>1.1863247863247832</v>
      </c>
    </row>
    <row r="70" spans="1:5">
      <c r="A70" s="2" t="s">
        <v>29</v>
      </c>
      <c r="B70">
        <f>STDEV(B65:B67)/D63</f>
        <v>0.24386894448204163</v>
      </c>
      <c r="C70">
        <f>STDEV(C65:C67)/D63</f>
        <v>0.37798604990449275</v>
      </c>
      <c r="D70">
        <f>STDEV(D65:D67)/D63</f>
        <v>0.20234832795061189</v>
      </c>
      <c r="E70">
        <f>STDEV(E65:E67)/D63</f>
        <v>0.51652991974518425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G6"/>
  <sheetViews>
    <sheetView workbookViewId="0">
      <selection activeCell="H12" sqref="H12"/>
    </sheetView>
  </sheetViews>
  <sheetFormatPr defaultRowHeight="15"/>
  <cols>
    <col min="1" max="1" width="17.7109375" bestFit="1" customWidth="1"/>
    <col min="2" max="4" width="9.140625" style="1"/>
  </cols>
  <sheetData>
    <row r="2" spans="1:7">
      <c r="F2" s="2" t="s">
        <v>4</v>
      </c>
      <c r="G2" s="3" t="s">
        <v>5</v>
      </c>
    </row>
    <row r="3" spans="1:7">
      <c r="A3" s="2" t="s">
        <v>0</v>
      </c>
      <c r="B3" s="1">
        <v>1.7500000000000002E-2</v>
      </c>
      <c r="C3" s="1">
        <v>1.17E-2</v>
      </c>
      <c r="D3" s="1">
        <v>1.4E-2</v>
      </c>
      <c r="F3" s="1">
        <f>AVERAGE(B3:D3)</f>
        <v>1.4400000000000001E-2</v>
      </c>
      <c r="G3" s="1">
        <f>STDEV(B3:D3)</f>
        <v>2.9206163733020473E-3</v>
      </c>
    </row>
    <row r="4" spans="1:7">
      <c r="A4" s="2" t="s">
        <v>1</v>
      </c>
      <c r="B4" s="1">
        <v>1.26E-2</v>
      </c>
      <c r="C4" s="1">
        <v>1.9599999999999999E-2</v>
      </c>
      <c r="D4" s="1">
        <v>6.8000000000000005E-3</v>
      </c>
      <c r="F4" s="1">
        <f>AVERAGE(B4:D4)</f>
        <v>1.2999999999999999E-2</v>
      </c>
      <c r="G4" s="1">
        <f>STDEV(B4:D4)</f>
        <v>6.4093681435848284E-3</v>
      </c>
    </row>
    <row r="5" spans="1:7">
      <c r="A5" s="2" t="s">
        <v>2</v>
      </c>
      <c r="B5" s="1">
        <v>7.6E-3</v>
      </c>
      <c r="C5" s="1">
        <v>2.0900000000000002E-2</v>
      </c>
      <c r="D5" s="1">
        <v>1.0699999999999999E-2</v>
      </c>
      <c r="F5" s="1">
        <f>AVERAGE(B5:D5)</f>
        <v>1.3066666666666666E-2</v>
      </c>
      <c r="G5" s="1">
        <f>STDEV(B5:D5)</f>
        <v>6.9586876157313841E-3</v>
      </c>
    </row>
    <row r="6" spans="1:7">
      <c r="A6" s="2" t="s">
        <v>3</v>
      </c>
      <c r="B6" s="1">
        <v>6.3999999999999994E-3</v>
      </c>
      <c r="C6" s="1">
        <v>8.4000000000000012E-3</v>
      </c>
      <c r="D6" s="1">
        <v>1.6399999999999998E-2</v>
      </c>
      <c r="F6" s="1">
        <f>AVERAGE(B6:D6)</f>
        <v>1.04E-2</v>
      </c>
      <c r="G6" s="1">
        <f>STDEV(B6:D6)</f>
        <v>5.2915026221291815E-3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E9"/>
  <sheetViews>
    <sheetView workbookViewId="0">
      <selection activeCell="F10" sqref="F10"/>
    </sheetView>
  </sheetViews>
  <sheetFormatPr defaultRowHeight="15"/>
  <sheetData>
    <row r="2" spans="1:5">
      <c r="B2" s="2" t="s">
        <v>41</v>
      </c>
      <c r="D2">
        <f>AVERAGE(B4:B6)</f>
        <v>0.10431152483485655</v>
      </c>
    </row>
    <row r="3" spans="1:5">
      <c r="B3" s="2" t="s">
        <v>0</v>
      </c>
      <c r="C3" s="2" t="s">
        <v>2</v>
      </c>
      <c r="D3" s="2" t="s">
        <v>1</v>
      </c>
      <c r="E3" s="2" t="s">
        <v>3</v>
      </c>
    </row>
    <row r="4" spans="1:5">
      <c r="B4">
        <v>0.10260663507109016</v>
      </c>
      <c r="C4">
        <v>9.9551079834990966E-2</v>
      </c>
      <c r="D4">
        <v>0.12704481712552212</v>
      </c>
      <c r="E4">
        <v>0.13946820627626519</v>
      </c>
    </row>
    <row r="5" spans="1:5">
      <c r="B5">
        <v>0.11045602794449702</v>
      </c>
      <c r="C5">
        <v>0.10435651811745121</v>
      </c>
      <c r="D5">
        <v>0.13368413732353548</v>
      </c>
      <c r="E5">
        <v>0.11667193808256869</v>
      </c>
    </row>
    <row r="6" spans="1:5">
      <c r="B6">
        <v>9.9871911488982446E-2</v>
      </c>
      <c r="C6">
        <v>0.10314702530844215</v>
      </c>
      <c r="D6">
        <v>0.12483102098897177</v>
      </c>
      <c r="E6">
        <v>0.10061034125369447</v>
      </c>
    </row>
    <row r="8" spans="1:5">
      <c r="A8" s="2" t="s">
        <v>4</v>
      </c>
      <c r="B8">
        <f>AVERAGE(B4:B6)/AVERAGE(B4:B6)</f>
        <v>1</v>
      </c>
      <c r="C8">
        <f>AVERAGE(C4:C6)/D2</f>
        <v>0.9812102857186864</v>
      </c>
      <c r="D8">
        <f>AVERAGE(D4:D6)/D2</f>
        <v>1.2320785456462855</v>
      </c>
      <c r="E8">
        <f>AVERAGE(E4:E6)/D2</f>
        <v>1.1400162036340247</v>
      </c>
    </row>
    <row r="9" spans="1:5">
      <c r="A9" s="2" t="s">
        <v>29</v>
      </c>
      <c r="B9">
        <f>STDEV(B4:B6)/D2</f>
        <v>5.2670753812209557E-2</v>
      </c>
      <c r="C9">
        <f>STDEV(C4:C6)/D2</f>
        <v>2.3962175668516796E-2</v>
      </c>
      <c r="D9">
        <f>STDEV(D4:D6)/D2</f>
        <v>4.4167938655276691E-2</v>
      </c>
      <c r="E9">
        <f>STDEV(E4:E6)/D2</f>
        <v>0.18718889274308967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B33" sqref="B33"/>
    </sheetView>
  </sheetViews>
  <sheetFormatPr defaultRowHeight="15"/>
  <cols>
    <col min="7" max="7" width="11" bestFit="1" customWidth="1"/>
  </cols>
  <sheetData>
    <row r="1" spans="1:17">
      <c r="B1" s="2" t="s">
        <v>30</v>
      </c>
      <c r="N1" s="2"/>
    </row>
    <row r="2" spans="1:17">
      <c r="B2" s="2" t="s">
        <v>0</v>
      </c>
      <c r="C2" s="2" t="s">
        <v>2</v>
      </c>
      <c r="D2" s="2" t="s">
        <v>1</v>
      </c>
      <c r="E2" s="2" t="s">
        <v>3</v>
      </c>
      <c r="N2" s="2"/>
      <c r="O2" s="2"/>
      <c r="P2" s="2"/>
      <c r="Q2" s="2"/>
    </row>
    <row r="3" spans="1:17">
      <c r="B3">
        <v>1</v>
      </c>
      <c r="C3">
        <v>0.59649581970867016</v>
      </c>
      <c r="D3">
        <v>1.2486521658965015</v>
      </c>
      <c r="E3">
        <v>0.83182662706707566</v>
      </c>
    </row>
    <row r="4" spans="1:17">
      <c r="B4">
        <v>1</v>
      </c>
      <c r="C4">
        <v>0.5044222939772568</v>
      </c>
      <c r="D4">
        <v>1.1212561621997017</v>
      </c>
      <c r="E4">
        <v>0.67699483636539937</v>
      </c>
    </row>
    <row r="5" spans="1:17">
      <c r="B5">
        <v>1</v>
      </c>
      <c r="C5">
        <v>0.5714285714285714</v>
      </c>
      <c r="D5">
        <v>1.1845238095238095</v>
      </c>
      <c r="E5">
        <v>0.80952380952380953</v>
      </c>
    </row>
    <row r="7" spans="1:17">
      <c r="A7" s="2" t="s">
        <v>4</v>
      </c>
      <c r="B7">
        <f>AVERAGE(B3:B5)</f>
        <v>1</v>
      </c>
      <c r="C7">
        <f t="shared" ref="C7" si="0">AVERAGE(C3:C5)</f>
        <v>0.55744889503816608</v>
      </c>
      <c r="D7">
        <f>AVERAGE(D3:D5)</f>
        <v>1.1848107125400043</v>
      </c>
      <c r="E7">
        <f>AVERAGE(E3:E5)</f>
        <v>0.77278175765209489</v>
      </c>
    </row>
    <row r="8" spans="1:17">
      <c r="A8" s="2" t="s">
        <v>29</v>
      </c>
      <c r="B8">
        <f>STDEV(B3:B5)</f>
        <v>0</v>
      </c>
      <c r="C8">
        <f t="shared" ref="C8" si="1">STDEV(C3:C5)</f>
        <v>4.7602069798892387E-2</v>
      </c>
      <c r="D8">
        <f>STDEV(D3:D5)</f>
        <v>6.3698486437938434E-2</v>
      </c>
      <c r="E8">
        <f>STDEV(E3:E5)</f>
        <v>8.3700087423966743E-2</v>
      </c>
    </row>
    <row r="9" spans="1:17">
      <c r="A9" s="2"/>
    </row>
    <row r="10" spans="1:17">
      <c r="A10" s="2"/>
    </row>
    <row r="11" spans="1:17">
      <c r="B11" s="2" t="s">
        <v>37</v>
      </c>
    </row>
    <row r="12" spans="1:17">
      <c r="B12" s="2" t="s">
        <v>0</v>
      </c>
      <c r="C12" s="2" t="s">
        <v>2</v>
      </c>
      <c r="D12" s="2" t="s">
        <v>1</v>
      </c>
      <c r="E12" s="2" t="s">
        <v>3</v>
      </c>
    </row>
    <row r="13" spans="1:17">
      <c r="B13">
        <v>1</v>
      </c>
      <c r="C13">
        <v>1.8412110055733437</v>
      </c>
      <c r="D13">
        <v>0.86272194829739512</v>
      </c>
      <c r="E13">
        <v>1.4736858377016973</v>
      </c>
    </row>
    <row r="14" spans="1:17">
      <c r="B14">
        <v>1</v>
      </c>
      <c r="C14">
        <v>1.6193284438839104</v>
      </c>
      <c r="D14">
        <v>0.8024702485617089</v>
      </c>
      <c r="E14">
        <v>1.4659281378814406</v>
      </c>
    </row>
    <row r="15" spans="1:17">
      <c r="B15">
        <v>1</v>
      </c>
      <c r="C15">
        <v>1.6214430583714561</v>
      </c>
      <c r="D15">
        <v>0.62850623536826489</v>
      </c>
      <c r="E15">
        <v>1.2372439121857783</v>
      </c>
    </row>
    <row r="18" spans="1:5">
      <c r="A18" s="2" t="s">
        <v>4</v>
      </c>
      <c r="B18">
        <f>AVERAGE(B13:B15)</f>
        <v>1</v>
      </c>
      <c r="C18">
        <f t="shared" ref="C18:D18" si="2">AVERAGE(C13:C15)</f>
        <v>1.6939941692762368</v>
      </c>
      <c r="D18">
        <f t="shared" si="2"/>
        <v>0.76456614407578949</v>
      </c>
      <c r="E18">
        <f>AVERAGE(E13:E16)</f>
        <v>1.3922859625896387</v>
      </c>
    </row>
    <row r="19" spans="1:5">
      <c r="A19" s="2" t="s">
        <v>29</v>
      </c>
      <c r="B19">
        <f>STDEV(B13:B15)</f>
        <v>0</v>
      </c>
      <c r="C19">
        <f t="shared" ref="C19:D19" si="3">STDEV(C13:C15)</f>
        <v>0.12749790416161449</v>
      </c>
      <c r="D19">
        <f t="shared" si="3"/>
        <v>0.12162150672633888</v>
      </c>
      <c r="E19">
        <f>STDEV(E13:E16)</f>
        <v>0.13432636942052883</v>
      </c>
    </row>
    <row r="20" spans="1:5">
      <c r="A20" s="2"/>
    </row>
    <row r="21" spans="1:5">
      <c r="A21" s="2"/>
    </row>
    <row r="22" spans="1:5">
      <c r="B22" s="2" t="s">
        <v>38</v>
      </c>
    </row>
    <row r="23" spans="1:5">
      <c r="B23" s="2" t="s">
        <v>0</v>
      </c>
      <c r="C23" s="2" t="s">
        <v>2</v>
      </c>
      <c r="D23" s="2" t="s">
        <v>1</v>
      </c>
      <c r="E23" s="2" t="s">
        <v>3</v>
      </c>
    </row>
    <row r="24" spans="1:5">
      <c r="B24">
        <v>1</v>
      </c>
      <c r="C24">
        <v>1.4621016092539116</v>
      </c>
      <c r="D24">
        <v>0.89495070649885355</v>
      </c>
      <c r="E24">
        <v>1.0039500800082042</v>
      </c>
    </row>
    <row r="25" spans="1:5">
      <c r="B25">
        <v>1</v>
      </c>
      <c r="C25">
        <v>1.4307799989703596</v>
      </c>
      <c r="D25">
        <v>0.88427767211155017</v>
      </c>
      <c r="E25">
        <v>1.1443561606354791</v>
      </c>
    </row>
    <row r="26" spans="1:5">
      <c r="B26">
        <v>1</v>
      </c>
      <c r="C26">
        <v>1.47596585804133</v>
      </c>
      <c r="D26">
        <v>0.79948337825696336</v>
      </c>
      <c r="E26">
        <v>1.117</v>
      </c>
    </row>
    <row r="28" spans="1:5">
      <c r="A28" s="2" t="s">
        <v>4</v>
      </c>
      <c r="B28">
        <f>AVERAGE(B24:B26)</f>
        <v>1</v>
      </c>
      <c r="C28">
        <f>AVERAGE(C24:C26)</f>
        <v>1.4562824887552004</v>
      </c>
      <c r="D28">
        <f>AVERAGE(D24:D26)</f>
        <v>0.8595705856224557</v>
      </c>
      <c r="E28">
        <f>AVERAGE(E24:E26)</f>
        <v>1.0884354135478944</v>
      </c>
    </row>
    <row r="29" spans="1:5">
      <c r="A29" s="2" t="s">
        <v>29</v>
      </c>
      <c r="B29">
        <f>STDEV(B24:B26)</f>
        <v>0</v>
      </c>
      <c r="C29">
        <f>STDEV(C24:C26)</f>
        <v>2.3148155164705683E-2</v>
      </c>
      <c r="D29">
        <f>STDEV(D24:D26)</f>
        <v>5.2309968289950548E-2</v>
      </c>
      <c r="E29">
        <f>STDEV(E24:E26)</f>
        <v>7.4433987993811956E-2</v>
      </c>
    </row>
    <row r="30" spans="1:5">
      <c r="A30" s="2"/>
    </row>
    <row r="31" spans="1:5">
      <c r="A31" s="2"/>
    </row>
    <row r="32" spans="1:5">
      <c r="B32" s="2" t="s">
        <v>39</v>
      </c>
    </row>
    <row r="33" spans="1:5">
      <c r="B33" s="2" t="s">
        <v>0</v>
      </c>
      <c r="C33" s="2" t="s">
        <v>2</v>
      </c>
      <c r="D33" s="2" t="s">
        <v>1</v>
      </c>
      <c r="E33" s="2" t="s">
        <v>3</v>
      </c>
    </row>
    <row r="34" spans="1:5">
      <c r="B34">
        <v>1</v>
      </c>
      <c r="C34">
        <v>1.452446159949454</v>
      </c>
      <c r="D34">
        <v>0.65095081322785131</v>
      </c>
      <c r="E34">
        <v>1.1170794465607401</v>
      </c>
    </row>
    <row r="35" spans="1:5">
      <c r="B35">
        <v>1</v>
      </c>
      <c r="C35">
        <v>1.544372990353698</v>
      </c>
      <c r="D35">
        <v>0.85787781350482328</v>
      </c>
      <c r="E35">
        <v>1.34347266881029</v>
      </c>
    </row>
    <row r="36" spans="1:5">
      <c r="B36">
        <v>1</v>
      </c>
      <c r="C36">
        <v>1.2730580137659784</v>
      </c>
      <c r="D36">
        <v>0.91907571288102263</v>
      </c>
      <c r="E36">
        <v>1.0589786135693215</v>
      </c>
    </row>
    <row r="38" spans="1:5">
      <c r="A38" s="2" t="s">
        <v>4</v>
      </c>
      <c r="B38">
        <f>AVERAGE(B34:B36)</f>
        <v>1</v>
      </c>
      <c r="C38">
        <f>AVERAGE(C34:C36)</f>
        <v>1.4232923880230437</v>
      </c>
      <c r="D38">
        <f>AVERAGE(D34:D36)</f>
        <v>0.80930144653789904</v>
      </c>
      <c r="E38">
        <f>AVERAGE(E34:E36)</f>
        <v>1.1731769096467837</v>
      </c>
    </row>
    <row r="39" spans="1:5">
      <c r="A39" s="2" t="s">
        <v>29</v>
      </c>
      <c r="B39">
        <f>STDEV(B34:B36)</f>
        <v>0</v>
      </c>
      <c r="C39">
        <f>STDEV(C34:C36)</f>
        <v>0.13798699555882377</v>
      </c>
      <c r="D39">
        <f>STDEV(D34:D36)</f>
        <v>0.14050796427350665</v>
      </c>
      <c r="E39">
        <f>STDEV(E34:E36)</f>
        <v>0.150314373532211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6"/>
  <sheetViews>
    <sheetView workbookViewId="0">
      <selection activeCell="H13" sqref="H13"/>
    </sheetView>
  </sheetViews>
  <sheetFormatPr defaultRowHeight="15"/>
  <cols>
    <col min="1" max="1" width="17.7109375" bestFit="1" customWidth="1"/>
    <col min="2" max="2" width="9.140625" customWidth="1"/>
    <col min="7" max="7" width="9.140625" style="1"/>
  </cols>
  <sheetData>
    <row r="2" spans="1:7">
      <c r="F2" s="2" t="s">
        <v>4</v>
      </c>
      <c r="G2" s="3" t="s">
        <v>5</v>
      </c>
    </row>
    <row r="3" spans="1:7">
      <c r="A3" s="2" t="s">
        <v>0</v>
      </c>
      <c r="B3" s="1">
        <v>2.7400000000000001E-2</v>
      </c>
      <c r="C3" s="1">
        <v>1.43E-2</v>
      </c>
      <c r="D3" s="1">
        <v>2.98E-2</v>
      </c>
      <c r="F3" s="1">
        <f>AVERAGE(B3:D3)</f>
        <v>2.3833333333333335E-2</v>
      </c>
      <c r="G3" s="1">
        <f>STDEV(B3:D3)</f>
        <v>8.3428612198293908E-3</v>
      </c>
    </row>
    <row r="4" spans="1:7">
      <c r="A4" s="2" t="s">
        <v>1</v>
      </c>
      <c r="B4" s="1">
        <v>2.0500000000000001E-2</v>
      </c>
      <c r="C4" s="1">
        <v>3.1399999999999997E-2</v>
      </c>
      <c r="D4" s="1">
        <v>2.1899999999999999E-2</v>
      </c>
      <c r="F4" s="1">
        <f t="shared" ref="F4:F6" si="0">AVERAGE(B4:D4)</f>
        <v>2.46E-2</v>
      </c>
      <c r="G4" s="1">
        <f t="shared" ref="G4:G6" si="1">STDEV(B4:D4)</f>
        <v>5.9304300012730819E-3</v>
      </c>
    </row>
    <row r="5" spans="1:7">
      <c r="A5" s="2" t="s">
        <v>2</v>
      </c>
      <c r="B5" s="1">
        <v>6.0999999999999999E-2</v>
      </c>
      <c r="C5" s="1">
        <v>4.4600000000000001E-2</v>
      </c>
      <c r="D5" s="1">
        <v>3.8600000000000002E-2</v>
      </c>
      <c r="F5" s="1">
        <f t="shared" si="0"/>
        <v>4.8066666666666667E-2</v>
      </c>
      <c r="G5" s="1">
        <f t="shared" si="1"/>
        <v>1.1595401387331708E-2</v>
      </c>
    </row>
    <row r="6" spans="1:7">
      <c r="A6" s="2" t="s">
        <v>3</v>
      </c>
      <c r="B6" s="1">
        <v>2.0299999999999999E-2</v>
      </c>
      <c r="C6" s="1">
        <v>2.1399999999999999E-2</v>
      </c>
      <c r="D6" s="1">
        <v>2.5399999999999999E-2</v>
      </c>
      <c r="F6" s="1">
        <f t="shared" si="0"/>
        <v>2.2366666666666663E-2</v>
      </c>
      <c r="G6" s="1">
        <f t="shared" si="1"/>
        <v>2.6839026311200886E-3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5"/>
  <sheetViews>
    <sheetView zoomScaleNormal="100" workbookViewId="0">
      <selection activeCell="C19" sqref="C19"/>
    </sheetView>
  </sheetViews>
  <sheetFormatPr defaultRowHeight="15"/>
  <sheetData>
    <row r="1" spans="1:20">
      <c r="B1" s="2" t="s">
        <v>7</v>
      </c>
      <c r="C1" s="2"/>
      <c r="D1" s="2"/>
      <c r="E1" s="2"/>
      <c r="G1" s="2"/>
      <c r="H1" s="2"/>
      <c r="I1" s="2"/>
      <c r="J1" s="2"/>
      <c r="L1" s="2"/>
      <c r="M1" s="2"/>
      <c r="N1" s="2"/>
      <c r="O1" s="2"/>
      <c r="Q1" s="2"/>
      <c r="R1" s="2"/>
      <c r="S1" s="2"/>
      <c r="T1" s="2"/>
    </row>
    <row r="2" spans="1:20">
      <c r="B2" s="2" t="s">
        <v>0</v>
      </c>
      <c r="C2" s="2" t="s">
        <v>1</v>
      </c>
      <c r="D2" s="2" t="s">
        <v>2</v>
      </c>
      <c r="E2" s="2" t="s">
        <v>8</v>
      </c>
      <c r="G2" s="2"/>
      <c r="H2" s="2"/>
      <c r="I2" s="2"/>
      <c r="J2" s="2"/>
      <c r="L2" s="2"/>
      <c r="M2" s="2"/>
      <c r="N2" s="2"/>
      <c r="O2" s="2"/>
      <c r="Q2" s="2"/>
      <c r="R2" s="2"/>
      <c r="S2" s="2"/>
      <c r="T2" s="2"/>
    </row>
    <row r="3" spans="1:20">
      <c r="B3" s="1">
        <v>0.78300000000000003</v>
      </c>
      <c r="C3" s="1">
        <v>0.64600000000000002</v>
      </c>
      <c r="D3" s="1">
        <v>0.55700000000000005</v>
      </c>
      <c r="E3" s="1">
        <v>0.83699999999999997</v>
      </c>
    </row>
    <row r="4" spans="1:20">
      <c r="B4" s="1">
        <v>0.78300000000000003</v>
      </c>
      <c r="C4" s="1">
        <v>0.51300000000000001</v>
      </c>
      <c r="D4" s="1">
        <v>0.68100000000000005</v>
      </c>
      <c r="E4" s="1">
        <v>0.66800000000000004</v>
      </c>
    </row>
    <row r="5" spans="1:20">
      <c r="B5" s="1">
        <v>0.79</v>
      </c>
      <c r="C5" s="1">
        <v>0.68200000000000005</v>
      </c>
      <c r="D5" s="1">
        <v>0.70399999999999996</v>
      </c>
      <c r="E5" s="1">
        <v>0.74</v>
      </c>
    </row>
    <row r="6" spans="1:20">
      <c r="B6" s="1">
        <v>0.77700000000000002</v>
      </c>
      <c r="C6" s="1">
        <v>0.82699999999999996</v>
      </c>
      <c r="D6" s="1">
        <v>0.78500000000000003</v>
      </c>
      <c r="E6" s="1">
        <v>0.50700000000000001</v>
      </c>
    </row>
    <row r="7" spans="1:20">
      <c r="B7" s="1">
        <v>0.52</v>
      </c>
      <c r="C7" s="1"/>
    </row>
    <row r="8" spans="1:20">
      <c r="B8" s="1">
        <v>0.79500000000000004</v>
      </c>
    </row>
    <row r="9" spans="1:20">
      <c r="B9" s="1">
        <v>0.61799999999999999</v>
      </c>
    </row>
    <row r="10" spans="1:20">
      <c r="B10" s="1">
        <v>0.69099999999999995</v>
      </c>
    </row>
    <row r="11" spans="1:20">
      <c r="B11" s="1">
        <v>0.80500000000000005</v>
      </c>
    </row>
    <row r="13" spans="1:20">
      <c r="A13" s="2" t="s">
        <v>4</v>
      </c>
      <c r="B13" s="1">
        <f>AVERAGE(B3:B11)</f>
        <v>0.72911111111111115</v>
      </c>
      <c r="C13" s="1">
        <f t="shared" ref="C13:E13" si="0">AVERAGE(C3:C11)</f>
        <v>0.66700000000000004</v>
      </c>
      <c r="D13" s="1">
        <f t="shared" si="0"/>
        <v>0.68174999999999997</v>
      </c>
      <c r="E13" s="1">
        <f t="shared" si="0"/>
        <v>0.68800000000000006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0" s="1" customFormat="1">
      <c r="A14" s="3" t="s">
        <v>29</v>
      </c>
      <c r="B14" s="1">
        <f>STDEV(B3:B11)</f>
        <v>9.9646179611218424E-2</v>
      </c>
      <c r="C14" s="1">
        <f t="shared" ref="C14:E14" si="1">STDEV(C3:C11)</f>
        <v>0.12907620488171545</v>
      </c>
      <c r="D14" s="1">
        <f t="shared" si="1"/>
        <v>9.4372930440884989E-2</v>
      </c>
      <c r="E14" s="1">
        <f t="shared" si="1"/>
        <v>0.13912344638246035</v>
      </c>
    </row>
    <row r="15" spans="1:20">
      <c r="B15" s="1"/>
      <c r="C15" s="1"/>
      <c r="D15" s="1"/>
      <c r="E1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J19" sqref="J19"/>
    </sheetView>
  </sheetViews>
  <sheetFormatPr defaultRowHeight="15"/>
  <sheetData>
    <row r="1" spans="1:15">
      <c r="B1" s="2" t="s">
        <v>9</v>
      </c>
      <c r="C1" s="2"/>
      <c r="D1" s="2"/>
      <c r="E1" s="2"/>
      <c r="G1" s="2" t="s">
        <v>10</v>
      </c>
      <c r="H1" s="2"/>
      <c r="I1" s="2"/>
      <c r="J1" s="2"/>
      <c r="L1" s="2" t="s">
        <v>11</v>
      </c>
      <c r="M1" s="2"/>
      <c r="N1" s="2"/>
      <c r="O1" s="2"/>
    </row>
    <row r="2" spans="1:15">
      <c r="B2" s="2" t="s">
        <v>0</v>
      </c>
      <c r="C2" s="2" t="s">
        <v>1</v>
      </c>
      <c r="D2" s="2" t="s">
        <v>2</v>
      </c>
      <c r="E2" s="2" t="s">
        <v>8</v>
      </c>
      <c r="G2" s="2" t="s">
        <v>0</v>
      </c>
      <c r="H2" s="2" t="s">
        <v>1</v>
      </c>
      <c r="I2" s="2" t="s">
        <v>2</v>
      </c>
      <c r="J2" s="2" t="s">
        <v>8</v>
      </c>
      <c r="L2" s="2" t="s">
        <v>0</v>
      </c>
      <c r="M2" s="2" t="s">
        <v>1</v>
      </c>
      <c r="N2" s="2" t="s">
        <v>2</v>
      </c>
      <c r="O2" s="2" t="s">
        <v>8</v>
      </c>
    </row>
    <row r="3" spans="1:15">
      <c r="B3" s="1">
        <v>3.7100000000000001E-2</v>
      </c>
      <c r="C3" s="1">
        <v>6.0299999999999999E-2</v>
      </c>
      <c r="D3" s="1">
        <v>2.76E-2</v>
      </c>
      <c r="E3" s="1">
        <v>4.1300000000000003E-2</v>
      </c>
      <c r="G3" s="1">
        <v>1.5E-3</v>
      </c>
      <c r="H3" s="1">
        <v>5.7999999999999996E-3</v>
      </c>
      <c r="I3" s="1">
        <v>3.5000000000000001E-3</v>
      </c>
      <c r="J3" s="1">
        <v>2.0999999999999999E-3</v>
      </c>
      <c r="L3" s="1">
        <v>5.3199999999999997E-2</v>
      </c>
      <c r="M3" s="1">
        <v>7.6300000000000007E-2</v>
      </c>
      <c r="N3" s="1">
        <v>5.7799999999999997E-2</v>
      </c>
      <c r="O3" s="1">
        <v>4.7899999999999998E-2</v>
      </c>
    </row>
    <row r="4" spans="1:15">
      <c r="B4" s="1">
        <v>4.0300000000000002E-2</v>
      </c>
      <c r="C4" s="1">
        <v>5.0200000000000002E-2</v>
      </c>
      <c r="D4" s="1">
        <v>6.7000000000000002E-3</v>
      </c>
      <c r="E4" s="1">
        <v>3.5999999999999997E-2</v>
      </c>
      <c r="G4" s="1">
        <v>2.3E-3</v>
      </c>
      <c r="H4" s="1">
        <v>4.4999999999999997E-3</v>
      </c>
      <c r="I4" s="1">
        <v>8.9999999999999998E-4</v>
      </c>
      <c r="J4" s="1">
        <v>2E-3</v>
      </c>
      <c r="L4" s="1">
        <v>5.1200000000000002E-2</v>
      </c>
      <c r="M4" s="1">
        <v>0.1</v>
      </c>
      <c r="N4" s="1">
        <v>3.4599999999999999E-2</v>
      </c>
      <c r="O4" s="1">
        <v>9.9099999999999994E-2</v>
      </c>
    </row>
    <row r="5" spans="1:15">
      <c r="B5" s="1">
        <v>5.6500000000000002E-2</v>
      </c>
      <c r="C5" s="1">
        <v>4.5100000000000001E-2</v>
      </c>
      <c r="D5" s="1">
        <v>3.85E-2</v>
      </c>
      <c r="E5" s="1">
        <v>5.79E-2</v>
      </c>
      <c r="G5" s="1">
        <v>1.5E-3</v>
      </c>
      <c r="H5" s="1">
        <v>4.0000000000000001E-3</v>
      </c>
      <c r="I5" s="1">
        <v>5.4000000000000003E-3</v>
      </c>
      <c r="J5" s="1">
        <v>2.3999999999999998E-3</v>
      </c>
      <c r="L5" s="1">
        <v>5.21E-2</v>
      </c>
      <c r="M5" s="1">
        <v>0.1</v>
      </c>
      <c r="N5" s="1">
        <v>4.0500000000000001E-2</v>
      </c>
      <c r="O5" s="1">
        <v>4.7E-2</v>
      </c>
    </row>
    <row r="6" spans="1:15">
      <c r="B6" s="1">
        <v>3.9E-2</v>
      </c>
      <c r="C6" s="1">
        <v>5.3400000000000003E-2</v>
      </c>
      <c r="E6" s="1">
        <v>3.4799999999999998E-2</v>
      </c>
      <c r="G6" s="1">
        <v>2.5999999999999999E-3</v>
      </c>
      <c r="H6" s="1">
        <v>3.5000000000000001E-3</v>
      </c>
      <c r="I6" s="1">
        <v>4.1000000000000003E-3</v>
      </c>
      <c r="J6" s="1">
        <v>4.8999999999999998E-3</v>
      </c>
      <c r="L6" s="1">
        <v>8.77E-2</v>
      </c>
      <c r="M6" s="1">
        <v>9.1600000000000001E-2</v>
      </c>
      <c r="O6" s="1">
        <v>8.4500000000000006E-2</v>
      </c>
    </row>
    <row r="7" spans="1:15">
      <c r="B7" s="1">
        <v>4.7600000000000003E-2</v>
      </c>
      <c r="C7" s="1">
        <v>3.9199999999999999E-2</v>
      </c>
      <c r="G7" s="1">
        <v>2.8999999999999998E-3</v>
      </c>
      <c r="H7" s="1">
        <v>3.8E-3</v>
      </c>
      <c r="L7" s="1">
        <v>6.7799999999999999E-2</v>
      </c>
      <c r="M7" s="1">
        <v>8.3000000000000004E-2</v>
      </c>
    </row>
    <row r="8" spans="1:15">
      <c r="B8" s="1">
        <v>4.0899999999999999E-2</v>
      </c>
      <c r="G8" s="1">
        <v>2.7000000000000001E-3</v>
      </c>
      <c r="L8" s="1">
        <v>7.4499999999999997E-2</v>
      </c>
    </row>
    <row r="9" spans="1:15">
      <c r="B9" s="1">
        <v>4.4900000000000002E-2</v>
      </c>
      <c r="G9" s="1">
        <v>2.5000000000000001E-3</v>
      </c>
      <c r="L9" s="1">
        <v>5.7700000000000001E-2</v>
      </c>
    </row>
    <row r="10" spans="1:15">
      <c r="B10" s="1">
        <v>6.3899999999999998E-2</v>
      </c>
      <c r="G10" s="1">
        <v>2.2000000000000001E-3</v>
      </c>
      <c r="L10" s="1">
        <v>5.4899999999999997E-2</v>
      </c>
    </row>
    <row r="11" spans="1:15">
      <c r="B11" s="1">
        <v>3.4200000000000001E-2</v>
      </c>
      <c r="G11" s="1">
        <v>2.3E-3</v>
      </c>
    </row>
    <row r="13" spans="1:15">
      <c r="A13" s="2" t="s">
        <v>4</v>
      </c>
      <c r="B13" s="1">
        <f>AVERAGE(B3:B11)</f>
        <v>4.4933333333333339E-2</v>
      </c>
      <c r="C13" s="1">
        <f t="shared" ref="C13:O13" si="0">AVERAGE(C3:C11)</f>
        <v>4.9640000000000004E-2</v>
      </c>
      <c r="D13" s="1">
        <f t="shared" si="0"/>
        <v>2.4266666666666669E-2</v>
      </c>
      <c r="E13" s="1">
        <f t="shared" si="0"/>
        <v>4.2500000000000003E-2</v>
      </c>
      <c r="F13" s="2" t="s">
        <v>4</v>
      </c>
      <c r="G13" s="1">
        <f t="shared" si="0"/>
        <v>2.2777777777777779E-3</v>
      </c>
      <c r="H13" s="1">
        <f t="shared" si="0"/>
        <v>4.3200000000000001E-3</v>
      </c>
      <c r="I13" s="1">
        <f t="shared" si="0"/>
        <v>3.4749999999999998E-3</v>
      </c>
      <c r="J13" s="1">
        <f t="shared" si="0"/>
        <v>2.8499999999999997E-3</v>
      </c>
      <c r="K13" s="2" t="s">
        <v>4</v>
      </c>
      <c r="L13" s="1">
        <f t="shared" si="0"/>
        <v>6.2387500000000005E-2</v>
      </c>
      <c r="M13" s="1">
        <f t="shared" si="0"/>
        <v>9.018000000000001E-2</v>
      </c>
      <c r="N13" s="1">
        <f t="shared" si="0"/>
        <v>4.4299999999999999E-2</v>
      </c>
      <c r="O13" s="1">
        <f t="shared" si="0"/>
        <v>6.9625000000000006E-2</v>
      </c>
    </row>
    <row r="14" spans="1:15" s="1" customFormat="1">
      <c r="A14" s="3" t="s">
        <v>29</v>
      </c>
      <c r="B14" s="1">
        <f>STDEV(B3:B11)</f>
        <v>9.683362019464084E-3</v>
      </c>
      <c r="C14" s="1">
        <f t="shared" ref="C14:E14" si="1">STDEV(C3:C11)</f>
        <v>8.0263939599299287E-3</v>
      </c>
      <c r="D14" s="1">
        <f t="shared" si="1"/>
        <v>1.6159929867834617E-2</v>
      </c>
      <c r="E14" s="1">
        <f t="shared" si="1"/>
        <v>1.0648004507887839E-2</v>
      </c>
      <c r="F14" s="3" t="s">
        <v>29</v>
      </c>
      <c r="G14" s="1">
        <f>STDEV(G3:G11)</f>
        <v>4.9187848544579007E-4</v>
      </c>
      <c r="H14" s="1">
        <f t="shared" ref="H14:J14" si="2">STDEV(H3:H11)</f>
        <v>9.0388052307813313E-4</v>
      </c>
      <c r="I14" s="1">
        <f t="shared" si="2"/>
        <v>1.8909873963972733E-3</v>
      </c>
      <c r="J14" s="1">
        <f t="shared" si="2"/>
        <v>1.3771952173409065E-3</v>
      </c>
      <c r="K14" s="3" t="s">
        <v>29</v>
      </c>
      <c r="L14" s="1">
        <f>STDEV(L3:L11)</f>
        <v>1.3148431465387767E-2</v>
      </c>
      <c r="M14" s="1">
        <f t="shared" ref="M14:O14" si="3">STDEV(M3:M11)</f>
        <v>1.0477213369975865E-2</v>
      </c>
      <c r="N14" s="1">
        <f t="shared" si="3"/>
        <v>1.2057777573002432E-2</v>
      </c>
      <c r="O14" s="1">
        <f t="shared" si="3"/>
        <v>2.6292632047780966E-2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E11" sqref="E11"/>
    </sheetView>
  </sheetViews>
  <sheetFormatPr defaultRowHeight="15"/>
  <sheetData>
    <row r="1" spans="1:15">
      <c r="B1" s="2" t="s">
        <v>12</v>
      </c>
      <c r="C1" s="2"/>
      <c r="D1" s="2"/>
      <c r="E1" s="2"/>
      <c r="G1" s="2" t="s">
        <v>13</v>
      </c>
      <c r="H1" s="2"/>
      <c r="I1" s="2"/>
      <c r="J1" s="2"/>
      <c r="L1" s="2" t="s">
        <v>14</v>
      </c>
      <c r="M1" s="2"/>
      <c r="N1" s="2"/>
      <c r="O1" s="2"/>
    </row>
    <row r="2" spans="1:15">
      <c r="B2" s="2" t="s">
        <v>0</v>
      </c>
      <c r="C2" s="2" t="s">
        <v>1</v>
      </c>
      <c r="D2" s="2" t="s">
        <v>2</v>
      </c>
      <c r="E2" s="2" t="s">
        <v>8</v>
      </c>
      <c r="G2" s="2" t="s">
        <v>0</v>
      </c>
      <c r="H2" s="2" t="s">
        <v>1</v>
      </c>
      <c r="I2" s="2" t="s">
        <v>2</v>
      </c>
      <c r="J2" s="2" t="s">
        <v>8</v>
      </c>
      <c r="L2" s="2" t="s">
        <v>0</v>
      </c>
      <c r="M2" s="2" t="s">
        <v>1</v>
      </c>
      <c r="N2" s="2" t="s">
        <v>2</v>
      </c>
      <c r="O2" s="2" t="s">
        <v>8</v>
      </c>
    </row>
    <row r="3" spans="1:15">
      <c r="B3" s="1">
        <v>0.28499999999999998</v>
      </c>
      <c r="C3" s="1">
        <v>0.20399999999999999</v>
      </c>
      <c r="D3" s="1">
        <v>0.83399999999999996</v>
      </c>
      <c r="E3" s="1">
        <v>0.28199999999999997</v>
      </c>
      <c r="G3" s="1">
        <v>0.54</v>
      </c>
      <c r="H3" s="1">
        <v>0.54300000000000004</v>
      </c>
      <c r="I3" s="1">
        <v>0.11700000000000001</v>
      </c>
      <c r="J3" s="1">
        <v>0.52600000000000002</v>
      </c>
      <c r="L3" s="1">
        <v>0.14799999999999999</v>
      </c>
      <c r="M3" s="1">
        <v>0.22500000000000001</v>
      </c>
      <c r="N3" s="1">
        <v>0.17</v>
      </c>
      <c r="O3" s="1">
        <v>0.17699999999999999</v>
      </c>
    </row>
    <row r="4" spans="1:15">
      <c r="B4" s="1">
        <v>0.23</v>
      </c>
      <c r="C4" s="1">
        <v>0.22</v>
      </c>
      <c r="D4" s="1">
        <v>0.46400000000000002</v>
      </c>
      <c r="E4" s="1">
        <v>0.245</v>
      </c>
      <c r="G4" s="1">
        <v>0.55100000000000005</v>
      </c>
      <c r="H4" s="1">
        <v>0.64700000000000002</v>
      </c>
      <c r="I4" s="1">
        <v>0.315</v>
      </c>
      <c r="J4" s="1">
        <v>0.58799999999999997</v>
      </c>
      <c r="L4" s="1">
        <v>0.17699999999999999</v>
      </c>
      <c r="M4" s="1">
        <v>0.11799999999999999</v>
      </c>
      <c r="N4" s="1">
        <v>0.14399999999999999</v>
      </c>
      <c r="O4" s="1">
        <v>0.184</v>
      </c>
    </row>
    <row r="5" spans="1:15">
      <c r="B5" s="1">
        <v>0.215</v>
      </c>
      <c r="C5" s="1">
        <v>0.18</v>
      </c>
      <c r="D5" s="1">
        <v>0.46899999999999997</v>
      </c>
      <c r="E5" s="1">
        <v>0.193</v>
      </c>
      <c r="G5" s="1">
        <v>0.48199999999999998</v>
      </c>
      <c r="H5" s="1">
        <v>0.57399999999999995</v>
      </c>
      <c r="I5" s="1">
        <v>0.28999999999999998</v>
      </c>
      <c r="J5" s="1">
        <v>0.64200000000000002</v>
      </c>
      <c r="L5" s="1">
        <v>0.20300000000000001</v>
      </c>
      <c r="M5" s="1">
        <v>0.222</v>
      </c>
      <c r="N5" s="1">
        <v>0.185</v>
      </c>
      <c r="O5" s="1">
        <v>0.15</v>
      </c>
    </row>
    <row r="6" spans="1:15">
      <c r="B6" s="1">
        <v>0.28699999999999998</v>
      </c>
      <c r="G6" s="1">
        <v>0.442</v>
      </c>
      <c r="L6" s="1">
        <v>0.23200000000000001</v>
      </c>
    </row>
    <row r="7" spans="1:15">
      <c r="B7" s="1">
        <v>0.33200000000000002</v>
      </c>
      <c r="G7" s="1">
        <v>0.39300000000000002</v>
      </c>
      <c r="L7" s="1">
        <v>0.221</v>
      </c>
    </row>
    <row r="8" spans="1:15">
      <c r="B8" s="1">
        <v>0.20399999999999999</v>
      </c>
      <c r="G8" s="1">
        <v>0.59599999999999997</v>
      </c>
      <c r="L8" s="1">
        <v>0.158</v>
      </c>
    </row>
    <row r="9" spans="1:15">
      <c r="B9" s="1">
        <v>0.251</v>
      </c>
      <c r="G9" s="1">
        <v>0.50700000000000001</v>
      </c>
      <c r="L9" s="1">
        <v>0.189</v>
      </c>
    </row>
    <row r="10" spans="1:15">
      <c r="B10" s="1">
        <v>0.24199999999999999</v>
      </c>
      <c r="G10" s="1">
        <v>0.52300000000000002</v>
      </c>
      <c r="L10" s="1">
        <v>0.17899999999999999</v>
      </c>
    </row>
    <row r="13" spans="1:15">
      <c r="A13" s="2" t="s">
        <v>4</v>
      </c>
      <c r="B13" s="1">
        <f>AVERAGE(B3:B11)</f>
        <v>0.25574999999999998</v>
      </c>
      <c r="C13" s="1">
        <f t="shared" ref="C13:O13" si="0">AVERAGE(C3:C11)</f>
        <v>0.20133333333333334</v>
      </c>
      <c r="D13" s="1">
        <f>AVERAGE(D3:D11)</f>
        <v>0.58899999999999997</v>
      </c>
      <c r="E13" s="1">
        <f t="shared" si="0"/>
        <v>0.24</v>
      </c>
      <c r="F13" s="2" t="s">
        <v>4</v>
      </c>
      <c r="G13" s="1">
        <f t="shared" si="0"/>
        <v>0.50425000000000009</v>
      </c>
      <c r="H13" s="1">
        <f t="shared" si="0"/>
        <v>0.58799999999999997</v>
      </c>
      <c r="I13" s="1">
        <f t="shared" si="0"/>
        <v>0.24066666666666667</v>
      </c>
      <c r="J13" s="1">
        <f>AVERAGE(J3:J11)</f>
        <v>0.58533333333333326</v>
      </c>
      <c r="K13" s="2" t="s">
        <v>4</v>
      </c>
      <c r="L13" s="1">
        <f t="shared" si="0"/>
        <v>0.18837500000000001</v>
      </c>
      <c r="M13" s="1">
        <f t="shared" si="0"/>
        <v>0.18833333333333332</v>
      </c>
      <c r="N13" s="1">
        <f>AVERAGE(N3:N11)</f>
        <v>0.16633333333333333</v>
      </c>
      <c r="O13" s="1">
        <f t="shared" si="0"/>
        <v>0.17033333333333334</v>
      </c>
    </row>
    <row r="14" spans="1:15" s="1" customFormat="1">
      <c r="A14" s="3" t="s">
        <v>29</v>
      </c>
      <c r="B14" s="1">
        <f>STDEV(B3:B11)</f>
        <v>4.2861071248528448E-2</v>
      </c>
      <c r="C14" s="1">
        <f t="shared" ref="C14:E14" si="1">STDEV(C3:C11)</f>
        <v>2.0132891827388508E-2</v>
      </c>
      <c r="D14" s="1">
        <f>STDEV(D3:D11)</f>
        <v>0.21219095173922942</v>
      </c>
      <c r="E14" s="1">
        <f t="shared" si="1"/>
        <v>4.4710177812216326E-2</v>
      </c>
      <c r="F14" s="3" t="s">
        <v>29</v>
      </c>
      <c r="G14" s="1">
        <f>STDEV(G3:G11)</f>
        <v>6.4351157165752321E-2</v>
      </c>
      <c r="H14" s="1">
        <f t="shared" ref="H14:J14" si="2">STDEV(H3:H11)</f>
        <v>5.3394756296851462E-2</v>
      </c>
      <c r="I14" s="1">
        <f t="shared" si="2"/>
        <v>0.10782547627223053</v>
      </c>
      <c r="J14" s="1">
        <f t="shared" si="2"/>
        <v>5.8045958802774945E-2</v>
      </c>
      <c r="K14" s="3" t="s">
        <v>29</v>
      </c>
      <c r="L14" s="1">
        <f>STDEV(L3:L11)</f>
        <v>2.9159352824485809E-2</v>
      </c>
      <c r="M14" s="1">
        <f t="shared" ref="M14:O14" si="3">STDEV(M3:M11)</f>
        <v>6.0928920336186312E-2</v>
      </c>
      <c r="N14" s="1">
        <f t="shared" si="3"/>
        <v>2.0744477176668764E-2</v>
      </c>
      <c r="O14" s="1">
        <f t="shared" si="3"/>
        <v>1.7953644012660138E-2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T16"/>
  <sheetViews>
    <sheetView workbookViewId="0">
      <selection activeCell="G20" sqref="G20"/>
    </sheetView>
  </sheetViews>
  <sheetFormatPr defaultRowHeight="15"/>
  <sheetData>
    <row r="2" spans="1:20">
      <c r="B2" s="2" t="s">
        <v>0</v>
      </c>
      <c r="C2" s="2"/>
      <c r="D2" s="2"/>
      <c r="E2" s="2"/>
      <c r="G2" s="2" t="s">
        <v>1</v>
      </c>
      <c r="L2" s="2" t="s">
        <v>2</v>
      </c>
      <c r="M2" s="2"/>
      <c r="N2" s="2"/>
      <c r="O2" s="2"/>
      <c r="P2" s="2"/>
      <c r="Q2" s="2" t="s">
        <v>25</v>
      </c>
      <c r="R2" s="2"/>
      <c r="S2" s="2"/>
      <c r="T2" s="2"/>
    </row>
    <row r="3" spans="1:20">
      <c r="B3" s="2" t="s">
        <v>21</v>
      </c>
      <c r="C3" s="2" t="s">
        <v>22</v>
      </c>
      <c r="D3" s="2" t="s">
        <v>23</v>
      </c>
      <c r="E3" s="2" t="s">
        <v>24</v>
      </c>
      <c r="G3" s="2" t="s">
        <v>21</v>
      </c>
      <c r="H3" s="2" t="s">
        <v>22</v>
      </c>
      <c r="I3" s="2" t="s">
        <v>23</v>
      </c>
      <c r="J3" s="2" t="s">
        <v>24</v>
      </c>
      <c r="L3" s="2" t="s">
        <v>21</v>
      </c>
      <c r="M3" s="2" t="s">
        <v>22</v>
      </c>
      <c r="N3" s="2" t="s">
        <v>23</v>
      </c>
      <c r="O3" s="2" t="s">
        <v>24</v>
      </c>
      <c r="P3" s="2"/>
      <c r="Q3" s="2" t="s">
        <v>21</v>
      </c>
      <c r="R3" s="2" t="s">
        <v>22</v>
      </c>
      <c r="S3" s="2" t="s">
        <v>23</v>
      </c>
      <c r="T3" s="2" t="s">
        <v>24</v>
      </c>
    </row>
    <row r="4" spans="1:20">
      <c r="B4">
        <v>5.39</v>
      </c>
      <c r="C4">
        <v>55.8</v>
      </c>
      <c r="D4">
        <v>4.79</v>
      </c>
      <c r="E4">
        <v>34.1</v>
      </c>
      <c r="G4">
        <v>9.4499999999999993</v>
      </c>
      <c r="H4">
        <v>59.8</v>
      </c>
      <c r="I4">
        <v>3.14</v>
      </c>
      <c r="J4">
        <v>27.6</v>
      </c>
      <c r="L4">
        <v>17.100000000000001</v>
      </c>
      <c r="M4">
        <v>74.599999999999994</v>
      </c>
      <c r="N4">
        <v>0.47</v>
      </c>
      <c r="O4">
        <v>7.9</v>
      </c>
      <c r="Q4">
        <v>2.09</v>
      </c>
      <c r="R4">
        <v>70.099999999999994</v>
      </c>
      <c r="S4">
        <v>10.4</v>
      </c>
      <c r="T4">
        <v>16.600000000000001</v>
      </c>
    </row>
    <row r="5" spans="1:20">
      <c r="B5">
        <v>8.15</v>
      </c>
      <c r="C5">
        <v>63.2</v>
      </c>
      <c r="D5">
        <v>7.29</v>
      </c>
      <c r="E5">
        <v>21.9</v>
      </c>
      <c r="G5">
        <v>6.56</v>
      </c>
      <c r="H5">
        <v>57.9</v>
      </c>
      <c r="I5">
        <v>4.3499999999999996</v>
      </c>
      <c r="J5">
        <v>32.700000000000003</v>
      </c>
      <c r="L5">
        <v>15</v>
      </c>
      <c r="M5">
        <v>80.900000000000006</v>
      </c>
      <c r="N5">
        <v>0.24</v>
      </c>
      <c r="O5">
        <v>3.8</v>
      </c>
      <c r="Q5">
        <v>5.32</v>
      </c>
      <c r="R5">
        <v>55.9</v>
      </c>
      <c r="S5">
        <v>3.34</v>
      </c>
      <c r="T5">
        <v>35.4</v>
      </c>
    </row>
    <row r="6" spans="1:20">
      <c r="B6">
        <v>12.1</v>
      </c>
      <c r="C6">
        <v>52.3</v>
      </c>
      <c r="D6">
        <v>6.21</v>
      </c>
      <c r="E6">
        <v>29.4</v>
      </c>
      <c r="G6">
        <v>8.09</v>
      </c>
      <c r="H6">
        <v>61.8</v>
      </c>
      <c r="I6">
        <v>7.23</v>
      </c>
      <c r="J6">
        <v>22.9</v>
      </c>
      <c r="L6">
        <v>11</v>
      </c>
      <c r="M6">
        <v>74.8</v>
      </c>
      <c r="N6">
        <v>1.63</v>
      </c>
      <c r="O6">
        <v>13.3</v>
      </c>
      <c r="Q6">
        <v>13.3</v>
      </c>
      <c r="R6">
        <v>53.3</v>
      </c>
      <c r="S6">
        <v>4.0999999999999996</v>
      </c>
      <c r="T6">
        <v>19.2</v>
      </c>
    </row>
    <row r="7" spans="1:20">
      <c r="B7">
        <v>10.3</v>
      </c>
      <c r="C7">
        <v>61.3</v>
      </c>
      <c r="D7">
        <v>10.1</v>
      </c>
      <c r="E7">
        <v>18.3</v>
      </c>
      <c r="G7">
        <v>10.7</v>
      </c>
      <c r="H7">
        <v>60.6</v>
      </c>
      <c r="I7">
        <v>6.91</v>
      </c>
      <c r="J7">
        <v>21.8</v>
      </c>
      <c r="L7">
        <v>13.1</v>
      </c>
      <c r="M7">
        <v>71.8</v>
      </c>
      <c r="N7">
        <v>4.18</v>
      </c>
      <c r="O7">
        <v>10.9</v>
      </c>
      <c r="Q7">
        <v>3.63</v>
      </c>
      <c r="R7">
        <v>54.9</v>
      </c>
      <c r="S7">
        <v>7.34</v>
      </c>
      <c r="T7">
        <v>34.1</v>
      </c>
    </row>
    <row r="8" spans="1:20">
      <c r="B8">
        <v>4.62</v>
      </c>
      <c r="C8">
        <v>62.2</v>
      </c>
      <c r="D8">
        <v>4.7300000000000004</v>
      </c>
      <c r="E8">
        <v>25.5</v>
      </c>
      <c r="L8">
        <v>7.76</v>
      </c>
      <c r="M8">
        <v>72.400000000000006</v>
      </c>
      <c r="N8">
        <v>5.37</v>
      </c>
      <c r="O8">
        <v>14.5</v>
      </c>
      <c r="Q8">
        <v>9.8000000000000007</v>
      </c>
      <c r="R8">
        <v>68.3</v>
      </c>
      <c r="S8">
        <v>11.9</v>
      </c>
      <c r="T8">
        <v>9.2899999999999991</v>
      </c>
    </row>
    <row r="9" spans="1:20">
      <c r="B9">
        <v>8.52</v>
      </c>
      <c r="C9">
        <v>53.1</v>
      </c>
      <c r="D9">
        <v>4.83</v>
      </c>
      <c r="E9">
        <v>33.5</v>
      </c>
      <c r="F9" s="2" t="s">
        <v>4</v>
      </c>
      <c r="G9">
        <f>AVERAGE(G4:G7)</f>
        <v>8.6999999999999993</v>
      </c>
      <c r="H9">
        <f>AVERAGE(H4:H7)</f>
        <v>60.024999999999999</v>
      </c>
      <c r="I9">
        <f>AVERAGE(I4:I7)</f>
        <v>5.4075000000000006</v>
      </c>
      <c r="J9">
        <f>AVERAGE(J4:J7)</f>
        <v>26.25</v>
      </c>
      <c r="L9">
        <v>9.19</v>
      </c>
      <c r="M9">
        <v>69.3</v>
      </c>
      <c r="N9">
        <v>7.91</v>
      </c>
      <c r="O9">
        <v>13.6</v>
      </c>
      <c r="Q9">
        <v>7.15</v>
      </c>
      <c r="R9">
        <v>58.3</v>
      </c>
      <c r="S9">
        <v>7.86</v>
      </c>
      <c r="T9">
        <v>28</v>
      </c>
    </row>
    <row r="10" spans="1:20">
      <c r="B10">
        <v>4.3899999999999997</v>
      </c>
      <c r="C10">
        <v>53.7</v>
      </c>
      <c r="D10">
        <v>3.84</v>
      </c>
      <c r="E10">
        <v>38</v>
      </c>
      <c r="F10" s="3" t="s">
        <v>29</v>
      </c>
      <c r="G10">
        <f>STDEV(G4:G7)</f>
        <v>1.78084249724674</v>
      </c>
      <c r="H10">
        <f>STDEV(H4:H7)</f>
        <v>1.6378339354159792</v>
      </c>
      <c r="I10">
        <f>STDEV(I4:I7)</f>
        <v>1.9865275398711839</v>
      </c>
      <c r="J10">
        <f>STDEV(J4:J7)</f>
        <v>4.9816329317470398</v>
      </c>
      <c r="L10">
        <v>10.1</v>
      </c>
      <c r="M10">
        <v>69.3</v>
      </c>
      <c r="N10">
        <v>5.17</v>
      </c>
      <c r="O10">
        <v>15.5</v>
      </c>
      <c r="Q10">
        <v>6.5</v>
      </c>
      <c r="R10">
        <v>50.6</v>
      </c>
      <c r="S10">
        <v>4.8600000000000003</v>
      </c>
      <c r="T10">
        <v>38.1</v>
      </c>
    </row>
    <row r="11" spans="1:20">
      <c r="B11">
        <v>8.17</v>
      </c>
      <c r="C11">
        <v>64.400000000000006</v>
      </c>
      <c r="D11">
        <v>4.63</v>
      </c>
      <c r="E11">
        <v>22.5</v>
      </c>
      <c r="L11">
        <v>21.1</v>
      </c>
      <c r="M11">
        <v>55.9</v>
      </c>
      <c r="N11">
        <v>2.23</v>
      </c>
      <c r="O11">
        <v>20.8</v>
      </c>
      <c r="Q11">
        <v>10.9</v>
      </c>
      <c r="R11">
        <v>55.6</v>
      </c>
      <c r="S11">
        <v>11.5</v>
      </c>
      <c r="T11">
        <v>21.8</v>
      </c>
    </row>
    <row r="12" spans="1:20">
      <c r="B12">
        <v>8.32</v>
      </c>
      <c r="C12">
        <v>60.9</v>
      </c>
      <c r="D12">
        <v>4.78</v>
      </c>
      <c r="E12">
        <v>26</v>
      </c>
    </row>
    <row r="13" spans="1:20">
      <c r="B13">
        <v>7.1</v>
      </c>
      <c r="C13">
        <v>56.7</v>
      </c>
      <c r="D13">
        <v>4.0999999999999996</v>
      </c>
      <c r="E13">
        <v>32.1</v>
      </c>
      <c r="K13" s="2" t="s">
        <v>4</v>
      </c>
      <c r="L13">
        <f>AVERAGE(L4:L11)</f>
        <v>13.043749999999999</v>
      </c>
      <c r="M13">
        <f>AVERAGE(M4:M11)</f>
        <v>71.125</v>
      </c>
      <c r="N13">
        <f>AVERAGE(N4:N11)</f>
        <v>3.4</v>
      </c>
      <c r="O13">
        <f>AVERAGE(O4:O11)</f>
        <v>12.5375</v>
      </c>
      <c r="P13" s="2" t="s">
        <v>4</v>
      </c>
      <c r="Q13">
        <f>AVERAGE(Q4:Q11)</f>
        <v>7.3362499999999997</v>
      </c>
      <c r="R13">
        <f>AVERAGE(R4:R11)</f>
        <v>58.375000000000007</v>
      </c>
      <c r="S13">
        <f>AVERAGE(S4:S11)</f>
        <v>7.6624999999999996</v>
      </c>
      <c r="T13">
        <f>AVERAGE(T4:T11)</f>
        <v>25.311250000000001</v>
      </c>
    </row>
    <row r="14" spans="1:20">
      <c r="K14" s="3" t="s">
        <v>29</v>
      </c>
      <c r="L14">
        <f>STDEV(L4:L11)</f>
        <v>4.4848696031370734</v>
      </c>
      <c r="M14">
        <f>STDEV(M4:M11)</f>
        <v>7.1880356943226511</v>
      </c>
      <c r="N14">
        <f>STDEV(N4:N11)</f>
        <v>2.7001216903793694</v>
      </c>
      <c r="O14">
        <f>STDEV(O4:O11)</f>
        <v>5.1149465853934961</v>
      </c>
      <c r="P14" s="3" t="s">
        <v>29</v>
      </c>
      <c r="Q14">
        <f>STDEV(Q4:Q11)</f>
        <v>3.7871094801029619</v>
      </c>
      <c r="R14">
        <f>STDEV(R4:R11)</f>
        <v>7.0517981496109394</v>
      </c>
      <c r="S14">
        <f>STDEV(S4:S11)</f>
        <v>3.3710776149051078</v>
      </c>
      <c r="T14">
        <f>STDEV(T4:T11)</f>
        <v>10.226360108632422</v>
      </c>
    </row>
    <row r="15" spans="1:20">
      <c r="A15" s="2" t="s">
        <v>4</v>
      </c>
      <c r="B15">
        <f>AVERAGE(B4:B13)</f>
        <v>7.7060000000000004</v>
      </c>
      <c r="C15">
        <f t="shared" ref="C15:E15" si="0">AVERAGE(C4:C13)</f>
        <v>58.36</v>
      </c>
      <c r="D15">
        <f t="shared" si="0"/>
        <v>5.5300000000000011</v>
      </c>
      <c r="E15">
        <f t="shared" si="0"/>
        <v>28.130000000000003</v>
      </c>
    </row>
    <row r="16" spans="1:20">
      <c r="A16" s="3" t="s">
        <v>29</v>
      </c>
      <c r="B16">
        <f>STDEV(B4:B13)</f>
        <v>2.4435502404857079</v>
      </c>
      <c r="C16">
        <f t="shared" ref="C16:D16" si="1">STDEV(C4:C13)</f>
        <v>4.5358326443750387</v>
      </c>
      <c r="D16">
        <f t="shared" si="1"/>
        <v>1.8972494710911243</v>
      </c>
      <c r="E16">
        <f>STDEV(E4:E13)</f>
        <v>6.305738127557575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T19"/>
  <sheetViews>
    <sheetView workbookViewId="0">
      <selection activeCell="N9" sqref="N9"/>
    </sheetView>
  </sheetViews>
  <sheetFormatPr defaultRowHeight="15"/>
  <sheetData>
    <row r="2" spans="2:20">
      <c r="B2" s="2" t="s">
        <v>0</v>
      </c>
      <c r="C2" s="2"/>
      <c r="D2" s="2"/>
      <c r="E2" s="2"/>
      <c r="G2" s="2" t="s">
        <v>1</v>
      </c>
      <c r="L2" s="2" t="s">
        <v>2</v>
      </c>
      <c r="M2" s="2"/>
      <c r="N2" s="2"/>
      <c r="O2" s="2"/>
      <c r="P2" s="2"/>
      <c r="Q2" s="2" t="s">
        <v>25</v>
      </c>
      <c r="R2" s="2"/>
      <c r="S2" s="2"/>
      <c r="T2" s="2"/>
    </row>
    <row r="3" spans="2:20">
      <c r="B3" s="2" t="s">
        <v>21</v>
      </c>
      <c r="C3" s="2" t="s">
        <v>22</v>
      </c>
      <c r="D3" s="2" t="s">
        <v>23</v>
      </c>
      <c r="E3" s="2" t="s">
        <v>24</v>
      </c>
      <c r="G3" s="2" t="s">
        <v>21</v>
      </c>
      <c r="H3" s="2" t="s">
        <v>22</v>
      </c>
      <c r="I3" s="2" t="s">
        <v>23</v>
      </c>
      <c r="J3" s="2" t="s">
        <v>24</v>
      </c>
      <c r="L3" s="2" t="s">
        <v>21</v>
      </c>
      <c r="M3" s="2" t="s">
        <v>22</v>
      </c>
      <c r="N3" s="2" t="s">
        <v>23</v>
      </c>
      <c r="O3" s="2" t="s">
        <v>24</v>
      </c>
      <c r="P3" s="2"/>
      <c r="Q3" s="2" t="s">
        <v>21</v>
      </c>
      <c r="R3" s="2" t="s">
        <v>22</v>
      </c>
      <c r="S3" s="2" t="s">
        <v>23</v>
      </c>
      <c r="T3" s="2" t="s">
        <v>24</v>
      </c>
    </row>
    <row r="4" spans="2:20">
      <c r="B4">
        <v>3.49</v>
      </c>
      <c r="C4">
        <v>22.4</v>
      </c>
      <c r="D4">
        <v>52.5</v>
      </c>
      <c r="E4">
        <v>21.6</v>
      </c>
      <c r="G4">
        <v>4.5199999999999996</v>
      </c>
      <c r="H4">
        <v>12.1</v>
      </c>
      <c r="I4">
        <v>34.200000000000003</v>
      </c>
      <c r="J4">
        <v>49.2</v>
      </c>
      <c r="L4">
        <v>32.700000000000003</v>
      </c>
      <c r="M4">
        <v>63.9</v>
      </c>
      <c r="N4">
        <v>1.44</v>
      </c>
      <c r="O4">
        <v>1.92</v>
      </c>
      <c r="Q4">
        <v>12.4</v>
      </c>
      <c r="R4">
        <v>13.3</v>
      </c>
      <c r="S4">
        <v>42.2</v>
      </c>
      <c r="T4">
        <v>32.1</v>
      </c>
    </row>
    <row r="5" spans="2:20">
      <c r="B5">
        <v>6.45</v>
      </c>
      <c r="C5">
        <v>16</v>
      </c>
      <c r="D5">
        <v>30.1</v>
      </c>
      <c r="E5">
        <v>47.4</v>
      </c>
      <c r="G5">
        <v>10.199999999999999</v>
      </c>
      <c r="H5">
        <v>7.46</v>
      </c>
      <c r="I5">
        <v>35.700000000000003</v>
      </c>
      <c r="J5">
        <v>46.6</v>
      </c>
      <c r="L5">
        <v>7.21</v>
      </c>
      <c r="M5">
        <v>34.1</v>
      </c>
      <c r="N5">
        <v>31.8</v>
      </c>
      <c r="O5">
        <v>26.9</v>
      </c>
      <c r="Q5">
        <v>7.44</v>
      </c>
      <c r="R5">
        <v>15</v>
      </c>
      <c r="S5">
        <v>17.3</v>
      </c>
      <c r="T5">
        <v>60.2</v>
      </c>
    </row>
    <row r="6" spans="2:20">
      <c r="B6">
        <v>7.87</v>
      </c>
      <c r="C6">
        <v>15.5</v>
      </c>
      <c r="D6">
        <v>16.5</v>
      </c>
      <c r="E6">
        <v>60.1</v>
      </c>
      <c r="G6">
        <v>4.4000000000000004</v>
      </c>
      <c r="H6">
        <v>16.7</v>
      </c>
      <c r="I6">
        <v>31.5</v>
      </c>
      <c r="J6">
        <v>47.4</v>
      </c>
      <c r="L6">
        <v>7.41</v>
      </c>
      <c r="M6">
        <v>9.9700000000000006</v>
      </c>
      <c r="N6">
        <v>61.5</v>
      </c>
      <c r="O6">
        <v>18.100000000000001</v>
      </c>
      <c r="Q6">
        <v>5.65</v>
      </c>
      <c r="R6">
        <v>14.7</v>
      </c>
      <c r="S6">
        <v>47.5</v>
      </c>
      <c r="T6">
        <v>32.200000000000003</v>
      </c>
    </row>
    <row r="7" spans="2:20">
      <c r="B7">
        <v>9.3000000000000007</v>
      </c>
      <c r="C7">
        <v>7.18</v>
      </c>
      <c r="D7">
        <v>44.7</v>
      </c>
      <c r="E7">
        <v>38.9</v>
      </c>
      <c r="G7">
        <v>11.2</v>
      </c>
      <c r="H7">
        <v>13.8</v>
      </c>
      <c r="I7">
        <v>20.100000000000001</v>
      </c>
      <c r="J7">
        <v>54.9</v>
      </c>
      <c r="L7">
        <v>13.7</v>
      </c>
      <c r="M7">
        <v>36.700000000000003</v>
      </c>
      <c r="N7">
        <v>23.4</v>
      </c>
      <c r="O7">
        <v>27.8</v>
      </c>
      <c r="Q7">
        <v>6.87</v>
      </c>
      <c r="R7">
        <v>22.5</v>
      </c>
      <c r="S7">
        <v>35.799999999999997</v>
      </c>
      <c r="T7">
        <v>34.9</v>
      </c>
    </row>
    <row r="8" spans="2:20">
      <c r="B8">
        <v>5.68</v>
      </c>
      <c r="C8">
        <v>7.28</v>
      </c>
      <c r="D8">
        <v>40.299999999999997</v>
      </c>
      <c r="E8">
        <v>46.7</v>
      </c>
      <c r="G8">
        <v>11.1</v>
      </c>
      <c r="H8">
        <v>12.6</v>
      </c>
      <c r="I8">
        <v>41.2</v>
      </c>
      <c r="J8">
        <v>39.9</v>
      </c>
      <c r="L8">
        <v>8.92</v>
      </c>
      <c r="M8">
        <v>6.15</v>
      </c>
      <c r="N8">
        <v>53.4</v>
      </c>
      <c r="O8">
        <v>31.6</v>
      </c>
      <c r="Q8">
        <v>11.6</v>
      </c>
      <c r="R8">
        <v>21.6</v>
      </c>
      <c r="S8">
        <v>32.9</v>
      </c>
      <c r="T8">
        <v>33.9</v>
      </c>
    </row>
    <row r="9" spans="2:20">
      <c r="B9">
        <v>5.3</v>
      </c>
      <c r="C9">
        <v>21.9</v>
      </c>
      <c r="D9">
        <v>35.4</v>
      </c>
      <c r="E9">
        <v>37.4</v>
      </c>
    </row>
    <row r="10" spans="2:20">
      <c r="B10">
        <v>4.99</v>
      </c>
      <c r="C10">
        <v>12.6</v>
      </c>
      <c r="D10">
        <v>43.1</v>
      </c>
      <c r="E10">
        <v>39.299999999999997</v>
      </c>
      <c r="F10" s="2" t="s">
        <v>4</v>
      </c>
      <c r="G10">
        <f>AVERAGE(G4:G8)</f>
        <v>8.2839999999999989</v>
      </c>
      <c r="H10">
        <f t="shared" ref="H10:J10" si="0">AVERAGE(H4:H8)</f>
        <v>12.532</v>
      </c>
      <c r="I10">
        <f t="shared" si="0"/>
        <v>32.54</v>
      </c>
      <c r="J10">
        <f t="shared" si="0"/>
        <v>47.600000000000009</v>
      </c>
      <c r="K10" s="2" t="s">
        <v>4</v>
      </c>
      <c r="L10">
        <f>AVERAGE(L4:L8)</f>
        <v>13.988000000000003</v>
      </c>
      <c r="M10">
        <f t="shared" ref="M10:O10" si="1">AVERAGE(M4:M8)</f>
        <v>30.164000000000005</v>
      </c>
      <c r="N10">
        <f t="shared" si="1"/>
        <v>34.308000000000007</v>
      </c>
      <c r="O10">
        <f t="shared" si="1"/>
        <v>21.263999999999999</v>
      </c>
      <c r="P10" s="2" t="s">
        <v>4</v>
      </c>
      <c r="Q10">
        <f>AVERAGE(Q4:Q8)</f>
        <v>8.7919999999999998</v>
      </c>
      <c r="R10">
        <f t="shared" ref="R10:T10" si="2">AVERAGE(R4:R8)</f>
        <v>17.419999999999998</v>
      </c>
      <c r="S10">
        <f t="shared" si="2"/>
        <v>35.14</v>
      </c>
      <c r="T10">
        <f t="shared" si="2"/>
        <v>38.660000000000004</v>
      </c>
    </row>
    <row r="11" spans="2:20">
      <c r="B11">
        <v>13.2</v>
      </c>
      <c r="C11">
        <v>10.5</v>
      </c>
      <c r="D11">
        <v>43.7</v>
      </c>
      <c r="E11">
        <v>32.6</v>
      </c>
      <c r="F11" s="3" t="s">
        <v>29</v>
      </c>
      <c r="G11">
        <f>STDEV(G4:G8)</f>
        <v>3.5127311311855363</v>
      </c>
      <c r="H11">
        <f t="shared" ref="H11:J11" si="3">STDEV(H4:H8)</f>
        <v>3.3502417823195985</v>
      </c>
      <c r="I11">
        <f t="shared" si="3"/>
        <v>7.8033966963111814</v>
      </c>
      <c r="J11">
        <f t="shared" si="3"/>
        <v>5.3893413326676214</v>
      </c>
      <c r="K11" s="3" t="s">
        <v>29</v>
      </c>
      <c r="L11">
        <f>STDEV(L4:L8)</f>
        <v>10.78329587834814</v>
      </c>
      <c r="M11">
        <f t="shared" ref="M11:O11" si="4">STDEV(M4:M8)</f>
        <v>23.349512414609428</v>
      </c>
      <c r="N11">
        <f t="shared" si="4"/>
        <v>24.028572991336787</v>
      </c>
      <c r="O11">
        <f t="shared" si="4"/>
        <v>11.890310340777487</v>
      </c>
      <c r="P11" s="3" t="s">
        <v>29</v>
      </c>
      <c r="Q11">
        <f>STDEV(Q4:Q8)</f>
        <v>3.0123363026063359</v>
      </c>
      <c r="R11">
        <f t="shared" ref="R11:T11" si="5">STDEV(R4:R8)</f>
        <v>4.286840328260439</v>
      </c>
      <c r="S11">
        <f t="shared" si="5"/>
        <v>11.470963342282978</v>
      </c>
      <c r="T11">
        <f t="shared" si="5"/>
        <v>12.098884246078232</v>
      </c>
    </row>
    <row r="12" spans="2:20">
      <c r="B12">
        <v>7.3</v>
      </c>
      <c r="C12">
        <v>16.899999999999999</v>
      </c>
      <c r="D12">
        <v>21</v>
      </c>
      <c r="E12">
        <v>54.8</v>
      </c>
    </row>
    <row r="13" spans="2:20">
      <c r="B13">
        <v>6.13</v>
      </c>
      <c r="C13">
        <v>7.43</v>
      </c>
      <c r="D13">
        <v>37.700000000000003</v>
      </c>
      <c r="E13">
        <v>48.7</v>
      </c>
    </row>
    <row r="14" spans="2:20">
      <c r="B14">
        <v>8.8699999999999992</v>
      </c>
      <c r="C14">
        <v>10.6</v>
      </c>
      <c r="D14">
        <v>19</v>
      </c>
      <c r="E14">
        <v>63.2</v>
      </c>
    </row>
    <row r="15" spans="2:20">
      <c r="B15">
        <v>10.199999999999999</v>
      </c>
      <c r="C15">
        <v>18.7</v>
      </c>
      <c r="D15">
        <v>24.7</v>
      </c>
      <c r="E15">
        <v>46.4</v>
      </c>
    </row>
    <row r="16" spans="2:20">
      <c r="B16">
        <v>8.99</v>
      </c>
      <c r="C16">
        <v>21.7</v>
      </c>
      <c r="D16">
        <v>42.9</v>
      </c>
      <c r="E16">
        <v>26.7</v>
      </c>
    </row>
    <row r="18" spans="1:5">
      <c r="A18" s="2" t="s">
        <v>4</v>
      </c>
      <c r="B18">
        <f>AVERAGE(B4:B16)</f>
        <v>7.5207692307692309</v>
      </c>
      <c r="C18">
        <f t="shared" ref="C18:E18" si="6">AVERAGE(C4:C16)</f>
        <v>14.514615384615382</v>
      </c>
      <c r="D18">
        <f t="shared" si="6"/>
        <v>34.738461538461536</v>
      </c>
      <c r="E18">
        <f t="shared" si="6"/>
        <v>43.369230769230775</v>
      </c>
    </row>
    <row r="19" spans="1:5">
      <c r="A19" s="3" t="s">
        <v>29</v>
      </c>
      <c r="B19">
        <f>STDEV(B4:B16)</f>
        <v>2.5948714211512853</v>
      </c>
      <c r="C19">
        <f t="shared" ref="C19:E19" si="7">STDEV(C4:C16)</f>
        <v>5.6728367615397701</v>
      </c>
      <c r="D19">
        <f t="shared" si="7"/>
        <v>11.41289756237351</v>
      </c>
      <c r="E19">
        <f t="shared" si="7"/>
        <v>12.276969266027091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K13"/>
  <sheetViews>
    <sheetView workbookViewId="0">
      <selection activeCell="I16" sqref="I16"/>
    </sheetView>
  </sheetViews>
  <sheetFormatPr defaultRowHeight="15"/>
  <sheetData>
    <row r="1" spans="2:11">
      <c r="H1" s="2" t="s">
        <v>4</v>
      </c>
    </row>
    <row r="2" spans="2:11">
      <c r="B2" s="2" t="s">
        <v>0</v>
      </c>
      <c r="C2" s="2" t="s">
        <v>1</v>
      </c>
      <c r="D2" s="2" t="s">
        <v>2</v>
      </c>
      <c r="E2" s="2" t="s">
        <v>3</v>
      </c>
      <c r="H2" s="2" t="s">
        <v>0</v>
      </c>
      <c r="I2" s="2" t="s">
        <v>1</v>
      </c>
      <c r="J2" s="2" t="s">
        <v>2</v>
      </c>
      <c r="K2" s="2" t="s">
        <v>3</v>
      </c>
    </row>
    <row r="3" spans="2:11">
      <c r="B3">
        <v>7.0000000000000007E-2</v>
      </c>
      <c r="C3">
        <v>0.05</v>
      </c>
      <c r="D3">
        <v>0.5</v>
      </c>
      <c r="E3">
        <v>0.05</v>
      </c>
      <c r="H3" s="4">
        <f>AVERAGE(B3:B13)</f>
        <v>7.5999999999999998E-2</v>
      </c>
      <c r="I3" s="4">
        <f>AVERAGE(C3:C11)</f>
        <v>6.2600000000000003E-2</v>
      </c>
      <c r="J3" s="4">
        <f>AVERAGE(D3:D17)</f>
        <v>0.34600000000000003</v>
      </c>
      <c r="K3" s="4">
        <f>AVERAGE(E3:E27)</f>
        <v>0.10069999999999998</v>
      </c>
    </row>
    <row r="4" spans="2:11">
      <c r="B4">
        <v>0.09</v>
      </c>
      <c r="C4">
        <v>7.5999999999999998E-2</v>
      </c>
      <c r="D4">
        <v>8.2000000000000003E-2</v>
      </c>
      <c r="E4">
        <v>0.03</v>
      </c>
      <c r="H4" s="4"/>
      <c r="I4" s="4"/>
      <c r="J4" s="4"/>
      <c r="K4" s="4"/>
    </row>
    <row r="5" spans="2:11">
      <c r="B5">
        <v>0.11</v>
      </c>
      <c r="C5">
        <v>6.2E-2</v>
      </c>
      <c r="D5">
        <v>0.5</v>
      </c>
      <c r="E5">
        <v>0.13</v>
      </c>
      <c r="H5" s="4"/>
      <c r="I5" s="4"/>
      <c r="J5" s="4"/>
      <c r="K5" s="4"/>
    </row>
    <row r="6" spans="2:11">
      <c r="B6">
        <v>0.05</v>
      </c>
      <c r="C6">
        <v>6.5000000000000002E-2</v>
      </c>
      <c r="D6">
        <v>1</v>
      </c>
      <c r="E6">
        <v>4.8000000000000001E-2</v>
      </c>
      <c r="H6" s="5" t="s">
        <v>6</v>
      </c>
      <c r="I6" s="4"/>
      <c r="J6" s="4"/>
      <c r="K6" s="4"/>
    </row>
    <row r="7" spans="2:11">
      <c r="B7">
        <v>0.06</v>
      </c>
      <c r="C7">
        <v>0.06</v>
      </c>
      <c r="D7">
        <v>0.3</v>
      </c>
      <c r="E7">
        <v>0.06</v>
      </c>
      <c r="H7" s="5" t="s">
        <v>0</v>
      </c>
      <c r="I7" s="5" t="s">
        <v>1</v>
      </c>
      <c r="J7" s="5" t="s">
        <v>2</v>
      </c>
      <c r="K7" s="5" t="s">
        <v>3</v>
      </c>
    </row>
    <row r="8" spans="2:11">
      <c r="D8">
        <v>0.2</v>
      </c>
      <c r="E8">
        <v>7.1999999999999995E-2</v>
      </c>
      <c r="H8" s="4">
        <f>STDEV(B3:B13)</f>
        <v>2.4083189157584586E-2</v>
      </c>
      <c r="I8" s="4">
        <f>STDEV(C3:C10)</f>
        <v>9.3701654200979752E-3</v>
      </c>
      <c r="J8" s="4">
        <f>STDEV(D3:D17)</f>
        <v>0.27751468429616477</v>
      </c>
      <c r="K8" s="4">
        <f>STDEV(E3:E28)</f>
        <v>7.5489587214249504E-2</v>
      </c>
    </row>
    <row r="9" spans="2:11">
      <c r="D9">
        <v>0.05</v>
      </c>
      <c r="E9">
        <v>0.24</v>
      </c>
    </row>
    <row r="10" spans="2:11">
      <c r="D10">
        <v>0.28000000000000003</v>
      </c>
      <c r="E10">
        <v>0.23</v>
      </c>
    </row>
    <row r="11" spans="2:11">
      <c r="D11">
        <v>0.56000000000000005</v>
      </c>
      <c r="E11">
        <v>7.3999999999999996E-2</v>
      </c>
    </row>
    <row r="12" spans="2:11">
      <c r="D12">
        <v>0.17</v>
      </c>
      <c r="E12">
        <v>7.2999999999999995E-2</v>
      </c>
    </row>
    <row r="13" spans="2:11">
      <c r="D13">
        <v>0.16400000000000001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 1C</vt:lpstr>
      <vt:lpstr>Fig 2B</vt:lpstr>
      <vt:lpstr>Fig 2C</vt:lpstr>
      <vt:lpstr>Fig 3B 1</vt:lpstr>
      <vt:lpstr>Fig 3B 2</vt:lpstr>
      <vt:lpstr>Fig 3B 3</vt:lpstr>
      <vt:lpstr>Fig 3D</vt:lpstr>
      <vt:lpstr>Fig 4B</vt:lpstr>
      <vt:lpstr>Fig 5A</vt:lpstr>
      <vt:lpstr>Fig 5D</vt:lpstr>
      <vt:lpstr>Fig 6A</vt:lpstr>
      <vt:lpstr>Fig 6B</vt:lpstr>
      <vt:lpstr>Fig 6C</vt:lpstr>
      <vt:lpstr>Sup 3B</vt:lpstr>
      <vt:lpstr>Sup 3C</vt:lpstr>
      <vt:lpstr>Sup 3D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Colin</cp:lastModifiedBy>
  <dcterms:created xsi:type="dcterms:W3CDTF">2023-02-20T23:23:08Z</dcterms:created>
  <dcterms:modified xsi:type="dcterms:W3CDTF">2023-08-10T01:14:27Z</dcterms:modified>
</cp:coreProperties>
</file>