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Il mio Drive\2) Pubblicazioni\1) TETANO\02_Cefalico\JCI insights\REVISIONE\REVISIONE_2 20 Aprile 2023\"/>
    </mc:Choice>
  </mc:AlternateContent>
  <xr:revisionPtr revIDLastSave="0" documentId="13_ncr:1_{98A63CB3-1A73-4A7E-9760-D0BB386EA55E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fig 1C" sheetId="1" r:id="rId1"/>
    <sheet name="fig 2E" sheetId="2" r:id="rId2"/>
    <sheet name="fig 3F" sheetId="3" r:id="rId3"/>
    <sheet name="fig 4E" sheetId="4" r:id="rId4"/>
    <sheet name="fig 5D" sheetId="5" r:id="rId5"/>
    <sheet name="fig S1" sheetId="6" r:id="rId6"/>
    <sheet name="fig S2C" sheetId="7" r:id="rId7"/>
    <sheet name="fig 2D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8" l="1"/>
  <c r="K10" i="8"/>
  <c r="I10" i="8"/>
  <c r="H10" i="8"/>
  <c r="F10" i="8"/>
  <c r="E10" i="8"/>
  <c r="C10" i="8"/>
  <c r="B10" i="8"/>
  <c r="L9" i="8"/>
  <c r="K9" i="8"/>
  <c r="I9" i="8"/>
  <c r="H9" i="8"/>
  <c r="F9" i="8"/>
  <c r="E9" i="8"/>
  <c r="C9" i="8"/>
  <c r="B9" i="8"/>
  <c r="K5" i="5"/>
  <c r="K6" i="5"/>
  <c r="J5" i="5"/>
  <c r="J6" i="5"/>
  <c r="D7" i="7" l="1"/>
  <c r="F7" i="7"/>
  <c r="H7" i="7"/>
  <c r="D8" i="7"/>
  <c r="F8" i="7"/>
  <c r="H8" i="7"/>
  <c r="B8" i="7"/>
  <c r="B7" i="7"/>
  <c r="C11" i="3"/>
  <c r="E11" i="3"/>
  <c r="F11" i="3"/>
  <c r="B11" i="3"/>
  <c r="C10" i="3"/>
  <c r="E10" i="3"/>
  <c r="F10" i="3"/>
  <c r="B10" i="3"/>
  <c r="F10" i="6"/>
  <c r="F11" i="6"/>
  <c r="C11" i="1"/>
  <c r="B11" i="1"/>
  <c r="C10" i="1"/>
  <c r="B10" i="1"/>
  <c r="E11" i="6"/>
  <c r="E10" i="6"/>
  <c r="C11" i="6"/>
  <c r="B11" i="6"/>
  <c r="C10" i="6"/>
  <c r="B10" i="6"/>
  <c r="B10" i="4"/>
  <c r="B9" i="4"/>
  <c r="D9" i="2" l="1"/>
  <c r="F9" i="2"/>
  <c r="B9" i="2"/>
  <c r="D8" i="2"/>
  <c r="F8" i="2"/>
  <c r="B8" i="2"/>
  <c r="E11" i="1"/>
  <c r="F11" i="1"/>
  <c r="H11" i="1"/>
  <c r="I11" i="1"/>
  <c r="K11" i="1"/>
  <c r="L11" i="1"/>
  <c r="E10" i="1"/>
  <c r="F10" i="1"/>
  <c r="H10" i="1"/>
  <c r="I10" i="1"/>
  <c r="K10" i="1"/>
  <c r="L10" i="1"/>
</calcChain>
</file>

<file path=xl/sharedStrings.xml><?xml version="1.0" encoding="utf-8"?>
<sst xmlns="http://schemas.openxmlformats.org/spreadsheetml/2006/main" count="86" uniqueCount="38">
  <si>
    <t>fig 1C</t>
  </si>
  <si>
    <t>Naive</t>
  </si>
  <si>
    <t>Day-1</t>
  </si>
  <si>
    <t>Day-3</t>
  </si>
  <si>
    <t>Day-5</t>
  </si>
  <si>
    <t>right</t>
  </si>
  <si>
    <t>left</t>
  </si>
  <si>
    <t>ipsi</t>
  </si>
  <si>
    <t>contra</t>
  </si>
  <si>
    <t>mean</t>
  </si>
  <si>
    <t>fig 2E</t>
  </si>
  <si>
    <t>(mV)</t>
  </si>
  <si>
    <t>(%)</t>
  </si>
  <si>
    <t>St. dev.</t>
  </si>
  <si>
    <t>fig 4E</t>
  </si>
  <si>
    <t>n1</t>
  </si>
  <si>
    <t>n2</t>
  </si>
  <si>
    <t>n3</t>
  </si>
  <si>
    <t>n4</t>
  </si>
  <si>
    <t>n5</t>
  </si>
  <si>
    <t>Pearson</t>
  </si>
  <si>
    <t>fig 5D</t>
  </si>
  <si>
    <t>fig S1</t>
  </si>
  <si>
    <t>Day-7</t>
  </si>
  <si>
    <t>fig 3F</t>
  </si>
  <si>
    <t>St.dev.</t>
  </si>
  <si>
    <t>fig S2D</t>
  </si>
  <si>
    <t>fig S2C</t>
  </si>
  <si>
    <t>Ctrl</t>
  </si>
  <si>
    <t>1 pg/g</t>
  </si>
  <si>
    <t>0,5 pg/g</t>
  </si>
  <si>
    <t>0,25 pg/g</t>
  </si>
  <si>
    <t>BoNT/B</t>
  </si>
  <si>
    <t xml:space="preserve">TeNT </t>
  </si>
  <si>
    <t>ctrl</t>
  </si>
  <si>
    <t>24 h</t>
  </si>
  <si>
    <t>72 h</t>
  </si>
  <si>
    <t>t0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</si>
</sst>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71FE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0" fontId="0" fillId="2" borderId="0" xfId="0" applyFill="1"/>
    <xf numFmtId="164" fontId="0" fillId="0" borderId="0" xfId="0" applyNumberFormat="1" applyFill="1"/>
    <xf numFmtId="0" fontId="0" fillId="0" borderId="0" xfId="0" applyFill="1"/>
    <xf numFmtId="2" fontId="0" fillId="0" borderId="0" xfId="0" applyNumberFormat="1"/>
    <xf numFmtId="165" fontId="0" fillId="2" borderId="0" xfId="0" applyNumberFormat="1" applyFill="1"/>
    <xf numFmtId="2" fontId="0" fillId="2" borderId="0" xfId="0" applyNumberFormat="1" applyFill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 applyFill="1"/>
    <xf numFmtId="1" fontId="1" fillId="0" borderId="0" xfId="0" applyNumberFormat="1" applyFont="1"/>
    <xf numFmtId="1" fontId="1" fillId="0" borderId="0" xfId="0" applyNumberFormat="1" applyFont="1" applyFill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71FE22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B1" sqref="B1"/>
    </sheetView>
  </sheetViews>
  <sheetFormatPr defaultRowHeight="14.5" x14ac:dyDescent="0.35"/>
  <cols>
    <col min="2" max="2" width="9.26953125" bestFit="1" customWidth="1"/>
    <col min="5" max="5" width="8.81640625" bestFit="1" customWidth="1"/>
    <col min="6" max="6" width="9.26953125" bestFit="1" customWidth="1"/>
    <col min="8" max="8" width="8.81640625" bestFit="1" customWidth="1"/>
    <col min="9" max="9" width="9.26953125" bestFit="1" customWidth="1"/>
    <col min="11" max="11" width="8.81640625" bestFit="1" customWidth="1"/>
    <col min="12" max="12" width="9.26953125" bestFit="1" customWidth="1"/>
  </cols>
  <sheetData>
    <row r="1" spans="1:12" x14ac:dyDescent="0.35">
      <c r="B1" s="15" t="s">
        <v>0</v>
      </c>
    </row>
    <row r="3" spans="1:12" x14ac:dyDescent="0.35">
      <c r="B3" t="s">
        <v>1</v>
      </c>
      <c r="E3" t="s">
        <v>2</v>
      </c>
      <c r="H3" t="s">
        <v>3</v>
      </c>
      <c r="K3" t="s">
        <v>4</v>
      </c>
    </row>
    <row r="4" spans="1:12" x14ac:dyDescent="0.35">
      <c r="B4" t="s">
        <v>5</v>
      </c>
      <c r="C4" t="s">
        <v>6</v>
      </c>
      <c r="E4" t="s">
        <v>7</v>
      </c>
      <c r="F4" t="s">
        <v>8</v>
      </c>
      <c r="H4" t="s">
        <v>7</v>
      </c>
      <c r="I4" t="s">
        <v>8</v>
      </c>
      <c r="K4" t="s">
        <v>7</v>
      </c>
      <c r="L4" t="s">
        <v>8</v>
      </c>
    </row>
    <row r="5" spans="1:12" x14ac:dyDescent="0.35">
      <c r="A5" t="s">
        <v>11</v>
      </c>
      <c r="B5" s="1">
        <v>10.44</v>
      </c>
      <c r="C5" s="1">
        <v>11.32</v>
      </c>
      <c r="D5" s="1"/>
      <c r="E5" s="1">
        <v>3.0854999999999997</v>
      </c>
      <c r="F5" s="1">
        <v>10.537583333333336</v>
      </c>
      <c r="G5" s="1"/>
      <c r="H5" s="1">
        <v>1.3275000000000003</v>
      </c>
      <c r="I5" s="1">
        <v>12.015833333333333</v>
      </c>
      <c r="J5" s="1"/>
      <c r="K5" s="1">
        <v>9.6455000000000002</v>
      </c>
      <c r="L5" s="1">
        <v>14.523666666666669</v>
      </c>
    </row>
    <row r="6" spans="1:12" x14ac:dyDescent="0.35">
      <c r="B6" s="1">
        <v>12.73</v>
      </c>
      <c r="C6" s="1">
        <v>9.3800000000000008</v>
      </c>
      <c r="D6" s="1"/>
      <c r="E6" s="1">
        <v>2.9634166666666659</v>
      </c>
      <c r="F6" s="1">
        <v>11.845083333333335</v>
      </c>
      <c r="G6" s="1"/>
      <c r="H6" s="1">
        <v>6.8474166666666676</v>
      </c>
      <c r="I6" s="1">
        <v>10.852499999999997</v>
      </c>
      <c r="J6" s="1"/>
      <c r="K6" s="1">
        <v>9.6625833333333322</v>
      </c>
      <c r="L6" s="1">
        <v>15.511416666666699</v>
      </c>
    </row>
    <row r="7" spans="1:12" x14ac:dyDescent="0.35">
      <c r="B7" s="1">
        <v>10.9</v>
      </c>
      <c r="C7" s="1">
        <v>12.42</v>
      </c>
      <c r="D7" s="1"/>
      <c r="E7" s="1">
        <v>3.723416666666667</v>
      </c>
      <c r="F7" s="1">
        <v>9.7807499999999994</v>
      </c>
      <c r="G7" s="1"/>
      <c r="H7" s="1">
        <v>4.2530833333333335</v>
      </c>
      <c r="I7" s="1">
        <v>13.728666666666667</v>
      </c>
      <c r="J7" s="1"/>
      <c r="K7" s="1">
        <v>6.2203333333333335</v>
      </c>
      <c r="L7" s="1">
        <v>12.430416666666666</v>
      </c>
    </row>
    <row r="8" spans="1:12" x14ac:dyDescent="0.35">
      <c r="B8" s="1">
        <v>11.45</v>
      </c>
      <c r="C8" s="1">
        <v>10.62</v>
      </c>
      <c r="D8" s="1"/>
      <c r="E8" s="1">
        <v>1.879416666666667</v>
      </c>
      <c r="F8" s="1">
        <v>11.023166666666663</v>
      </c>
      <c r="G8" s="1"/>
      <c r="H8" s="1">
        <v>2.1218333333333335</v>
      </c>
      <c r="I8" s="1">
        <v>11.448916666666664</v>
      </c>
      <c r="J8" s="1"/>
      <c r="K8" s="1">
        <v>8.3218333333333323</v>
      </c>
      <c r="L8" s="1">
        <v>11.870666666666667</v>
      </c>
    </row>
    <row r="10" spans="1:12" s="6" customFormat="1" x14ac:dyDescent="0.35">
      <c r="A10" s="4" t="s">
        <v>9</v>
      </c>
      <c r="B10" s="3">
        <f>AVERAGE(B5:B8)</f>
        <v>11.379999999999999</v>
      </c>
      <c r="C10" s="3">
        <f>AVERAGE(C5:C8)</f>
        <v>10.935</v>
      </c>
      <c r="D10" s="5"/>
      <c r="E10" s="3">
        <f t="shared" ref="E10:L10" si="0">AVERAGE(E5:E8)</f>
        <v>2.9129375</v>
      </c>
      <c r="F10" s="3">
        <f t="shared" si="0"/>
        <v>10.796645833333333</v>
      </c>
      <c r="G10" s="5"/>
      <c r="H10" s="3">
        <f t="shared" si="0"/>
        <v>3.6374583333333335</v>
      </c>
      <c r="I10" s="3">
        <f t="shared" si="0"/>
        <v>12.011479166666666</v>
      </c>
      <c r="J10" s="5"/>
      <c r="K10" s="3">
        <f t="shared" si="0"/>
        <v>8.4625624999999989</v>
      </c>
      <c r="L10" s="3">
        <f t="shared" si="0"/>
        <v>13.584041666666675</v>
      </c>
    </row>
    <row r="11" spans="1:12" x14ac:dyDescent="0.35">
      <c r="A11" s="4" t="s">
        <v>13</v>
      </c>
      <c r="B11" s="3">
        <f t="shared" ref="B11:L11" si="1">_xlfn.STDEV.S(B5:B8)</f>
        <v>0.99018516786844835</v>
      </c>
      <c r="C11" s="3">
        <f t="shared" si="1"/>
        <v>1.2741925547838708</v>
      </c>
      <c r="D11" s="1"/>
      <c r="E11" s="3">
        <f t="shared" si="1"/>
        <v>0.76536870313340444</v>
      </c>
      <c r="F11" s="3">
        <f t="shared" si="1"/>
        <v>0.86596585814733618</v>
      </c>
      <c r="G11" s="1"/>
      <c r="H11" s="3">
        <f t="shared" si="1"/>
        <v>2.4708873766808437</v>
      </c>
      <c r="I11" s="3">
        <f t="shared" si="1"/>
        <v>1.2394166832421927</v>
      </c>
      <c r="J11" s="1"/>
      <c r="K11" s="3">
        <f t="shared" si="1"/>
        <v>1.621397284601739</v>
      </c>
      <c r="L11" s="3">
        <f t="shared" si="1"/>
        <v>1.7189312631690725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B1" sqref="B1"/>
    </sheetView>
  </sheetViews>
  <sheetFormatPr defaultRowHeight="14.5" x14ac:dyDescent="0.35"/>
  <sheetData>
    <row r="1" spans="1:6" x14ac:dyDescent="0.35">
      <c r="B1" s="15" t="s">
        <v>10</v>
      </c>
    </row>
    <row r="3" spans="1:6" x14ac:dyDescent="0.35">
      <c r="B3" t="s">
        <v>2</v>
      </c>
      <c r="D3" t="s">
        <v>3</v>
      </c>
      <c r="F3" t="s">
        <v>4</v>
      </c>
    </row>
    <row r="4" spans="1:6" x14ac:dyDescent="0.35">
      <c r="A4" t="s">
        <v>12</v>
      </c>
      <c r="B4">
        <v>93</v>
      </c>
      <c r="D4">
        <v>77</v>
      </c>
      <c r="F4">
        <v>41</v>
      </c>
    </row>
    <row r="5" spans="1:6" x14ac:dyDescent="0.35">
      <c r="B5">
        <v>90</v>
      </c>
      <c r="D5">
        <v>75</v>
      </c>
      <c r="F5">
        <v>68</v>
      </c>
    </row>
    <row r="6" spans="1:6" x14ac:dyDescent="0.35">
      <c r="B6">
        <v>80</v>
      </c>
      <c r="D6">
        <v>58</v>
      </c>
      <c r="F6">
        <v>59</v>
      </c>
    </row>
    <row r="7" spans="1:6" x14ac:dyDescent="0.35">
      <c r="B7">
        <v>89</v>
      </c>
      <c r="D7">
        <v>72</v>
      </c>
      <c r="F7">
        <v>43</v>
      </c>
    </row>
    <row r="8" spans="1:6" x14ac:dyDescent="0.35">
      <c r="A8" s="4" t="s">
        <v>9</v>
      </c>
      <c r="B8" s="9">
        <f>AVERAGE(B4:B7)</f>
        <v>88</v>
      </c>
      <c r="C8" s="7"/>
      <c r="D8" s="9">
        <f t="shared" ref="D8:F8" si="0">AVERAGE(D4:D7)</f>
        <v>70.5</v>
      </c>
      <c r="E8" s="7"/>
      <c r="F8" s="9">
        <f t="shared" si="0"/>
        <v>52.75</v>
      </c>
    </row>
    <row r="9" spans="1:6" x14ac:dyDescent="0.35">
      <c r="A9" s="4" t="s">
        <v>13</v>
      </c>
      <c r="B9" s="9">
        <f>_xlfn.STDEV.S(B4:B7)</f>
        <v>5.5976185412488881</v>
      </c>
      <c r="C9" s="7"/>
      <c r="D9" s="9">
        <f t="shared" ref="D9:F9" si="1">_xlfn.STDEV.S(D4:D7)</f>
        <v>8.5829287930558227</v>
      </c>
      <c r="E9" s="7"/>
      <c r="F9" s="9">
        <f t="shared" si="1"/>
        <v>12.971121771072847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B1" sqref="B1"/>
    </sheetView>
  </sheetViews>
  <sheetFormatPr defaultRowHeight="14.5" x14ac:dyDescent="0.35"/>
  <sheetData>
    <row r="1" spans="1:6" x14ac:dyDescent="0.35">
      <c r="B1" s="15" t="s">
        <v>24</v>
      </c>
    </row>
    <row r="3" spans="1:6" x14ac:dyDescent="0.35">
      <c r="A3" t="s">
        <v>11</v>
      </c>
      <c r="B3" t="s">
        <v>2</v>
      </c>
      <c r="E3" t="s">
        <v>23</v>
      </c>
    </row>
    <row r="4" spans="1:6" x14ac:dyDescent="0.35">
      <c r="B4" t="s">
        <v>7</v>
      </c>
      <c r="C4" t="s">
        <v>8</v>
      </c>
      <c r="E4" t="s">
        <v>7</v>
      </c>
      <c r="F4" t="s">
        <v>8</v>
      </c>
    </row>
    <row r="5" spans="1:6" x14ac:dyDescent="0.35">
      <c r="B5" s="11">
        <v>7.9219999999999997</v>
      </c>
      <c r="C5" s="11">
        <v>8.52</v>
      </c>
      <c r="D5" s="11"/>
      <c r="E5" s="11">
        <v>8.1940000000000008</v>
      </c>
      <c r="F5" s="11">
        <v>7.8739999999999997</v>
      </c>
    </row>
    <row r="6" spans="1:6" x14ac:dyDescent="0.35">
      <c r="B6" s="11">
        <v>8.5939999999999994</v>
      </c>
      <c r="C6" s="11">
        <v>5.798</v>
      </c>
      <c r="D6" s="11"/>
      <c r="E6" s="11">
        <v>9.484</v>
      </c>
      <c r="F6" s="11">
        <v>10.59</v>
      </c>
    </row>
    <row r="7" spans="1:6" x14ac:dyDescent="0.35">
      <c r="B7" s="11">
        <v>10.36</v>
      </c>
      <c r="C7" s="11">
        <v>10.738</v>
      </c>
      <c r="D7" s="11"/>
      <c r="E7" s="11">
        <v>9.3239999999999998</v>
      </c>
      <c r="F7" s="11">
        <v>7.4466669999999997</v>
      </c>
    </row>
    <row r="8" spans="1:6" x14ac:dyDescent="0.35">
      <c r="B8" s="11">
        <v>9.6880000000000006</v>
      </c>
      <c r="C8" s="11">
        <v>10.644</v>
      </c>
      <c r="D8" s="11"/>
      <c r="E8" s="11">
        <v>12.077999999999999</v>
      </c>
      <c r="F8" s="11">
        <v>8.6966669999999997</v>
      </c>
    </row>
    <row r="9" spans="1:6" x14ac:dyDescent="0.35">
      <c r="B9" s="11">
        <v>6.4</v>
      </c>
      <c r="C9" s="11">
        <v>8.7840000000000007</v>
      </c>
      <c r="D9" s="11"/>
      <c r="E9" s="11">
        <v>9.8524999999999991</v>
      </c>
      <c r="F9" s="11">
        <v>9.7533329999999996</v>
      </c>
    </row>
    <row r="10" spans="1:6" x14ac:dyDescent="0.35">
      <c r="A10" t="s">
        <v>9</v>
      </c>
      <c r="B10" s="8">
        <f>AVERAGE(B5:B9)</f>
        <v>8.5928000000000004</v>
      </c>
      <c r="C10" s="8">
        <f t="shared" ref="C10:F10" si="0">AVERAGE(C5:C9)</f>
        <v>8.8967999999999989</v>
      </c>
      <c r="D10" s="12"/>
      <c r="E10" s="8">
        <f t="shared" si="0"/>
        <v>9.7865000000000002</v>
      </c>
      <c r="F10" s="8">
        <f t="shared" si="0"/>
        <v>8.8721333999999992</v>
      </c>
    </row>
    <row r="11" spans="1:6" x14ac:dyDescent="0.35">
      <c r="A11" t="s">
        <v>25</v>
      </c>
      <c r="B11" s="8">
        <f>_xlfn.STDEV.S(B5:B9)</f>
        <v>1.5476437574584108</v>
      </c>
      <c r="C11" s="8">
        <f t="shared" ref="C11:F11" si="1">_xlfn.STDEV.S(C5:C9)</f>
        <v>2.0124604840841029</v>
      </c>
      <c r="D11" s="12"/>
      <c r="E11" s="8">
        <f t="shared" si="1"/>
        <v>1.4227435643853776</v>
      </c>
      <c r="F11" s="8">
        <f t="shared" si="1"/>
        <v>1.3025543740751624</v>
      </c>
    </row>
    <row r="12" spans="1:6" x14ac:dyDescent="0.35">
      <c r="B12" s="2"/>
      <c r="C12" s="2"/>
      <c r="D12" s="2"/>
      <c r="E12" s="2"/>
      <c r="F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>
      <selection activeCell="B1" sqref="B1"/>
    </sheetView>
  </sheetViews>
  <sheetFormatPr defaultRowHeight="14.5" x14ac:dyDescent="0.35"/>
  <sheetData>
    <row r="1" spans="1:2" x14ac:dyDescent="0.35">
      <c r="B1" s="15" t="s">
        <v>14</v>
      </c>
    </row>
    <row r="3" spans="1:2" x14ac:dyDescent="0.35">
      <c r="B3" t="s">
        <v>20</v>
      </c>
    </row>
    <row r="4" spans="1:2" x14ac:dyDescent="0.35">
      <c r="A4" t="s">
        <v>15</v>
      </c>
      <c r="B4" s="7">
        <v>0.57999999999999996</v>
      </c>
    </row>
    <row r="5" spans="1:2" x14ac:dyDescent="0.35">
      <c r="A5" t="s">
        <v>16</v>
      </c>
      <c r="B5" s="7">
        <v>0.61</v>
      </c>
    </row>
    <row r="6" spans="1:2" x14ac:dyDescent="0.35">
      <c r="A6" t="s">
        <v>17</v>
      </c>
      <c r="B6" s="7">
        <v>0.5</v>
      </c>
    </row>
    <row r="7" spans="1:2" x14ac:dyDescent="0.35">
      <c r="A7" t="s">
        <v>18</v>
      </c>
      <c r="B7" s="7">
        <v>0.64800000000000002</v>
      </c>
    </row>
    <row r="8" spans="1:2" x14ac:dyDescent="0.35">
      <c r="A8" t="s">
        <v>19</v>
      </c>
      <c r="B8" s="7">
        <v>0.61</v>
      </c>
    </row>
    <row r="9" spans="1:2" x14ac:dyDescent="0.35">
      <c r="A9" s="4" t="s">
        <v>9</v>
      </c>
      <c r="B9" s="9">
        <f>AVERAGE(B4:B8)</f>
        <v>0.58960000000000001</v>
      </c>
    </row>
    <row r="10" spans="1:2" x14ac:dyDescent="0.35">
      <c r="A10" s="4" t="s">
        <v>13</v>
      </c>
      <c r="B10" s="9">
        <f>_xlfn.STDEV.S(B4:B8)</f>
        <v>5.559496380068972E-2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tabSelected="1" workbookViewId="0">
      <selection activeCell="L12" sqref="L12"/>
    </sheetView>
  </sheetViews>
  <sheetFormatPr defaultRowHeight="14.5" x14ac:dyDescent="0.35"/>
  <sheetData>
    <row r="1" spans="1:11" x14ac:dyDescent="0.35">
      <c r="B1" s="15" t="s">
        <v>21</v>
      </c>
    </row>
    <row r="3" spans="1:11" x14ac:dyDescent="0.35">
      <c r="A3" t="s">
        <v>12</v>
      </c>
      <c r="B3" t="s">
        <v>15</v>
      </c>
      <c r="D3" t="s">
        <v>16</v>
      </c>
      <c r="F3" t="s">
        <v>17</v>
      </c>
      <c r="H3" t="s">
        <v>18</v>
      </c>
      <c r="J3" s="4" t="s">
        <v>9</v>
      </c>
      <c r="K3" s="4" t="s">
        <v>13</v>
      </c>
    </row>
    <row r="4" spans="1:11" x14ac:dyDescent="0.35">
      <c r="A4" t="s">
        <v>37</v>
      </c>
      <c r="B4">
        <v>100</v>
      </c>
      <c r="D4">
        <v>100</v>
      </c>
      <c r="F4">
        <v>100</v>
      </c>
      <c r="H4">
        <v>100</v>
      </c>
      <c r="J4" s="4">
        <v>100</v>
      </c>
      <c r="K4" s="4">
        <v>0</v>
      </c>
    </row>
    <row r="5" spans="1:11" x14ac:dyDescent="0.35">
      <c r="A5" t="s">
        <v>35</v>
      </c>
      <c r="B5" s="7">
        <v>79.667020119024357</v>
      </c>
      <c r="C5" s="7"/>
      <c r="D5" s="7">
        <v>93.489511221062486</v>
      </c>
      <c r="E5" s="7"/>
      <c r="F5" s="7">
        <v>98.389802661516811</v>
      </c>
      <c r="G5" s="7"/>
      <c r="H5" s="7">
        <v>85.452429440068641</v>
      </c>
      <c r="J5" s="9">
        <f>AVERAGE(B5,D5,F5,H5)</f>
        <v>89.24969086041807</v>
      </c>
      <c r="K5" s="9">
        <f t="shared" ref="K5" si="0">_xlfn.STDEV.S(B5,D5,F5,H5)</f>
        <v>8.321948755340836</v>
      </c>
    </row>
    <row r="6" spans="1:11" x14ac:dyDescent="0.35">
      <c r="A6" t="s">
        <v>36</v>
      </c>
      <c r="B6" s="7">
        <v>15.868309999999999</v>
      </c>
      <c r="C6" s="7"/>
      <c r="D6" s="7">
        <v>32.214010000000002</v>
      </c>
      <c r="E6" s="7"/>
      <c r="F6" s="7">
        <v>47.258415939725268</v>
      </c>
      <c r="G6" s="7"/>
      <c r="H6" s="7">
        <v>36.253138501920695</v>
      </c>
      <c r="J6" s="9">
        <f>AVERAGE(B6,D6,F6,H6)</f>
        <v>32.898468610411491</v>
      </c>
      <c r="K6" s="9">
        <f>_xlfn.STDEV.S(B6,D6,F6,H6)</f>
        <v>13.012259389601311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>
      <selection activeCell="K10" sqref="K10"/>
    </sheetView>
  </sheetViews>
  <sheetFormatPr defaultRowHeight="14.5" x14ac:dyDescent="0.35"/>
  <cols>
    <col min="2" max="2" width="9.26953125" customWidth="1"/>
  </cols>
  <sheetData>
    <row r="1" spans="1:9" x14ac:dyDescent="0.35">
      <c r="B1" s="15" t="s">
        <v>22</v>
      </c>
    </row>
    <row r="2" spans="1:9" x14ac:dyDescent="0.35">
      <c r="B2" s="6"/>
    </row>
    <row r="3" spans="1:9" x14ac:dyDescent="0.35">
      <c r="B3" t="s">
        <v>33</v>
      </c>
      <c r="E3" t="s">
        <v>32</v>
      </c>
    </row>
    <row r="4" spans="1:9" x14ac:dyDescent="0.35">
      <c r="B4" t="s">
        <v>2</v>
      </c>
      <c r="E4" t="s">
        <v>2</v>
      </c>
    </row>
    <row r="5" spans="1:9" x14ac:dyDescent="0.35">
      <c r="B5" t="s">
        <v>7</v>
      </c>
      <c r="C5" t="s">
        <v>8</v>
      </c>
      <c r="E5" t="s">
        <v>7</v>
      </c>
      <c r="F5" t="s">
        <v>8</v>
      </c>
    </row>
    <row r="6" spans="1:9" x14ac:dyDescent="0.35">
      <c r="B6" s="1">
        <v>3.0854999999999997</v>
      </c>
      <c r="C6" s="1">
        <v>10.537583333333336</v>
      </c>
      <c r="D6" s="1"/>
      <c r="E6" s="1">
        <v>2.9782000000000002</v>
      </c>
      <c r="F6" s="1">
        <v>9.3800000000000008</v>
      </c>
      <c r="H6" s="10"/>
      <c r="I6" s="10"/>
    </row>
    <row r="7" spans="1:9" x14ac:dyDescent="0.35">
      <c r="B7" s="1">
        <v>2.9634166666666659</v>
      </c>
      <c r="C7" s="1">
        <v>11.845083333333335</v>
      </c>
      <c r="D7" s="1"/>
      <c r="E7" s="1">
        <v>1.9530000000000001</v>
      </c>
      <c r="F7" s="1">
        <v>11.09</v>
      </c>
      <c r="H7" s="10"/>
      <c r="I7" s="10"/>
    </row>
    <row r="8" spans="1:9" x14ac:dyDescent="0.35">
      <c r="B8" s="1">
        <v>3.723416666666667</v>
      </c>
      <c r="C8" s="1">
        <v>9.7807499999999994</v>
      </c>
      <c r="D8" s="1"/>
      <c r="E8" s="1">
        <v>2.3782999999999999</v>
      </c>
      <c r="F8" s="1">
        <v>10.67</v>
      </c>
      <c r="H8" s="10"/>
      <c r="I8" s="10"/>
    </row>
    <row r="9" spans="1:9" x14ac:dyDescent="0.35">
      <c r="B9" s="1">
        <v>1.879416666666667</v>
      </c>
      <c r="C9" s="1">
        <v>11.023166666666663</v>
      </c>
      <c r="D9" s="1"/>
    </row>
    <row r="10" spans="1:9" x14ac:dyDescent="0.35">
      <c r="A10" s="4" t="s">
        <v>9</v>
      </c>
      <c r="B10" s="3">
        <f t="shared" ref="B10:C10" si="0">AVERAGE(B5:B8)</f>
        <v>3.2574444444444439</v>
      </c>
      <c r="C10" s="3">
        <f t="shared" si="0"/>
        <v>10.721138888888889</v>
      </c>
      <c r="E10" s="3">
        <f>AVERAGE(E6:E8)</f>
        <v>2.4365000000000001</v>
      </c>
      <c r="F10" s="3">
        <f>AVERAGE(F6:F8)</f>
        <v>10.38</v>
      </c>
    </row>
    <row r="11" spans="1:9" x14ac:dyDescent="0.35">
      <c r="A11" s="4" t="s">
        <v>13</v>
      </c>
      <c r="B11" s="3">
        <f t="shared" ref="B11:C11" si="1">_xlfn.STDEV.S(B5:B8)</f>
        <v>0.40813437613301234</v>
      </c>
      <c r="C11" s="3">
        <f t="shared" si="1"/>
        <v>1.0443359178249405</v>
      </c>
      <c r="E11" s="4">
        <f>_xlfn.STDEV.S(E6:E8)</f>
        <v>0.51507202408983577</v>
      </c>
      <c r="F11" s="4">
        <f>_xlfn.STDEV.S(F6:F8)</f>
        <v>0.8911228871485678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workbookViewId="0">
      <selection activeCell="O9" sqref="O9"/>
    </sheetView>
  </sheetViews>
  <sheetFormatPr defaultRowHeight="14.5" x14ac:dyDescent="0.35"/>
  <sheetData>
    <row r="1" spans="1:8" x14ac:dyDescent="0.35">
      <c r="B1" s="15" t="s">
        <v>27</v>
      </c>
    </row>
    <row r="3" spans="1:8" x14ac:dyDescent="0.35">
      <c r="B3" t="s">
        <v>28</v>
      </c>
      <c r="D3" t="s">
        <v>29</v>
      </c>
      <c r="F3" t="s">
        <v>30</v>
      </c>
      <c r="H3" t="s">
        <v>31</v>
      </c>
    </row>
    <row r="4" spans="1:8" x14ac:dyDescent="0.35">
      <c r="A4" t="s">
        <v>12</v>
      </c>
      <c r="B4" s="13">
        <v>0</v>
      </c>
      <c r="C4" s="13"/>
      <c r="D4" s="13">
        <v>93</v>
      </c>
      <c r="E4" s="13"/>
      <c r="F4" s="13">
        <v>57</v>
      </c>
      <c r="G4" s="13"/>
      <c r="H4" s="13">
        <v>11</v>
      </c>
    </row>
    <row r="5" spans="1:8" x14ac:dyDescent="0.35">
      <c r="B5" s="13">
        <v>0</v>
      </c>
      <c r="C5" s="13"/>
      <c r="D5" s="13">
        <v>90</v>
      </c>
      <c r="E5" s="14"/>
      <c r="F5" s="13">
        <v>42</v>
      </c>
      <c r="G5" s="13"/>
      <c r="H5" s="13">
        <v>8</v>
      </c>
    </row>
    <row r="6" spans="1:8" x14ac:dyDescent="0.35">
      <c r="B6" s="13">
        <v>0</v>
      </c>
      <c r="C6" s="14"/>
      <c r="D6" s="13">
        <v>89</v>
      </c>
      <c r="E6" s="14"/>
      <c r="F6" s="13">
        <v>52</v>
      </c>
      <c r="G6" s="13"/>
      <c r="H6" s="13">
        <v>15</v>
      </c>
    </row>
    <row r="7" spans="1:8" x14ac:dyDescent="0.35">
      <c r="B7" s="8">
        <f>AVERAGE(B3:B6)</f>
        <v>0</v>
      </c>
      <c r="C7" s="12"/>
      <c r="D7" s="8">
        <f>AVERAGE(D3:D6)</f>
        <v>90.666666666666671</v>
      </c>
      <c r="E7" s="12"/>
      <c r="F7" s="8">
        <f>AVERAGE(F3:F6)</f>
        <v>50.333333333333336</v>
      </c>
      <c r="G7" s="12"/>
      <c r="H7" s="8">
        <f>AVERAGE(H3:H6)</f>
        <v>11.333333333333334</v>
      </c>
    </row>
    <row r="8" spans="1:8" x14ac:dyDescent="0.35">
      <c r="B8" s="8">
        <f>_xlfn.STDEV.S(B3:B6)</f>
        <v>0</v>
      </c>
      <c r="C8" s="12"/>
      <c r="D8" s="8">
        <f>_xlfn.STDEV.S(D3:D6)</f>
        <v>2.0816659994661331</v>
      </c>
      <c r="E8" s="12"/>
      <c r="F8" s="8">
        <f>_xlfn.STDEV.S(F3:F6)</f>
        <v>7.6376261582597431</v>
      </c>
      <c r="G8" s="12"/>
      <c r="H8" s="8">
        <f>_xlfn.STDEV.S(H3:H6)</f>
        <v>3.5118845842842474</v>
      </c>
    </row>
    <row r="9" spans="1:8" x14ac:dyDescent="0.35">
      <c r="C9" s="6"/>
      <c r="E9" s="6"/>
    </row>
    <row r="10" spans="1:8" x14ac:dyDescent="0.35">
      <c r="C10" s="6"/>
    </row>
    <row r="21" spans="4:4" x14ac:dyDescent="0.35">
      <c r="D21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B47-DF7A-48D5-B951-42BACCBAC6DC}">
  <dimension ref="A2:L10"/>
  <sheetViews>
    <sheetView workbookViewId="0">
      <selection activeCell="O15" sqref="O15"/>
    </sheetView>
  </sheetViews>
  <sheetFormatPr defaultRowHeight="14.5" x14ac:dyDescent="0.35"/>
  <sheetData>
    <row r="2" spans="1:12" x14ac:dyDescent="0.35">
      <c r="B2" s="15" t="s">
        <v>26</v>
      </c>
    </row>
    <row r="3" spans="1:12" x14ac:dyDescent="0.35">
      <c r="B3" t="s">
        <v>34</v>
      </c>
      <c r="E3" t="s">
        <v>31</v>
      </c>
      <c r="H3" t="s">
        <v>30</v>
      </c>
      <c r="K3" t="s">
        <v>29</v>
      </c>
    </row>
    <row r="4" spans="1:12" x14ac:dyDescent="0.35">
      <c r="B4" t="s">
        <v>7</v>
      </c>
      <c r="C4" t="s">
        <v>8</v>
      </c>
      <c r="E4" t="s">
        <v>7</v>
      </c>
      <c r="F4" t="s">
        <v>8</v>
      </c>
      <c r="H4" t="s">
        <v>7</v>
      </c>
      <c r="I4" t="s">
        <v>8</v>
      </c>
      <c r="K4" t="s">
        <v>7</v>
      </c>
      <c r="L4" t="s">
        <v>8</v>
      </c>
    </row>
    <row r="5" spans="1:12" x14ac:dyDescent="0.35">
      <c r="A5" t="s">
        <v>11</v>
      </c>
      <c r="B5" s="11">
        <v>10.44</v>
      </c>
      <c r="C5" s="11">
        <v>11.32</v>
      </c>
      <c r="D5" s="2"/>
      <c r="E5" s="11">
        <v>9.98</v>
      </c>
      <c r="F5" s="11">
        <v>9.7799999999999994</v>
      </c>
      <c r="G5" s="11"/>
      <c r="H5" s="11">
        <v>6.0350000000000001</v>
      </c>
      <c r="I5" s="11">
        <v>9.01</v>
      </c>
      <c r="K5" s="11">
        <v>3.09</v>
      </c>
      <c r="L5" s="11">
        <v>10.54</v>
      </c>
    </row>
    <row r="6" spans="1:12" x14ac:dyDescent="0.35">
      <c r="B6" s="11">
        <v>12.73</v>
      </c>
      <c r="C6" s="11">
        <v>9.3800000000000008</v>
      </c>
      <c r="D6" s="2"/>
      <c r="E6" s="11">
        <v>10.34</v>
      </c>
      <c r="F6" s="11">
        <v>9.9</v>
      </c>
      <c r="G6" s="11"/>
      <c r="H6" s="11">
        <v>4.8869999999999996</v>
      </c>
      <c r="I6" s="11">
        <v>10.119999999999999</v>
      </c>
      <c r="K6" s="11">
        <v>2.96</v>
      </c>
      <c r="L6" s="11">
        <v>11.85</v>
      </c>
    </row>
    <row r="7" spans="1:12" x14ac:dyDescent="0.35">
      <c r="B7" s="11">
        <v>10.9</v>
      </c>
      <c r="C7" s="11">
        <v>12.42</v>
      </c>
      <c r="D7" s="2"/>
      <c r="E7" s="11">
        <v>12.2</v>
      </c>
      <c r="F7" s="11">
        <v>11.34</v>
      </c>
      <c r="G7" s="11"/>
      <c r="H7" s="11">
        <v>2.74</v>
      </c>
      <c r="I7" s="11">
        <v>10.73</v>
      </c>
      <c r="K7" s="11">
        <v>3.72</v>
      </c>
      <c r="L7" s="11">
        <v>9.7799999999999994</v>
      </c>
    </row>
    <row r="8" spans="1:12" x14ac:dyDescent="0.35">
      <c r="B8" s="11">
        <v>11.45</v>
      </c>
      <c r="C8" s="11">
        <v>10.62</v>
      </c>
      <c r="D8" s="2"/>
      <c r="E8" s="11"/>
      <c r="F8" s="11"/>
      <c r="G8" s="11"/>
      <c r="H8" s="11"/>
      <c r="I8" s="11"/>
      <c r="K8" s="11">
        <v>1.88</v>
      </c>
      <c r="L8" s="11">
        <v>11.02</v>
      </c>
    </row>
    <row r="9" spans="1:12" x14ac:dyDescent="0.35">
      <c r="A9" t="s">
        <v>9</v>
      </c>
      <c r="B9" s="8">
        <f>AVERAGE(B5:B8)</f>
        <v>11.379999999999999</v>
      </c>
      <c r="C9" s="8">
        <f>AVERAGE(C5:C8)</f>
        <v>10.935</v>
      </c>
      <c r="D9" s="12"/>
      <c r="E9" s="8">
        <f>AVERAGE(E5:E7)</f>
        <v>10.839999999999998</v>
      </c>
      <c r="F9" s="8">
        <f>AVERAGE(F5:F7)</f>
        <v>10.34</v>
      </c>
      <c r="G9" s="12"/>
      <c r="H9" s="8">
        <f>AVERAGE(H5:H7)</f>
        <v>4.5540000000000003</v>
      </c>
      <c r="I9" s="8">
        <f>AVERAGE(I5:I7)</f>
        <v>9.9533333333333331</v>
      </c>
      <c r="K9" s="8">
        <f>AVERAGE(K5:K8)</f>
        <v>2.9124999999999996</v>
      </c>
      <c r="L9" s="8">
        <f>AVERAGE(L5:L8)</f>
        <v>10.797499999999999</v>
      </c>
    </row>
    <row r="10" spans="1:12" x14ac:dyDescent="0.35">
      <c r="A10" t="s">
        <v>13</v>
      </c>
      <c r="B10" s="8">
        <f>_xlfn.STDEV.S(B5:B8)</f>
        <v>0.99018516786844835</v>
      </c>
      <c r="C10" s="8">
        <f>_xlfn.STDEV.S(C5:C8)</f>
        <v>1.2741925547838708</v>
      </c>
      <c r="D10" s="12"/>
      <c r="E10" s="8">
        <f>_xlfn.STDEV.S(E5:E7)</f>
        <v>1.1914696806885179</v>
      </c>
      <c r="F10" s="8">
        <f>_xlfn.STDEV.S(F5:F7)</f>
        <v>0.86810137656842823</v>
      </c>
      <c r="G10" s="2"/>
      <c r="H10" s="8">
        <f>_xlfn.STDEV.S(H5:H7)</f>
        <v>1.6725498497802684</v>
      </c>
      <c r="I10" s="8">
        <f>_xlfn.STDEV.S(I5:I7)</f>
        <v>0.87202828700296975</v>
      </c>
      <c r="K10" s="8">
        <f>_xlfn.STDEV.S(K5:K8)</f>
        <v>0.7641716648328013</v>
      </c>
      <c r="L10" s="8">
        <f>_xlfn.STDEV.S(L5:L8)</f>
        <v>0.8677317173719844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fig 1C</vt:lpstr>
      <vt:lpstr>fig 2E</vt:lpstr>
      <vt:lpstr>fig 3F</vt:lpstr>
      <vt:lpstr>fig 4E</vt:lpstr>
      <vt:lpstr>fig 5D</vt:lpstr>
      <vt:lpstr>fig S1</vt:lpstr>
      <vt:lpstr>fig S2C</vt:lpstr>
      <vt:lpstr>fig 2D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2023-04-24T10:23:04Z</dcterms:created>
  <dcterms:modified xsi:type="dcterms:W3CDTF">2023-04-26T16:43:02Z</dcterms:modified>
</cp:coreProperties>
</file>