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Untitled/From 110223/Publication/SARS2/DNA vaccines/From 113023 JCI Insight transfer/121823 Raw data to Qiao for submission/"/>
    </mc:Choice>
  </mc:AlternateContent>
  <xr:revisionPtr revIDLastSave="0" documentId="13_ncr:1_{42344366-41E5-EE45-9890-BCBF63AAF1B6}" xr6:coauthVersionLast="47" xr6:coauthVersionMax="47" xr10:uidLastSave="{00000000-0000-0000-0000-000000000000}"/>
  <bookViews>
    <workbookView xWindow="-49980" yWindow="500" windowWidth="44600" windowHeight="26360" activeTab="7" xr2:uid="{EA2093CE-6606-AB45-9C3B-CEA54488B328}"/>
  </bookViews>
  <sheets>
    <sheet name="Fig. 2" sheetId="1" r:id="rId1"/>
    <sheet name="Fig. 3" sheetId="2" r:id="rId2"/>
    <sheet name="Fig. 4" sheetId="6" r:id="rId3"/>
    <sheet name="Fig. 5" sheetId="3" r:id="rId4"/>
    <sheet name="Fig. 6" sheetId="5" r:id="rId5"/>
    <sheet name="Fig. S1" sheetId="8" r:id="rId6"/>
    <sheet name="Fig. S2" sheetId="9" r:id="rId7"/>
    <sheet name="Fig. S3" sheetId="4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8" i="9" l="1"/>
  <c r="F48" i="9"/>
  <c r="E48" i="9"/>
  <c r="D48" i="9"/>
  <c r="G47" i="9"/>
  <c r="F47" i="9"/>
  <c r="E47" i="9"/>
  <c r="D47" i="9"/>
  <c r="G46" i="9"/>
  <c r="F46" i="9"/>
  <c r="E46" i="9"/>
  <c r="D46" i="9"/>
  <c r="G45" i="9"/>
  <c r="F45" i="9"/>
  <c r="E45" i="9"/>
  <c r="D45" i="9"/>
  <c r="G44" i="9"/>
  <c r="F44" i="9"/>
  <c r="E44" i="9"/>
  <c r="D44" i="9"/>
  <c r="G43" i="9"/>
  <c r="F43" i="9"/>
  <c r="E43" i="9"/>
  <c r="D43" i="9"/>
  <c r="G42" i="9"/>
  <c r="F42" i="9"/>
  <c r="E42" i="9"/>
  <c r="D42" i="9"/>
  <c r="G41" i="9"/>
  <c r="F41" i="9"/>
  <c r="E41" i="9"/>
  <c r="D41" i="9"/>
  <c r="G40" i="9"/>
  <c r="F40" i="9"/>
  <c r="E40" i="9"/>
  <c r="D40" i="9"/>
  <c r="G39" i="9"/>
  <c r="F39" i="9"/>
  <c r="E39" i="9"/>
  <c r="D39" i="9"/>
  <c r="G38" i="9"/>
  <c r="F38" i="9"/>
  <c r="E38" i="9"/>
  <c r="D38" i="9"/>
  <c r="G37" i="9"/>
  <c r="F37" i="9"/>
  <c r="E37" i="9"/>
  <c r="D37" i="9"/>
  <c r="G36" i="9"/>
  <c r="F36" i="9"/>
  <c r="E36" i="9"/>
  <c r="D36" i="9"/>
  <c r="G35" i="9"/>
  <c r="F35" i="9"/>
  <c r="E35" i="9"/>
  <c r="D35" i="9"/>
  <c r="G34" i="9"/>
  <c r="F34" i="9"/>
  <c r="E34" i="9"/>
  <c r="D34" i="9"/>
  <c r="G10" i="9"/>
  <c r="G33" i="9" s="1"/>
  <c r="F10" i="9"/>
  <c r="F33" i="9" s="1"/>
  <c r="E10" i="9"/>
  <c r="E33" i="9" s="1"/>
  <c r="D10" i="9"/>
  <c r="D33" i="9" s="1"/>
  <c r="G9" i="9"/>
  <c r="G32" i="9" s="1"/>
  <c r="F9" i="9"/>
  <c r="F32" i="9" s="1"/>
  <c r="E9" i="9"/>
  <c r="E32" i="9" s="1"/>
  <c r="D9" i="9"/>
  <c r="D32" i="9" s="1"/>
  <c r="G8" i="9"/>
  <c r="G31" i="9" s="1"/>
  <c r="F8" i="9"/>
  <c r="F31" i="9" s="1"/>
  <c r="E8" i="9"/>
  <c r="E31" i="9" s="1"/>
  <c r="D8" i="9"/>
  <c r="D31" i="9" s="1"/>
  <c r="G7" i="9"/>
  <c r="G30" i="9" s="1"/>
  <c r="F7" i="9"/>
  <c r="F30" i="9" s="1"/>
  <c r="E7" i="9"/>
  <c r="E30" i="9" s="1"/>
  <c r="D7" i="9"/>
  <c r="D30" i="9" s="1"/>
  <c r="G6" i="9"/>
  <c r="G29" i="9" s="1"/>
  <c r="F6" i="9"/>
  <c r="F29" i="9" s="1"/>
  <c r="E6" i="9"/>
  <c r="E29" i="9" s="1"/>
  <c r="D6" i="9"/>
  <c r="D29" i="9" s="1"/>
  <c r="G47" i="8"/>
  <c r="F47" i="8"/>
  <c r="E47" i="8"/>
  <c r="D47" i="8"/>
  <c r="G46" i="8"/>
  <c r="F46" i="8"/>
  <c r="E46" i="8"/>
  <c r="D46" i="8"/>
  <c r="G45" i="8"/>
  <c r="F45" i="8"/>
  <c r="E45" i="8"/>
  <c r="D45" i="8"/>
  <c r="G44" i="8"/>
  <c r="F44" i="8"/>
  <c r="E44" i="8"/>
  <c r="D44" i="8"/>
  <c r="G43" i="8"/>
  <c r="F43" i="8"/>
  <c r="E43" i="8"/>
  <c r="D43" i="8"/>
  <c r="G42" i="8"/>
  <c r="F42" i="8"/>
  <c r="E42" i="8"/>
  <c r="D42" i="8"/>
  <c r="G41" i="8"/>
  <c r="F41" i="8"/>
  <c r="E41" i="8"/>
  <c r="D41" i="8"/>
  <c r="G40" i="8"/>
  <c r="F40" i="8"/>
  <c r="E40" i="8"/>
  <c r="D40" i="8"/>
  <c r="G39" i="8"/>
  <c r="F39" i="8"/>
  <c r="E39" i="8"/>
  <c r="D39" i="8"/>
  <c r="G38" i="8"/>
  <c r="F38" i="8"/>
  <c r="E38" i="8"/>
  <c r="D38" i="8"/>
  <c r="G37" i="8"/>
  <c r="F37" i="8"/>
  <c r="E37" i="8"/>
  <c r="D37" i="8"/>
  <c r="G36" i="8"/>
  <c r="F36" i="8"/>
  <c r="E36" i="8"/>
  <c r="D36" i="8"/>
  <c r="G35" i="8"/>
  <c r="F35" i="8"/>
  <c r="E35" i="8"/>
  <c r="D35" i="8"/>
  <c r="G34" i="8"/>
  <c r="F34" i="8"/>
  <c r="E34" i="8"/>
  <c r="D34" i="8"/>
  <c r="G33" i="8"/>
  <c r="F33" i="8"/>
  <c r="E33" i="8"/>
  <c r="D33" i="8"/>
  <c r="G9" i="8"/>
  <c r="G32" i="8" s="1"/>
  <c r="F9" i="8"/>
  <c r="F32" i="8" s="1"/>
  <c r="E9" i="8"/>
  <c r="E32" i="8" s="1"/>
  <c r="D9" i="8"/>
  <c r="D32" i="8" s="1"/>
  <c r="G8" i="8"/>
  <c r="G31" i="8" s="1"/>
  <c r="F8" i="8"/>
  <c r="F31" i="8" s="1"/>
  <c r="E8" i="8"/>
  <c r="E31" i="8" s="1"/>
  <c r="D8" i="8"/>
  <c r="D31" i="8" s="1"/>
  <c r="G7" i="8"/>
  <c r="G30" i="8" s="1"/>
  <c r="F7" i="8"/>
  <c r="F30" i="8" s="1"/>
  <c r="E7" i="8"/>
  <c r="E30" i="8" s="1"/>
  <c r="D7" i="8"/>
  <c r="D30" i="8" s="1"/>
  <c r="G6" i="8"/>
  <c r="G29" i="8" s="1"/>
  <c r="F6" i="8"/>
  <c r="F29" i="8" s="1"/>
  <c r="E6" i="8"/>
  <c r="E29" i="8" s="1"/>
  <c r="D6" i="8"/>
  <c r="D29" i="8" s="1"/>
  <c r="G5" i="8"/>
  <c r="G28" i="8" s="1"/>
  <c r="F5" i="8"/>
  <c r="F28" i="8" s="1"/>
  <c r="E5" i="8"/>
  <c r="E28" i="8" s="1"/>
  <c r="D5" i="8"/>
  <c r="D28" i="8" s="1"/>
</calcChain>
</file>

<file path=xl/sharedStrings.xml><?xml version="1.0" encoding="utf-8"?>
<sst xmlns="http://schemas.openxmlformats.org/spreadsheetml/2006/main" count="502" uniqueCount="64">
  <si>
    <t>Ub-S DNA</t>
  </si>
  <si>
    <t>S protein</t>
  </si>
  <si>
    <t>PBS</t>
  </si>
  <si>
    <t>Fig. 2</t>
  </si>
  <si>
    <t>C</t>
  </si>
  <si>
    <t>A</t>
  </si>
  <si>
    <t>B</t>
  </si>
  <si>
    <t>D</t>
  </si>
  <si>
    <t>UB-S DNA</t>
  </si>
  <si>
    <t>S-DNA</t>
  </si>
  <si>
    <t>PBS+Imi</t>
  </si>
  <si>
    <t>E</t>
  </si>
  <si>
    <t>F</t>
  </si>
  <si>
    <t>G</t>
  </si>
  <si>
    <t>H</t>
  </si>
  <si>
    <t>I</t>
  </si>
  <si>
    <t>S DNA</t>
  </si>
  <si>
    <t>&lt;10</t>
  </si>
  <si>
    <t>J</t>
  </si>
  <si>
    <t>K</t>
  </si>
  <si>
    <t>L</t>
  </si>
  <si>
    <t>M</t>
  </si>
  <si>
    <t>N</t>
  </si>
  <si>
    <t>O</t>
  </si>
  <si>
    <t>PBS+Alum+MPL</t>
  </si>
  <si>
    <t>P</t>
  </si>
  <si>
    <t>Q</t>
  </si>
  <si>
    <t>R</t>
  </si>
  <si>
    <t>Fig. S3</t>
  </si>
  <si>
    <t>Mean</t>
  </si>
  <si>
    <t>sem</t>
  </si>
  <si>
    <t>Fig. 4</t>
  </si>
  <si>
    <t>Fig. 6</t>
  </si>
  <si>
    <t>Days post-infection</t>
  </si>
  <si>
    <t>Ub-S DNA + Anti-CD8</t>
  </si>
  <si>
    <t>Ub-S DNA + Anti-CD4</t>
  </si>
  <si>
    <t>Ub-S DNA + Iso Control</t>
  </si>
  <si>
    <t>PBS + Iso Control</t>
  </si>
  <si>
    <t>Days posts-infection</t>
  </si>
  <si>
    <t>Fig. S1</t>
  </si>
  <si>
    <t># Predicted MHC I epitopes</t>
  </si>
  <si>
    <t>Strain Name</t>
  </si>
  <si>
    <t>HLA-A</t>
  </si>
  <si>
    <t>HLA-B</t>
  </si>
  <si>
    <t>HLA-C</t>
  </si>
  <si>
    <t>Confirmed</t>
  </si>
  <si>
    <t>Conserved</t>
  </si>
  <si>
    <t>B.1.1.7</t>
  </si>
  <si>
    <t>B.1.351</t>
  </si>
  <si>
    <t>B.1.429</t>
  </si>
  <si>
    <t>B.1.617.2</t>
  </si>
  <si>
    <t>BA.5</t>
  </si>
  <si>
    <t>Single Mutation</t>
  </si>
  <si>
    <t>Multiple Mutation</t>
  </si>
  <si>
    <t>Residue Deletion</t>
  </si>
  <si>
    <t>% Predicted MHC I epitopes</t>
  </si>
  <si>
    <t>Fig. S2</t>
  </si>
  <si>
    <t># Predicted MHC II epitopes</t>
  </si>
  <si>
    <t>HLA-DRB1</t>
  </si>
  <si>
    <t>HLA-DQA1/DQB1</t>
  </si>
  <si>
    <t>HLA-DPA1/DPB1</t>
  </si>
  <si>
    <t>% Predicted MHC II epitopes</t>
  </si>
  <si>
    <t>Fig. 3</t>
  </si>
  <si>
    <t xml:space="preserve">Fig. 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</si>
</sst>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Arial"/>
      <family val="2"/>
    </font>
    <font>
      <sz val="14"/>
      <color theme="1"/>
      <name val="Arial"/>
      <family val="2"/>
    </font>
    <font>
      <sz val="12"/>
      <name val="Arial"/>
      <family val="2"/>
    </font>
    <font>
      <sz val="10"/>
      <name val="Arial"/>
      <family val="2"/>
    </font>
    <font>
      <b/>
      <sz val="14"/>
      <color theme="1"/>
      <name val="Arial"/>
      <family val="2"/>
    </font>
    <font>
      <b/>
      <sz val="14"/>
      <color theme="1"/>
      <name val="Calibri"/>
      <family val="2"/>
      <scheme val="minor"/>
    </font>
    <font>
      <sz val="14"/>
      <name val="Arial"/>
      <family val="2"/>
    </font>
    <font>
      <sz val="14"/>
      <color rgb="FF000000"/>
      <name val="Arial"/>
      <family val="2"/>
    </font>
    <font>
      <b/>
      <sz val="14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2"/>
      <color rgb="FF000000"/>
      <name val="Arial"/>
      <family val="2"/>
    </font>
    <font>
      <sz val="14"/>
      <color theme="1"/>
      <name val="Calibri"/>
      <family val="2"/>
      <scheme val="minor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horizontal="right"/>
    </xf>
    <xf numFmtId="0" fontId="1" fillId="0" borderId="0" xfId="0" applyFont="1"/>
    <xf numFmtId="0" fontId="2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6" fillId="0" borderId="0" xfId="0" applyFont="1"/>
    <xf numFmtId="0" fontId="0" fillId="0" borderId="0" xfId="0" applyAlignment="1">
      <alignment horizontal="right"/>
    </xf>
    <xf numFmtId="1" fontId="0" fillId="0" borderId="0" xfId="0" applyNumberFormat="1"/>
    <xf numFmtId="1" fontId="0" fillId="0" borderId="0" xfId="0" applyNumberFormat="1" applyAlignment="1">
      <alignment horizontal="right"/>
    </xf>
    <xf numFmtId="0" fontId="9" fillId="0" borderId="0" xfId="0" applyFont="1" applyAlignment="1">
      <alignment horizontal="right"/>
    </xf>
    <xf numFmtId="0" fontId="10" fillId="0" borderId="0" xfId="0" applyFont="1"/>
    <xf numFmtId="0" fontId="0" fillId="0" borderId="4" xfId="0" applyBorder="1"/>
    <xf numFmtId="0" fontId="11" fillId="0" borderId="4" xfId="0" applyFont="1" applyBorder="1"/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4" xfId="0" applyFill="1" applyBorder="1"/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0" fillId="0" borderId="4" xfId="0" applyNumberFormat="1" applyBorder="1"/>
    <xf numFmtId="164" fontId="0" fillId="2" borderId="4" xfId="0" applyNumberFormat="1" applyFill="1" applyBorder="1"/>
    <xf numFmtId="0" fontId="12" fillId="0" borderId="0" xfId="0" applyFont="1"/>
    <xf numFmtId="164" fontId="0" fillId="0" borderId="4" xfId="0" applyNumberFormat="1" applyBorder="1" applyAlignment="1">
      <alignment horizontal="center" vertical="center"/>
    </xf>
    <xf numFmtId="164" fontId="0" fillId="2" borderId="4" xfId="0" applyNumberForma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/>
    </xf>
    <xf numFmtId="0" fontId="11" fillId="0" borderId="2" xfId="0" applyFont="1" applyFill="1" applyBorder="1" applyAlignment="1">
      <alignment horizontal="center"/>
    </xf>
    <xf numFmtId="0" fontId="11" fillId="0" borderId="3" xfId="0" applyFont="1" applyFill="1" applyBorder="1" applyAlignment="1">
      <alignment horizontal="center"/>
    </xf>
    <xf numFmtId="0" fontId="2" fillId="0" borderId="0" xfId="0" applyFont="1"/>
    <xf numFmtId="1" fontId="2" fillId="0" borderId="0" xfId="0" applyNumberFormat="1" applyFont="1"/>
    <xf numFmtId="0" fontId="13" fillId="0" borderId="0" xfId="0" applyFont="1" applyAlignment="1">
      <alignment horizontal="left" vertical="center" readingOrder="1"/>
    </xf>
    <xf numFmtId="0" fontId="0" fillId="0" borderId="0" xfId="0" applyFont="1"/>
    <xf numFmtId="164" fontId="4" fillId="0" borderId="0" xfId="0" applyNumberFormat="1" applyFont="1"/>
    <xf numFmtId="164" fontId="0" fillId="0" borderId="0" xfId="0" applyNumberFormat="1" applyFont="1"/>
    <xf numFmtId="1" fontId="3" fillId="0" borderId="0" xfId="0" applyNumberFormat="1" applyFont="1"/>
    <xf numFmtId="0" fontId="14" fillId="0" borderId="0" xfId="0" applyFont="1"/>
    <xf numFmtId="1" fontId="3" fillId="0" borderId="0" xfId="0" applyNumberFormat="1" applyFont="1" applyAlignment="1">
      <alignment horizontal="right"/>
    </xf>
    <xf numFmtId="1" fontId="8" fillId="0" borderId="0" xfId="0" applyNumberFormat="1" applyFont="1" applyAlignment="1">
      <alignment horizontal="right"/>
    </xf>
    <xf numFmtId="0" fontId="8" fillId="0" borderId="0" xfId="0" applyFont="1" applyAlignment="1">
      <alignment horizontal="right"/>
    </xf>
    <xf numFmtId="0" fontId="0" fillId="0" borderId="0" xfId="0" applyFill="1"/>
    <xf numFmtId="0" fontId="6" fillId="0" borderId="0" xfId="0" applyFont="1" applyFill="1" applyAlignment="1">
      <alignment horizontal="center"/>
    </xf>
    <xf numFmtId="0" fontId="12" fillId="0" borderId="0" xfId="0" applyFont="1" applyAlignment="1">
      <alignment horizontal="center"/>
    </xf>
    <xf numFmtId="1" fontId="2" fillId="0" borderId="0" xfId="0" applyNumberFormat="1" applyFont="1" applyAlignment="1">
      <alignment horizontal="right"/>
    </xf>
    <xf numFmtId="0" fontId="12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0" fontId="15" fillId="0" borderId="0" xfId="0" applyFont="1" applyAlignment="1">
      <alignment horizontal="center"/>
    </xf>
    <xf numFmtId="164" fontId="4" fillId="0" borderId="0" xfId="0" applyNumberFormat="1" applyFont="1" applyAlignment="1">
      <alignment horizontal="right"/>
    </xf>
    <xf numFmtId="0" fontId="6" fillId="0" borderId="0" xfId="0" applyFont="1" applyAlignment="1">
      <alignment horizontal="right"/>
    </xf>
    <xf numFmtId="3" fontId="0" fillId="0" borderId="0" xfId="0" applyNumberFormat="1" applyAlignment="1">
      <alignment horizontal="right"/>
    </xf>
    <xf numFmtId="0" fontId="6" fillId="0" borderId="0" xfId="0" applyFont="1" applyAlignment="1">
      <alignment horizontal="left"/>
    </xf>
    <xf numFmtId="0" fontId="4" fillId="0" borderId="0" xfId="0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B0F963-0AB5-AA42-BAC0-50D387EEEFF7}">
  <dimension ref="A2:M41"/>
  <sheetViews>
    <sheetView workbookViewId="0">
      <selection activeCell="R18" sqref="R18"/>
    </sheetView>
  </sheetViews>
  <sheetFormatPr baseColWidth="10" defaultRowHeight="16" x14ac:dyDescent="0.2"/>
  <cols>
    <col min="2" max="2" width="15.6640625" customWidth="1"/>
    <col min="6" max="6" width="10" customWidth="1"/>
    <col min="7" max="7" width="13" customWidth="1"/>
    <col min="8" max="8" width="17" customWidth="1"/>
  </cols>
  <sheetData>
    <row r="2" spans="1:13" ht="18" x14ac:dyDescent="0.2">
      <c r="A2" s="9" t="s">
        <v>3</v>
      </c>
      <c r="B2" s="1"/>
      <c r="C2" s="1"/>
      <c r="D2" s="1"/>
      <c r="G2" s="11"/>
      <c r="H2" s="11"/>
      <c r="I2" s="11"/>
      <c r="J2" s="11"/>
      <c r="K2" s="11"/>
      <c r="L2" s="11"/>
      <c r="M2" s="11"/>
    </row>
    <row r="3" spans="1:13" ht="18" x14ac:dyDescent="0.2">
      <c r="A3" s="7" t="s">
        <v>5</v>
      </c>
      <c r="B3" s="3" t="s">
        <v>0</v>
      </c>
      <c r="C3" s="3" t="s">
        <v>1</v>
      </c>
      <c r="D3" s="3" t="s">
        <v>2</v>
      </c>
      <c r="E3" s="10"/>
      <c r="F3" s="7" t="s">
        <v>11</v>
      </c>
      <c r="G3" s="42" t="s">
        <v>0</v>
      </c>
      <c r="H3" s="42" t="s">
        <v>1</v>
      </c>
      <c r="I3" s="42" t="s">
        <v>2</v>
      </c>
      <c r="J3" s="40"/>
      <c r="K3" s="35"/>
      <c r="L3" s="11"/>
      <c r="M3" s="11"/>
    </row>
    <row r="4" spans="1:13" ht="19" x14ac:dyDescent="0.25">
      <c r="A4" s="6"/>
      <c r="B4" s="44">
        <v>2.52</v>
      </c>
      <c r="C4" s="44">
        <v>1.55</v>
      </c>
      <c r="D4" s="44">
        <v>1.28</v>
      </c>
      <c r="E4" s="10"/>
      <c r="F4" s="8"/>
      <c r="G4" s="42">
        <v>12.137381927048612</v>
      </c>
      <c r="H4" s="42">
        <v>24640.274755660565</v>
      </c>
      <c r="I4" s="42">
        <v>19.214106129024977</v>
      </c>
      <c r="J4" s="40"/>
      <c r="K4" s="35"/>
      <c r="L4" s="11"/>
      <c r="M4" s="11"/>
    </row>
    <row r="5" spans="1:13" ht="19" x14ac:dyDescent="0.25">
      <c r="A5" s="6"/>
      <c r="B5" s="44">
        <v>3.52</v>
      </c>
      <c r="C5" s="44">
        <v>2.9</v>
      </c>
      <c r="D5" s="44">
        <v>1.93</v>
      </c>
      <c r="E5" s="10"/>
      <c r="F5" s="8"/>
      <c r="G5" s="42">
        <v>18.622827288644583</v>
      </c>
      <c r="H5" s="42">
        <v>21071.315886068656</v>
      </c>
      <c r="I5" s="42">
        <v>16.49530704436555</v>
      </c>
      <c r="J5" s="40"/>
      <c r="K5" s="35"/>
      <c r="L5" s="11"/>
      <c r="M5" s="11"/>
    </row>
    <row r="6" spans="1:13" ht="19" x14ac:dyDescent="0.25">
      <c r="A6" s="6"/>
      <c r="B6" s="44">
        <v>1.81</v>
      </c>
      <c r="C6" s="44">
        <v>2.3199999999999998</v>
      </c>
      <c r="D6" s="44">
        <v>1.23</v>
      </c>
      <c r="E6" s="10"/>
      <c r="F6" s="8"/>
      <c r="G6" s="42">
        <v>12.338598596470575</v>
      </c>
      <c r="H6" s="42">
        <v>26064.138884574313</v>
      </c>
      <c r="I6" s="42" t="s">
        <v>17</v>
      </c>
      <c r="J6" s="40"/>
      <c r="K6" s="35"/>
      <c r="L6" s="11"/>
      <c r="M6" s="11"/>
    </row>
    <row r="7" spans="1:13" ht="19" x14ac:dyDescent="0.25">
      <c r="A7" s="6"/>
      <c r="B7" s="44">
        <v>3.52</v>
      </c>
      <c r="C7" s="44">
        <v>1.44</v>
      </c>
      <c r="D7" s="44">
        <v>1.1599999999999999</v>
      </c>
      <c r="E7" s="10"/>
      <c r="F7" s="8"/>
      <c r="G7" s="42">
        <v>16.675969936335104</v>
      </c>
      <c r="H7" s="42">
        <v>21565.900136578206</v>
      </c>
      <c r="I7" s="42" t="s">
        <v>17</v>
      </c>
      <c r="J7" s="40"/>
      <c r="K7" s="35"/>
      <c r="L7" s="11"/>
      <c r="M7" s="11"/>
    </row>
    <row r="8" spans="1:13" ht="19" x14ac:dyDescent="0.25">
      <c r="A8" s="6"/>
      <c r="B8" s="44">
        <v>1.81</v>
      </c>
      <c r="C8" s="44">
        <v>2.02</v>
      </c>
      <c r="D8" s="44">
        <v>1.24</v>
      </c>
      <c r="E8" s="10"/>
      <c r="F8" s="8"/>
      <c r="G8" s="42"/>
      <c r="H8" s="42"/>
      <c r="I8" s="42"/>
      <c r="J8" s="40"/>
      <c r="K8" s="35"/>
      <c r="L8" s="11"/>
      <c r="M8" s="11"/>
    </row>
    <row r="9" spans="1:13" ht="18" x14ac:dyDescent="0.2">
      <c r="A9" s="6"/>
      <c r="B9" s="3"/>
      <c r="C9" s="3"/>
      <c r="D9" s="3"/>
      <c r="E9" s="10"/>
      <c r="F9" s="7"/>
      <c r="G9" s="42"/>
      <c r="H9" s="42"/>
      <c r="I9" s="42"/>
      <c r="J9" s="40"/>
      <c r="K9" s="35"/>
      <c r="L9" s="11"/>
      <c r="M9" s="11"/>
    </row>
    <row r="10" spans="1:13" ht="18" x14ac:dyDescent="0.2">
      <c r="A10" s="7" t="s">
        <v>6</v>
      </c>
      <c r="B10" s="3"/>
      <c r="C10" s="3"/>
      <c r="D10" s="3"/>
      <c r="E10" s="10"/>
      <c r="F10" s="7" t="s">
        <v>12</v>
      </c>
      <c r="G10" s="42" t="s">
        <v>0</v>
      </c>
      <c r="H10" s="42" t="s">
        <v>1</v>
      </c>
      <c r="I10" s="42" t="s">
        <v>2</v>
      </c>
      <c r="J10" s="40"/>
      <c r="K10" s="35"/>
      <c r="L10" s="11"/>
      <c r="M10" s="11"/>
    </row>
    <row r="11" spans="1:13" ht="18" x14ac:dyDescent="0.2">
      <c r="A11" s="6"/>
      <c r="B11" s="3" t="s">
        <v>0</v>
      </c>
      <c r="C11" s="3" t="s">
        <v>1</v>
      </c>
      <c r="D11" s="3" t="s">
        <v>2</v>
      </c>
      <c r="E11" s="10"/>
      <c r="F11" s="7"/>
      <c r="G11" s="42" t="s">
        <v>17</v>
      </c>
      <c r="H11" s="42">
        <v>9855.269284</v>
      </c>
      <c r="I11" s="42" t="s">
        <v>17</v>
      </c>
      <c r="J11" s="40"/>
      <c r="K11" s="35"/>
      <c r="L11" s="11"/>
      <c r="M11" s="11"/>
    </row>
    <row r="12" spans="1:13" ht="18" x14ac:dyDescent="0.2">
      <c r="A12" s="6"/>
      <c r="B12" s="44">
        <v>3.53</v>
      </c>
      <c r="C12" s="44">
        <v>2.5</v>
      </c>
      <c r="D12" s="44">
        <v>0.85299999999999998</v>
      </c>
      <c r="E12" s="10"/>
      <c r="F12" s="7"/>
      <c r="G12" s="42" t="s">
        <v>17</v>
      </c>
      <c r="H12" s="42">
        <v>10915.405409999999</v>
      </c>
      <c r="I12" s="42" t="s">
        <v>17</v>
      </c>
      <c r="J12" s="40"/>
      <c r="K12" s="35"/>
      <c r="L12" s="11"/>
      <c r="M12" s="11"/>
    </row>
    <row r="13" spans="1:13" ht="18" x14ac:dyDescent="0.2">
      <c r="A13" s="6"/>
      <c r="B13" s="44">
        <v>2.5099999999999998</v>
      </c>
      <c r="C13" s="44">
        <v>1.32</v>
      </c>
      <c r="D13" s="44">
        <v>1.01</v>
      </c>
      <c r="E13" s="10"/>
      <c r="F13" s="7"/>
      <c r="G13" s="42" t="s">
        <v>17</v>
      </c>
      <c r="H13" s="42">
        <v>9930.0818660000004</v>
      </c>
      <c r="I13" s="42" t="s">
        <v>17</v>
      </c>
      <c r="J13" s="40"/>
      <c r="K13" s="35"/>
      <c r="L13" s="11"/>
      <c r="M13" s="11"/>
    </row>
    <row r="14" spans="1:13" ht="18" x14ac:dyDescent="0.2">
      <c r="A14" s="6"/>
      <c r="B14" s="44">
        <v>1.71</v>
      </c>
      <c r="C14" s="44">
        <v>1.75</v>
      </c>
      <c r="D14" s="44">
        <v>1.1399999999999999</v>
      </c>
      <c r="E14" s="10"/>
      <c r="F14" s="7"/>
      <c r="G14" s="42" t="s">
        <v>17</v>
      </c>
      <c r="H14" s="42">
        <v>8993.6706520000007</v>
      </c>
      <c r="I14" s="42" t="s">
        <v>17</v>
      </c>
      <c r="J14" s="40"/>
      <c r="K14" s="35"/>
      <c r="L14" s="11"/>
      <c r="M14" s="11"/>
    </row>
    <row r="15" spans="1:13" ht="18" x14ac:dyDescent="0.2">
      <c r="A15" s="6"/>
      <c r="B15" s="44">
        <v>1.32</v>
      </c>
      <c r="C15" s="44">
        <v>1.2</v>
      </c>
      <c r="D15" s="44">
        <v>0.878</v>
      </c>
      <c r="E15" s="10"/>
      <c r="F15" s="7"/>
      <c r="G15" s="42"/>
      <c r="H15" s="42"/>
      <c r="I15" s="42"/>
      <c r="J15" s="40"/>
      <c r="K15" s="35"/>
      <c r="L15" s="11"/>
      <c r="M15" s="11"/>
    </row>
    <row r="16" spans="1:13" ht="18" x14ac:dyDescent="0.2">
      <c r="A16" s="6"/>
      <c r="B16" s="44">
        <v>1.98</v>
      </c>
      <c r="C16" s="44">
        <v>2.11</v>
      </c>
      <c r="D16" s="44">
        <v>0.65</v>
      </c>
      <c r="E16" s="10"/>
      <c r="F16" s="7"/>
      <c r="G16" s="42"/>
      <c r="H16" s="42"/>
      <c r="I16" s="42"/>
      <c r="J16" s="40"/>
      <c r="K16" s="35"/>
      <c r="L16" s="11"/>
      <c r="M16" s="11"/>
    </row>
    <row r="17" spans="1:13" ht="18" x14ac:dyDescent="0.2">
      <c r="A17" s="6"/>
      <c r="B17" s="3"/>
      <c r="C17" s="3"/>
      <c r="D17" s="3"/>
      <c r="E17" s="10"/>
      <c r="F17" s="7"/>
      <c r="G17" s="42"/>
      <c r="H17" s="42"/>
      <c r="I17" s="42"/>
      <c r="J17" s="40"/>
      <c r="K17" s="35"/>
      <c r="L17" s="11"/>
      <c r="M17" s="11"/>
    </row>
    <row r="18" spans="1:13" ht="18" x14ac:dyDescent="0.2">
      <c r="A18" s="7" t="s">
        <v>4</v>
      </c>
      <c r="B18" s="3"/>
      <c r="C18" s="3"/>
      <c r="D18" s="3"/>
      <c r="E18" s="10"/>
      <c r="F18" s="7" t="s">
        <v>13</v>
      </c>
      <c r="G18" s="42" t="s">
        <v>0</v>
      </c>
      <c r="H18" s="42" t="s">
        <v>1</v>
      </c>
      <c r="I18" s="42" t="s">
        <v>2</v>
      </c>
      <c r="J18" s="40"/>
      <c r="K18" s="35"/>
      <c r="L18" s="11"/>
      <c r="M18" s="11"/>
    </row>
    <row r="19" spans="1:13" ht="18" x14ac:dyDescent="0.2">
      <c r="A19" s="6"/>
      <c r="B19" s="3" t="s">
        <v>0</v>
      </c>
      <c r="C19" s="3" t="s">
        <v>1</v>
      </c>
      <c r="D19" s="3" t="s">
        <v>2</v>
      </c>
      <c r="E19" s="10"/>
      <c r="F19" s="7"/>
      <c r="G19" s="42" t="s">
        <v>17</v>
      </c>
      <c r="H19" s="42">
        <v>7701.7556420000001</v>
      </c>
      <c r="I19" s="42" t="s">
        <v>17</v>
      </c>
      <c r="J19" s="40"/>
      <c r="K19" s="35"/>
      <c r="L19" s="11"/>
      <c r="M19" s="11"/>
    </row>
    <row r="20" spans="1:13" ht="18" x14ac:dyDescent="0.2">
      <c r="A20" s="6"/>
      <c r="B20" s="44">
        <v>1.55</v>
      </c>
      <c r="C20" s="44">
        <v>1.01</v>
      </c>
      <c r="D20" s="44">
        <v>1.06</v>
      </c>
      <c r="E20" s="10"/>
      <c r="F20" s="7"/>
      <c r="G20" s="42" t="s">
        <v>17</v>
      </c>
      <c r="H20" s="42">
        <v>8033.8957170000003</v>
      </c>
      <c r="I20" s="42" t="s">
        <v>17</v>
      </c>
      <c r="J20" s="40"/>
      <c r="K20" s="35"/>
      <c r="L20" s="11"/>
      <c r="M20" s="11"/>
    </row>
    <row r="21" spans="1:13" ht="18" x14ac:dyDescent="0.2">
      <c r="A21" s="6"/>
      <c r="B21" s="44">
        <v>1.73</v>
      </c>
      <c r="C21" s="44">
        <v>1.26</v>
      </c>
      <c r="D21" s="44">
        <v>0.66200000000000003</v>
      </c>
      <c r="E21" s="10"/>
      <c r="F21" s="7"/>
      <c r="G21" s="42" t="s">
        <v>17</v>
      </c>
      <c r="H21" s="42">
        <v>5441.8720069999999</v>
      </c>
      <c r="I21" s="42" t="s">
        <v>17</v>
      </c>
      <c r="J21" s="40"/>
      <c r="K21" s="35"/>
      <c r="L21" s="11"/>
      <c r="M21" s="11"/>
    </row>
    <row r="22" spans="1:13" ht="18" x14ac:dyDescent="0.2">
      <c r="A22" s="6"/>
      <c r="B22" s="44">
        <v>1.53</v>
      </c>
      <c r="C22" s="44">
        <v>1.24</v>
      </c>
      <c r="D22" s="44">
        <v>0.98099999999999998</v>
      </c>
      <c r="E22" s="10"/>
      <c r="F22" s="7"/>
      <c r="G22" s="42" t="s">
        <v>17</v>
      </c>
      <c r="H22" s="42">
        <v>5330.8784400000004</v>
      </c>
      <c r="I22" s="42" t="s">
        <v>17</v>
      </c>
      <c r="J22" s="40"/>
      <c r="K22" s="35"/>
      <c r="L22" s="11"/>
      <c r="M22" s="11"/>
    </row>
    <row r="23" spans="1:13" ht="18" x14ac:dyDescent="0.2">
      <c r="A23" s="6"/>
      <c r="B23" s="44">
        <v>1.26</v>
      </c>
      <c r="C23" s="44">
        <v>1</v>
      </c>
      <c r="D23" s="44">
        <v>0.85799999999999998</v>
      </c>
      <c r="E23" s="10"/>
      <c r="F23" s="7"/>
      <c r="G23" s="42"/>
      <c r="H23" s="42"/>
      <c r="I23" s="42"/>
      <c r="J23" s="40"/>
      <c r="K23" s="35"/>
      <c r="L23" s="11"/>
      <c r="M23" s="11"/>
    </row>
    <row r="24" spans="1:13" ht="18" x14ac:dyDescent="0.2">
      <c r="A24" s="6"/>
      <c r="B24" s="44">
        <v>1.1399999999999999</v>
      </c>
      <c r="C24" s="44">
        <v>1.32</v>
      </c>
      <c r="D24" s="44">
        <v>0.86599999999999999</v>
      </c>
      <c r="E24" s="10"/>
      <c r="F24" s="7"/>
      <c r="G24" s="42"/>
      <c r="H24" s="42"/>
      <c r="I24" s="42"/>
      <c r="J24" s="40"/>
      <c r="K24" s="35"/>
      <c r="L24" s="11"/>
      <c r="M24" s="11"/>
    </row>
    <row r="25" spans="1:13" ht="18" x14ac:dyDescent="0.2">
      <c r="A25" s="6"/>
      <c r="B25" s="3"/>
      <c r="C25" s="3"/>
      <c r="D25" s="3"/>
      <c r="E25" s="10"/>
      <c r="F25" s="7"/>
      <c r="G25" s="42"/>
      <c r="H25" s="42"/>
      <c r="I25" s="42"/>
      <c r="J25" s="40"/>
      <c r="K25" s="35"/>
      <c r="L25" s="11"/>
      <c r="M25" s="11"/>
    </row>
    <row r="26" spans="1:13" ht="18" x14ac:dyDescent="0.2">
      <c r="A26" s="7" t="s">
        <v>7</v>
      </c>
      <c r="B26" s="3"/>
      <c r="C26" s="3"/>
      <c r="D26" s="3"/>
      <c r="E26" s="10"/>
      <c r="F26" s="7" t="s">
        <v>14</v>
      </c>
      <c r="G26" s="42" t="s">
        <v>0</v>
      </c>
      <c r="H26" s="42" t="s">
        <v>1</v>
      </c>
      <c r="I26" s="42" t="s">
        <v>2</v>
      </c>
      <c r="J26" s="40"/>
      <c r="K26" s="35"/>
      <c r="L26" s="11"/>
      <c r="M26" s="11"/>
    </row>
    <row r="27" spans="1:13" ht="18" x14ac:dyDescent="0.2">
      <c r="A27" s="1"/>
      <c r="B27" s="44">
        <v>2.56</v>
      </c>
      <c r="C27" s="44">
        <v>0.98599999999999999</v>
      </c>
      <c r="D27" s="44">
        <v>0.93100000000000005</v>
      </c>
      <c r="E27" s="10"/>
      <c r="F27" s="7"/>
      <c r="G27" s="42" t="s">
        <v>17</v>
      </c>
      <c r="H27" s="42">
        <v>10031.704111819336</v>
      </c>
      <c r="I27" s="42" t="s">
        <v>17</v>
      </c>
      <c r="J27" s="40"/>
      <c r="K27" s="35"/>
      <c r="L27" s="11"/>
      <c r="M27" s="11"/>
    </row>
    <row r="28" spans="1:13" ht="19" x14ac:dyDescent="0.25">
      <c r="A28" s="1"/>
      <c r="B28" s="44">
        <v>3.63</v>
      </c>
      <c r="C28" s="44">
        <v>1.48</v>
      </c>
      <c r="D28" s="44">
        <v>0.78</v>
      </c>
      <c r="E28" s="10"/>
      <c r="F28" s="8"/>
      <c r="G28" s="42" t="s">
        <v>17</v>
      </c>
      <c r="H28" s="42">
        <v>10054.654312433109</v>
      </c>
      <c r="I28" s="42" t="s">
        <v>17</v>
      </c>
      <c r="J28" s="40"/>
      <c r="K28" s="35"/>
      <c r="L28" s="11"/>
      <c r="M28" s="11"/>
    </row>
    <row r="29" spans="1:13" ht="18" x14ac:dyDescent="0.2">
      <c r="A29" s="1"/>
      <c r="B29" s="44">
        <v>1.29</v>
      </c>
      <c r="C29" s="44">
        <v>1.31</v>
      </c>
      <c r="D29" s="44">
        <v>1.26</v>
      </c>
      <c r="E29" s="10"/>
      <c r="G29" s="42" t="s">
        <v>17</v>
      </c>
      <c r="H29" s="42">
        <v>10202.911428138459</v>
      </c>
      <c r="I29" s="42" t="s">
        <v>17</v>
      </c>
      <c r="J29" s="40"/>
      <c r="K29" s="35"/>
      <c r="L29" s="11"/>
      <c r="M29" s="11"/>
    </row>
    <row r="30" spans="1:13" ht="18" x14ac:dyDescent="0.2">
      <c r="A30" s="1"/>
      <c r="B30" s="44">
        <v>2.44</v>
      </c>
      <c r="C30" s="44">
        <v>2.62</v>
      </c>
      <c r="D30" s="44">
        <v>0.88100000000000001</v>
      </c>
      <c r="E30" s="10"/>
      <c r="G30" s="42" t="s">
        <v>17</v>
      </c>
      <c r="H30" s="42">
        <v>10044.640165781471</v>
      </c>
      <c r="I30" s="42" t="s">
        <v>17</v>
      </c>
      <c r="J30" s="40"/>
      <c r="K30" s="35"/>
      <c r="L30" s="11"/>
      <c r="M30" s="11"/>
    </row>
    <row r="31" spans="1:13" ht="18" x14ac:dyDescent="0.2">
      <c r="A31" s="1"/>
      <c r="B31" s="44">
        <v>1.69</v>
      </c>
      <c r="C31" s="44">
        <v>1.54</v>
      </c>
      <c r="D31" s="44">
        <v>0.92100000000000004</v>
      </c>
      <c r="E31" s="10"/>
      <c r="G31" s="42"/>
      <c r="H31" s="42"/>
      <c r="I31" s="42"/>
      <c r="J31" s="40"/>
      <c r="K31" s="35"/>
      <c r="L31" s="11"/>
      <c r="M31" s="11"/>
    </row>
    <row r="32" spans="1:13" ht="18" x14ac:dyDescent="0.2">
      <c r="A32" s="1"/>
      <c r="B32" s="3"/>
      <c r="C32" s="3"/>
      <c r="D32" s="3"/>
      <c r="E32" s="10"/>
      <c r="G32" s="42"/>
      <c r="H32" s="42"/>
      <c r="I32" s="42"/>
      <c r="J32" s="40"/>
      <c r="K32" s="35"/>
      <c r="L32" s="11"/>
      <c r="M32" s="11"/>
    </row>
    <row r="33" spans="6:13" ht="18" x14ac:dyDescent="0.2">
      <c r="F33" s="7" t="s">
        <v>15</v>
      </c>
      <c r="G33" s="42" t="s">
        <v>0</v>
      </c>
      <c r="H33" s="42" t="s">
        <v>1</v>
      </c>
      <c r="I33" s="42" t="s">
        <v>2</v>
      </c>
      <c r="J33" s="40"/>
      <c r="K33" s="35"/>
      <c r="L33" s="11"/>
      <c r="M33" s="11"/>
    </row>
    <row r="34" spans="6:13" ht="18" x14ac:dyDescent="0.2">
      <c r="G34" s="42" t="s">
        <v>17</v>
      </c>
      <c r="H34" s="42">
        <v>33483.314290000002</v>
      </c>
      <c r="I34" s="42" t="s">
        <v>17</v>
      </c>
      <c r="J34" s="40"/>
      <c r="K34" s="35"/>
      <c r="L34" s="11"/>
      <c r="M34" s="11"/>
    </row>
    <row r="35" spans="6:13" ht="18" x14ac:dyDescent="0.2">
      <c r="G35" s="42" t="s">
        <v>17</v>
      </c>
      <c r="H35" s="42">
        <v>27208.777119999999</v>
      </c>
      <c r="I35" s="42" t="s">
        <v>17</v>
      </c>
      <c r="J35" s="40"/>
      <c r="K35" s="35"/>
      <c r="L35" s="11"/>
      <c r="M35" s="11"/>
    </row>
    <row r="36" spans="6:13" ht="18" x14ac:dyDescent="0.2">
      <c r="G36" s="42" t="s">
        <v>17</v>
      </c>
      <c r="H36" s="42">
        <v>24240.33512</v>
      </c>
      <c r="I36" s="42" t="s">
        <v>17</v>
      </c>
      <c r="J36" s="40"/>
      <c r="K36" s="35"/>
      <c r="L36" s="11"/>
      <c r="M36" s="11"/>
    </row>
    <row r="37" spans="6:13" ht="18" x14ac:dyDescent="0.2">
      <c r="G37" s="3" t="s">
        <v>17</v>
      </c>
      <c r="H37" s="43">
        <v>22009.042700000002</v>
      </c>
      <c r="I37" s="3" t="s">
        <v>17</v>
      </c>
      <c r="J37" s="1"/>
      <c r="K37" s="34"/>
    </row>
    <row r="38" spans="6:13" ht="18" x14ac:dyDescent="0.2">
      <c r="G38" s="3"/>
      <c r="H38" s="3"/>
      <c r="I38" s="3"/>
      <c r="J38" s="1"/>
      <c r="K38" s="34"/>
    </row>
    <row r="39" spans="6:13" ht="18" x14ac:dyDescent="0.2">
      <c r="G39" s="1"/>
      <c r="H39" s="1"/>
      <c r="I39" s="6"/>
      <c r="J39" s="1"/>
      <c r="K39" s="34"/>
    </row>
    <row r="40" spans="6:13" ht="18" x14ac:dyDescent="0.2">
      <c r="G40" s="1"/>
      <c r="H40" s="1"/>
      <c r="I40" s="1"/>
      <c r="J40" s="1"/>
      <c r="K40" s="34"/>
    </row>
    <row r="41" spans="6:13" ht="19" x14ac:dyDescent="0.25">
      <c r="G41" s="41"/>
      <c r="H41" s="41"/>
      <c r="I41" s="41"/>
      <c r="J41" s="4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672E84-E81B-384E-84ED-6F6F22E372CC}">
  <dimension ref="A2:N75"/>
  <sheetViews>
    <sheetView workbookViewId="0">
      <selection activeCell="S60" sqref="S60"/>
    </sheetView>
  </sheetViews>
  <sheetFormatPr baseColWidth="10" defaultRowHeight="16" x14ac:dyDescent="0.2"/>
  <cols>
    <col min="4" max="4" width="17.5" customWidth="1"/>
    <col min="12" max="12" width="17.5" customWidth="1"/>
  </cols>
  <sheetData>
    <row r="2" spans="1:14" s="45" customFormat="1" ht="18" x14ac:dyDescent="0.2">
      <c r="A2" s="46" t="s">
        <v>62</v>
      </c>
    </row>
    <row r="3" spans="1:14" x14ac:dyDescent="0.2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</row>
    <row r="4" spans="1:14" ht="18" x14ac:dyDescent="0.2">
      <c r="A4" s="47" t="s">
        <v>5</v>
      </c>
      <c r="B4" s="1"/>
      <c r="C4" s="34"/>
      <c r="D4" s="34"/>
      <c r="E4" s="34"/>
      <c r="F4" s="34"/>
      <c r="G4" s="34"/>
      <c r="H4" s="49" t="s">
        <v>15</v>
      </c>
      <c r="I4" s="1"/>
      <c r="J4" s="34"/>
      <c r="K4" s="34"/>
      <c r="L4" s="34"/>
      <c r="M4" s="34"/>
      <c r="N4" s="34"/>
    </row>
    <row r="5" spans="1:14" x14ac:dyDescent="0.2">
      <c r="A5" s="47"/>
      <c r="B5" s="5" t="s">
        <v>8</v>
      </c>
      <c r="C5" s="5" t="s">
        <v>9</v>
      </c>
      <c r="D5" s="5" t="s">
        <v>1</v>
      </c>
      <c r="E5" s="5" t="s">
        <v>10</v>
      </c>
      <c r="F5" s="5" t="s">
        <v>2</v>
      </c>
      <c r="G5" s="5"/>
      <c r="H5" s="49"/>
      <c r="I5" s="5" t="s">
        <v>8</v>
      </c>
      <c r="J5" s="5" t="s">
        <v>9</v>
      </c>
      <c r="K5" s="5" t="s">
        <v>1</v>
      </c>
      <c r="L5" s="5" t="s">
        <v>10</v>
      </c>
      <c r="M5" s="5" t="s">
        <v>2</v>
      </c>
      <c r="N5" s="5"/>
    </row>
    <row r="6" spans="1:14" x14ac:dyDescent="0.2">
      <c r="A6" s="47"/>
      <c r="B6" s="50">
        <v>4.03</v>
      </c>
      <c r="C6" s="50">
        <v>2.91</v>
      </c>
      <c r="D6" s="50">
        <v>1.2</v>
      </c>
      <c r="E6" s="50">
        <v>0.70099999999999996</v>
      </c>
      <c r="F6" s="50">
        <v>0.128</v>
      </c>
      <c r="G6" s="5"/>
      <c r="H6" s="49"/>
      <c r="I6" s="5" t="s">
        <v>17</v>
      </c>
      <c r="J6" s="48">
        <v>1264.9772461090606</v>
      </c>
      <c r="K6" s="48">
        <v>22623.560180804951</v>
      </c>
      <c r="L6" s="5" t="s">
        <v>17</v>
      </c>
      <c r="M6" s="48">
        <v>15.263982461669501</v>
      </c>
      <c r="N6" s="5"/>
    </row>
    <row r="7" spans="1:14" x14ac:dyDescent="0.2">
      <c r="A7" s="47"/>
      <c r="B7" s="50">
        <v>4.21</v>
      </c>
      <c r="C7" s="50">
        <v>1.87</v>
      </c>
      <c r="D7" s="50">
        <v>1.45</v>
      </c>
      <c r="E7" s="50">
        <v>1.1200000000000001</v>
      </c>
      <c r="F7" s="50">
        <v>0.13600000000000001</v>
      </c>
      <c r="G7" s="5"/>
      <c r="H7" s="49"/>
      <c r="I7" s="5" t="s">
        <v>17</v>
      </c>
      <c r="J7" s="48">
        <v>1329.0005658615989</v>
      </c>
      <c r="K7" s="48">
        <v>21936.148576955085</v>
      </c>
      <c r="L7" s="5" t="s">
        <v>17</v>
      </c>
      <c r="M7" s="48">
        <v>15.864295429563869</v>
      </c>
      <c r="N7" s="5"/>
    </row>
    <row r="8" spans="1:14" x14ac:dyDescent="0.2">
      <c r="A8" s="47"/>
      <c r="B8" s="50">
        <v>4.74</v>
      </c>
      <c r="C8" s="50">
        <v>2.44</v>
      </c>
      <c r="D8" s="50">
        <v>1.2</v>
      </c>
      <c r="E8" s="50">
        <v>0.47799999999999998</v>
      </c>
      <c r="F8" s="50">
        <v>0.69599999999999995</v>
      </c>
      <c r="G8" s="5"/>
      <c r="H8" s="49"/>
      <c r="I8" s="5" t="s">
        <v>17</v>
      </c>
      <c r="J8" s="48">
        <v>1310.5275085155117</v>
      </c>
      <c r="K8" s="48">
        <v>21959.211779149027</v>
      </c>
      <c r="L8" s="5" t="s">
        <v>17</v>
      </c>
      <c r="M8" s="48">
        <v>15.665813752099467</v>
      </c>
      <c r="N8" s="5"/>
    </row>
    <row r="9" spans="1:14" x14ac:dyDescent="0.2">
      <c r="A9" s="47"/>
      <c r="B9" s="50">
        <v>4.09</v>
      </c>
      <c r="C9" s="50">
        <v>2.39</v>
      </c>
      <c r="D9" s="50">
        <v>1.38</v>
      </c>
      <c r="E9" s="50">
        <v>0.63500000000000001</v>
      </c>
      <c r="F9" s="50">
        <v>0.59299999999999997</v>
      </c>
      <c r="G9" s="5"/>
      <c r="H9" s="49"/>
      <c r="I9" s="5" t="s">
        <v>17</v>
      </c>
      <c r="J9" s="48">
        <v>1325.8615387455354</v>
      </c>
      <c r="K9" s="48">
        <v>23060.888715626617</v>
      </c>
      <c r="L9" s="5" t="s">
        <v>17</v>
      </c>
      <c r="M9" s="48">
        <v>15.431270380831053</v>
      </c>
      <c r="N9" s="5"/>
    </row>
    <row r="10" spans="1:14" x14ac:dyDescent="0.2">
      <c r="A10" s="47"/>
      <c r="B10" s="50"/>
      <c r="C10" s="50"/>
      <c r="D10" s="50"/>
      <c r="E10" s="50"/>
      <c r="F10" s="50"/>
      <c r="G10" s="5"/>
      <c r="H10" s="49"/>
      <c r="I10" s="5"/>
      <c r="J10" s="5"/>
      <c r="K10" s="5"/>
      <c r="L10" s="5"/>
      <c r="M10" s="5"/>
      <c r="N10" s="5"/>
    </row>
    <row r="11" spans="1:14" ht="18" x14ac:dyDescent="0.2">
      <c r="A11" s="47" t="s">
        <v>6</v>
      </c>
      <c r="B11" s="3"/>
      <c r="C11" s="5"/>
      <c r="D11" s="5"/>
      <c r="E11" s="5"/>
      <c r="F11" s="5"/>
      <c r="G11" s="5"/>
      <c r="H11" s="49" t="s">
        <v>18</v>
      </c>
      <c r="I11" s="3"/>
      <c r="J11" s="5"/>
      <c r="K11" s="5"/>
      <c r="L11" s="5"/>
      <c r="M11" s="5"/>
      <c r="N11" s="5"/>
    </row>
    <row r="12" spans="1:14" x14ac:dyDescent="0.2">
      <c r="A12" s="47"/>
      <c r="B12" s="5" t="s">
        <v>8</v>
      </c>
      <c r="C12" s="5" t="s">
        <v>9</v>
      </c>
      <c r="D12" s="5" t="s">
        <v>1</v>
      </c>
      <c r="E12" s="5" t="s">
        <v>10</v>
      </c>
      <c r="F12" s="5" t="s">
        <v>2</v>
      </c>
      <c r="G12" s="5"/>
      <c r="H12" s="49"/>
      <c r="I12" s="5" t="s">
        <v>8</v>
      </c>
      <c r="J12" s="5" t="s">
        <v>9</v>
      </c>
      <c r="K12" s="5" t="s">
        <v>1</v>
      </c>
      <c r="L12" s="5" t="s">
        <v>10</v>
      </c>
      <c r="M12" s="5" t="s">
        <v>2</v>
      </c>
      <c r="N12" s="5"/>
    </row>
    <row r="13" spans="1:14" x14ac:dyDescent="0.2">
      <c r="A13" s="47"/>
      <c r="B13" s="51">
        <v>1.02</v>
      </c>
      <c r="C13" s="51">
        <v>1.1399999999999999</v>
      </c>
      <c r="D13" s="51">
        <v>0.26</v>
      </c>
      <c r="E13" s="51">
        <v>0.11700000000000001</v>
      </c>
      <c r="F13" s="51">
        <v>0.38400000000000001</v>
      </c>
      <c r="G13" s="5"/>
      <c r="H13" s="49"/>
      <c r="I13" s="5" t="s">
        <v>17</v>
      </c>
      <c r="J13" s="48">
        <v>20.07421451941056</v>
      </c>
      <c r="K13" s="48">
        <v>3164.6979558884691</v>
      </c>
      <c r="L13" s="5" t="s">
        <v>17</v>
      </c>
      <c r="M13" s="5" t="s">
        <v>17</v>
      </c>
      <c r="N13" s="5"/>
    </row>
    <row r="14" spans="1:14" x14ac:dyDescent="0.2">
      <c r="A14" s="47"/>
      <c r="B14" s="51">
        <v>1.04</v>
      </c>
      <c r="C14" s="51">
        <v>0.874</v>
      </c>
      <c r="D14" s="51">
        <v>0.29699999999999999</v>
      </c>
      <c r="E14" s="51">
        <v>0.74299999999999999</v>
      </c>
      <c r="F14" s="51">
        <v>0.27200000000000002</v>
      </c>
      <c r="G14" s="5"/>
      <c r="H14" s="49"/>
      <c r="I14" s="5" t="s">
        <v>17</v>
      </c>
      <c r="J14" s="48">
        <v>22.16599816657925</v>
      </c>
      <c r="K14" s="48">
        <v>3002.2809817295461</v>
      </c>
      <c r="L14" s="5" t="s">
        <v>17</v>
      </c>
      <c r="M14" s="5" t="s">
        <v>17</v>
      </c>
      <c r="N14" s="5"/>
    </row>
    <row r="15" spans="1:14" x14ac:dyDescent="0.2">
      <c r="A15" s="47"/>
      <c r="B15" s="51">
        <v>0.78100000000000003</v>
      </c>
      <c r="C15" s="51">
        <v>0.95699999999999996</v>
      </c>
      <c r="D15" s="51">
        <v>0.222</v>
      </c>
      <c r="E15" s="51">
        <v>0.35899999999999999</v>
      </c>
      <c r="F15" s="51">
        <v>0.27900000000000003</v>
      </c>
      <c r="G15" s="5"/>
      <c r="H15" s="49"/>
      <c r="I15" s="5" t="s">
        <v>17</v>
      </c>
      <c r="J15" s="48">
        <v>21.093548148490342</v>
      </c>
      <c r="K15" s="48">
        <v>3626.5249761987347</v>
      </c>
      <c r="L15" s="5" t="s">
        <v>17</v>
      </c>
      <c r="M15" s="5" t="s">
        <v>17</v>
      </c>
      <c r="N15" s="5"/>
    </row>
    <row r="16" spans="1:14" x14ac:dyDescent="0.2">
      <c r="A16" s="47"/>
      <c r="B16" s="51">
        <v>0.83199999999999996</v>
      </c>
      <c r="C16" s="51">
        <v>0.627</v>
      </c>
      <c r="D16" s="51">
        <v>0.49199999999999999</v>
      </c>
      <c r="E16" s="51">
        <v>0.50800000000000001</v>
      </c>
      <c r="F16" s="51">
        <v>0.44400000000000001</v>
      </c>
      <c r="G16" s="5"/>
      <c r="H16" s="49"/>
      <c r="I16" s="5" t="s">
        <v>17</v>
      </c>
      <c r="J16" s="48">
        <v>20.11864372618961</v>
      </c>
      <c r="K16" s="48">
        <v>3736.2981971426357</v>
      </c>
      <c r="L16" s="5" t="s">
        <v>17</v>
      </c>
      <c r="M16" s="5" t="s">
        <v>17</v>
      </c>
      <c r="N16" s="5"/>
    </row>
    <row r="17" spans="1:14" x14ac:dyDescent="0.2">
      <c r="A17" s="47"/>
      <c r="B17" s="5"/>
      <c r="C17" s="5"/>
      <c r="D17" s="5"/>
      <c r="E17" s="5"/>
      <c r="F17" s="5"/>
      <c r="G17" s="5"/>
      <c r="H17" s="49"/>
      <c r="I17" s="5"/>
      <c r="J17" s="5"/>
      <c r="K17" s="5"/>
      <c r="L17" s="5"/>
      <c r="M17" s="5"/>
      <c r="N17" s="5"/>
    </row>
    <row r="18" spans="1:14" ht="18" x14ac:dyDescent="0.2">
      <c r="A18" s="47" t="s">
        <v>4</v>
      </c>
      <c r="B18" s="3"/>
      <c r="C18" s="5"/>
      <c r="D18" s="5"/>
      <c r="E18" s="5"/>
      <c r="F18" s="5"/>
      <c r="G18" s="5"/>
      <c r="H18" s="49" t="s">
        <v>19</v>
      </c>
      <c r="I18" s="13"/>
      <c r="J18" s="5"/>
      <c r="K18" s="5"/>
      <c r="L18" s="5"/>
      <c r="M18" s="5"/>
      <c r="N18" s="5"/>
    </row>
    <row r="19" spans="1:14" x14ac:dyDescent="0.2">
      <c r="A19" s="47"/>
      <c r="B19" s="5" t="s">
        <v>8</v>
      </c>
      <c r="C19" s="5" t="s">
        <v>9</v>
      </c>
      <c r="D19" s="5" t="s">
        <v>1</v>
      </c>
      <c r="E19" s="5" t="s">
        <v>10</v>
      </c>
      <c r="F19" s="5" t="s">
        <v>2</v>
      </c>
      <c r="G19" s="5"/>
      <c r="H19" s="49"/>
      <c r="I19" s="5" t="s">
        <v>8</v>
      </c>
      <c r="J19" s="5" t="s">
        <v>9</v>
      </c>
      <c r="K19" s="5" t="s">
        <v>1</v>
      </c>
      <c r="L19" s="5" t="s">
        <v>10</v>
      </c>
      <c r="M19" s="5" t="s">
        <v>2</v>
      </c>
      <c r="N19" s="5"/>
    </row>
    <row r="20" spans="1:14" x14ac:dyDescent="0.2">
      <c r="A20" s="47"/>
      <c r="B20" s="51">
        <v>9.83</v>
      </c>
      <c r="C20" s="51">
        <v>5.84</v>
      </c>
      <c r="D20" s="51">
        <v>1.18</v>
      </c>
      <c r="E20" s="51">
        <v>0.73</v>
      </c>
      <c r="F20" s="51">
        <v>0.307</v>
      </c>
      <c r="G20" s="5"/>
      <c r="H20" s="5"/>
      <c r="I20" s="5" t="s">
        <v>17</v>
      </c>
      <c r="J20" s="48">
        <v>53.519321888376865</v>
      </c>
      <c r="K20" s="48">
        <v>5695.4094931808895</v>
      </c>
      <c r="L20" s="5" t="s">
        <v>17</v>
      </c>
      <c r="M20" s="5" t="s">
        <v>17</v>
      </c>
      <c r="N20" s="5"/>
    </row>
    <row r="21" spans="1:14" x14ac:dyDescent="0.2">
      <c r="A21" s="47"/>
      <c r="B21" s="51">
        <v>6.67</v>
      </c>
      <c r="C21" s="51">
        <v>3.9</v>
      </c>
      <c r="D21" s="51">
        <v>1.75</v>
      </c>
      <c r="E21" s="51">
        <v>0.9</v>
      </c>
      <c r="F21" s="51">
        <v>0.45400000000000001</v>
      </c>
      <c r="G21" s="5"/>
      <c r="H21" s="5"/>
      <c r="I21" s="5" t="s">
        <v>17</v>
      </c>
      <c r="J21" s="48">
        <v>52.115700620878009</v>
      </c>
      <c r="K21" s="48">
        <v>5574.1323782221534</v>
      </c>
      <c r="L21" s="5" t="s">
        <v>17</v>
      </c>
      <c r="M21" s="5" t="s">
        <v>17</v>
      </c>
      <c r="N21" s="5"/>
    </row>
    <row r="22" spans="1:14" x14ac:dyDescent="0.2">
      <c r="A22" s="47"/>
      <c r="B22" s="51">
        <v>9.0299999999999994</v>
      </c>
      <c r="C22" s="51">
        <v>4.63</v>
      </c>
      <c r="D22" s="51">
        <v>2.09</v>
      </c>
      <c r="E22" s="51">
        <v>0.46500000000000002</v>
      </c>
      <c r="F22" s="51">
        <v>0.43099999999999999</v>
      </c>
      <c r="G22" s="5"/>
      <c r="H22" s="5"/>
      <c r="I22" s="5" t="s">
        <v>17</v>
      </c>
      <c r="J22" s="48">
        <v>46.472246165483007</v>
      </c>
      <c r="K22" s="48">
        <v>5617.888857795775</v>
      </c>
      <c r="L22" s="5" t="s">
        <v>17</v>
      </c>
      <c r="M22" s="5" t="s">
        <v>17</v>
      </c>
      <c r="N22" s="5"/>
    </row>
    <row r="23" spans="1:14" x14ac:dyDescent="0.2">
      <c r="A23" s="47"/>
      <c r="B23" s="51">
        <v>8.8000000000000007</v>
      </c>
      <c r="C23" s="51">
        <v>5.12</v>
      </c>
      <c r="D23" s="51">
        <v>2.4</v>
      </c>
      <c r="E23" s="51">
        <v>0.47899999999999998</v>
      </c>
      <c r="F23" s="51">
        <v>0.871</v>
      </c>
      <c r="G23" s="5"/>
      <c r="H23" s="5"/>
      <c r="I23" s="5" t="s">
        <v>17</v>
      </c>
      <c r="J23" s="48">
        <v>51.697839870157502</v>
      </c>
      <c r="K23" s="48">
        <v>5597.1788695871328</v>
      </c>
      <c r="L23" s="5" t="s">
        <v>17</v>
      </c>
      <c r="M23" s="5" t="s">
        <v>17</v>
      </c>
      <c r="N23" s="5"/>
    </row>
    <row r="24" spans="1:14" x14ac:dyDescent="0.2">
      <c r="A24" s="47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</row>
    <row r="25" spans="1:14" ht="18" x14ac:dyDescent="0.2">
      <c r="A25" s="47" t="s">
        <v>7</v>
      </c>
      <c r="B25" s="3"/>
      <c r="C25" s="5"/>
      <c r="D25" s="5"/>
      <c r="E25" s="5"/>
      <c r="F25" s="5"/>
      <c r="G25" s="5"/>
      <c r="H25" s="49" t="s">
        <v>20</v>
      </c>
      <c r="I25" s="13"/>
      <c r="J25" s="5"/>
      <c r="K25" s="5"/>
      <c r="L25" s="5"/>
      <c r="M25" s="5"/>
      <c r="N25" s="5"/>
    </row>
    <row r="26" spans="1:14" x14ac:dyDescent="0.2">
      <c r="A26" s="47"/>
      <c r="B26" s="5" t="s">
        <v>8</v>
      </c>
      <c r="C26" s="5" t="s">
        <v>9</v>
      </c>
      <c r="D26" s="5" t="s">
        <v>1</v>
      </c>
      <c r="E26" s="5" t="s">
        <v>10</v>
      </c>
      <c r="F26" s="5" t="s">
        <v>2</v>
      </c>
      <c r="G26" s="5"/>
      <c r="H26" s="49"/>
      <c r="I26" s="5" t="s">
        <v>8</v>
      </c>
      <c r="J26" s="5" t="s">
        <v>9</v>
      </c>
      <c r="K26" s="5" t="s">
        <v>1</v>
      </c>
      <c r="L26" s="5" t="s">
        <v>10</v>
      </c>
      <c r="M26" s="5" t="s">
        <v>2</v>
      </c>
      <c r="N26" s="5"/>
    </row>
    <row r="27" spans="1:14" x14ac:dyDescent="0.2">
      <c r="A27" s="34"/>
      <c r="B27" s="51">
        <v>3.09</v>
      </c>
      <c r="C27" s="51">
        <v>2.06</v>
      </c>
      <c r="D27" s="51">
        <v>1.61</v>
      </c>
      <c r="E27" s="51">
        <v>0.24299999999999999</v>
      </c>
      <c r="F27" s="51">
        <v>0.51200000000000001</v>
      </c>
      <c r="G27" s="5"/>
      <c r="H27" s="49"/>
      <c r="I27" s="5" t="s">
        <v>17</v>
      </c>
      <c r="J27" s="48">
        <v>185.01739725221171</v>
      </c>
      <c r="K27" s="48">
        <v>4804.9883253280241</v>
      </c>
      <c r="L27" s="5" t="s">
        <v>17</v>
      </c>
      <c r="M27" s="5" t="s">
        <v>17</v>
      </c>
      <c r="N27" s="5"/>
    </row>
    <row r="28" spans="1:14" x14ac:dyDescent="0.2">
      <c r="A28" s="34"/>
      <c r="B28" s="51">
        <v>4.4400000000000004</v>
      </c>
      <c r="C28" s="51">
        <v>1.77</v>
      </c>
      <c r="D28" s="51">
        <v>0.65600000000000003</v>
      </c>
      <c r="E28" s="51">
        <v>1.01</v>
      </c>
      <c r="F28" s="51">
        <v>0.68100000000000005</v>
      </c>
      <c r="G28" s="5"/>
      <c r="H28" s="49"/>
      <c r="I28" s="5" t="s">
        <v>17</v>
      </c>
      <c r="J28" s="48">
        <v>240.53985804885778</v>
      </c>
      <c r="K28" s="48">
        <v>4722.594244116076</v>
      </c>
      <c r="L28" s="5" t="s">
        <v>17</v>
      </c>
      <c r="M28" s="5" t="s">
        <v>17</v>
      </c>
      <c r="N28" s="5"/>
    </row>
    <row r="29" spans="1:14" x14ac:dyDescent="0.2">
      <c r="A29" s="34"/>
      <c r="B29" s="51">
        <v>3.61</v>
      </c>
      <c r="C29" s="51">
        <v>2.4300000000000002</v>
      </c>
      <c r="D29" s="51">
        <v>0.99099999999999999</v>
      </c>
      <c r="E29" s="51">
        <v>0.58099999999999996</v>
      </c>
      <c r="F29" s="51">
        <v>0.86299999999999999</v>
      </c>
      <c r="G29" s="5"/>
      <c r="H29" s="49"/>
      <c r="I29" s="5" t="s">
        <v>17</v>
      </c>
      <c r="J29" s="48">
        <v>189.2611140657113</v>
      </c>
      <c r="K29" s="48">
        <v>5005.0060847236145</v>
      </c>
      <c r="L29" s="5" t="s">
        <v>17</v>
      </c>
      <c r="M29" s="5" t="s">
        <v>17</v>
      </c>
      <c r="N29" s="5"/>
    </row>
    <row r="30" spans="1:14" x14ac:dyDescent="0.2">
      <c r="A30" s="34"/>
      <c r="B30" s="51">
        <v>2.93</v>
      </c>
      <c r="C30" s="51">
        <v>1.1599999999999999</v>
      </c>
      <c r="D30" s="51">
        <v>1.42</v>
      </c>
      <c r="E30" s="51">
        <v>0.35899999999999999</v>
      </c>
      <c r="F30" s="51">
        <v>0.871</v>
      </c>
      <c r="G30" s="5"/>
      <c r="H30" s="49"/>
      <c r="I30" s="5" t="s">
        <v>17</v>
      </c>
      <c r="J30" s="48">
        <v>250.38837662653921</v>
      </c>
      <c r="K30" s="48">
        <v>4753.6880499428189</v>
      </c>
      <c r="L30" s="5" t="s">
        <v>17</v>
      </c>
      <c r="M30" s="5" t="s">
        <v>17</v>
      </c>
      <c r="N30" s="5"/>
    </row>
    <row r="31" spans="1:14" x14ac:dyDescent="0.2">
      <c r="A31" s="34"/>
      <c r="B31" s="51"/>
      <c r="C31" s="51"/>
      <c r="D31" s="51"/>
      <c r="E31" s="51"/>
      <c r="F31" s="51"/>
      <c r="G31" s="5"/>
      <c r="H31" s="49"/>
      <c r="I31" s="5"/>
      <c r="J31" s="5"/>
      <c r="K31" s="5"/>
      <c r="L31" s="5"/>
      <c r="M31" s="5"/>
      <c r="N31" s="5"/>
    </row>
    <row r="32" spans="1:14" ht="18" x14ac:dyDescent="0.2">
      <c r="A32" s="47" t="s">
        <v>11</v>
      </c>
      <c r="B32" s="3"/>
      <c r="C32" s="5"/>
      <c r="D32" s="5"/>
      <c r="E32" s="5"/>
      <c r="F32" s="5"/>
      <c r="G32" s="5"/>
      <c r="H32" s="49" t="s">
        <v>21</v>
      </c>
      <c r="I32" s="3"/>
      <c r="J32" s="5"/>
      <c r="K32" s="5"/>
      <c r="L32" s="5"/>
      <c r="M32" s="5"/>
      <c r="N32" s="5"/>
    </row>
    <row r="33" spans="1:14" x14ac:dyDescent="0.2">
      <c r="A33" s="47"/>
      <c r="B33" s="5" t="s">
        <v>8</v>
      </c>
      <c r="C33" s="5" t="s">
        <v>1</v>
      </c>
      <c r="D33" s="5" t="s">
        <v>24</v>
      </c>
      <c r="E33" s="5" t="s">
        <v>2</v>
      </c>
      <c r="F33" s="5"/>
      <c r="G33" s="5"/>
      <c r="H33" s="49"/>
      <c r="I33" s="5" t="s">
        <v>8</v>
      </c>
      <c r="J33" s="5" t="s">
        <v>9</v>
      </c>
      <c r="K33" s="5" t="s">
        <v>1</v>
      </c>
      <c r="L33" s="5" t="s">
        <v>24</v>
      </c>
      <c r="M33" s="5" t="s">
        <v>2</v>
      </c>
      <c r="N33" s="5"/>
    </row>
    <row r="34" spans="1:14" x14ac:dyDescent="0.2">
      <c r="A34" s="47"/>
      <c r="B34" s="50">
        <v>7.81</v>
      </c>
      <c r="C34" s="50">
        <v>4.92</v>
      </c>
      <c r="D34" s="50">
        <v>2.5</v>
      </c>
      <c r="E34" s="50">
        <v>1.36</v>
      </c>
      <c r="F34" s="5"/>
      <c r="G34" s="5"/>
      <c r="H34" s="49"/>
      <c r="I34" s="5" t="s">
        <v>17</v>
      </c>
      <c r="J34" s="48">
        <v>1857.718827253882</v>
      </c>
      <c r="K34" s="48">
        <v>16618.259893953251</v>
      </c>
      <c r="L34" s="5" t="s">
        <v>17</v>
      </c>
      <c r="M34" s="48">
        <v>24.052332415794293</v>
      </c>
      <c r="N34" s="5"/>
    </row>
    <row r="35" spans="1:14" x14ac:dyDescent="0.2">
      <c r="A35" s="47"/>
      <c r="B35" s="50">
        <v>7.15</v>
      </c>
      <c r="C35" s="50">
        <v>6.03</v>
      </c>
      <c r="D35" s="50">
        <v>1.26</v>
      </c>
      <c r="E35" s="50">
        <v>1.65</v>
      </c>
      <c r="F35" s="5"/>
      <c r="G35" s="5"/>
      <c r="H35" s="49"/>
      <c r="I35" s="5" t="s">
        <v>17</v>
      </c>
      <c r="J35" s="48">
        <v>1958.6351990509115</v>
      </c>
      <c r="K35" s="48">
        <v>15719.943105919532</v>
      </c>
      <c r="L35" s="5" t="s">
        <v>17</v>
      </c>
      <c r="M35" s="48">
        <v>39.047984294698502</v>
      </c>
      <c r="N35" s="5"/>
    </row>
    <row r="36" spans="1:14" x14ac:dyDescent="0.2">
      <c r="A36" s="47"/>
      <c r="B36" s="50">
        <v>8.64</v>
      </c>
      <c r="C36" s="50">
        <v>3.88</v>
      </c>
      <c r="D36" s="50">
        <v>1.81</v>
      </c>
      <c r="E36" s="50">
        <v>2.02</v>
      </c>
      <c r="F36" s="5"/>
      <c r="G36" s="5"/>
      <c r="H36" s="49"/>
      <c r="I36" s="5" t="s">
        <v>17</v>
      </c>
      <c r="J36" s="48">
        <v>1812.2435623318324</v>
      </c>
      <c r="K36" s="48">
        <v>16627.726714418088</v>
      </c>
      <c r="L36" s="5" t="s">
        <v>17</v>
      </c>
      <c r="M36" s="48">
        <v>26.643114513398753</v>
      </c>
      <c r="N36" s="5"/>
    </row>
    <row r="37" spans="1:14" x14ac:dyDescent="0.2">
      <c r="A37" s="47"/>
      <c r="B37" s="50">
        <v>7.76</v>
      </c>
      <c r="C37" s="50">
        <v>4.51</v>
      </c>
      <c r="D37" s="50">
        <v>2.02</v>
      </c>
      <c r="E37" s="50">
        <v>2.79</v>
      </c>
      <c r="F37" s="5"/>
      <c r="G37" s="5"/>
      <c r="H37" s="49"/>
      <c r="I37" s="5" t="s">
        <v>17</v>
      </c>
      <c r="J37" s="48">
        <v>1861.4596120387027</v>
      </c>
      <c r="K37" s="48">
        <v>15647.472662375574</v>
      </c>
      <c r="L37" s="5" t="s">
        <v>17</v>
      </c>
      <c r="M37" s="48">
        <v>39.608113642167567</v>
      </c>
      <c r="N37" s="5"/>
    </row>
    <row r="38" spans="1:14" x14ac:dyDescent="0.2">
      <c r="A38" s="47"/>
      <c r="B38" s="5"/>
      <c r="C38" s="5"/>
      <c r="D38" s="5"/>
      <c r="E38" s="5"/>
      <c r="F38" s="5"/>
      <c r="G38" s="5"/>
      <c r="H38" s="49"/>
      <c r="I38" s="5"/>
      <c r="J38" s="5"/>
      <c r="K38" s="5"/>
      <c r="L38" s="5"/>
      <c r="M38" s="5"/>
      <c r="N38" s="5"/>
    </row>
    <row r="39" spans="1:14" ht="18" x14ac:dyDescent="0.2">
      <c r="A39" s="47" t="s">
        <v>12</v>
      </c>
      <c r="B39" s="3"/>
      <c r="C39" s="5"/>
      <c r="D39" s="5"/>
      <c r="E39" s="5"/>
      <c r="F39" s="5"/>
      <c r="G39" s="5"/>
      <c r="H39" s="49" t="s">
        <v>22</v>
      </c>
      <c r="I39" s="3"/>
      <c r="J39" s="5"/>
      <c r="K39" s="5"/>
      <c r="L39" s="5"/>
      <c r="M39" s="5"/>
      <c r="N39" s="5"/>
    </row>
    <row r="40" spans="1:14" x14ac:dyDescent="0.2">
      <c r="A40" s="47"/>
      <c r="B40" s="5" t="s">
        <v>8</v>
      </c>
      <c r="C40" s="5" t="s">
        <v>1</v>
      </c>
      <c r="D40" s="5" t="s">
        <v>24</v>
      </c>
      <c r="E40" s="5" t="s">
        <v>2</v>
      </c>
      <c r="F40" s="5"/>
      <c r="G40" s="5"/>
      <c r="H40" s="49"/>
      <c r="I40" s="5" t="s">
        <v>8</v>
      </c>
      <c r="J40" s="5"/>
      <c r="K40" s="5" t="s">
        <v>1</v>
      </c>
      <c r="L40" s="5" t="s">
        <v>24</v>
      </c>
      <c r="M40" s="5" t="s">
        <v>2</v>
      </c>
      <c r="N40" s="5"/>
    </row>
    <row r="41" spans="1:14" x14ac:dyDescent="0.2">
      <c r="A41" s="47"/>
      <c r="B41" s="50">
        <v>4.72</v>
      </c>
      <c r="C41" s="50">
        <v>1.9</v>
      </c>
      <c r="D41" s="50">
        <v>1.95</v>
      </c>
      <c r="E41" s="50">
        <v>1.21</v>
      </c>
      <c r="F41" s="5"/>
      <c r="G41" s="5"/>
      <c r="H41" s="49"/>
      <c r="I41" s="5" t="s">
        <v>17</v>
      </c>
      <c r="J41" s="5"/>
      <c r="K41" s="48">
        <v>181580.60536193274</v>
      </c>
      <c r="L41" s="48">
        <v>11.646677869220939</v>
      </c>
      <c r="M41" s="48">
        <v>15.263982461669501</v>
      </c>
      <c r="N41" s="5"/>
    </row>
    <row r="42" spans="1:14" x14ac:dyDescent="0.2">
      <c r="A42" s="47"/>
      <c r="B42" s="50">
        <v>3.49</v>
      </c>
      <c r="C42" s="50">
        <v>2.56</v>
      </c>
      <c r="D42" s="50">
        <v>1.76</v>
      </c>
      <c r="E42" s="50">
        <v>2.0299999999999998</v>
      </c>
      <c r="F42" s="5"/>
      <c r="G42" s="5"/>
      <c r="H42" s="49"/>
      <c r="I42" s="5" t="s">
        <v>17</v>
      </c>
      <c r="J42" s="5"/>
      <c r="K42" s="48">
        <v>184130.85132948321</v>
      </c>
      <c r="L42" s="48">
        <v>11.46954212204411</v>
      </c>
      <c r="M42" s="48">
        <v>15.864295429563869</v>
      </c>
      <c r="N42" s="5"/>
    </row>
    <row r="43" spans="1:14" x14ac:dyDescent="0.2">
      <c r="A43" s="47"/>
      <c r="B43" s="50">
        <v>3.37</v>
      </c>
      <c r="C43" s="50">
        <v>2.4</v>
      </c>
      <c r="D43" s="50">
        <v>1.93</v>
      </c>
      <c r="E43" s="50">
        <v>1.62</v>
      </c>
      <c r="F43" s="5"/>
      <c r="G43" s="5"/>
      <c r="H43" s="49"/>
      <c r="I43" s="5" t="s">
        <v>17</v>
      </c>
      <c r="J43" s="5"/>
      <c r="K43" s="48">
        <v>183926.99146912911</v>
      </c>
      <c r="L43" s="48">
        <v>13.730683483234063</v>
      </c>
      <c r="M43" s="48">
        <v>15.665813752099467</v>
      </c>
      <c r="N43" s="5"/>
    </row>
    <row r="44" spans="1:14" x14ac:dyDescent="0.2">
      <c r="A44" s="47"/>
      <c r="B44" s="50">
        <v>3.7</v>
      </c>
      <c r="C44" s="50">
        <v>2.68</v>
      </c>
      <c r="D44" s="50">
        <v>2.15</v>
      </c>
      <c r="E44" s="50">
        <v>1.53</v>
      </c>
      <c r="F44" s="5"/>
      <c r="G44" s="5"/>
      <c r="H44" s="49"/>
      <c r="I44" s="5" t="s">
        <v>17</v>
      </c>
      <c r="J44" s="5"/>
      <c r="K44" s="48">
        <v>184000.06690272558</v>
      </c>
      <c r="L44" s="48">
        <v>14.488238205087622</v>
      </c>
      <c r="M44" s="48">
        <v>15.431270380831053</v>
      </c>
      <c r="N44" s="5"/>
    </row>
    <row r="45" spans="1:14" x14ac:dyDescent="0.2">
      <c r="A45" s="47"/>
      <c r="B45" s="5"/>
      <c r="C45" s="5"/>
      <c r="D45" s="5"/>
      <c r="E45" s="5"/>
      <c r="F45" s="5"/>
      <c r="G45" s="5"/>
      <c r="H45" s="49"/>
      <c r="I45" s="5"/>
      <c r="J45" s="5"/>
      <c r="K45" s="5"/>
      <c r="L45" s="5"/>
      <c r="M45" s="5"/>
      <c r="N45" s="5"/>
    </row>
    <row r="46" spans="1:14" ht="18" x14ac:dyDescent="0.2">
      <c r="A46" s="47" t="s">
        <v>13</v>
      </c>
      <c r="B46" s="3"/>
      <c r="C46" s="5"/>
      <c r="D46" s="5"/>
      <c r="E46" s="5"/>
      <c r="F46" s="5"/>
      <c r="G46" s="5"/>
      <c r="H46" s="49" t="s">
        <v>23</v>
      </c>
      <c r="I46" s="3"/>
      <c r="J46" s="5"/>
      <c r="K46" s="5"/>
      <c r="L46" s="5"/>
      <c r="M46" s="5"/>
      <c r="N46" s="5"/>
    </row>
    <row r="47" spans="1:14" x14ac:dyDescent="0.2">
      <c r="A47" s="47"/>
      <c r="B47" s="5" t="s">
        <v>8</v>
      </c>
      <c r="C47" s="5" t="s">
        <v>1</v>
      </c>
      <c r="D47" s="5" t="s">
        <v>24</v>
      </c>
      <c r="E47" s="5" t="s">
        <v>2</v>
      </c>
      <c r="F47" s="5"/>
      <c r="G47" s="5"/>
      <c r="H47" s="49"/>
      <c r="I47" s="5" t="s">
        <v>8</v>
      </c>
      <c r="J47" s="5"/>
      <c r="K47" s="5" t="s">
        <v>1</v>
      </c>
      <c r="L47" s="5" t="s">
        <v>24</v>
      </c>
      <c r="M47" s="5" t="s">
        <v>2</v>
      </c>
      <c r="N47" s="5"/>
    </row>
    <row r="48" spans="1:14" x14ac:dyDescent="0.2">
      <c r="A48" s="47"/>
      <c r="B48" s="50">
        <v>5.09</v>
      </c>
      <c r="C48" s="50">
        <v>3.55</v>
      </c>
      <c r="D48" s="50">
        <v>2.4</v>
      </c>
      <c r="E48" s="50">
        <v>1.23</v>
      </c>
      <c r="F48" s="5"/>
      <c r="G48" s="5"/>
      <c r="H48" s="49"/>
      <c r="I48" s="5" t="s">
        <v>17</v>
      </c>
      <c r="J48" s="5"/>
      <c r="K48" s="48">
        <v>25982.973147041172</v>
      </c>
      <c r="L48" s="5" t="s">
        <v>17</v>
      </c>
      <c r="M48" s="5" t="s">
        <v>17</v>
      </c>
      <c r="N48" s="5"/>
    </row>
    <row r="49" spans="1:14" x14ac:dyDescent="0.2">
      <c r="A49" s="47"/>
      <c r="B49" s="50">
        <v>4.17</v>
      </c>
      <c r="C49" s="50">
        <v>4.8099999999999996</v>
      </c>
      <c r="D49" s="50">
        <v>2.78</v>
      </c>
      <c r="E49" s="50">
        <v>2.4700000000000002</v>
      </c>
      <c r="F49" s="5"/>
      <c r="G49" s="5"/>
      <c r="H49" s="49"/>
      <c r="I49" s="5" t="s">
        <v>17</v>
      </c>
      <c r="J49" s="5"/>
      <c r="K49" s="48">
        <v>26344.320239519202</v>
      </c>
      <c r="L49" s="5" t="s">
        <v>17</v>
      </c>
      <c r="M49" s="5" t="s">
        <v>17</v>
      </c>
      <c r="N49" s="5"/>
    </row>
    <row r="50" spans="1:14" x14ac:dyDescent="0.2">
      <c r="A50" s="47"/>
      <c r="B50" s="50">
        <v>6.41</v>
      </c>
      <c r="C50" s="50">
        <v>3.37</v>
      </c>
      <c r="D50" s="50">
        <v>2.31</v>
      </c>
      <c r="E50" s="50">
        <v>2.34</v>
      </c>
      <c r="F50" s="5"/>
      <c r="G50" s="5"/>
      <c r="H50" s="49"/>
      <c r="I50" s="5" t="s">
        <v>17</v>
      </c>
      <c r="J50" s="5"/>
      <c r="K50" s="48">
        <v>25453.412454413079</v>
      </c>
      <c r="L50" s="5" t="s">
        <v>17</v>
      </c>
      <c r="M50" s="5" t="s">
        <v>17</v>
      </c>
      <c r="N50" s="5"/>
    </row>
    <row r="51" spans="1:14" x14ac:dyDescent="0.2">
      <c r="A51" s="47"/>
      <c r="B51" s="50">
        <v>6.7</v>
      </c>
      <c r="C51" s="50">
        <v>3.28</v>
      </c>
      <c r="D51" s="50">
        <v>2.63</v>
      </c>
      <c r="E51" s="50">
        <v>2.87</v>
      </c>
      <c r="F51" s="5"/>
      <c r="G51" s="5"/>
      <c r="H51" s="49"/>
      <c r="I51" s="5" t="s">
        <v>17</v>
      </c>
      <c r="J51" s="5"/>
      <c r="K51" s="48">
        <v>23436.565343292692</v>
      </c>
      <c r="L51" s="5" t="s">
        <v>17</v>
      </c>
      <c r="M51" s="5" t="s">
        <v>17</v>
      </c>
      <c r="N51" s="5"/>
    </row>
    <row r="52" spans="1:14" x14ac:dyDescent="0.2">
      <c r="A52" s="47"/>
      <c r="B52" s="5"/>
      <c r="C52" s="5"/>
      <c r="D52" s="5"/>
      <c r="E52" s="5"/>
      <c r="F52" s="5"/>
      <c r="G52" s="5"/>
      <c r="H52" s="49"/>
      <c r="I52" s="5"/>
      <c r="J52" s="5"/>
      <c r="K52" s="5"/>
      <c r="L52" s="5"/>
      <c r="M52" s="5"/>
      <c r="N52" s="5"/>
    </row>
    <row r="53" spans="1:14" ht="18" x14ac:dyDescent="0.2">
      <c r="A53" s="47"/>
      <c r="B53" s="5"/>
      <c r="C53" s="5"/>
      <c r="D53" s="5"/>
      <c r="E53" s="5"/>
      <c r="F53" s="5"/>
      <c r="G53" s="5"/>
      <c r="H53" s="49"/>
      <c r="I53" s="13"/>
      <c r="J53" s="5"/>
      <c r="K53" s="5"/>
      <c r="L53" s="5"/>
      <c r="M53" s="5"/>
      <c r="N53" s="5"/>
    </row>
    <row r="54" spans="1:14" ht="18" x14ac:dyDescent="0.2">
      <c r="A54" s="47" t="s">
        <v>14</v>
      </c>
      <c r="B54" s="3"/>
      <c r="C54" s="5"/>
      <c r="D54" s="5"/>
      <c r="E54" s="5"/>
      <c r="F54" s="5"/>
      <c r="G54" s="5"/>
      <c r="H54" s="49" t="s">
        <v>25</v>
      </c>
      <c r="I54" s="5" t="s">
        <v>8</v>
      </c>
      <c r="J54" s="5"/>
      <c r="K54" s="5" t="s">
        <v>1</v>
      </c>
      <c r="L54" s="5" t="s">
        <v>24</v>
      </c>
      <c r="M54" s="5" t="s">
        <v>2</v>
      </c>
      <c r="N54" s="5"/>
    </row>
    <row r="55" spans="1:14" x14ac:dyDescent="0.2">
      <c r="A55" s="47"/>
      <c r="B55" s="5" t="s">
        <v>8</v>
      </c>
      <c r="C55" s="5" t="s">
        <v>1</v>
      </c>
      <c r="D55" s="5" t="s">
        <v>24</v>
      </c>
      <c r="E55" s="5" t="s">
        <v>2</v>
      </c>
      <c r="F55" s="5"/>
      <c r="G55" s="5"/>
      <c r="H55" s="5"/>
      <c r="I55" s="5" t="s">
        <v>17</v>
      </c>
      <c r="J55" s="5"/>
      <c r="K55" s="48">
        <v>34131.812937491268</v>
      </c>
      <c r="L55" s="5" t="s">
        <v>17</v>
      </c>
      <c r="M55" s="5" t="s">
        <v>17</v>
      </c>
      <c r="N55" s="5"/>
    </row>
    <row r="56" spans="1:14" x14ac:dyDescent="0.2">
      <c r="A56" s="34"/>
      <c r="B56" s="50">
        <v>5.46</v>
      </c>
      <c r="C56" s="50">
        <v>3.63</v>
      </c>
      <c r="D56" s="50">
        <v>2.23</v>
      </c>
      <c r="E56" s="50">
        <v>2.2799999999999998</v>
      </c>
      <c r="F56" s="5"/>
      <c r="G56" s="5"/>
      <c r="H56" s="5"/>
      <c r="I56" s="5" t="s">
        <v>17</v>
      </c>
      <c r="J56" s="5"/>
      <c r="K56" s="48">
        <v>33522.241114458688</v>
      </c>
      <c r="L56" s="5" t="s">
        <v>17</v>
      </c>
      <c r="M56" s="5" t="s">
        <v>17</v>
      </c>
      <c r="N56" s="5"/>
    </row>
    <row r="57" spans="1:14" x14ac:dyDescent="0.2">
      <c r="A57" s="34"/>
      <c r="B57" s="50">
        <v>4.17</v>
      </c>
      <c r="C57" s="50">
        <v>4.9000000000000004</v>
      </c>
      <c r="D57" s="50">
        <v>1.7</v>
      </c>
      <c r="E57" s="50">
        <v>1.74</v>
      </c>
      <c r="F57" s="5"/>
      <c r="G57" s="5"/>
      <c r="H57" s="5"/>
      <c r="I57" s="5" t="s">
        <v>17</v>
      </c>
      <c r="J57" s="5"/>
      <c r="K57" s="48">
        <v>34854.56412950829</v>
      </c>
      <c r="L57" s="5" t="s">
        <v>17</v>
      </c>
      <c r="M57" s="5" t="s">
        <v>17</v>
      </c>
      <c r="N57" s="5"/>
    </row>
    <row r="58" spans="1:14" x14ac:dyDescent="0.2">
      <c r="A58" s="34"/>
      <c r="B58" s="50">
        <v>4.5</v>
      </c>
      <c r="C58" s="50">
        <v>4.09</v>
      </c>
      <c r="D58" s="50">
        <v>2.4700000000000002</v>
      </c>
      <c r="E58" s="50">
        <v>2.67</v>
      </c>
      <c r="F58" s="5"/>
      <c r="G58" s="5"/>
      <c r="H58" s="5"/>
      <c r="I58" s="5" t="s">
        <v>17</v>
      </c>
      <c r="J58" s="5"/>
      <c r="K58" s="48">
        <v>31492.032481036687</v>
      </c>
      <c r="L58" s="5" t="s">
        <v>17</v>
      </c>
      <c r="M58" s="5" t="s">
        <v>17</v>
      </c>
      <c r="N58" s="5"/>
    </row>
    <row r="59" spans="1:14" x14ac:dyDescent="0.2">
      <c r="A59" s="34"/>
      <c r="B59" s="50">
        <v>5.31</v>
      </c>
      <c r="C59" s="50">
        <v>4.34</v>
      </c>
      <c r="D59" s="50">
        <v>1.51</v>
      </c>
      <c r="E59" s="50">
        <v>1.75</v>
      </c>
      <c r="F59" s="5"/>
      <c r="G59" s="5"/>
      <c r="H59" s="5"/>
      <c r="I59" s="5"/>
      <c r="J59" s="5"/>
      <c r="K59" s="5"/>
      <c r="L59" s="5"/>
      <c r="M59" s="5"/>
      <c r="N59" s="5"/>
    </row>
    <row r="60" spans="1:14" ht="18" x14ac:dyDescent="0.2">
      <c r="A60" s="34"/>
      <c r="B60" s="5"/>
      <c r="C60" s="5"/>
      <c r="D60" s="5"/>
      <c r="E60" s="5"/>
      <c r="F60" s="5"/>
      <c r="G60" s="5"/>
      <c r="H60" s="5"/>
      <c r="I60" s="13"/>
      <c r="J60" s="5"/>
      <c r="K60" s="5"/>
      <c r="L60" s="5"/>
      <c r="M60" s="5"/>
      <c r="N60" s="5"/>
    </row>
    <row r="61" spans="1:14" x14ac:dyDescent="0.2">
      <c r="A61" s="34"/>
      <c r="B61" s="5"/>
      <c r="C61" s="5"/>
      <c r="D61" s="5"/>
      <c r="E61" s="5"/>
      <c r="F61" s="5"/>
      <c r="G61" s="5"/>
      <c r="H61" s="49" t="s">
        <v>26</v>
      </c>
      <c r="I61" s="5" t="s">
        <v>8</v>
      </c>
      <c r="J61" s="5"/>
      <c r="K61" s="5" t="s">
        <v>1</v>
      </c>
      <c r="L61" s="5" t="s">
        <v>24</v>
      </c>
      <c r="M61" s="5" t="s">
        <v>2</v>
      </c>
      <c r="N61" s="5"/>
    </row>
    <row r="62" spans="1:14" x14ac:dyDescent="0.2">
      <c r="A62" s="34"/>
      <c r="B62" s="5"/>
      <c r="C62" s="5"/>
      <c r="D62" s="5"/>
      <c r="E62" s="5"/>
      <c r="F62" s="5"/>
      <c r="G62" s="5"/>
      <c r="H62" s="5"/>
      <c r="I62" s="5" t="s">
        <v>17</v>
      </c>
      <c r="J62" s="48"/>
      <c r="K62" s="48">
        <v>47320.301189944192</v>
      </c>
      <c r="L62" s="5" t="s">
        <v>17</v>
      </c>
      <c r="M62" s="5" t="s">
        <v>17</v>
      </c>
      <c r="N62" s="5"/>
    </row>
    <row r="63" spans="1:14" x14ac:dyDescent="0.2">
      <c r="A63" s="34"/>
      <c r="B63" s="5"/>
      <c r="C63" s="5"/>
      <c r="D63" s="5"/>
      <c r="E63" s="5"/>
      <c r="F63" s="5"/>
      <c r="G63" s="5"/>
      <c r="H63" s="5"/>
      <c r="I63" s="5" t="s">
        <v>17</v>
      </c>
      <c r="J63" s="48"/>
      <c r="K63" s="48">
        <v>48935.339631582145</v>
      </c>
      <c r="L63" s="5" t="s">
        <v>17</v>
      </c>
      <c r="M63" s="5" t="s">
        <v>17</v>
      </c>
      <c r="N63" s="5"/>
    </row>
    <row r="64" spans="1:14" x14ac:dyDescent="0.2">
      <c r="A64" s="34"/>
      <c r="B64" s="5"/>
      <c r="C64" s="5"/>
      <c r="D64" s="5"/>
      <c r="E64" s="5"/>
      <c r="F64" s="5"/>
      <c r="G64" s="5"/>
      <c r="H64" s="5"/>
      <c r="I64" s="5" t="s">
        <v>17</v>
      </c>
      <c r="J64" s="48"/>
      <c r="K64" s="48">
        <v>55125.337625050583</v>
      </c>
      <c r="L64" s="5" t="s">
        <v>17</v>
      </c>
      <c r="M64" s="5" t="s">
        <v>17</v>
      </c>
      <c r="N64" s="5"/>
    </row>
    <row r="65" spans="1:14" x14ac:dyDescent="0.2">
      <c r="A65" s="34"/>
      <c r="B65" s="5"/>
      <c r="C65" s="5"/>
      <c r="D65" s="5"/>
      <c r="E65" s="5"/>
      <c r="F65" s="5"/>
      <c r="G65" s="5"/>
      <c r="H65" s="5"/>
      <c r="I65" s="5" t="s">
        <v>17</v>
      </c>
      <c r="J65" s="48"/>
      <c r="K65" s="48">
        <v>54190.54206180825</v>
      </c>
      <c r="L65" s="5" t="s">
        <v>17</v>
      </c>
      <c r="M65" s="5" t="s">
        <v>17</v>
      </c>
      <c r="N65" s="5"/>
    </row>
    <row r="66" spans="1:14" x14ac:dyDescent="0.2">
      <c r="A66" s="34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</row>
    <row r="67" spans="1:14" ht="18" x14ac:dyDescent="0.2">
      <c r="A67" s="34"/>
      <c r="B67" s="5"/>
      <c r="C67" s="5"/>
      <c r="D67" s="5"/>
      <c r="E67" s="5"/>
      <c r="F67" s="5"/>
      <c r="G67" s="5"/>
      <c r="H67" s="5"/>
      <c r="I67" s="3"/>
      <c r="J67" s="5"/>
      <c r="K67" s="5"/>
      <c r="L67" s="5"/>
      <c r="M67" s="5"/>
      <c r="N67" s="5"/>
    </row>
    <row r="68" spans="1:14" x14ac:dyDescent="0.2">
      <c r="A68" s="34"/>
      <c r="B68" s="5"/>
      <c r="C68" s="5"/>
      <c r="D68" s="5"/>
      <c r="E68" s="5"/>
      <c r="F68" s="5"/>
      <c r="G68" s="5"/>
      <c r="H68" s="49" t="s">
        <v>27</v>
      </c>
      <c r="I68" s="5" t="s">
        <v>8</v>
      </c>
      <c r="J68" s="5"/>
      <c r="K68" s="5" t="s">
        <v>1</v>
      </c>
      <c r="L68" s="5" t="s">
        <v>24</v>
      </c>
      <c r="M68" s="5" t="s">
        <v>2</v>
      </c>
      <c r="N68" s="5"/>
    </row>
    <row r="69" spans="1:14" x14ac:dyDescent="0.2">
      <c r="A69" s="34"/>
      <c r="B69" s="5"/>
      <c r="C69" s="5"/>
      <c r="D69" s="5"/>
      <c r="E69" s="5"/>
      <c r="F69" s="5"/>
      <c r="G69" s="5"/>
      <c r="H69" s="5"/>
      <c r="I69" s="48">
        <v>13.5807959858973</v>
      </c>
      <c r="J69" s="48"/>
      <c r="K69" s="48">
        <v>134717.70732962032</v>
      </c>
      <c r="L69" s="48">
        <v>39.643806028995101</v>
      </c>
      <c r="M69" s="48">
        <v>24.052332415794293</v>
      </c>
      <c r="N69" s="48"/>
    </row>
    <row r="70" spans="1:14" x14ac:dyDescent="0.2">
      <c r="A70" s="34"/>
      <c r="B70" s="5"/>
      <c r="C70" s="5"/>
      <c r="D70" s="5"/>
      <c r="E70" s="5"/>
      <c r="F70" s="5"/>
      <c r="G70" s="5"/>
      <c r="H70" s="5"/>
      <c r="I70" s="48">
        <v>15.422603347816718</v>
      </c>
      <c r="J70" s="48"/>
      <c r="K70" s="48">
        <v>113712.05315119743</v>
      </c>
      <c r="L70" s="48">
        <v>40.267690547121639</v>
      </c>
      <c r="M70" s="48">
        <v>39.047984294698502</v>
      </c>
      <c r="N70" s="48"/>
    </row>
    <row r="71" spans="1:14" x14ac:dyDescent="0.2">
      <c r="A71" s="34"/>
      <c r="B71" s="5"/>
      <c r="C71" s="5"/>
      <c r="D71" s="5"/>
      <c r="E71" s="5"/>
      <c r="F71" s="5"/>
      <c r="G71" s="5"/>
      <c r="H71" s="5"/>
      <c r="I71" s="48">
        <v>12.865105879701728</v>
      </c>
      <c r="J71" s="48"/>
      <c r="K71" s="48">
        <v>136098.96781834151</v>
      </c>
      <c r="L71" s="48">
        <v>38.388628585711118</v>
      </c>
      <c r="M71" s="48">
        <v>26.643114513398753</v>
      </c>
      <c r="N71" s="48"/>
    </row>
    <row r="72" spans="1:14" x14ac:dyDescent="0.2">
      <c r="A72" s="34"/>
      <c r="B72" s="5"/>
      <c r="C72" s="5"/>
      <c r="D72" s="5"/>
      <c r="E72" s="5"/>
      <c r="F72" s="5"/>
      <c r="G72" s="5"/>
      <c r="H72" s="5"/>
      <c r="I72" s="48">
        <v>15.403461532698762</v>
      </c>
      <c r="J72" s="48"/>
      <c r="K72" s="48">
        <v>115485.58901512387</v>
      </c>
      <c r="L72" s="48">
        <v>40.523323593930911</v>
      </c>
      <c r="M72" s="48">
        <v>39.608113642167567</v>
      </c>
      <c r="N72" s="48"/>
    </row>
    <row r="73" spans="1:14" x14ac:dyDescent="0.2">
      <c r="A73" s="34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</row>
    <row r="74" spans="1:14" x14ac:dyDescent="0.2">
      <c r="A74" s="34"/>
      <c r="B74" s="34"/>
      <c r="C74" s="34"/>
      <c r="D74" s="34"/>
      <c r="E74" s="34"/>
      <c r="F74" s="34"/>
      <c r="G74" s="34"/>
      <c r="H74" s="34"/>
      <c r="I74" s="34"/>
      <c r="J74" s="34"/>
      <c r="K74" s="34"/>
      <c r="L74" s="34"/>
      <c r="M74" s="34"/>
      <c r="N74" s="34"/>
    </row>
    <row r="75" spans="1:14" x14ac:dyDescent="0.2">
      <c r="A75" s="34"/>
      <c r="B75" s="34"/>
      <c r="C75" s="34"/>
      <c r="D75" s="34"/>
      <c r="E75" s="34"/>
      <c r="F75" s="34"/>
      <c r="G75" s="34"/>
      <c r="H75" s="34"/>
      <c r="I75" s="34"/>
      <c r="J75" s="34"/>
      <c r="K75" s="34"/>
      <c r="L75" s="34"/>
      <c r="M75" s="34"/>
      <c r="N75" s="3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3D9370-57BA-BE42-B589-2D174C2BA1F3}">
  <dimension ref="A1:J73"/>
  <sheetViews>
    <sheetView workbookViewId="0">
      <selection activeCell="Q60" sqref="Q60"/>
    </sheetView>
  </sheetViews>
  <sheetFormatPr baseColWidth="10" defaultRowHeight="16" x14ac:dyDescent="0.2"/>
  <cols>
    <col min="2" max="2" width="19" customWidth="1"/>
    <col min="3" max="3" width="15" customWidth="1"/>
  </cols>
  <sheetData>
    <row r="1" spans="1:10" ht="18" x14ac:dyDescent="0.2">
      <c r="A1" s="9" t="s">
        <v>31</v>
      </c>
    </row>
    <row r="2" spans="1:10" x14ac:dyDescent="0.2">
      <c r="B2" s="4"/>
    </row>
    <row r="3" spans="1:10" ht="18" x14ac:dyDescent="0.2">
      <c r="A3" s="9" t="s">
        <v>5</v>
      </c>
      <c r="B3" s="5" t="s">
        <v>33</v>
      </c>
      <c r="C3" s="5" t="s">
        <v>2</v>
      </c>
      <c r="D3" s="5" t="s">
        <v>0</v>
      </c>
      <c r="E3" s="5" t="s">
        <v>1</v>
      </c>
      <c r="F3" s="5"/>
      <c r="G3" s="5"/>
      <c r="H3" s="5"/>
      <c r="I3" s="5"/>
      <c r="J3" s="5"/>
    </row>
    <row r="4" spans="1:10" ht="18" x14ac:dyDescent="0.2">
      <c r="A4" s="1"/>
      <c r="B4" s="50">
        <v>0</v>
      </c>
      <c r="C4" s="50">
        <v>100</v>
      </c>
      <c r="D4" s="50">
        <v>100</v>
      </c>
      <c r="E4" s="50">
        <v>100</v>
      </c>
      <c r="F4" s="5"/>
      <c r="G4" s="5"/>
      <c r="H4" s="5"/>
      <c r="I4" s="5"/>
      <c r="J4" s="5"/>
    </row>
    <row r="5" spans="1:10" ht="18" x14ac:dyDescent="0.2">
      <c r="A5" s="1"/>
      <c r="B5" s="50">
        <v>1</v>
      </c>
      <c r="C5" s="50">
        <v>100</v>
      </c>
      <c r="D5" s="50">
        <v>100</v>
      </c>
      <c r="E5" s="50">
        <v>100</v>
      </c>
      <c r="F5" s="5"/>
      <c r="G5" s="5"/>
      <c r="H5" s="5"/>
      <c r="I5" s="5"/>
      <c r="J5" s="5"/>
    </row>
    <row r="6" spans="1:10" ht="18" x14ac:dyDescent="0.2">
      <c r="A6" s="1"/>
      <c r="B6" s="50">
        <v>2</v>
      </c>
      <c r="C6" s="50">
        <v>100</v>
      </c>
      <c r="D6" s="50">
        <v>100</v>
      </c>
      <c r="E6" s="50">
        <v>100</v>
      </c>
      <c r="F6" s="5"/>
      <c r="G6" s="5"/>
      <c r="H6" s="5"/>
      <c r="I6" s="5"/>
      <c r="J6" s="5"/>
    </row>
    <row r="7" spans="1:10" ht="18" x14ac:dyDescent="0.2">
      <c r="A7" s="1"/>
      <c r="B7" s="50">
        <v>3</v>
      </c>
      <c r="C7" s="50">
        <v>100</v>
      </c>
      <c r="D7" s="50">
        <v>100</v>
      </c>
      <c r="E7" s="50">
        <v>100</v>
      </c>
      <c r="F7" s="5"/>
      <c r="G7" s="5"/>
      <c r="H7" s="5"/>
      <c r="I7" s="5"/>
      <c r="J7" s="5"/>
    </row>
    <row r="8" spans="1:10" ht="18" x14ac:dyDescent="0.2">
      <c r="A8" s="1"/>
      <c r="B8" s="50">
        <v>4</v>
      </c>
      <c r="C8" s="50">
        <v>100</v>
      </c>
      <c r="D8" s="50">
        <v>100</v>
      </c>
      <c r="E8" s="50">
        <v>100</v>
      </c>
      <c r="F8" s="5"/>
      <c r="G8" s="5"/>
      <c r="H8" s="5"/>
      <c r="I8" s="5"/>
      <c r="J8" s="5"/>
    </row>
    <row r="9" spans="1:10" ht="18" x14ac:dyDescent="0.2">
      <c r="A9" s="1"/>
      <c r="B9" s="50">
        <v>5</v>
      </c>
      <c r="C9" s="50">
        <v>100</v>
      </c>
      <c r="D9" s="50">
        <v>100</v>
      </c>
      <c r="E9" s="50">
        <v>100</v>
      </c>
      <c r="F9" s="5"/>
      <c r="G9" s="5"/>
      <c r="H9" s="5"/>
      <c r="I9" s="5"/>
      <c r="J9" s="5"/>
    </row>
    <row r="10" spans="1:10" ht="18" x14ac:dyDescent="0.2">
      <c r="A10" s="1"/>
      <c r="B10" s="50">
        <v>6</v>
      </c>
      <c r="C10" s="50">
        <v>85.7</v>
      </c>
      <c r="D10" s="50">
        <v>100</v>
      </c>
      <c r="E10" s="50">
        <v>100</v>
      </c>
      <c r="F10" s="5"/>
      <c r="G10" s="5"/>
      <c r="H10" s="5"/>
      <c r="I10" s="5"/>
      <c r="J10" s="5"/>
    </row>
    <row r="11" spans="1:10" ht="18" x14ac:dyDescent="0.2">
      <c r="A11" s="1"/>
      <c r="B11" s="50">
        <v>7</v>
      </c>
      <c r="C11" s="50">
        <v>71.400000000000006</v>
      </c>
      <c r="D11" s="50">
        <v>100</v>
      </c>
      <c r="E11" s="50">
        <v>100</v>
      </c>
      <c r="F11" s="5"/>
      <c r="G11" s="5"/>
      <c r="H11" s="5"/>
      <c r="I11" s="5"/>
      <c r="J11" s="5"/>
    </row>
    <row r="12" spans="1:10" ht="18" x14ac:dyDescent="0.2">
      <c r="A12" s="1"/>
      <c r="B12" s="50">
        <v>8</v>
      </c>
      <c r="C12" s="50">
        <v>57.1</v>
      </c>
      <c r="D12" s="50">
        <v>100</v>
      </c>
      <c r="E12" s="50">
        <v>100</v>
      </c>
      <c r="F12" s="5"/>
      <c r="G12" s="5"/>
      <c r="H12" s="5"/>
      <c r="I12" s="5"/>
      <c r="J12" s="5"/>
    </row>
    <row r="13" spans="1:10" ht="18" x14ac:dyDescent="0.2">
      <c r="A13" s="1"/>
      <c r="B13" s="50">
        <v>9</v>
      </c>
      <c r="C13" s="50">
        <v>14.3</v>
      </c>
      <c r="D13" s="50">
        <v>85.7</v>
      </c>
      <c r="E13" s="50">
        <v>100</v>
      </c>
      <c r="F13" s="5"/>
      <c r="G13" s="5"/>
      <c r="H13" s="5"/>
      <c r="I13" s="5"/>
      <c r="J13" s="5"/>
    </row>
    <row r="14" spans="1:10" ht="18" x14ac:dyDescent="0.2">
      <c r="A14" s="1"/>
      <c r="B14" s="50">
        <v>10</v>
      </c>
      <c r="C14" s="50">
        <v>0</v>
      </c>
      <c r="D14" s="50">
        <v>85.7</v>
      </c>
      <c r="E14" s="50">
        <v>100</v>
      </c>
      <c r="F14" s="5"/>
      <c r="G14" s="5"/>
      <c r="H14" s="5"/>
      <c r="I14" s="5"/>
      <c r="J14" s="5"/>
    </row>
    <row r="15" spans="1:10" ht="18" x14ac:dyDescent="0.2">
      <c r="A15" s="1"/>
      <c r="B15" s="50">
        <v>11</v>
      </c>
      <c r="C15" s="50">
        <v>0</v>
      </c>
      <c r="D15" s="50">
        <v>85.7</v>
      </c>
      <c r="E15" s="50">
        <v>100</v>
      </c>
      <c r="F15" s="5"/>
      <c r="G15" s="5"/>
      <c r="H15" s="5"/>
      <c r="I15" s="5"/>
      <c r="J15" s="5"/>
    </row>
    <row r="16" spans="1:10" ht="18" x14ac:dyDescent="0.2">
      <c r="A16" s="1"/>
      <c r="B16" s="50">
        <v>12</v>
      </c>
      <c r="C16" s="50">
        <v>0</v>
      </c>
      <c r="D16" s="50">
        <v>85.7</v>
      </c>
      <c r="E16" s="50">
        <v>100</v>
      </c>
      <c r="F16" s="5"/>
      <c r="G16" s="5"/>
      <c r="H16" s="5"/>
      <c r="I16" s="5"/>
      <c r="J16" s="5"/>
    </row>
    <row r="17" spans="1:10" ht="18" x14ac:dyDescent="0.2">
      <c r="A17" s="1"/>
      <c r="B17" s="50">
        <v>13</v>
      </c>
      <c r="C17" s="50">
        <v>0</v>
      </c>
      <c r="D17" s="50">
        <v>85.7</v>
      </c>
      <c r="E17" s="50">
        <v>100</v>
      </c>
      <c r="F17" s="5"/>
      <c r="G17" s="5"/>
      <c r="H17" s="5"/>
      <c r="I17" s="5"/>
      <c r="J17" s="5"/>
    </row>
    <row r="18" spans="1:10" ht="18" x14ac:dyDescent="0.2">
      <c r="A18" s="1"/>
      <c r="B18" s="50">
        <v>14</v>
      </c>
      <c r="C18" s="50">
        <v>0</v>
      </c>
      <c r="D18" s="50">
        <v>85.7</v>
      </c>
      <c r="E18" s="50">
        <v>100</v>
      </c>
      <c r="F18" s="5"/>
      <c r="G18" s="5"/>
      <c r="H18" s="5"/>
      <c r="I18" s="5"/>
      <c r="J18" s="5"/>
    </row>
    <row r="19" spans="1:10" ht="18" x14ac:dyDescent="0.2">
      <c r="A19" s="1"/>
      <c r="B19" s="5"/>
      <c r="C19" s="5"/>
      <c r="D19" s="5"/>
      <c r="E19" s="5"/>
      <c r="F19" s="5"/>
      <c r="G19" s="5"/>
      <c r="H19" s="5"/>
      <c r="I19" s="5"/>
      <c r="J19" s="5"/>
    </row>
    <row r="20" spans="1:10" ht="18" x14ac:dyDescent="0.2">
      <c r="A20" s="1"/>
      <c r="B20" s="5"/>
      <c r="C20" s="5"/>
      <c r="D20" s="5"/>
      <c r="E20" s="5"/>
      <c r="F20" s="5"/>
      <c r="G20" s="5"/>
      <c r="H20" s="5"/>
      <c r="I20" s="5"/>
      <c r="J20" s="5"/>
    </row>
    <row r="21" spans="1:10" ht="18" x14ac:dyDescent="0.2">
      <c r="A21" s="9" t="s">
        <v>6</v>
      </c>
      <c r="B21" s="49"/>
      <c r="C21" s="5"/>
      <c r="D21" s="5"/>
      <c r="E21" s="5"/>
      <c r="F21" s="5"/>
      <c r="G21" s="5"/>
      <c r="H21" s="5"/>
      <c r="I21" s="5"/>
      <c r="J21" s="5"/>
    </row>
    <row r="22" spans="1:10" ht="18" x14ac:dyDescent="0.2">
      <c r="A22" s="1"/>
      <c r="B22" s="5" t="s">
        <v>33</v>
      </c>
      <c r="C22" s="52" t="s">
        <v>2</v>
      </c>
      <c r="D22" s="52"/>
      <c r="E22" s="52"/>
      <c r="F22" s="52"/>
      <c r="G22" s="52"/>
      <c r="H22" s="52"/>
      <c r="I22" s="52"/>
      <c r="J22" s="5"/>
    </row>
    <row r="23" spans="1:10" ht="18" x14ac:dyDescent="0.2">
      <c r="A23" s="1"/>
      <c r="B23" s="50">
        <v>0</v>
      </c>
      <c r="C23" s="50">
        <v>100</v>
      </c>
      <c r="D23" s="50">
        <v>100</v>
      </c>
      <c r="E23" s="50">
        <v>100</v>
      </c>
      <c r="F23" s="50">
        <v>100</v>
      </c>
      <c r="G23" s="50">
        <v>100</v>
      </c>
      <c r="H23" s="50">
        <v>100</v>
      </c>
      <c r="I23" s="50">
        <v>100</v>
      </c>
      <c r="J23" s="5"/>
    </row>
    <row r="24" spans="1:10" ht="18" x14ac:dyDescent="0.2">
      <c r="A24" s="1"/>
      <c r="B24" s="50">
        <v>1</v>
      </c>
      <c r="C24" s="53">
        <v>96.855350000000001</v>
      </c>
      <c r="D24" s="53">
        <v>96.126760000000004</v>
      </c>
      <c r="E24" s="53">
        <v>98.791539999999998</v>
      </c>
      <c r="F24" s="53">
        <v>99.717510000000004</v>
      </c>
      <c r="G24" s="53">
        <v>102.681</v>
      </c>
      <c r="H24" s="53">
        <v>101.7544</v>
      </c>
      <c r="I24" s="53">
        <v>100.2801</v>
      </c>
      <c r="J24" s="5"/>
    </row>
    <row r="25" spans="1:10" ht="18" x14ac:dyDescent="0.2">
      <c r="A25" s="1"/>
      <c r="B25" s="50">
        <v>2</v>
      </c>
      <c r="C25" s="53">
        <v>94.339619999999996</v>
      </c>
      <c r="D25" s="53">
        <v>92.253519999999995</v>
      </c>
      <c r="E25" s="53">
        <v>99.395769999999999</v>
      </c>
      <c r="F25" s="53">
        <v>99.717510000000004</v>
      </c>
      <c r="G25" s="53">
        <v>99.195710000000005</v>
      </c>
      <c r="H25" s="53">
        <v>102.0468</v>
      </c>
      <c r="I25" s="53">
        <v>101.1204</v>
      </c>
      <c r="J25" s="5"/>
    </row>
    <row r="26" spans="1:10" ht="18" x14ac:dyDescent="0.2">
      <c r="A26" s="1"/>
      <c r="B26" s="50">
        <v>3</v>
      </c>
      <c r="C26" s="53">
        <v>92.452830000000006</v>
      </c>
      <c r="D26" s="53">
        <v>92.605630000000005</v>
      </c>
      <c r="E26" s="53">
        <v>99.395769999999999</v>
      </c>
      <c r="F26" s="53">
        <v>94.91525</v>
      </c>
      <c r="G26" s="53">
        <v>98.659520000000001</v>
      </c>
      <c r="H26" s="53">
        <v>102.0468</v>
      </c>
      <c r="I26" s="53">
        <v>101.6807</v>
      </c>
      <c r="J26" s="5"/>
    </row>
    <row r="27" spans="1:10" ht="18" x14ac:dyDescent="0.2">
      <c r="A27" s="1"/>
      <c r="B27" s="50">
        <v>4</v>
      </c>
      <c r="C27" s="53">
        <v>87.421379999999999</v>
      </c>
      <c r="D27" s="53">
        <v>86.619720000000001</v>
      </c>
      <c r="E27" s="53">
        <v>88.519639999999995</v>
      </c>
      <c r="F27" s="53">
        <v>88.418080000000003</v>
      </c>
      <c r="G27" s="53">
        <v>89.276139999999998</v>
      </c>
      <c r="H27" s="53">
        <v>95.321640000000002</v>
      </c>
      <c r="I27" s="53">
        <v>94.677869999999999</v>
      </c>
      <c r="J27" s="5"/>
    </row>
    <row r="28" spans="1:10" ht="18" x14ac:dyDescent="0.2">
      <c r="A28" s="1"/>
      <c r="B28" s="50">
        <v>5</v>
      </c>
      <c r="C28" s="53">
        <v>75.786159999999995</v>
      </c>
      <c r="D28" s="53">
        <v>80.281689999999998</v>
      </c>
      <c r="E28" s="53">
        <v>81.873109999999997</v>
      </c>
      <c r="F28" s="53">
        <v>83.615819999999999</v>
      </c>
      <c r="G28" s="53">
        <v>83.378020000000006</v>
      </c>
      <c r="H28" s="53">
        <v>85.672510000000003</v>
      </c>
      <c r="I28" s="53">
        <v>87.675070000000005</v>
      </c>
      <c r="J28" s="5"/>
    </row>
    <row r="29" spans="1:10" ht="18" x14ac:dyDescent="0.2">
      <c r="A29" s="1"/>
      <c r="B29" s="50">
        <v>6</v>
      </c>
      <c r="C29" s="53"/>
      <c r="D29" s="53">
        <v>74.295770000000005</v>
      </c>
      <c r="E29" s="53">
        <v>80.362539999999996</v>
      </c>
      <c r="F29" s="53">
        <v>79.378529999999998</v>
      </c>
      <c r="G29" s="53">
        <v>80.16086</v>
      </c>
      <c r="H29" s="53">
        <v>80.409360000000007</v>
      </c>
      <c r="I29" s="53">
        <v>80.952380000000005</v>
      </c>
      <c r="J29" s="5"/>
    </row>
    <row r="30" spans="1:10" ht="18" x14ac:dyDescent="0.2">
      <c r="A30" s="1"/>
      <c r="B30" s="50">
        <v>7</v>
      </c>
      <c r="C30" s="53"/>
      <c r="D30" s="53"/>
      <c r="E30" s="53">
        <v>75.528700000000001</v>
      </c>
      <c r="F30" s="53">
        <v>76.553669999999997</v>
      </c>
      <c r="G30" s="53">
        <v>78.552279999999996</v>
      </c>
      <c r="H30" s="53">
        <v>77.777780000000007</v>
      </c>
      <c r="I30" s="53">
        <v>78.151259999999994</v>
      </c>
      <c r="J30" s="5"/>
    </row>
    <row r="31" spans="1:10" ht="18" x14ac:dyDescent="0.2">
      <c r="A31" s="1"/>
      <c r="B31" s="50">
        <v>8</v>
      </c>
      <c r="C31" s="53"/>
      <c r="D31" s="53"/>
      <c r="E31" s="53">
        <v>71.601209999999995</v>
      </c>
      <c r="F31" s="53">
        <v>73.163839999999993</v>
      </c>
      <c r="G31" s="53">
        <v>73.72654</v>
      </c>
      <c r="H31" s="53">
        <v>74.269009999999994</v>
      </c>
      <c r="I31" s="53"/>
      <c r="J31" s="5"/>
    </row>
    <row r="32" spans="1:10" ht="18" x14ac:dyDescent="0.2">
      <c r="A32" s="1"/>
      <c r="B32" s="50">
        <v>9</v>
      </c>
      <c r="C32" s="53"/>
      <c r="D32" s="53"/>
      <c r="E32" s="53"/>
      <c r="F32" s="53"/>
      <c r="G32" s="53">
        <v>70.509379999999993</v>
      </c>
      <c r="H32" s="53"/>
      <c r="I32" s="53"/>
      <c r="J32" s="5"/>
    </row>
    <row r="33" spans="1:10" ht="18" x14ac:dyDescent="0.2">
      <c r="A33" s="1"/>
      <c r="B33" s="50">
        <v>10</v>
      </c>
      <c r="C33" s="50"/>
      <c r="D33" s="50"/>
      <c r="E33" s="50"/>
      <c r="F33" s="5"/>
      <c r="G33" s="5"/>
      <c r="H33" s="5"/>
      <c r="I33" s="5"/>
      <c r="J33" s="5"/>
    </row>
    <row r="34" spans="1:10" ht="18" x14ac:dyDescent="0.2">
      <c r="A34" s="1"/>
      <c r="B34" s="50">
        <v>11</v>
      </c>
      <c r="C34" s="50"/>
      <c r="D34" s="50"/>
      <c r="E34" s="50"/>
      <c r="F34" s="5"/>
      <c r="G34" s="5"/>
      <c r="H34" s="5"/>
      <c r="I34" s="5"/>
      <c r="J34" s="5"/>
    </row>
    <row r="35" spans="1:10" ht="18" x14ac:dyDescent="0.2">
      <c r="A35" s="1"/>
      <c r="B35" s="50">
        <v>12</v>
      </c>
      <c r="C35" s="50"/>
      <c r="D35" s="50"/>
      <c r="E35" s="50"/>
      <c r="F35" s="5"/>
      <c r="G35" s="5"/>
      <c r="H35" s="5"/>
      <c r="I35" s="5"/>
      <c r="J35" s="5"/>
    </row>
    <row r="36" spans="1:10" ht="18" x14ac:dyDescent="0.2">
      <c r="A36" s="1"/>
      <c r="B36" s="50">
        <v>13</v>
      </c>
      <c r="C36" s="50"/>
      <c r="D36" s="50"/>
      <c r="E36" s="50"/>
      <c r="F36" s="5"/>
      <c r="G36" s="5"/>
      <c r="H36" s="5"/>
      <c r="I36" s="5"/>
      <c r="J36" s="5"/>
    </row>
    <row r="37" spans="1:10" ht="18" x14ac:dyDescent="0.2">
      <c r="A37" s="1"/>
      <c r="B37" s="50">
        <v>14</v>
      </c>
      <c r="C37" s="50"/>
      <c r="D37" s="50"/>
      <c r="E37" s="50"/>
      <c r="F37" s="5"/>
      <c r="G37" s="5"/>
      <c r="H37" s="5"/>
      <c r="I37" s="5"/>
      <c r="J37" s="5"/>
    </row>
    <row r="38" spans="1:10" ht="18" x14ac:dyDescent="0.2">
      <c r="A38" s="1"/>
      <c r="B38" s="49"/>
      <c r="C38" s="5"/>
      <c r="D38" s="5"/>
      <c r="E38" s="5"/>
      <c r="F38" s="5"/>
      <c r="G38" s="5"/>
      <c r="H38" s="5"/>
      <c r="I38" s="5"/>
      <c r="J38" s="5"/>
    </row>
    <row r="39" spans="1:10" ht="18" x14ac:dyDescent="0.2">
      <c r="A39" s="1"/>
      <c r="B39" s="5" t="s">
        <v>33</v>
      </c>
      <c r="C39" s="52" t="s">
        <v>0</v>
      </c>
      <c r="D39" s="52"/>
      <c r="E39" s="52"/>
      <c r="F39" s="52"/>
      <c r="G39" s="52"/>
      <c r="H39" s="52"/>
      <c r="I39" s="52"/>
      <c r="J39" s="5"/>
    </row>
    <row r="40" spans="1:10" ht="18" x14ac:dyDescent="0.2">
      <c r="A40" s="1"/>
      <c r="B40" s="50">
        <v>0</v>
      </c>
      <c r="C40" s="50">
        <v>100</v>
      </c>
      <c r="D40" s="50">
        <v>100</v>
      </c>
      <c r="E40" s="50">
        <v>100</v>
      </c>
      <c r="F40" s="50">
        <v>100</v>
      </c>
      <c r="G40" s="50">
        <v>100</v>
      </c>
      <c r="H40" s="50">
        <v>100</v>
      </c>
      <c r="I40" s="50">
        <v>100</v>
      </c>
      <c r="J40" s="5"/>
    </row>
    <row r="41" spans="1:10" ht="18" x14ac:dyDescent="0.2">
      <c r="A41" s="1"/>
      <c r="B41" s="50">
        <v>1</v>
      </c>
      <c r="C41" s="53">
        <v>97.682119999999998</v>
      </c>
      <c r="D41" s="53">
        <v>98.265900000000002</v>
      </c>
      <c r="E41" s="53">
        <v>94.604320000000001</v>
      </c>
      <c r="F41" s="53">
        <v>98.826980000000006</v>
      </c>
      <c r="G41" s="53">
        <v>99.184780000000003</v>
      </c>
      <c r="H41" s="53">
        <v>94.050989999999999</v>
      </c>
      <c r="I41" s="53">
        <v>95.918369999999996</v>
      </c>
      <c r="J41" s="5"/>
    </row>
    <row r="42" spans="1:10" ht="18" x14ac:dyDescent="0.2">
      <c r="A42" s="1"/>
      <c r="B42" s="50">
        <v>2</v>
      </c>
      <c r="C42" s="53">
        <v>99.668869999999998</v>
      </c>
      <c r="D42" s="53">
        <v>98.265900000000002</v>
      </c>
      <c r="E42" s="53">
        <v>95.323740000000001</v>
      </c>
      <c r="F42" s="53">
        <v>99.706739999999996</v>
      </c>
      <c r="G42" s="53">
        <v>99.184780000000003</v>
      </c>
      <c r="H42" s="53">
        <v>94.900850000000005</v>
      </c>
      <c r="I42" s="53">
        <v>95.510199999999998</v>
      </c>
      <c r="J42" s="5"/>
    </row>
    <row r="43" spans="1:10" ht="18" x14ac:dyDescent="0.2">
      <c r="A43" s="1"/>
      <c r="B43" s="50">
        <v>3</v>
      </c>
      <c r="C43" s="53">
        <v>95.033109999999994</v>
      </c>
      <c r="D43" s="53">
        <v>98.84393</v>
      </c>
      <c r="E43" s="53">
        <v>93.525180000000006</v>
      </c>
      <c r="F43" s="53">
        <v>97.947209999999998</v>
      </c>
      <c r="G43" s="53">
        <v>97.010869999999997</v>
      </c>
      <c r="H43" s="53">
        <v>95.467420000000004</v>
      </c>
      <c r="I43" s="53">
        <v>95.102040000000002</v>
      </c>
      <c r="J43" s="5"/>
    </row>
    <row r="44" spans="1:10" ht="18" x14ac:dyDescent="0.2">
      <c r="A44" s="1"/>
      <c r="B44" s="50">
        <v>4</v>
      </c>
      <c r="C44" s="53">
        <v>96.026489999999995</v>
      </c>
      <c r="D44" s="53">
        <v>97.687860000000001</v>
      </c>
      <c r="E44" s="53">
        <v>92.805760000000006</v>
      </c>
      <c r="F44" s="53">
        <v>97.947209999999998</v>
      </c>
      <c r="G44" s="53">
        <v>94.565219999999997</v>
      </c>
      <c r="H44" s="53">
        <v>99.433430000000001</v>
      </c>
      <c r="I44" s="53">
        <v>89.38776</v>
      </c>
      <c r="J44" s="5"/>
    </row>
    <row r="45" spans="1:10" ht="18" x14ac:dyDescent="0.2">
      <c r="A45" s="1"/>
      <c r="B45" s="50">
        <v>5</v>
      </c>
      <c r="C45" s="53">
        <v>96.357619999999997</v>
      </c>
      <c r="D45" s="53">
        <v>95.664739999999995</v>
      </c>
      <c r="E45" s="53">
        <v>91.726619999999997</v>
      </c>
      <c r="F45" s="53">
        <v>95.307919999999996</v>
      </c>
      <c r="G45" s="53">
        <v>92.934780000000003</v>
      </c>
      <c r="H45" s="53">
        <v>95.750709999999998</v>
      </c>
      <c r="I45" s="53">
        <v>82.857140000000001</v>
      </c>
      <c r="J45" s="5"/>
    </row>
    <row r="46" spans="1:10" ht="18" x14ac:dyDescent="0.2">
      <c r="A46" s="1"/>
      <c r="B46" s="50">
        <v>6</v>
      </c>
      <c r="C46" s="53">
        <v>95.033109999999994</v>
      </c>
      <c r="D46" s="53">
        <v>97.687860000000001</v>
      </c>
      <c r="E46" s="53">
        <v>91.366910000000004</v>
      </c>
      <c r="F46" s="53">
        <v>96.18768</v>
      </c>
      <c r="G46" s="53">
        <v>93.478260000000006</v>
      </c>
      <c r="H46" s="53">
        <v>97.733710000000002</v>
      </c>
      <c r="I46" s="53">
        <v>78.367350000000002</v>
      </c>
      <c r="J46" s="5"/>
    </row>
    <row r="47" spans="1:10" ht="18" x14ac:dyDescent="0.2">
      <c r="A47" s="1"/>
      <c r="B47" s="50">
        <v>7</v>
      </c>
      <c r="C47" s="53">
        <v>93.377480000000006</v>
      </c>
      <c r="D47" s="53">
        <v>96.820809999999994</v>
      </c>
      <c r="E47" s="53">
        <v>93.165469999999999</v>
      </c>
      <c r="F47" s="53">
        <v>98.240470000000002</v>
      </c>
      <c r="G47" s="53">
        <v>92.391300000000001</v>
      </c>
      <c r="H47" s="53">
        <v>97.450419999999994</v>
      </c>
      <c r="I47" s="53">
        <v>75.102040000000002</v>
      </c>
      <c r="J47" s="5"/>
    </row>
    <row r="48" spans="1:10" ht="18" x14ac:dyDescent="0.2">
      <c r="A48" s="1"/>
      <c r="B48" s="50">
        <v>8</v>
      </c>
      <c r="C48" s="53">
        <v>96.026489999999995</v>
      </c>
      <c r="D48" s="53">
        <v>94.508669999999995</v>
      </c>
      <c r="E48" s="53">
        <v>89.208629999999999</v>
      </c>
      <c r="F48" s="53">
        <v>97.360699999999994</v>
      </c>
      <c r="G48" s="53">
        <v>91.847830000000002</v>
      </c>
      <c r="H48" s="53">
        <v>96.317279999999997</v>
      </c>
      <c r="I48" s="53">
        <v>70.61224</v>
      </c>
      <c r="J48" s="5"/>
    </row>
    <row r="49" spans="1:10" ht="18" x14ac:dyDescent="0.2">
      <c r="A49" s="1"/>
      <c r="B49" s="50">
        <v>9</v>
      </c>
      <c r="C49" s="53">
        <v>96.026489999999995</v>
      </c>
      <c r="D49" s="53">
        <v>95.664739999999995</v>
      </c>
      <c r="E49" s="53">
        <v>91.726619999999997</v>
      </c>
      <c r="F49" s="53">
        <v>96.774190000000004</v>
      </c>
      <c r="G49" s="53">
        <v>89.130430000000004</v>
      </c>
      <c r="H49" s="53">
        <v>98.583569999999995</v>
      </c>
      <c r="I49" s="53"/>
      <c r="J49" s="5"/>
    </row>
    <row r="50" spans="1:10" ht="18" x14ac:dyDescent="0.2">
      <c r="A50" s="1"/>
      <c r="B50" s="50">
        <v>10</v>
      </c>
      <c r="C50" s="53">
        <v>94.701989999999995</v>
      </c>
      <c r="D50" s="53">
        <v>98.265900000000002</v>
      </c>
      <c r="E50" s="53">
        <v>89.568349999999995</v>
      </c>
      <c r="F50" s="53">
        <v>98.533720000000002</v>
      </c>
      <c r="G50" s="53">
        <v>91.304349999999999</v>
      </c>
      <c r="H50" s="53">
        <v>99.433430000000001</v>
      </c>
      <c r="I50" s="53"/>
      <c r="J50" s="5"/>
    </row>
    <row r="51" spans="1:10" ht="18" x14ac:dyDescent="0.2">
      <c r="A51" s="1"/>
      <c r="B51" s="50">
        <v>11</v>
      </c>
      <c r="C51" s="53">
        <v>97.019869999999997</v>
      </c>
      <c r="D51" s="53">
        <v>101.7341</v>
      </c>
      <c r="E51" s="53">
        <v>93.884889999999999</v>
      </c>
      <c r="F51" s="53">
        <v>95.601169999999996</v>
      </c>
      <c r="G51" s="53">
        <v>91.847830000000002</v>
      </c>
      <c r="H51" s="53">
        <v>96.600570000000005</v>
      </c>
      <c r="I51" s="53"/>
      <c r="J51" s="5"/>
    </row>
    <row r="52" spans="1:10" ht="18" x14ac:dyDescent="0.2">
      <c r="A52" s="1"/>
      <c r="B52" s="50">
        <v>12</v>
      </c>
      <c r="C52" s="53">
        <v>94.370859999999993</v>
      </c>
      <c r="D52" s="53">
        <v>102.3121</v>
      </c>
      <c r="E52" s="53">
        <v>88.48921</v>
      </c>
      <c r="F52" s="53">
        <v>96.480940000000004</v>
      </c>
      <c r="G52" s="53">
        <v>91.032610000000005</v>
      </c>
      <c r="H52" s="53">
        <v>96.317279999999997</v>
      </c>
      <c r="I52" s="53"/>
      <c r="J52" s="5"/>
    </row>
    <row r="53" spans="1:10" ht="18" x14ac:dyDescent="0.2">
      <c r="A53" s="1"/>
      <c r="B53" s="50">
        <v>13</v>
      </c>
      <c r="C53" s="53">
        <v>99.668869999999998</v>
      </c>
      <c r="D53" s="53">
        <v>102.3121</v>
      </c>
      <c r="E53" s="53">
        <v>97.841729999999998</v>
      </c>
      <c r="F53" s="53">
        <v>99.120230000000006</v>
      </c>
      <c r="G53" s="53">
        <v>92.119569999999996</v>
      </c>
      <c r="H53" s="53">
        <v>97.450419999999994</v>
      </c>
      <c r="I53" s="53"/>
      <c r="J53" s="5"/>
    </row>
    <row r="54" spans="1:10" ht="18" x14ac:dyDescent="0.2">
      <c r="A54" s="1"/>
      <c r="B54" s="50">
        <v>14</v>
      </c>
      <c r="C54" s="53">
        <v>99.33775</v>
      </c>
      <c r="D54" s="53">
        <v>102.3121</v>
      </c>
      <c r="E54" s="53">
        <v>97.122299999999996</v>
      </c>
      <c r="F54" s="53">
        <v>96.774190000000004</v>
      </c>
      <c r="G54" s="53">
        <v>92.391300000000001</v>
      </c>
      <c r="H54" s="53">
        <v>103.1161</v>
      </c>
      <c r="I54" s="53"/>
      <c r="J54" s="5"/>
    </row>
    <row r="55" spans="1:10" ht="18" x14ac:dyDescent="0.2">
      <c r="A55" s="1"/>
      <c r="B55" s="50"/>
      <c r="C55" s="53"/>
      <c r="D55" s="53"/>
      <c r="E55" s="53"/>
      <c r="F55" s="53"/>
      <c r="G55" s="53"/>
      <c r="H55" s="53"/>
      <c r="I55" s="53"/>
      <c r="J55" s="5"/>
    </row>
    <row r="56" spans="1:10" ht="18" x14ac:dyDescent="0.2">
      <c r="A56" s="1"/>
      <c r="B56" s="5"/>
      <c r="C56" s="5"/>
      <c r="D56" s="5"/>
      <c r="E56" s="5"/>
      <c r="F56" s="5"/>
      <c r="G56" s="5"/>
      <c r="H56" s="5"/>
      <c r="I56" s="5"/>
      <c r="J56" s="5"/>
    </row>
    <row r="57" spans="1:10" ht="18" x14ac:dyDescent="0.2">
      <c r="A57" s="1"/>
      <c r="B57" s="5" t="s">
        <v>33</v>
      </c>
      <c r="C57" s="52" t="s">
        <v>1</v>
      </c>
      <c r="D57" s="52"/>
      <c r="E57" s="52"/>
      <c r="F57" s="52"/>
      <c r="G57" s="52"/>
      <c r="H57" s="52"/>
      <c r="I57" s="52"/>
      <c r="J57" s="5"/>
    </row>
    <row r="58" spans="1:10" ht="18" x14ac:dyDescent="0.2">
      <c r="A58" s="1"/>
      <c r="B58" s="50">
        <v>0</v>
      </c>
      <c r="C58" s="50">
        <v>100</v>
      </c>
      <c r="D58" s="50">
        <v>100</v>
      </c>
      <c r="E58" s="50">
        <v>100</v>
      </c>
      <c r="F58" s="50">
        <v>100</v>
      </c>
      <c r="G58" s="50">
        <v>100</v>
      </c>
      <c r="H58" s="50">
        <v>100</v>
      </c>
      <c r="I58" s="50">
        <v>100</v>
      </c>
      <c r="J58" s="5"/>
    </row>
    <row r="59" spans="1:10" ht="18" x14ac:dyDescent="0.2">
      <c r="A59" s="1"/>
      <c r="B59" s="50">
        <v>1</v>
      </c>
      <c r="C59" s="53">
        <v>96.219930000000005</v>
      </c>
      <c r="D59" s="53">
        <v>98.501869999999997</v>
      </c>
      <c r="E59" s="53">
        <v>99.056600000000003</v>
      </c>
      <c r="F59" s="53">
        <v>134.62899999999999</v>
      </c>
      <c r="G59" s="53">
        <v>100.4348</v>
      </c>
      <c r="H59" s="53">
        <v>100</v>
      </c>
      <c r="I59" s="53">
        <v>99.264709999999994</v>
      </c>
      <c r="J59" s="5"/>
    </row>
    <row r="60" spans="1:10" ht="18" x14ac:dyDescent="0.2">
      <c r="A60" s="1"/>
      <c r="B60" s="50">
        <v>2</v>
      </c>
      <c r="C60" s="53">
        <v>99.656360000000006</v>
      </c>
      <c r="D60" s="53">
        <v>99.625470000000007</v>
      </c>
      <c r="E60" s="53">
        <v>100.9434</v>
      </c>
      <c r="F60" s="53">
        <v>92.579509999999999</v>
      </c>
      <c r="G60" s="53">
        <v>97.826089999999994</v>
      </c>
      <c r="H60" s="53">
        <v>100</v>
      </c>
      <c r="I60" s="53">
        <v>99.264709999999994</v>
      </c>
      <c r="J60" s="5"/>
    </row>
    <row r="61" spans="1:10" ht="18" x14ac:dyDescent="0.2">
      <c r="A61" s="1"/>
      <c r="B61" s="50">
        <v>3</v>
      </c>
      <c r="C61" s="53">
        <v>97.594499999999996</v>
      </c>
      <c r="D61" s="53">
        <v>96.62921</v>
      </c>
      <c r="E61" s="53">
        <v>100</v>
      </c>
      <c r="F61" s="53">
        <v>92.226150000000004</v>
      </c>
      <c r="G61" s="53">
        <v>100.4348</v>
      </c>
      <c r="H61" s="53">
        <v>100.8772</v>
      </c>
      <c r="I61" s="53">
        <v>98.529409999999999</v>
      </c>
      <c r="J61" s="5"/>
    </row>
    <row r="62" spans="1:10" ht="18" x14ac:dyDescent="0.2">
      <c r="A62" s="1"/>
      <c r="B62" s="50">
        <v>4</v>
      </c>
      <c r="C62" s="53">
        <v>95.532650000000004</v>
      </c>
      <c r="D62" s="53">
        <v>100.7491</v>
      </c>
      <c r="E62" s="53">
        <v>99.68553</v>
      </c>
      <c r="F62" s="53">
        <v>92.226150000000004</v>
      </c>
      <c r="G62" s="53">
        <v>98.260869999999997</v>
      </c>
      <c r="H62" s="53">
        <v>98.684209999999993</v>
      </c>
      <c r="I62" s="53">
        <v>97.426469999999995</v>
      </c>
      <c r="J62" s="5"/>
    </row>
    <row r="63" spans="1:10" ht="18" x14ac:dyDescent="0.2">
      <c r="A63" s="1"/>
      <c r="B63" s="50">
        <v>5</v>
      </c>
      <c r="C63" s="53">
        <v>94.158079999999998</v>
      </c>
      <c r="D63" s="53">
        <v>94.756550000000004</v>
      </c>
      <c r="E63" s="53">
        <v>96.855350000000001</v>
      </c>
      <c r="F63" s="53">
        <v>90.106009999999998</v>
      </c>
      <c r="G63" s="53">
        <v>100</v>
      </c>
      <c r="H63" s="53">
        <v>97.807019999999994</v>
      </c>
      <c r="I63" s="53">
        <v>93.75</v>
      </c>
      <c r="J63" s="5"/>
    </row>
    <row r="64" spans="1:10" ht="18" x14ac:dyDescent="0.2">
      <c r="A64" s="1"/>
      <c r="B64" s="50">
        <v>6</v>
      </c>
      <c r="C64" s="53">
        <v>96.219930000000005</v>
      </c>
      <c r="D64" s="53">
        <v>97.378280000000004</v>
      </c>
      <c r="E64" s="53">
        <v>98.742140000000006</v>
      </c>
      <c r="F64" s="53">
        <v>92.226150000000004</v>
      </c>
      <c r="G64" s="53">
        <v>101.3043</v>
      </c>
      <c r="H64" s="53">
        <v>99.122810000000001</v>
      </c>
      <c r="I64" s="53">
        <v>94.852940000000004</v>
      </c>
      <c r="J64" s="5"/>
    </row>
    <row r="65" spans="1:10" ht="18" x14ac:dyDescent="0.2">
      <c r="A65" s="1"/>
      <c r="B65" s="50">
        <v>7</v>
      </c>
      <c r="C65" s="53">
        <v>95.532650000000004</v>
      </c>
      <c r="D65" s="53">
        <v>100.3745</v>
      </c>
      <c r="E65" s="53">
        <v>99.68553</v>
      </c>
      <c r="F65" s="53">
        <v>93.992930000000001</v>
      </c>
      <c r="G65" s="53">
        <v>99.130430000000004</v>
      </c>
      <c r="H65" s="53">
        <v>102.193</v>
      </c>
      <c r="I65" s="53">
        <v>94.852940000000004</v>
      </c>
      <c r="J65" s="5"/>
    </row>
    <row r="66" spans="1:10" x14ac:dyDescent="0.2">
      <c r="A66" s="34"/>
      <c r="B66" s="50">
        <v>8</v>
      </c>
      <c r="C66" s="53">
        <v>96.907219999999995</v>
      </c>
      <c r="D66" s="53">
        <v>96.62921</v>
      </c>
      <c r="E66" s="53">
        <v>97.798739999999995</v>
      </c>
      <c r="F66" s="53">
        <v>94.699650000000005</v>
      </c>
      <c r="G66" s="53">
        <v>99.565219999999997</v>
      </c>
      <c r="H66" s="53">
        <v>101.3158</v>
      </c>
      <c r="I66" s="53">
        <v>95.588239999999999</v>
      </c>
      <c r="J66" s="5"/>
    </row>
    <row r="67" spans="1:10" x14ac:dyDescent="0.2">
      <c r="A67" s="34"/>
      <c r="B67" s="50">
        <v>9</v>
      </c>
      <c r="C67" s="53">
        <v>93.814430000000002</v>
      </c>
      <c r="D67" s="53">
        <v>94.756550000000004</v>
      </c>
      <c r="E67" s="53">
        <v>97.169809999999998</v>
      </c>
      <c r="F67" s="53">
        <v>97.526499999999999</v>
      </c>
      <c r="G67" s="53">
        <v>99.130430000000004</v>
      </c>
      <c r="H67" s="53">
        <v>99.122810000000001</v>
      </c>
      <c r="I67" s="53">
        <v>94.852940000000004</v>
      </c>
      <c r="J67" s="5"/>
    </row>
    <row r="68" spans="1:10" x14ac:dyDescent="0.2">
      <c r="A68" s="34"/>
      <c r="B68" s="50">
        <v>10</v>
      </c>
      <c r="C68" s="53">
        <v>98.969070000000002</v>
      </c>
      <c r="D68" s="53">
        <v>95.505619999999993</v>
      </c>
      <c r="E68" s="53">
        <v>96.226420000000005</v>
      </c>
      <c r="F68" s="53">
        <v>92.579509999999999</v>
      </c>
      <c r="G68" s="53">
        <v>104.7826</v>
      </c>
      <c r="H68" s="53">
        <v>101.7544</v>
      </c>
      <c r="I68" s="53">
        <v>96.323530000000005</v>
      </c>
      <c r="J68" s="5"/>
    </row>
    <row r="69" spans="1:10" x14ac:dyDescent="0.2">
      <c r="A69" s="34"/>
      <c r="B69" s="50">
        <v>11</v>
      </c>
      <c r="C69" s="53">
        <v>93.470789999999994</v>
      </c>
      <c r="D69" s="53">
        <v>96.62921</v>
      </c>
      <c r="E69" s="53">
        <v>96.226420000000005</v>
      </c>
      <c r="F69" s="53">
        <v>92.932860000000005</v>
      </c>
      <c r="G69" s="53">
        <v>103.04349999999999</v>
      </c>
      <c r="H69" s="53">
        <v>101.7544</v>
      </c>
      <c r="I69" s="53">
        <v>94.852940000000004</v>
      </c>
      <c r="J69" s="5"/>
    </row>
    <row r="70" spans="1:10" x14ac:dyDescent="0.2">
      <c r="A70" s="34"/>
      <c r="B70" s="50">
        <v>12</v>
      </c>
      <c r="C70" s="53">
        <v>99.312709999999996</v>
      </c>
      <c r="D70" s="53">
        <v>97.752809999999997</v>
      </c>
      <c r="E70" s="53">
        <v>93.396230000000003</v>
      </c>
      <c r="F70" s="53">
        <v>92.579509999999999</v>
      </c>
      <c r="G70" s="53">
        <v>96.086960000000005</v>
      </c>
      <c r="H70" s="53">
        <v>98.684209999999993</v>
      </c>
      <c r="I70" s="53">
        <v>97.426469999999995</v>
      </c>
      <c r="J70" s="5"/>
    </row>
    <row r="71" spans="1:10" x14ac:dyDescent="0.2">
      <c r="A71" s="34"/>
      <c r="B71" s="50">
        <v>13</v>
      </c>
      <c r="C71" s="53">
        <v>95.532650000000004</v>
      </c>
      <c r="D71" s="53">
        <v>97.003749999999997</v>
      </c>
      <c r="E71" s="53">
        <v>95.283019999999993</v>
      </c>
      <c r="F71" s="53">
        <v>92.579509999999999</v>
      </c>
      <c r="G71" s="53">
        <v>99.130430000000004</v>
      </c>
      <c r="H71" s="53">
        <v>100.8772</v>
      </c>
      <c r="I71" s="53">
        <v>96.691180000000003</v>
      </c>
      <c r="J71" s="5"/>
    </row>
    <row r="72" spans="1:10" x14ac:dyDescent="0.2">
      <c r="A72" s="34"/>
      <c r="B72" s="50">
        <v>14</v>
      </c>
      <c r="C72" s="53">
        <v>93.814430000000002</v>
      </c>
      <c r="D72" s="53">
        <v>98.876400000000004</v>
      </c>
      <c r="E72" s="53">
        <v>94.654089999999997</v>
      </c>
      <c r="F72" s="53">
        <v>92.579509999999999</v>
      </c>
      <c r="G72" s="53">
        <v>98.695650000000001</v>
      </c>
      <c r="H72" s="53">
        <v>100</v>
      </c>
      <c r="I72" s="53">
        <v>95.220590000000001</v>
      </c>
      <c r="J72" s="5"/>
    </row>
    <row r="73" spans="1:10" x14ac:dyDescent="0.2">
      <c r="A73" s="34"/>
      <c r="B73" s="5"/>
      <c r="C73" s="5"/>
      <c r="D73" s="5"/>
      <c r="E73" s="5"/>
      <c r="F73" s="5"/>
      <c r="G73" s="5"/>
      <c r="H73" s="5"/>
      <c r="I73" s="5"/>
      <c r="J73" s="5"/>
    </row>
  </sheetData>
  <mergeCells count="3">
    <mergeCell ref="C22:I22"/>
    <mergeCell ref="C39:I39"/>
    <mergeCell ref="C57:I5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E7B2B2-7836-FE4C-A3A7-4DF97F431B88}">
  <dimension ref="A2:P47"/>
  <sheetViews>
    <sheetView workbookViewId="0">
      <selection activeCell="Q35" sqref="Q35"/>
    </sheetView>
  </sheetViews>
  <sheetFormatPr baseColWidth="10" defaultRowHeight="16" x14ac:dyDescent="0.2"/>
  <cols>
    <col min="2" max="2" width="12.5" customWidth="1"/>
    <col min="4" max="4" width="12.33203125" customWidth="1"/>
    <col min="6" max="6" width="11" customWidth="1"/>
    <col min="11" max="11" width="15.33203125" customWidth="1"/>
  </cols>
  <sheetData>
    <row r="2" spans="1:16" ht="18" x14ac:dyDescent="0.2">
      <c r="A2" s="9" t="s">
        <v>63</v>
      </c>
      <c r="B2" s="3"/>
    </row>
    <row r="4" spans="1:16" ht="18" x14ac:dyDescent="0.2">
      <c r="A4" s="9" t="s">
        <v>5</v>
      </c>
      <c r="B4" s="3" t="s">
        <v>0</v>
      </c>
      <c r="C4" s="3" t="s">
        <v>16</v>
      </c>
      <c r="D4" s="3" t="s">
        <v>1</v>
      </c>
      <c r="E4" s="3" t="s">
        <v>2</v>
      </c>
      <c r="F4" s="10"/>
      <c r="G4" s="3"/>
      <c r="H4" s="10"/>
      <c r="I4" s="10"/>
      <c r="J4" s="54"/>
      <c r="K4" s="54"/>
      <c r="L4" s="10"/>
      <c r="M4" s="10"/>
      <c r="N4" s="10"/>
      <c r="O4" s="10"/>
      <c r="P4" s="10"/>
    </row>
    <row r="5" spans="1:16" ht="18" x14ac:dyDescent="0.2">
      <c r="A5" s="9"/>
      <c r="B5" s="10" t="s">
        <v>17</v>
      </c>
      <c r="C5" s="12">
        <v>540.51242242291823</v>
      </c>
      <c r="D5" s="12">
        <v>15769.847181985508</v>
      </c>
      <c r="E5" s="10" t="s">
        <v>17</v>
      </c>
      <c r="F5" s="10"/>
      <c r="G5" s="10"/>
      <c r="H5" s="10"/>
      <c r="I5" s="10"/>
      <c r="J5" s="10"/>
      <c r="K5" s="3"/>
      <c r="L5" s="3"/>
      <c r="M5" s="3"/>
      <c r="N5" s="3"/>
      <c r="O5" s="10"/>
      <c r="P5" s="10"/>
    </row>
    <row r="6" spans="1:16" ht="18" x14ac:dyDescent="0.2">
      <c r="A6" s="9"/>
      <c r="B6" s="10" t="s">
        <v>17</v>
      </c>
      <c r="C6" s="12">
        <v>346.85559710633413</v>
      </c>
      <c r="D6" s="12">
        <v>18698.487832334471</v>
      </c>
      <c r="E6" s="10" t="s">
        <v>17</v>
      </c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</row>
    <row r="7" spans="1:16" ht="18" x14ac:dyDescent="0.2">
      <c r="A7" s="9"/>
      <c r="B7" s="10" t="s">
        <v>17</v>
      </c>
      <c r="C7" s="12">
        <v>640.159853733815</v>
      </c>
      <c r="D7" s="12">
        <v>15583.226728508884</v>
      </c>
      <c r="E7" s="10" t="s">
        <v>17</v>
      </c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</row>
    <row r="8" spans="1:16" ht="18" x14ac:dyDescent="0.2">
      <c r="A8" s="9"/>
      <c r="B8" s="10" t="s">
        <v>17</v>
      </c>
      <c r="C8" s="12">
        <v>354.17746648570034</v>
      </c>
      <c r="D8" s="12">
        <v>18555.81920601047</v>
      </c>
      <c r="E8" s="10" t="s">
        <v>17</v>
      </c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</row>
    <row r="9" spans="1:16" ht="18" x14ac:dyDescent="0.2">
      <c r="A9" s="9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</row>
    <row r="10" spans="1:16" ht="18" x14ac:dyDescent="0.2">
      <c r="A10" s="9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</row>
    <row r="11" spans="1:16" ht="18" x14ac:dyDescent="0.2">
      <c r="A11" s="9" t="s">
        <v>6</v>
      </c>
      <c r="B11" s="3" t="s">
        <v>0</v>
      </c>
      <c r="C11" s="3" t="s">
        <v>16</v>
      </c>
      <c r="D11" s="3" t="s">
        <v>1</v>
      </c>
      <c r="E11" s="3" t="s">
        <v>2</v>
      </c>
      <c r="F11" s="10"/>
      <c r="G11" s="3"/>
      <c r="H11" s="10"/>
      <c r="I11" s="10"/>
      <c r="J11" s="10"/>
      <c r="K11" s="10"/>
      <c r="L11" s="10"/>
      <c r="M11" s="10"/>
      <c r="N11" s="10"/>
      <c r="O11" s="10"/>
      <c r="P11" s="10"/>
    </row>
    <row r="12" spans="1:16" ht="18" x14ac:dyDescent="0.2">
      <c r="A12" s="9"/>
      <c r="B12" s="10" t="s">
        <v>17</v>
      </c>
      <c r="C12" s="12">
        <v>25.993056617623168</v>
      </c>
      <c r="D12" s="12">
        <v>5385.9003060256955</v>
      </c>
      <c r="E12" s="10" t="s">
        <v>17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</row>
    <row r="13" spans="1:16" ht="18" x14ac:dyDescent="0.2">
      <c r="A13" s="9"/>
      <c r="B13" s="10" t="s">
        <v>17</v>
      </c>
      <c r="C13" s="12">
        <v>8.9355901845162702</v>
      </c>
      <c r="D13" s="12">
        <v>5828.4529571787652</v>
      </c>
      <c r="E13" s="10" t="s">
        <v>17</v>
      </c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</row>
    <row r="14" spans="1:16" ht="18" x14ac:dyDescent="0.2">
      <c r="A14" s="9"/>
      <c r="B14" s="10" t="s">
        <v>17</v>
      </c>
      <c r="C14" s="10" t="s">
        <v>17</v>
      </c>
      <c r="D14" s="12">
        <v>6042.790527856152</v>
      </c>
      <c r="E14" s="10" t="s">
        <v>17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</row>
    <row r="15" spans="1:16" ht="18" x14ac:dyDescent="0.2">
      <c r="A15" s="9"/>
      <c r="B15" s="10" t="s">
        <v>17</v>
      </c>
      <c r="C15" s="10" t="s">
        <v>17</v>
      </c>
      <c r="D15" s="12">
        <v>5237.9030357413476</v>
      </c>
      <c r="E15" s="10" t="s">
        <v>17</v>
      </c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</row>
    <row r="16" spans="1:16" ht="18" x14ac:dyDescent="0.2">
      <c r="A16" s="9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</row>
    <row r="17" spans="1:16" ht="18" x14ac:dyDescent="0.2">
      <c r="A17" s="9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</row>
    <row r="18" spans="1:16" ht="18" x14ac:dyDescent="0.2">
      <c r="A18" s="9" t="s">
        <v>4</v>
      </c>
      <c r="B18" s="3" t="s">
        <v>0</v>
      </c>
      <c r="C18" s="3" t="s">
        <v>16</v>
      </c>
      <c r="D18" s="3" t="s">
        <v>1</v>
      </c>
      <c r="E18" s="3" t="s">
        <v>2</v>
      </c>
      <c r="F18" s="10"/>
      <c r="G18" s="3"/>
      <c r="H18" s="10"/>
      <c r="I18" s="10"/>
      <c r="J18" s="10"/>
      <c r="K18" s="10"/>
      <c r="L18" s="10"/>
      <c r="M18" s="10"/>
      <c r="N18" s="10"/>
      <c r="O18" s="10"/>
      <c r="P18" s="10"/>
    </row>
    <row r="19" spans="1:16" ht="18" x14ac:dyDescent="0.2">
      <c r="A19" s="9"/>
      <c r="B19" s="10" t="s">
        <v>17</v>
      </c>
      <c r="C19" s="12">
        <v>53.888789146356622</v>
      </c>
      <c r="D19" s="12">
        <v>4553.4064916452635</v>
      </c>
      <c r="E19" s="10" t="s">
        <v>17</v>
      </c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</row>
    <row r="20" spans="1:16" ht="18" x14ac:dyDescent="0.2">
      <c r="A20" s="9"/>
      <c r="B20" s="10" t="s">
        <v>17</v>
      </c>
      <c r="C20" s="12">
        <v>81.359197982769203</v>
      </c>
      <c r="D20" s="12">
        <v>5602.3618754084582</v>
      </c>
      <c r="E20" s="10" t="s">
        <v>17</v>
      </c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</row>
    <row r="21" spans="1:16" ht="18" x14ac:dyDescent="0.2">
      <c r="A21" s="9"/>
      <c r="B21" s="10" t="s">
        <v>17</v>
      </c>
      <c r="C21" s="12">
        <v>56.906167666624604</v>
      </c>
      <c r="D21" s="12">
        <v>4756.7856581995293</v>
      </c>
      <c r="E21" s="10" t="s">
        <v>17</v>
      </c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</row>
    <row r="22" spans="1:16" ht="18" x14ac:dyDescent="0.2">
      <c r="A22" s="9"/>
      <c r="B22" s="10" t="s">
        <v>17</v>
      </c>
      <c r="C22" s="12">
        <v>73.83833344807077</v>
      </c>
      <c r="D22" s="12">
        <v>5548.3228806474181</v>
      </c>
      <c r="E22" s="10" t="s">
        <v>17</v>
      </c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</row>
    <row r="23" spans="1:16" ht="18" x14ac:dyDescent="0.2">
      <c r="A23" s="9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</row>
    <row r="24" spans="1:16" ht="18" x14ac:dyDescent="0.2">
      <c r="A24" s="9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</row>
    <row r="25" spans="1:16" ht="18" x14ac:dyDescent="0.2">
      <c r="A25" s="9" t="s">
        <v>7</v>
      </c>
      <c r="B25" s="3" t="s">
        <v>0</v>
      </c>
      <c r="C25" s="3" t="s">
        <v>16</v>
      </c>
      <c r="D25" s="3" t="s">
        <v>1</v>
      </c>
      <c r="E25" s="3" t="s">
        <v>2</v>
      </c>
      <c r="F25" s="3"/>
      <c r="G25" s="3"/>
      <c r="H25" s="10"/>
      <c r="I25" s="10"/>
      <c r="J25" s="10"/>
      <c r="K25" s="10"/>
      <c r="L25" s="10"/>
      <c r="M25" s="10"/>
      <c r="N25" s="10"/>
      <c r="O25" s="10"/>
      <c r="P25" s="10"/>
    </row>
    <row r="26" spans="1:16" ht="18" x14ac:dyDescent="0.2">
      <c r="A26" s="9"/>
      <c r="B26" s="12">
        <v>34.443629990419581</v>
      </c>
      <c r="C26" s="12">
        <v>131.65460701908046</v>
      </c>
      <c r="D26" s="12">
        <v>5490.4547988648665</v>
      </c>
      <c r="E26" s="10" t="s">
        <v>17</v>
      </c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</row>
    <row r="27" spans="1:16" ht="18" x14ac:dyDescent="0.2">
      <c r="A27" s="9"/>
      <c r="B27" s="10" t="s">
        <v>17</v>
      </c>
      <c r="C27" s="12">
        <v>101.52595867051568</v>
      </c>
      <c r="D27" s="12">
        <v>6640.3380962718038</v>
      </c>
      <c r="E27" s="10" t="s">
        <v>17</v>
      </c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</row>
    <row r="28" spans="1:16" ht="18" x14ac:dyDescent="0.2">
      <c r="A28" s="9"/>
      <c r="B28" s="10" t="s">
        <v>17</v>
      </c>
      <c r="C28" s="12">
        <v>142.61126520433729</v>
      </c>
      <c r="D28" s="12">
        <v>5201.3025847994186</v>
      </c>
      <c r="E28" s="10" t="s">
        <v>17</v>
      </c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</row>
    <row r="29" spans="1:16" ht="18" x14ac:dyDescent="0.2">
      <c r="A29" s="9"/>
      <c r="B29" s="10" t="s">
        <v>17</v>
      </c>
      <c r="C29" s="12">
        <v>102.70409967677595</v>
      </c>
      <c r="D29" s="12">
        <v>6388.0389684026313</v>
      </c>
      <c r="E29" s="10" t="s">
        <v>17</v>
      </c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</row>
    <row r="30" spans="1:16" ht="18" x14ac:dyDescent="0.2">
      <c r="A30" s="9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</row>
    <row r="31" spans="1:16" ht="18" x14ac:dyDescent="0.2">
      <c r="A31" s="9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</row>
    <row r="32" spans="1:16" ht="18" x14ac:dyDescent="0.2">
      <c r="A32" s="9" t="s">
        <v>11</v>
      </c>
      <c r="B32" s="3" t="s">
        <v>0</v>
      </c>
      <c r="C32" s="3" t="s">
        <v>16</v>
      </c>
      <c r="D32" s="3" t="s">
        <v>1</v>
      </c>
      <c r="E32" s="3" t="s">
        <v>2</v>
      </c>
      <c r="F32" s="10"/>
      <c r="G32" s="3"/>
      <c r="H32" s="10"/>
      <c r="I32" s="10"/>
      <c r="J32" s="10"/>
      <c r="K32" s="10"/>
      <c r="L32" s="10"/>
      <c r="M32" s="10"/>
      <c r="N32" s="10"/>
      <c r="O32" s="10"/>
      <c r="P32" s="10"/>
    </row>
    <row r="33" spans="1:16" ht="18" x14ac:dyDescent="0.2">
      <c r="A33" s="9"/>
      <c r="B33" s="10" t="s">
        <v>17</v>
      </c>
      <c r="C33" s="12">
        <v>223.0746960687469</v>
      </c>
      <c r="D33" s="12">
        <v>5751.3731687639747</v>
      </c>
      <c r="E33" s="10" t="s">
        <v>17</v>
      </c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</row>
    <row r="34" spans="1:16" ht="18" x14ac:dyDescent="0.2">
      <c r="A34" s="9"/>
      <c r="B34" s="55">
        <v>10.162357666245789</v>
      </c>
      <c r="C34" s="12">
        <v>150.06384477599482</v>
      </c>
      <c r="D34" s="12">
        <v>6028.4064031954676</v>
      </c>
      <c r="E34" s="10" t="s">
        <v>17</v>
      </c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</row>
    <row r="35" spans="1:16" x14ac:dyDescent="0.2">
      <c r="B35" s="10" t="s">
        <v>17</v>
      </c>
      <c r="C35" s="12">
        <v>204.44393066216418</v>
      </c>
      <c r="D35" s="12">
        <v>6091.1186058866515</v>
      </c>
      <c r="E35" s="10" t="s">
        <v>17</v>
      </c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</row>
    <row r="36" spans="1:16" x14ac:dyDescent="0.2">
      <c r="B36" s="10" t="s">
        <v>17</v>
      </c>
      <c r="C36" s="12">
        <v>137.68896234254137</v>
      </c>
      <c r="D36" s="12">
        <v>5973.2765284272655</v>
      </c>
      <c r="E36" s="10" t="s">
        <v>17</v>
      </c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</row>
    <row r="37" spans="1:16" x14ac:dyDescent="0.2"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</row>
    <row r="38" spans="1:16" x14ac:dyDescent="0.2"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</row>
    <row r="39" spans="1:16" ht="18" x14ac:dyDescent="0.2">
      <c r="A39" s="56" t="s">
        <v>12</v>
      </c>
      <c r="B39" s="54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</row>
    <row r="40" spans="1:16" ht="18" x14ac:dyDescent="0.2">
      <c r="A40" s="10"/>
      <c r="B40" s="3" t="s">
        <v>0</v>
      </c>
      <c r="C40" s="3" t="s">
        <v>16</v>
      </c>
      <c r="D40" s="3" t="s">
        <v>1</v>
      </c>
      <c r="E40" s="3" t="s">
        <v>2</v>
      </c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</row>
    <row r="41" spans="1:16" x14ac:dyDescent="0.2">
      <c r="A41" s="10"/>
      <c r="B41" s="10">
        <v>100000</v>
      </c>
      <c r="C41" s="10">
        <v>120000</v>
      </c>
      <c r="D41" s="10">
        <v>7000</v>
      </c>
      <c r="E41" s="10">
        <v>167500</v>
      </c>
    </row>
    <row r="42" spans="1:16" x14ac:dyDescent="0.2">
      <c r="A42" s="10"/>
      <c r="B42" s="10">
        <v>72500</v>
      </c>
      <c r="C42" s="10">
        <v>122500</v>
      </c>
      <c r="D42" s="10">
        <v>5750</v>
      </c>
      <c r="E42" s="10">
        <v>110000</v>
      </c>
    </row>
    <row r="43" spans="1:16" x14ac:dyDescent="0.2">
      <c r="A43" s="10"/>
      <c r="B43" s="10">
        <v>75000</v>
      </c>
      <c r="C43" s="10">
        <v>125000</v>
      </c>
      <c r="D43" s="10">
        <v>7750</v>
      </c>
      <c r="E43" s="10">
        <v>160000</v>
      </c>
    </row>
    <row r="44" spans="1:16" x14ac:dyDescent="0.2">
      <c r="A44" s="10"/>
      <c r="B44" s="10">
        <v>92500</v>
      </c>
      <c r="C44" s="10">
        <v>122500</v>
      </c>
      <c r="D44" s="10">
        <v>8750</v>
      </c>
      <c r="E44" s="10">
        <v>187500</v>
      </c>
    </row>
    <row r="45" spans="1:16" x14ac:dyDescent="0.2">
      <c r="A45" s="10"/>
      <c r="B45" s="10">
        <v>120000</v>
      </c>
      <c r="C45" s="10">
        <v>127500</v>
      </c>
      <c r="D45" s="10">
        <v>6500</v>
      </c>
      <c r="E45" s="10">
        <v>177500</v>
      </c>
    </row>
    <row r="46" spans="1:16" x14ac:dyDescent="0.2">
      <c r="A46" s="10"/>
      <c r="B46" s="10"/>
      <c r="C46" s="10"/>
      <c r="D46" s="10"/>
      <c r="E46" s="10"/>
    </row>
    <row r="47" spans="1:16" x14ac:dyDescent="0.2">
      <c r="A47" s="10"/>
      <c r="B47" s="10"/>
      <c r="C47" s="10"/>
      <c r="D47" s="10"/>
      <c r="E47" s="10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FC133C-682B-CD4C-8F3C-19805E5EE034}">
  <dimension ref="A2:AO21"/>
  <sheetViews>
    <sheetView workbookViewId="0">
      <selection activeCell="Y48" sqref="Y48"/>
    </sheetView>
  </sheetViews>
  <sheetFormatPr baseColWidth="10" defaultRowHeight="16" x14ac:dyDescent="0.2"/>
  <cols>
    <col min="31" max="31" width="11.83203125" customWidth="1"/>
  </cols>
  <sheetData>
    <row r="2" spans="1:41" ht="18" x14ac:dyDescent="0.2">
      <c r="A2" s="14" t="s">
        <v>32</v>
      </c>
    </row>
    <row r="4" spans="1:41" x14ac:dyDescent="0.2">
      <c r="A4" s="36" t="s">
        <v>5</v>
      </c>
      <c r="B4" s="36" t="s">
        <v>34</v>
      </c>
      <c r="C4" s="37"/>
      <c r="D4" s="37"/>
      <c r="E4" s="37"/>
      <c r="F4" s="37"/>
      <c r="G4" s="37"/>
      <c r="H4" s="36" t="s">
        <v>6</v>
      </c>
      <c r="I4" s="36" t="s">
        <v>35</v>
      </c>
      <c r="J4" s="37"/>
      <c r="K4" s="37"/>
      <c r="L4" s="37"/>
      <c r="M4" s="37"/>
      <c r="N4" s="36" t="s">
        <v>4</v>
      </c>
      <c r="O4" s="36" t="s">
        <v>34</v>
      </c>
      <c r="P4" s="37"/>
      <c r="Q4" s="37"/>
      <c r="R4" s="36" t="s">
        <v>7</v>
      </c>
      <c r="S4" s="36" t="s">
        <v>35</v>
      </c>
      <c r="T4" s="37"/>
      <c r="U4" s="37"/>
      <c r="V4" s="36" t="s">
        <v>11</v>
      </c>
      <c r="W4" s="36" t="s">
        <v>36</v>
      </c>
      <c r="X4" s="37"/>
      <c r="Y4" s="37"/>
      <c r="Z4" s="37"/>
      <c r="AA4" s="36" t="s">
        <v>12</v>
      </c>
      <c r="AB4" s="36" t="s">
        <v>36</v>
      </c>
      <c r="AC4" s="37"/>
      <c r="AD4" s="37"/>
      <c r="AE4" s="36" t="s">
        <v>13</v>
      </c>
      <c r="AF4" s="36" t="s">
        <v>37</v>
      </c>
      <c r="AG4" s="37"/>
      <c r="AH4" s="37"/>
      <c r="AI4" s="36"/>
      <c r="AJ4" s="36"/>
      <c r="AK4" s="37"/>
      <c r="AL4" s="36" t="s">
        <v>14</v>
      </c>
      <c r="AM4" s="36" t="s">
        <v>37</v>
      </c>
      <c r="AN4" s="37"/>
      <c r="AO4" s="37"/>
    </row>
    <row r="5" spans="1:41" x14ac:dyDescent="0.2">
      <c r="A5" s="4" t="s">
        <v>38</v>
      </c>
      <c r="B5" s="37"/>
      <c r="C5" s="37"/>
      <c r="D5" s="37"/>
      <c r="E5" s="37"/>
      <c r="F5" s="37"/>
      <c r="G5" s="37"/>
      <c r="H5" s="4" t="s">
        <v>38</v>
      </c>
      <c r="I5" s="37"/>
      <c r="J5" s="37"/>
      <c r="K5" s="37"/>
      <c r="L5" s="37"/>
      <c r="M5" s="37"/>
      <c r="N5" s="4" t="s">
        <v>38</v>
      </c>
      <c r="O5" s="37"/>
      <c r="P5" s="37"/>
      <c r="Q5" s="37"/>
      <c r="R5" s="4" t="s">
        <v>38</v>
      </c>
      <c r="S5" s="37"/>
      <c r="T5" s="37"/>
      <c r="U5" s="37"/>
      <c r="V5" s="4" t="s">
        <v>38</v>
      </c>
      <c r="W5" s="37"/>
      <c r="X5" s="37"/>
      <c r="Y5" s="37"/>
      <c r="Z5" s="37"/>
      <c r="AA5" s="4" t="s">
        <v>38</v>
      </c>
      <c r="AB5" s="37"/>
      <c r="AC5" s="37"/>
      <c r="AD5" s="37"/>
      <c r="AE5" s="4" t="s">
        <v>38</v>
      </c>
      <c r="AF5" s="37"/>
      <c r="AG5" s="37"/>
      <c r="AH5" s="37"/>
      <c r="AI5" s="37"/>
      <c r="AJ5" s="37"/>
      <c r="AK5" s="37"/>
      <c r="AL5" s="4" t="s">
        <v>38</v>
      </c>
      <c r="AM5" s="37"/>
      <c r="AN5" s="37"/>
      <c r="AO5" s="37"/>
    </row>
    <row r="6" spans="1:41" x14ac:dyDescent="0.2">
      <c r="A6" s="2">
        <v>0</v>
      </c>
      <c r="B6" s="2">
        <v>100</v>
      </c>
      <c r="C6" s="2">
        <v>100</v>
      </c>
      <c r="D6" s="2">
        <v>100</v>
      </c>
      <c r="E6" s="2">
        <v>100</v>
      </c>
      <c r="F6" s="2">
        <v>100</v>
      </c>
      <c r="G6" s="2"/>
      <c r="H6" s="2">
        <v>0</v>
      </c>
      <c r="I6" s="2">
        <v>100</v>
      </c>
      <c r="J6" s="2">
        <v>100</v>
      </c>
      <c r="K6" s="2">
        <v>100</v>
      </c>
      <c r="L6" s="2">
        <v>100</v>
      </c>
      <c r="M6" s="2">
        <v>100</v>
      </c>
      <c r="N6" s="2">
        <v>0</v>
      </c>
      <c r="O6" s="2">
        <v>100</v>
      </c>
      <c r="P6" s="37"/>
      <c r="Q6" s="37"/>
      <c r="R6" s="2">
        <v>0</v>
      </c>
      <c r="S6" s="2">
        <v>100</v>
      </c>
      <c r="T6" s="37"/>
      <c r="U6" s="37"/>
      <c r="V6" s="2">
        <v>0</v>
      </c>
      <c r="W6" s="2">
        <v>100</v>
      </c>
      <c r="X6" s="2">
        <v>100</v>
      </c>
      <c r="Y6" s="2">
        <v>100</v>
      </c>
      <c r="Z6" s="37"/>
      <c r="AA6" s="2">
        <v>0</v>
      </c>
      <c r="AB6" s="2">
        <v>100</v>
      </c>
      <c r="AC6" s="37"/>
      <c r="AD6" s="37"/>
      <c r="AE6" s="2">
        <v>0</v>
      </c>
      <c r="AF6" s="2">
        <v>100</v>
      </c>
      <c r="AG6" s="2">
        <v>100</v>
      </c>
      <c r="AH6" s="2">
        <v>100</v>
      </c>
      <c r="AI6" s="2">
        <v>100</v>
      </c>
      <c r="AJ6" s="2">
        <v>100</v>
      </c>
      <c r="AK6" s="37"/>
      <c r="AL6" s="2">
        <v>0</v>
      </c>
      <c r="AM6" s="2">
        <v>100</v>
      </c>
      <c r="AN6" s="37"/>
      <c r="AO6" s="37"/>
    </row>
    <row r="7" spans="1:41" x14ac:dyDescent="0.2">
      <c r="A7" s="2">
        <v>1</v>
      </c>
      <c r="B7" s="38">
        <v>93.75</v>
      </c>
      <c r="C7" s="38">
        <v>105.4496</v>
      </c>
      <c r="D7" s="38">
        <v>99.033820000000006</v>
      </c>
      <c r="E7" s="38">
        <v>98.383369999999999</v>
      </c>
      <c r="F7" s="2">
        <v>100</v>
      </c>
      <c r="G7" s="2"/>
      <c r="H7" s="2">
        <v>1</v>
      </c>
      <c r="I7" s="2">
        <v>87.4</v>
      </c>
      <c r="J7" s="2">
        <v>108.9</v>
      </c>
      <c r="K7" s="2">
        <v>95.6</v>
      </c>
      <c r="L7" s="2">
        <v>111.3</v>
      </c>
      <c r="M7" s="2">
        <v>98.8</v>
      </c>
      <c r="N7" s="2">
        <v>1</v>
      </c>
      <c r="O7" s="2">
        <v>100</v>
      </c>
      <c r="P7" s="37"/>
      <c r="Q7" s="37"/>
      <c r="R7" s="2">
        <v>1</v>
      </c>
      <c r="S7" s="2">
        <v>100</v>
      </c>
      <c r="T7" s="37"/>
      <c r="U7" s="37"/>
      <c r="V7" s="2">
        <v>1</v>
      </c>
      <c r="W7" s="2">
        <v>100.8</v>
      </c>
      <c r="X7" s="2">
        <v>96.4</v>
      </c>
      <c r="Y7" s="2">
        <v>97</v>
      </c>
      <c r="Z7" s="37"/>
      <c r="AA7" s="2">
        <v>1</v>
      </c>
      <c r="AB7" s="2">
        <v>100</v>
      </c>
      <c r="AC7" s="37"/>
      <c r="AD7" s="37"/>
      <c r="AE7" s="2">
        <v>1</v>
      </c>
      <c r="AF7" s="2">
        <v>102.2</v>
      </c>
      <c r="AG7" s="2">
        <v>98.2</v>
      </c>
      <c r="AH7" s="2">
        <v>93</v>
      </c>
      <c r="AI7" s="2">
        <v>86.1</v>
      </c>
      <c r="AJ7" s="2">
        <v>102</v>
      </c>
      <c r="AK7" s="37"/>
      <c r="AL7" s="2">
        <v>1</v>
      </c>
      <c r="AM7" s="2">
        <v>100</v>
      </c>
      <c r="AN7" s="37"/>
      <c r="AO7" s="37"/>
    </row>
    <row r="8" spans="1:41" x14ac:dyDescent="0.2">
      <c r="A8" s="2">
        <v>2</v>
      </c>
      <c r="B8" s="38">
        <v>97.321430000000007</v>
      </c>
      <c r="C8" s="38">
        <v>96.457769999999996</v>
      </c>
      <c r="D8" s="38">
        <v>94.2029</v>
      </c>
      <c r="E8" s="38">
        <v>90.531180000000006</v>
      </c>
      <c r="F8" s="38">
        <v>92.944040000000001</v>
      </c>
      <c r="G8" s="2"/>
      <c r="H8" s="2">
        <v>2</v>
      </c>
      <c r="I8" s="2">
        <v>98.8</v>
      </c>
      <c r="J8" s="2">
        <v>100.8</v>
      </c>
      <c r="K8" s="2">
        <v>96</v>
      </c>
      <c r="L8" s="2">
        <v>100.4</v>
      </c>
      <c r="M8" s="2">
        <v>95.2</v>
      </c>
      <c r="N8" s="2">
        <v>2</v>
      </c>
      <c r="O8" s="2">
        <v>100</v>
      </c>
      <c r="P8" s="37"/>
      <c r="Q8" s="37"/>
      <c r="R8" s="2">
        <v>2</v>
      </c>
      <c r="S8" s="2">
        <v>100</v>
      </c>
      <c r="T8" s="37"/>
      <c r="U8" s="37"/>
      <c r="V8" s="2">
        <v>2</v>
      </c>
      <c r="W8" s="2">
        <v>98.9</v>
      </c>
      <c r="X8" s="2">
        <v>96.7</v>
      </c>
      <c r="Y8" s="2">
        <v>100</v>
      </c>
      <c r="Z8" s="37"/>
      <c r="AA8" s="2">
        <v>2</v>
      </c>
      <c r="AB8" s="2">
        <v>100</v>
      </c>
      <c r="AC8" s="37"/>
      <c r="AD8" s="37"/>
      <c r="AE8" s="2">
        <v>2</v>
      </c>
      <c r="AF8" s="2">
        <v>98.7</v>
      </c>
      <c r="AG8" s="2">
        <v>97.6</v>
      </c>
      <c r="AH8" s="2">
        <v>100.8</v>
      </c>
      <c r="AI8" s="2">
        <v>103.9</v>
      </c>
      <c r="AJ8" s="2">
        <v>96.9</v>
      </c>
      <c r="AK8" s="37"/>
      <c r="AL8" s="2">
        <v>2</v>
      </c>
      <c r="AM8" s="2">
        <v>100</v>
      </c>
      <c r="AN8" s="37"/>
      <c r="AO8" s="37"/>
    </row>
    <row r="9" spans="1:41" x14ac:dyDescent="0.2">
      <c r="A9" s="2">
        <v>3</v>
      </c>
      <c r="B9" s="38">
        <v>97.767859999999999</v>
      </c>
      <c r="C9" s="38">
        <v>96.185289999999995</v>
      </c>
      <c r="D9" s="38">
        <v>92.995170000000002</v>
      </c>
      <c r="E9" s="38">
        <v>91.685910000000007</v>
      </c>
      <c r="F9" s="38">
        <v>89.781019999999998</v>
      </c>
      <c r="G9" s="2"/>
      <c r="H9" s="2">
        <v>3</v>
      </c>
      <c r="I9" s="2">
        <v>102</v>
      </c>
      <c r="J9" s="2">
        <v>98.7</v>
      </c>
      <c r="K9" s="2">
        <v>93.6</v>
      </c>
      <c r="L9" s="2">
        <v>100</v>
      </c>
      <c r="M9" s="2">
        <v>100.4</v>
      </c>
      <c r="N9" s="2">
        <v>3</v>
      </c>
      <c r="O9" s="2">
        <v>100</v>
      </c>
      <c r="P9" s="37"/>
      <c r="Q9" s="37"/>
      <c r="R9" s="2">
        <v>3</v>
      </c>
      <c r="S9" s="2">
        <v>100</v>
      </c>
      <c r="T9" s="37"/>
      <c r="U9" s="37"/>
      <c r="V9" s="2">
        <v>3</v>
      </c>
      <c r="W9" s="2">
        <v>98.4</v>
      </c>
      <c r="X9" s="2">
        <v>96.7</v>
      </c>
      <c r="Y9" s="2">
        <v>100.3</v>
      </c>
      <c r="Z9" s="37"/>
      <c r="AA9" s="2">
        <v>3</v>
      </c>
      <c r="AB9" s="2">
        <v>100</v>
      </c>
      <c r="AC9" s="37"/>
      <c r="AD9" s="37"/>
      <c r="AE9" s="2">
        <v>3</v>
      </c>
      <c r="AF9" s="2">
        <v>98.1</v>
      </c>
      <c r="AG9" s="2">
        <v>97.1</v>
      </c>
      <c r="AH9" s="2">
        <v>96.9</v>
      </c>
      <c r="AI9" s="2">
        <v>100.9</v>
      </c>
      <c r="AJ9" s="2">
        <v>95.2</v>
      </c>
      <c r="AK9" s="37"/>
      <c r="AL9" s="2">
        <v>3</v>
      </c>
      <c r="AM9" s="2">
        <v>100</v>
      </c>
      <c r="AN9" s="37"/>
      <c r="AO9" s="37"/>
    </row>
    <row r="10" spans="1:41" x14ac:dyDescent="0.2">
      <c r="A10" s="2">
        <v>4</v>
      </c>
      <c r="B10" s="38">
        <v>88.392859999999999</v>
      </c>
      <c r="C10" s="38">
        <v>88.828339999999997</v>
      </c>
      <c r="D10" s="38">
        <v>89.855069999999998</v>
      </c>
      <c r="E10" s="38">
        <v>89.376440000000002</v>
      </c>
      <c r="F10" s="38">
        <v>90.024330000000006</v>
      </c>
      <c r="G10" s="2"/>
      <c r="H10" s="2">
        <v>4</v>
      </c>
      <c r="I10" s="2">
        <v>95.5</v>
      </c>
      <c r="J10" s="2">
        <v>93.7</v>
      </c>
      <c r="K10" s="2">
        <v>83.5</v>
      </c>
      <c r="L10" s="2">
        <v>91.5</v>
      </c>
      <c r="M10" s="2">
        <v>87.3</v>
      </c>
      <c r="N10" s="2">
        <v>4</v>
      </c>
      <c r="O10" s="2">
        <v>100</v>
      </c>
      <c r="P10" s="37"/>
      <c r="Q10" s="37"/>
      <c r="R10" s="2">
        <v>4</v>
      </c>
      <c r="S10" s="2">
        <v>100</v>
      </c>
      <c r="T10" s="37"/>
      <c r="U10" s="37"/>
      <c r="V10" s="2">
        <v>4</v>
      </c>
      <c r="W10" s="2">
        <v>92</v>
      </c>
      <c r="X10" s="2">
        <v>100.7</v>
      </c>
      <c r="Y10" s="2">
        <v>106.6</v>
      </c>
      <c r="Z10" s="37"/>
      <c r="AA10" s="2">
        <v>4</v>
      </c>
      <c r="AB10" s="2">
        <v>100</v>
      </c>
      <c r="AC10" s="37"/>
      <c r="AD10" s="37"/>
      <c r="AE10" s="2">
        <v>4</v>
      </c>
      <c r="AF10" s="2">
        <v>91.5</v>
      </c>
      <c r="AG10" s="2">
        <v>96.3</v>
      </c>
      <c r="AH10" s="2">
        <v>89.8</v>
      </c>
      <c r="AI10" s="2">
        <v>93.5</v>
      </c>
      <c r="AJ10" s="2">
        <v>93.1</v>
      </c>
      <c r="AK10" s="37"/>
      <c r="AL10" s="2">
        <v>4</v>
      </c>
      <c r="AM10" s="2">
        <v>100</v>
      </c>
      <c r="AN10" s="37"/>
      <c r="AO10" s="37"/>
    </row>
    <row r="11" spans="1:41" x14ac:dyDescent="0.2">
      <c r="A11" s="2">
        <v>5</v>
      </c>
      <c r="B11" s="38">
        <v>81.696430000000007</v>
      </c>
      <c r="C11" s="38">
        <v>83.106269999999995</v>
      </c>
      <c r="D11" s="38">
        <v>90.338160000000002</v>
      </c>
      <c r="E11" s="38">
        <v>90.993070000000003</v>
      </c>
      <c r="F11" s="38">
        <v>93.430660000000003</v>
      </c>
      <c r="G11" s="2"/>
      <c r="H11" s="2">
        <v>5</v>
      </c>
      <c r="I11" s="2">
        <v>93.1</v>
      </c>
      <c r="J11" s="2">
        <v>83.5</v>
      </c>
      <c r="K11" s="2">
        <v>75.900000000000006</v>
      </c>
      <c r="L11" s="2">
        <v>87.1</v>
      </c>
      <c r="M11" s="2">
        <v>92.1</v>
      </c>
      <c r="N11" s="2">
        <v>5</v>
      </c>
      <c r="O11" s="2">
        <v>100</v>
      </c>
      <c r="P11" s="37"/>
      <c r="Q11" s="37"/>
      <c r="R11" s="2">
        <v>5</v>
      </c>
      <c r="S11" s="2">
        <v>100</v>
      </c>
      <c r="T11" s="37"/>
      <c r="U11" s="37"/>
      <c r="V11" s="2">
        <v>5</v>
      </c>
      <c r="W11" s="2">
        <v>87.7</v>
      </c>
      <c r="X11" s="2">
        <v>101</v>
      </c>
      <c r="Y11" s="2">
        <v>102.6</v>
      </c>
      <c r="Z11" s="37"/>
      <c r="AA11" s="2">
        <v>5</v>
      </c>
      <c r="AB11" s="2">
        <v>100</v>
      </c>
      <c r="AC11" s="37"/>
      <c r="AD11" s="37"/>
      <c r="AE11" s="2">
        <v>5</v>
      </c>
      <c r="AF11" s="2">
        <v>87.7</v>
      </c>
      <c r="AG11" s="2">
        <v>87.1</v>
      </c>
      <c r="AH11" s="2">
        <v>84.4</v>
      </c>
      <c r="AI11" s="2">
        <v>83.5</v>
      </c>
      <c r="AJ11" s="2">
        <v>84.9</v>
      </c>
      <c r="AK11" s="37"/>
      <c r="AL11" s="2">
        <v>5</v>
      </c>
      <c r="AM11" s="2">
        <v>100</v>
      </c>
      <c r="AN11" s="37"/>
      <c r="AO11" s="37"/>
    </row>
    <row r="12" spans="1:41" x14ac:dyDescent="0.2">
      <c r="A12" s="2">
        <v>6</v>
      </c>
      <c r="B12" s="38">
        <v>76.785709999999995</v>
      </c>
      <c r="C12" s="38">
        <v>80.653949999999995</v>
      </c>
      <c r="D12" s="38">
        <v>83.091790000000003</v>
      </c>
      <c r="E12" s="38">
        <v>87.990759999999995</v>
      </c>
      <c r="F12" s="38">
        <v>84.184910000000002</v>
      </c>
      <c r="G12" s="2"/>
      <c r="H12" s="2">
        <v>6</v>
      </c>
      <c r="I12" s="2">
        <v>84.6</v>
      </c>
      <c r="J12" s="2">
        <v>81.900000000000006</v>
      </c>
      <c r="K12" s="2">
        <v>74.3</v>
      </c>
      <c r="L12" s="2">
        <v>80.2</v>
      </c>
      <c r="M12" s="2">
        <v>76.599999999999994</v>
      </c>
      <c r="N12" s="2">
        <v>6</v>
      </c>
      <c r="O12" s="2">
        <v>100</v>
      </c>
      <c r="P12" s="37"/>
      <c r="Q12" s="37"/>
      <c r="R12" s="2">
        <v>6</v>
      </c>
      <c r="S12" s="2">
        <v>100</v>
      </c>
      <c r="T12" s="37"/>
      <c r="U12" s="37"/>
      <c r="V12" s="2">
        <v>6</v>
      </c>
      <c r="W12" s="2">
        <v>78.599999999999994</v>
      </c>
      <c r="X12" s="2">
        <v>99</v>
      </c>
      <c r="Y12" s="2">
        <v>96.1</v>
      </c>
      <c r="Z12" s="37"/>
      <c r="AA12" s="2">
        <v>6</v>
      </c>
      <c r="AB12" s="2">
        <v>100</v>
      </c>
      <c r="AC12" s="37"/>
      <c r="AD12" s="37"/>
      <c r="AE12" s="2">
        <v>6</v>
      </c>
      <c r="AF12" s="2">
        <v>92.1</v>
      </c>
      <c r="AG12" s="2">
        <v>83.1</v>
      </c>
      <c r="AH12" s="2">
        <v>78.900000000000006</v>
      </c>
      <c r="AI12" s="2">
        <v>81.400000000000006</v>
      </c>
      <c r="AJ12" s="2">
        <v>86</v>
      </c>
      <c r="AK12" s="37"/>
      <c r="AL12" s="2">
        <v>6</v>
      </c>
      <c r="AM12" s="2">
        <v>100</v>
      </c>
      <c r="AN12" s="37"/>
      <c r="AO12" s="37"/>
    </row>
    <row r="13" spans="1:41" x14ac:dyDescent="0.2">
      <c r="A13" s="2">
        <v>7</v>
      </c>
      <c r="B13" s="38"/>
      <c r="C13" s="38">
        <v>77.929159999999996</v>
      </c>
      <c r="D13" s="38">
        <v>80.193240000000003</v>
      </c>
      <c r="E13" s="38">
        <v>81.062359999999998</v>
      </c>
      <c r="F13" s="38">
        <v>79.805350000000004</v>
      </c>
      <c r="G13" s="2"/>
      <c r="H13" s="2">
        <v>7</v>
      </c>
      <c r="I13" s="2">
        <v>78.900000000000006</v>
      </c>
      <c r="J13" s="2">
        <v>77.599999999999994</v>
      </c>
      <c r="K13" s="2">
        <v>71.5</v>
      </c>
      <c r="L13" s="2">
        <v>76.599999999999994</v>
      </c>
      <c r="M13" s="2">
        <v>73</v>
      </c>
      <c r="N13" s="2">
        <v>7</v>
      </c>
      <c r="O13" s="2">
        <v>80</v>
      </c>
      <c r="P13" s="37"/>
      <c r="Q13" s="37"/>
      <c r="R13" s="2">
        <v>7</v>
      </c>
      <c r="S13" s="2">
        <v>100</v>
      </c>
      <c r="T13" s="37"/>
      <c r="U13" s="37"/>
      <c r="V13" s="2">
        <v>7</v>
      </c>
      <c r="W13" s="2">
        <v>75.7</v>
      </c>
      <c r="X13" s="2">
        <v>101.3</v>
      </c>
      <c r="Y13" s="2">
        <v>103.6</v>
      </c>
      <c r="Z13" s="37"/>
      <c r="AA13" s="2">
        <v>7</v>
      </c>
      <c r="AB13" s="2">
        <v>100</v>
      </c>
      <c r="AC13" s="37"/>
      <c r="AD13" s="37"/>
      <c r="AE13" s="2">
        <v>7</v>
      </c>
      <c r="AF13" s="2">
        <v>80.400000000000006</v>
      </c>
      <c r="AG13" s="2">
        <v>79.2</v>
      </c>
      <c r="AH13" s="2">
        <v>75.8</v>
      </c>
      <c r="AI13" s="2">
        <v>78.8</v>
      </c>
      <c r="AJ13" s="2">
        <v>83.7</v>
      </c>
      <c r="AK13" s="37"/>
      <c r="AL13" s="2">
        <v>7</v>
      </c>
      <c r="AM13" s="2">
        <v>100</v>
      </c>
      <c r="AN13" s="37"/>
      <c r="AO13" s="37"/>
    </row>
    <row r="14" spans="1:41" x14ac:dyDescent="0.2">
      <c r="A14" s="2">
        <v>8</v>
      </c>
      <c r="B14" s="38"/>
      <c r="C14" s="38">
        <v>75.204359999999994</v>
      </c>
      <c r="D14" s="38">
        <v>76.811589999999995</v>
      </c>
      <c r="E14" s="38">
        <v>73.441109999999995</v>
      </c>
      <c r="F14" s="38">
        <v>76.885639999999995</v>
      </c>
      <c r="G14" s="2"/>
      <c r="H14" s="2">
        <v>8</v>
      </c>
      <c r="I14" s="2">
        <v>74</v>
      </c>
      <c r="J14" s="2">
        <v>73.400000000000006</v>
      </c>
      <c r="K14" s="2"/>
      <c r="L14" s="2">
        <v>71.400000000000006</v>
      </c>
      <c r="M14" s="2"/>
      <c r="N14" s="2">
        <v>8</v>
      </c>
      <c r="O14" s="2">
        <v>80</v>
      </c>
      <c r="P14" s="37"/>
      <c r="Q14" s="37"/>
      <c r="R14" s="2">
        <v>8</v>
      </c>
      <c r="S14" s="2">
        <v>60</v>
      </c>
      <c r="T14" s="37"/>
      <c r="U14" s="37"/>
      <c r="V14" s="2">
        <v>8</v>
      </c>
      <c r="W14" s="2">
        <v>72.5</v>
      </c>
      <c r="X14" s="2">
        <v>102.3</v>
      </c>
      <c r="Y14" s="2">
        <v>103.3</v>
      </c>
      <c r="Z14" s="37"/>
      <c r="AA14" s="2">
        <v>8</v>
      </c>
      <c r="AB14" s="2">
        <v>100</v>
      </c>
      <c r="AC14" s="37"/>
      <c r="AD14" s="37"/>
      <c r="AE14" s="2">
        <v>8</v>
      </c>
      <c r="AF14" s="2"/>
      <c r="AG14" s="2"/>
      <c r="AH14" s="2">
        <v>73</v>
      </c>
      <c r="AI14" s="2">
        <v>74.5</v>
      </c>
      <c r="AJ14" s="2">
        <v>79.599999999999994</v>
      </c>
      <c r="AK14" s="37"/>
      <c r="AL14" s="2">
        <v>8</v>
      </c>
      <c r="AM14" s="2">
        <v>60</v>
      </c>
      <c r="AN14" s="37"/>
      <c r="AO14" s="37"/>
    </row>
    <row r="15" spans="1:41" x14ac:dyDescent="0.2">
      <c r="A15" s="2">
        <v>9</v>
      </c>
      <c r="B15" s="38"/>
      <c r="C15" s="38"/>
      <c r="D15" s="38"/>
      <c r="E15" s="38">
        <v>71.131640000000004</v>
      </c>
      <c r="F15" s="38">
        <v>80.778589999999994</v>
      </c>
      <c r="G15" s="2"/>
      <c r="H15" s="2">
        <v>9</v>
      </c>
      <c r="I15" s="2">
        <v>70.3</v>
      </c>
      <c r="J15" s="2"/>
      <c r="K15" s="2"/>
      <c r="L15" s="2"/>
      <c r="M15" s="2"/>
      <c r="N15" s="2">
        <v>9</v>
      </c>
      <c r="O15" s="2">
        <v>40</v>
      </c>
      <c r="P15" s="37"/>
      <c r="Q15" s="37"/>
      <c r="R15" s="2">
        <v>9</v>
      </c>
      <c r="S15" s="2">
        <v>20</v>
      </c>
      <c r="T15" s="37"/>
      <c r="U15" s="37"/>
      <c r="V15" s="2">
        <v>9</v>
      </c>
      <c r="W15" s="2">
        <v>70.900000000000006</v>
      </c>
      <c r="X15" s="2">
        <v>101.3</v>
      </c>
      <c r="Y15" s="2">
        <v>105.2</v>
      </c>
      <c r="Z15" s="37"/>
      <c r="AA15" s="2">
        <v>9</v>
      </c>
      <c r="AB15" s="2">
        <v>100</v>
      </c>
      <c r="AC15" s="37"/>
      <c r="AD15" s="37"/>
      <c r="AE15" s="2">
        <v>9</v>
      </c>
      <c r="AF15" s="2"/>
      <c r="AG15" s="2"/>
      <c r="AH15" s="2"/>
      <c r="AI15" s="2">
        <v>72.3</v>
      </c>
      <c r="AJ15" s="2">
        <v>76.5</v>
      </c>
      <c r="AK15" s="37"/>
      <c r="AL15" s="2">
        <v>9</v>
      </c>
      <c r="AM15" s="2">
        <v>40</v>
      </c>
      <c r="AN15" s="37"/>
      <c r="AO15" s="37"/>
    </row>
    <row r="16" spans="1:41" x14ac:dyDescent="0.2">
      <c r="A16" s="2">
        <v>10</v>
      </c>
      <c r="B16" s="38"/>
      <c r="C16" s="38"/>
      <c r="D16" s="38"/>
      <c r="E16" s="38">
        <v>70.438800000000001</v>
      </c>
      <c r="F16" s="38">
        <v>83.941609999999997</v>
      </c>
      <c r="G16" s="2"/>
      <c r="H16" s="2">
        <v>10</v>
      </c>
      <c r="I16" s="2"/>
      <c r="J16" s="2"/>
      <c r="K16" s="2"/>
      <c r="L16" s="2"/>
      <c r="M16" s="2"/>
      <c r="N16" s="2">
        <v>10</v>
      </c>
      <c r="O16" s="2">
        <v>40</v>
      </c>
      <c r="P16" s="37"/>
      <c r="Q16" s="37"/>
      <c r="R16" s="2">
        <v>10</v>
      </c>
      <c r="S16" s="2">
        <v>0</v>
      </c>
      <c r="T16" s="37"/>
      <c r="U16" s="37"/>
      <c r="V16" s="2">
        <v>10</v>
      </c>
      <c r="W16" s="2">
        <v>72.7</v>
      </c>
      <c r="X16" s="2">
        <v>102.9</v>
      </c>
      <c r="Y16" s="2">
        <v>104.6</v>
      </c>
      <c r="Z16" s="37"/>
      <c r="AA16" s="2">
        <v>10</v>
      </c>
      <c r="AB16" s="2">
        <v>100</v>
      </c>
      <c r="AC16" s="37"/>
      <c r="AD16" s="37"/>
      <c r="AE16" s="2">
        <v>10</v>
      </c>
      <c r="AF16" s="2"/>
      <c r="AG16" s="2"/>
      <c r="AH16" s="2"/>
      <c r="AI16" s="2"/>
      <c r="AJ16" s="2">
        <v>75.3</v>
      </c>
      <c r="AK16" s="37"/>
      <c r="AL16" s="2">
        <v>10</v>
      </c>
      <c r="AM16" s="2">
        <v>20</v>
      </c>
      <c r="AN16" s="37"/>
      <c r="AO16" s="37"/>
    </row>
    <row r="17" spans="1:41" x14ac:dyDescent="0.2">
      <c r="A17" s="2">
        <v>11</v>
      </c>
      <c r="B17" s="38"/>
      <c r="C17" s="38"/>
      <c r="D17" s="38"/>
      <c r="E17" s="38"/>
      <c r="F17" s="38">
        <v>83.941609999999997</v>
      </c>
      <c r="G17" s="2"/>
      <c r="H17" s="2">
        <v>11</v>
      </c>
      <c r="I17" s="37"/>
      <c r="J17" s="37"/>
      <c r="K17" s="37"/>
      <c r="L17" s="37"/>
      <c r="M17" s="37"/>
      <c r="N17" s="2">
        <v>11</v>
      </c>
      <c r="O17" s="2">
        <v>20</v>
      </c>
      <c r="P17" s="37"/>
      <c r="Q17" s="37"/>
      <c r="R17" s="2">
        <v>11</v>
      </c>
      <c r="S17" s="2">
        <v>0</v>
      </c>
      <c r="T17" s="37"/>
      <c r="U17" s="37"/>
      <c r="V17" s="2">
        <v>11</v>
      </c>
      <c r="W17" s="2">
        <v>73.5</v>
      </c>
      <c r="X17" s="2">
        <v>102.3</v>
      </c>
      <c r="Y17" s="2">
        <v>105.6</v>
      </c>
      <c r="Z17" s="37"/>
      <c r="AA17" s="2">
        <v>11</v>
      </c>
      <c r="AB17" s="2">
        <v>100</v>
      </c>
      <c r="AC17" s="37"/>
      <c r="AD17" s="37"/>
      <c r="AE17" s="2">
        <v>11</v>
      </c>
      <c r="AF17" s="2"/>
      <c r="AG17" s="2"/>
      <c r="AH17" s="2"/>
      <c r="AI17" s="2"/>
      <c r="AJ17" s="2">
        <v>72.400000000000006</v>
      </c>
      <c r="AK17" s="37"/>
      <c r="AL17" s="2">
        <v>11</v>
      </c>
      <c r="AM17" s="2">
        <v>20</v>
      </c>
      <c r="AN17" s="37"/>
      <c r="AO17" s="37"/>
    </row>
    <row r="18" spans="1:41" x14ac:dyDescent="0.2">
      <c r="A18" s="2">
        <v>12</v>
      </c>
      <c r="B18" s="2"/>
      <c r="C18" s="2"/>
      <c r="D18" s="2"/>
      <c r="E18" s="2"/>
      <c r="F18" s="38">
        <v>83.454989999999995</v>
      </c>
      <c r="G18" s="2"/>
      <c r="H18" s="2">
        <v>12</v>
      </c>
      <c r="I18" s="37"/>
      <c r="J18" s="37"/>
      <c r="K18" s="37"/>
      <c r="L18" s="37"/>
      <c r="M18" s="37"/>
      <c r="N18" s="2">
        <v>12</v>
      </c>
      <c r="O18" s="2">
        <v>20</v>
      </c>
      <c r="P18" s="37"/>
      <c r="Q18" s="37"/>
      <c r="R18" s="2">
        <v>12</v>
      </c>
      <c r="S18" s="2">
        <v>0</v>
      </c>
      <c r="T18" s="37"/>
      <c r="U18" s="37"/>
      <c r="V18" s="2">
        <v>12</v>
      </c>
      <c r="W18" s="2">
        <v>74.099999999999994</v>
      </c>
      <c r="X18" s="2">
        <v>103.3</v>
      </c>
      <c r="Y18" s="2">
        <v>108.2</v>
      </c>
      <c r="Z18" s="37"/>
      <c r="AA18" s="2">
        <v>12</v>
      </c>
      <c r="AB18" s="2">
        <v>100</v>
      </c>
      <c r="AC18" s="37"/>
      <c r="AD18" s="37"/>
      <c r="AE18" s="2">
        <v>12</v>
      </c>
      <c r="AF18" s="2"/>
      <c r="AG18" s="2"/>
      <c r="AH18" s="2"/>
      <c r="AI18" s="2"/>
      <c r="AJ18" s="2">
        <v>71.400000000000006</v>
      </c>
      <c r="AK18" s="37"/>
      <c r="AL18" s="2">
        <v>12</v>
      </c>
      <c r="AM18" s="2">
        <v>20</v>
      </c>
      <c r="AN18" s="37"/>
      <c r="AO18" s="37"/>
    </row>
    <row r="19" spans="1:41" x14ac:dyDescent="0.2">
      <c r="A19" s="2">
        <v>13</v>
      </c>
      <c r="B19" s="2"/>
      <c r="C19" s="2"/>
      <c r="D19" s="2"/>
      <c r="E19" s="2"/>
      <c r="F19" s="38">
        <v>84.914839999999998</v>
      </c>
      <c r="G19" s="2"/>
      <c r="H19" s="2">
        <v>13</v>
      </c>
      <c r="I19" s="37"/>
      <c r="J19" s="37"/>
      <c r="K19" s="37"/>
      <c r="L19" s="37"/>
      <c r="M19" s="37"/>
      <c r="N19" s="2">
        <v>13</v>
      </c>
      <c r="O19" s="2">
        <v>20</v>
      </c>
      <c r="P19" s="37"/>
      <c r="Q19" s="37"/>
      <c r="R19" s="2">
        <v>13</v>
      </c>
      <c r="S19" s="2">
        <v>0</v>
      </c>
      <c r="T19" s="37"/>
      <c r="U19" s="37"/>
      <c r="V19" s="2">
        <v>13</v>
      </c>
      <c r="W19" s="2">
        <v>74.900000000000006</v>
      </c>
      <c r="X19" s="2">
        <v>102.9</v>
      </c>
      <c r="Y19" s="2">
        <v>108.5</v>
      </c>
      <c r="Z19" s="37"/>
      <c r="AA19" s="2">
        <v>13</v>
      </c>
      <c r="AB19" s="2">
        <v>100</v>
      </c>
      <c r="AC19" s="37"/>
      <c r="AD19" s="37"/>
      <c r="AE19" s="2">
        <v>13</v>
      </c>
      <c r="AF19" s="2"/>
      <c r="AG19" s="2"/>
      <c r="AH19" s="2"/>
      <c r="AI19" s="2"/>
      <c r="AJ19" s="2">
        <v>72.2</v>
      </c>
      <c r="AK19" s="37"/>
      <c r="AL19" s="2">
        <v>13</v>
      </c>
      <c r="AM19" s="2">
        <v>20</v>
      </c>
      <c r="AN19" s="37"/>
      <c r="AO19" s="37"/>
    </row>
    <row r="20" spans="1:41" x14ac:dyDescent="0.2">
      <c r="A20" s="2">
        <v>14</v>
      </c>
      <c r="B20" s="2"/>
      <c r="C20" s="2"/>
      <c r="D20" s="2"/>
      <c r="E20" s="2"/>
      <c r="F20" s="38">
        <v>85.888080000000002</v>
      </c>
      <c r="G20" s="2"/>
      <c r="H20" s="2">
        <v>14</v>
      </c>
      <c r="I20" s="37"/>
      <c r="J20" s="37"/>
      <c r="K20" s="37"/>
      <c r="L20" s="37"/>
      <c r="M20" s="37"/>
      <c r="N20" s="2">
        <v>14</v>
      </c>
      <c r="O20" s="2">
        <v>20</v>
      </c>
      <c r="P20" s="37"/>
      <c r="Q20" s="37"/>
      <c r="R20" s="2">
        <v>14</v>
      </c>
      <c r="S20" s="2">
        <v>0</v>
      </c>
      <c r="T20" s="37"/>
      <c r="U20" s="37"/>
      <c r="V20" s="2">
        <v>14</v>
      </c>
      <c r="W20" s="2">
        <v>77</v>
      </c>
      <c r="X20" s="2">
        <v>105.6</v>
      </c>
      <c r="Y20" s="2">
        <v>107.5</v>
      </c>
      <c r="Z20" s="37"/>
      <c r="AA20" s="2">
        <v>14</v>
      </c>
      <c r="AB20" s="2">
        <v>100</v>
      </c>
      <c r="AC20" s="37"/>
      <c r="AD20" s="37"/>
      <c r="AE20" s="2">
        <v>14</v>
      </c>
      <c r="AF20" s="2"/>
      <c r="AG20" s="2"/>
      <c r="AH20" s="2"/>
      <c r="AI20" s="2"/>
      <c r="AJ20" s="2">
        <v>71.7</v>
      </c>
      <c r="AK20" s="37"/>
      <c r="AL20" s="2">
        <v>14</v>
      </c>
      <c r="AM20" s="2">
        <v>20</v>
      </c>
      <c r="AN20" s="37"/>
      <c r="AO20" s="37"/>
    </row>
    <row r="21" spans="1:41" x14ac:dyDescent="0.2">
      <c r="A21" s="2"/>
      <c r="B21" s="37"/>
      <c r="C21" s="37"/>
      <c r="D21" s="37"/>
      <c r="E21" s="37"/>
      <c r="F21" s="39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0FB51B-F475-364F-AE65-834189EFDB72}">
  <dimension ref="A2:G47"/>
  <sheetViews>
    <sheetView workbookViewId="0">
      <selection activeCell="O48" sqref="O48"/>
    </sheetView>
  </sheetViews>
  <sheetFormatPr baseColWidth="10" defaultRowHeight="16" x14ac:dyDescent="0.2"/>
  <cols>
    <col min="2" max="2" width="17" customWidth="1"/>
  </cols>
  <sheetData>
    <row r="2" spans="1:7" x14ac:dyDescent="0.2">
      <c r="A2" s="28" t="s">
        <v>39</v>
      </c>
    </row>
    <row r="3" spans="1:7" x14ac:dyDescent="0.2">
      <c r="B3" s="31" t="s">
        <v>40</v>
      </c>
      <c r="C3" s="32"/>
      <c r="D3" s="32"/>
      <c r="E3" s="32"/>
      <c r="F3" s="32"/>
      <c r="G3" s="33"/>
    </row>
    <row r="4" spans="1:7" x14ac:dyDescent="0.2">
      <c r="B4" s="15"/>
      <c r="C4" s="16" t="s">
        <v>41</v>
      </c>
      <c r="D4" s="16" t="s">
        <v>42</v>
      </c>
      <c r="E4" s="16" t="s">
        <v>43</v>
      </c>
      <c r="F4" s="16" t="s">
        <v>44</v>
      </c>
      <c r="G4" s="16" t="s">
        <v>45</v>
      </c>
    </row>
    <row r="5" spans="1:7" x14ac:dyDescent="0.2">
      <c r="B5" s="17" t="s">
        <v>46</v>
      </c>
      <c r="C5" s="15" t="s">
        <v>47</v>
      </c>
      <c r="D5" s="15">
        <f t="shared" ref="D5:F9" si="0">60-(D10+D15+D20)</f>
        <v>58</v>
      </c>
      <c r="E5" s="15">
        <f t="shared" si="0"/>
        <v>52</v>
      </c>
      <c r="F5" s="15">
        <f t="shared" si="0"/>
        <v>58</v>
      </c>
      <c r="G5" s="15">
        <f>286-(G10+G15+G20)</f>
        <v>262</v>
      </c>
    </row>
    <row r="6" spans="1:7" x14ac:dyDescent="0.2">
      <c r="B6" s="18"/>
      <c r="C6" s="15" t="s">
        <v>48</v>
      </c>
      <c r="D6" s="15">
        <f t="shared" si="0"/>
        <v>59</v>
      </c>
      <c r="E6" s="15">
        <f t="shared" si="0"/>
        <v>56</v>
      </c>
      <c r="F6" s="15">
        <f t="shared" si="0"/>
        <v>51</v>
      </c>
      <c r="G6" s="15">
        <f>286-(G11+G16+G21)</f>
        <v>257</v>
      </c>
    </row>
    <row r="7" spans="1:7" x14ac:dyDescent="0.2">
      <c r="B7" s="18"/>
      <c r="C7" s="15" t="s">
        <v>49</v>
      </c>
      <c r="D7" s="15">
        <f t="shared" si="0"/>
        <v>60</v>
      </c>
      <c r="E7" s="15">
        <f t="shared" si="0"/>
        <v>60</v>
      </c>
      <c r="F7" s="15">
        <f t="shared" si="0"/>
        <v>60</v>
      </c>
      <c r="G7" s="15">
        <f>286-(G12+G17+G22)</f>
        <v>286</v>
      </c>
    </row>
    <row r="8" spans="1:7" x14ac:dyDescent="0.2">
      <c r="B8" s="18"/>
      <c r="C8" s="15" t="s">
        <v>50</v>
      </c>
      <c r="D8" s="15">
        <f t="shared" si="0"/>
        <v>59</v>
      </c>
      <c r="E8" s="15">
        <f t="shared" si="0"/>
        <v>55</v>
      </c>
      <c r="F8" s="15">
        <f t="shared" si="0"/>
        <v>58</v>
      </c>
      <c r="G8" s="15">
        <f t="shared" ref="G8:G9" si="1">286-(G13+G18+G23)</f>
        <v>272</v>
      </c>
    </row>
    <row r="9" spans="1:7" x14ac:dyDescent="0.2">
      <c r="B9" s="19"/>
      <c r="C9" s="15" t="s">
        <v>51</v>
      </c>
      <c r="D9" s="15">
        <f t="shared" si="0"/>
        <v>53</v>
      </c>
      <c r="E9" s="15">
        <f t="shared" si="0"/>
        <v>57</v>
      </c>
      <c r="F9" s="15">
        <f t="shared" si="0"/>
        <v>56</v>
      </c>
      <c r="G9" s="15">
        <f t="shared" si="1"/>
        <v>262</v>
      </c>
    </row>
    <row r="10" spans="1:7" x14ac:dyDescent="0.2">
      <c r="B10" s="20" t="s">
        <v>52</v>
      </c>
      <c r="C10" s="21" t="s">
        <v>47</v>
      </c>
      <c r="D10" s="21">
        <v>1</v>
      </c>
      <c r="E10" s="21">
        <v>8</v>
      </c>
      <c r="F10" s="21">
        <v>1</v>
      </c>
      <c r="G10" s="21">
        <v>19</v>
      </c>
    </row>
    <row r="11" spans="1:7" x14ac:dyDescent="0.2">
      <c r="B11" s="22"/>
      <c r="C11" s="21" t="s">
        <v>48</v>
      </c>
      <c r="D11" s="21">
        <v>1</v>
      </c>
      <c r="E11" s="21">
        <v>1</v>
      </c>
      <c r="F11" s="21">
        <v>5</v>
      </c>
      <c r="G11" s="21">
        <v>18</v>
      </c>
    </row>
    <row r="12" spans="1:7" x14ac:dyDescent="0.2">
      <c r="B12" s="22"/>
      <c r="C12" s="21" t="s">
        <v>49</v>
      </c>
      <c r="D12" s="21">
        <v>0</v>
      </c>
      <c r="E12" s="21">
        <v>0</v>
      </c>
      <c r="F12" s="21">
        <v>0</v>
      </c>
      <c r="G12" s="21">
        <v>0</v>
      </c>
    </row>
    <row r="13" spans="1:7" x14ac:dyDescent="0.2">
      <c r="B13" s="22"/>
      <c r="C13" s="21" t="s">
        <v>50</v>
      </c>
      <c r="D13" s="21">
        <v>1</v>
      </c>
      <c r="E13" s="21">
        <v>4</v>
      </c>
      <c r="F13" s="21">
        <v>2</v>
      </c>
      <c r="G13" s="21">
        <v>10</v>
      </c>
    </row>
    <row r="14" spans="1:7" x14ac:dyDescent="0.2">
      <c r="B14" s="23"/>
      <c r="C14" s="21" t="s">
        <v>51</v>
      </c>
      <c r="D14" s="21">
        <v>3</v>
      </c>
      <c r="E14" s="21">
        <v>2</v>
      </c>
      <c r="F14" s="21">
        <v>3</v>
      </c>
      <c r="G14" s="21">
        <v>15</v>
      </c>
    </row>
    <row r="15" spans="1:7" x14ac:dyDescent="0.2">
      <c r="B15" s="17" t="s">
        <v>53</v>
      </c>
      <c r="C15" s="15" t="s">
        <v>47</v>
      </c>
      <c r="D15" s="15">
        <v>0</v>
      </c>
      <c r="E15" s="15">
        <v>0</v>
      </c>
      <c r="F15" s="15">
        <v>1</v>
      </c>
      <c r="G15" s="15">
        <v>3</v>
      </c>
    </row>
    <row r="16" spans="1:7" x14ac:dyDescent="0.2">
      <c r="B16" s="18"/>
      <c r="C16" s="15" t="s">
        <v>48</v>
      </c>
      <c r="D16" s="15">
        <v>0</v>
      </c>
      <c r="E16" s="15">
        <v>3</v>
      </c>
      <c r="F16" s="15">
        <v>4</v>
      </c>
      <c r="G16" s="15">
        <v>8</v>
      </c>
    </row>
    <row r="17" spans="2:7" x14ac:dyDescent="0.2">
      <c r="B17" s="18"/>
      <c r="C17" s="15" t="s">
        <v>49</v>
      </c>
      <c r="D17" s="15">
        <v>0</v>
      </c>
      <c r="E17" s="15">
        <v>0</v>
      </c>
      <c r="F17" s="15">
        <v>0</v>
      </c>
      <c r="G17" s="15">
        <v>0</v>
      </c>
    </row>
    <row r="18" spans="2:7" x14ac:dyDescent="0.2">
      <c r="B18" s="18"/>
      <c r="C18" s="15" t="s">
        <v>50</v>
      </c>
      <c r="D18" s="15">
        <v>0</v>
      </c>
      <c r="E18" s="15">
        <v>1</v>
      </c>
      <c r="F18" s="15">
        <v>0</v>
      </c>
      <c r="G18" s="15">
        <v>4</v>
      </c>
    </row>
    <row r="19" spans="2:7" x14ac:dyDescent="0.2">
      <c r="B19" s="19"/>
      <c r="C19" s="15" t="s">
        <v>51</v>
      </c>
      <c r="D19" s="15">
        <v>4</v>
      </c>
      <c r="E19" s="15">
        <v>1</v>
      </c>
      <c r="F19" s="15">
        <v>1</v>
      </c>
      <c r="G19" s="15">
        <v>6</v>
      </c>
    </row>
    <row r="20" spans="2:7" x14ac:dyDescent="0.2">
      <c r="B20" s="24" t="s">
        <v>54</v>
      </c>
      <c r="C20" s="21" t="s">
        <v>47</v>
      </c>
      <c r="D20" s="21">
        <v>1</v>
      </c>
      <c r="E20" s="21">
        <v>0</v>
      </c>
      <c r="F20" s="21">
        <v>0</v>
      </c>
      <c r="G20" s="21">
        <v>2</v>
      </c>
    </row>
    <row r="21" spans="2:7" x14ac:dyDescent="0.2">
      <c r="B21" s="24"/>
      <c r="C21" s="21" t="s">
        <v>48</v>
      </c>
      <c r="D21" s="21">
        <v>0</v>
      </c>
      <c r="E21" s="21">
        <v>0</v>
      </c>
      <c r="F21" s="21">
        <v>0</v>
      </c>
      <c r="G21" s="21">
        <v>3</v>
      </c>
    </row>
    <row r="22" spans="2:7" x14ac:dyDescent="0.2">
      <c r="B22" s="24"/>
      <c r="C22" s="21" t="s">
        <v>49</v>
      </c>
      <c r="D22" s="21">
        <v>0</v>
      </c>
      <c r="E22" s="21">
        <v>0</v>
      </c>
      <c r="F22" s="21">
        <v>0</v>
      </c>
      <c r="G22" s="21">
        <v>0</v>
      </c>
    </row>
    <row r="23" spans="2:7" x14ac:dyDescent="0.2">
      <c r="B23" s="24"/>
      <c r="C23" s="21" t="s">
        <v>50</v>
      </c>
      <c r="D23" s="21">
        <v>0</v>
      </c>
      <c r="E23" s="21">
        <v>0</v>
      </c>
      <c r="F23" s="21">
        <v>0</v>
      </c>
      <c r="G23" s="21">
        <v>0</v>
      </c>
    </row>
    <row r="24" spans="2:7" x14ac:dyDescent="0.2">
      <c r="B24" s="24"/>
      <c r="C24" s="21" t="s">
        <v>51</v>
      </c>
      <c r="D24" s="21">
        <v>0</v>
      </c>
      <c r="E24" s="21">
        <v>0</v>
      </c>
      <c r="F24" s="21">
        <v>0</v>
      </c>
      <c r="G24" s="21">
        <v>3</v>
      </c>
    </row>
    <row r="26" spans="2:7" x14ac:dyDescent="0.2">
      <c r="B26" s="31" t="s">
        <v>55</v>
      </c>
      <c r="C26" s="32"/>
      <c r="D26" s="32"/>
      <c r="E26" s="32"/>
      <c r="F26" s="32"/>
      <c r="G26" s="33"/>
    </row>
    <row r="27" spans="2:7" x14ac:dyDescent="0.2">
      <c r="B27" s="15"/>
      <c r="C27" s="16" t="s">
        <v>41</v>
      </c>
      <c r="D27" s="16" t="s">
        <v>42</v>
      </c>
      <c r="E27" s="16" t="s">
        <v>43</v>
      </c>
      <c r="F27" s="16" t="s">
        <v>44</v>
      </c>
      <c r="G27" s="16" t="s">
        <v>45</v>
      </c>
    </row>
    <row r="28" spans="2:7" x14ac:dyDescent="0.2">
      <c r="B28" s="25" t="s">
        <v>46</v>
      </c>
      <c r="C28" s="15" t="s">
        <v>47</v>
      </c>
      <c r="D28" s="26">
        <f t="shared" ref="D28:F43" si="2">(D5/60)*100</f>
        <v>96.666666666666671</v>
      </c>
      <c r="E28" s="26">
        <f t="shared" si="2"/>
        <v>86.666666666666671</v>
      </c>
      <c r="F28" s="26">
        <f t="shared" si="2"/>
        <v>96.666666666666671</v>
      </c>
      <c r="G28" s="26">
        <f t="shared" ref="G28:G47" si="3">(G5/286)*100</f>
        <v>91.608391608391599</v>
      </c>
    </row>
    <row r="29" spans="2:7" x14ac:dyDescent="0.2">
      <c r="B29" s="25"/>
      <c r="C29" s="15" t="s">
        <v>48</v>
      </c>
      <c r="D29" s="26">
        <f t="shared" si="2"/>
        <v>98.333333333333329</v>
      </c>
      <c r="E29" s="26">
        <f t="shared" si="2"/>
        <v>93.333333333333329</v>
      </c>
      <c r="F29" s="26">
        <f t="shared" si="2"/>
        <v>85</v>
      </c>
      <c r="G29" s="26">
        <f t="shared" si="3"/>
        <v>89.860139860139867</v>
      </c>
    </row>
    <row r="30" spans="2:7" x14ac:dyDescent="0.2">
      <c r="B30" s="25"/>
      <c r="C30" s="15" t="s">
        <v>49</v>
      </c>
      <c r="D30" s="26">
        <f t="shared" si="2"/>
        <v>100</v>
      </c>
      <c r="E30" s="26">
        <f t="shared" si="2"/>
        <v>100</v>
      </c>
      <c r="F30" s="26">
        <f t="shared" si="2"/>
        <v>100</v>
      </c>
      <c r="G30" s="26">
        <f t="shared" si="3"/>
        <v>100</v>
      </c>
    </row>
    <row r="31" spans="2:7" x14ac:dyDescent="0.2">
      <c r="B31" s="25"/>
      <c r="C31" s="15" t="s">
        <v>50</v>
      </c>
      <c r="D31" s="26">
        <f t="shared" si="2"/>
        <v>98.333333333333329</v>
      </c>
      <c r="E31" s="26">
        <f t="shared" si="2"/>
        <v>91.666666666666657</v>
      </c>
      <c r="F31" s="26">
        <f t="shared" si="2"/>
        <v>96.666666666666671</v>
      </c>
      <c r="G31" s="26">
        <f t="shared" si="3"/>
        <v>95.104895104895107</v>
      </c>
    </row>
    <row r="32" spans="2:7" x14ac:dyDescent="0.2">
      <c r="B32" s="25"/>
      <c r="C32" s="15" t="s">
        <v>51</v>
      </c>
      <c r="D32" s="26">
        <f t="shared" si="2"/>
        <v>88.333333333333329</v>
      </c>
      <c r="E32" s="26">
        <f t="shared" si="2"/>
        <v>95</v>
      </c>
      <c r="F32" s="26">
        <f t="shared" si="2"/>
        <v>93.333333333333329</v>
      </c>
      <c r="G32" s="26">
        <f t="shared" si="3"/>
        <v>91.608391608391599</v>
      </c>
    </row>
    <row r="33" spans="2:7" x14ac:dyDescent="0.2">
      <c r="B33" s="24" t="s">
        <v>52</v>
      </c>
      <c r="C33" s="21" t="s">
        <v>47</v>
      </c>
      <c r="D33" s="27">
        <f t="shared" si="2"/>
        <v>1.6666666666666667</v>
      </c>
      <c r="E33" s="27">
        <f t="shared" si="2"/>
        <v>13.333333333333334</v>
      </c>
      <c r="F33" s="27">
        <f t="shared" si="2"/>
        <v>1.6666666666666667</v>
      </c>
      <c r="G33" s="27">
        <f t="shared" si="3"/>
        <v>6.6433566433566433</v>
      </c>
    </row>
    <row r="34" spans="2:7" x14ac:dyDescent="0.2">
      <c r="B34" s="24"/>
      <c r="C34" s="21" t="s">
        <v>48</v>
      </c>
      <c r="D34" s="27">
        <f t="shared" si="2"/>
        <v>1.6666666666666667</v>
      </c>
      <c r="E34" s="27">
        <f t="shared" si="2"/>
        <v>1.6666666666666667</v>
      </c>
      <c r="F34" s="27">
        <f t="shared" si="2"/>
        <v>8.3333333333333321</v>
      </c>
      <c r="G34" s="27">
        <f t="shared" si="3"/>
        <v>6.2937062937062942</v>
      </c>
    </row>
    <row r="35" spans="2:7" x14ac:dyDescent="0.2">
      <c r="B35" s="24"/>
      <c r="C35" s="21" t="s">
        <v>49</v>
      </c>
      <c r="D35" s="27">
        <f t="shared" si="2"/>
        <v>0</v>
      </c>
      <c r="E35" s="27">
        <f t="shared" si="2"/>
        <v>0</v>
      </c>
      <c r="F35" s="27">
        <f t="shared" si="2"/>
        <v>0</v>
      </c>
      <c r="G35" s="27">
        <f t="shared" si="3"/>
        <v>0</v>
      </c>
    </row>
    <row r="36" spans="2:7" x14ac:dyDescent="0.2">
      <c r="B36" s="24"/>
      <c r="C36" s="21" t="s">
        <v>50</v>
      </c>
      <c r="D36" s="27">
        <f t="shared" si="2"/>
        <v>1.6666666666666667</v>
      </c>
      <c r="E36" s="27">
        <f t="shared" si="2"/>
        <v>6.666666666666667</v>
      </c>
      <c r="F36" s="27">
        <f t="shared" si="2"/>
        <v>3.3333333333333335</v>
      </c>
      <c r="G36" s="27">
        <f t="shared" si="3"/>
        <v>3.4965034965034967</v>
      </c>
    </row>
    <row r="37" spans="2:7" x14ac:dyDescent="0.2">
      <c r="B37" s="24"/>
      <c r="C37" s="21" t="s">
        <v>51</v>
      </c>
      <c r="D37" s="27">
        <f t="shared" si="2"/>
        <v>5</v>
      </c>
      <c r="E37" s="27">
        <f t="shared" si="2"/>
        <v>3.3333333333333335</v>
      </c>
      <c r="F37" s="27">
        <f t="shared" si="2"/>
        <v>5</v>
      </c>
      <c r="G37" s="27">
        <f t="shared" si="3"/>
        <v>5.244755244755245</v>
      </c>
    </row>
    <row r="38" spans="2:7" x14ac:dyDescent="0.2">
      <c r="B38" s="25" t="s">
        <v>53</v>
      </c>
      <c r="C38" s="15" t="s">
        <v>47</v>
      </c>
      <c r="D38" s="26">
        <f t="shared" si="2"/>
        <v>0</v>
      </c>
      <c r="E38" s="26">
        <f t="shared" si="2"/>
        <v>0</v>
      </c>
      <c r="F38" s="26">
        <f t="shared" si="2"/>
        <v>1.6666666666666667</v>
      </c>
      <c r="G38" s="26">
        <f t="shared" si="3"/>
        <v>1.048951048951049</v>
      </c>
    </row>
    <row r="39" spans="2:7" x14ac:dyDescent="0.2">
      <c r="B39" s="25"/>
      <c r="C39" s="15" t="s">
        <v>48</v>
      </c>
      <c r="D39" s="26">
        <f t="shared" si="2"/>
        <v>0</v>
      </c>
      <c r="E39" s="26">
        <f t="shared" si="2"/>
        <v>5</v>
      </c>
      <c r="F39" s="26">
        <f t="shared" si="2"/>
        <v>6.666666666666667</v>
      </c>
      <c r="G39" s="26">
        <f t="shared" si="3"/>
        <v>2.7972027972027971</v>
      </c>
    </row>
    <row r="40" spans="2:7" x14ac:dyDescent="0.2">
      <c r="B40" s="25"/>
      <c r="C40" s="15" t="s">
        <v>49</v>
      </c>
      <c r="D40" s="26">
        <f t="shared" si="2"/>
        <v>0</v>
      </c>
      <c r="E40" s="26">
        <f t="shared" si="2"/>
        <v>0</v>
      </c>
      <c r="F40" s="26">
        <f t="shared" si="2"/>
        <v>0</v>
      </c>
      <c r="G40" s="26">
        <f t="shared" si="3"/>
        <v>0</v>
      </c>
    </row>
    <row r="41" spans="2:7" x14ac:dyDescent="0.2">
      <c r="B41" s="25"/>
      <c r="C41" s="15" t="s">
        <v>50</v>
      </c>
      <c r="D41" s="26">
        <f t="shared" si="2"/>
        <v>0</v>
      </c>
      <c r="E41" s="26">
        <f t="shared" si="2"/>
        <v>1.6666666666666667</v>
      </c>
      <c r="F41" s="26">
        <f t="shared" si="2"/>
        <v>0</v>
      </c>
      <c r="G41" s="26">
        <f t="shared" si="3"/>
        <v>1.3986013986013985</v>
      </c>
    </row>
    <row r="42" spans="2:7" x14ac:dyDescent="0.2">
      <c r="B42" s="25"/>
      <c r="C42" s="15" t="s">
        <v>51</v>
      </c>
      <c r="D42" s="26">
        <f t="shared" si="2"/>
        <v>6.666666666666667</v>
      </c>
      <c r="E42" s="26">
        <f t="shared" si="2"/>
        <v>1.6666666666666667</v>
      </c>
      <c r="F42" s="26">
        <f t="shared" si="2"/>
        <v>1.6666666666666667</v>
      </c>
      <c r="G42" s="26">
        <f t="shared" si="3"/>
        <v>2.0979020979020979</v>
      </c>
    </row>
    <row r="43" spans="2:7" x14ac:dyDescent="0.2">
      <c r="B43" s="24" t="s">
        <v>54</v>
      </c>
      <c r="C43" s="21" t="s">
        <v>47</v>
      </c>
      <c r="D43" s="27">
        <f t="shared" si="2"/>
        <v>1.6666666666666667</v>
      </c>
      <c r="E43" s="27">
        <f t="shared" si="2"/>
        <v>0</v>
      </c>
      <c r="F43" s="27">
        <f t="shared" si="2"/>
        <v>0</v>
      </c>
      <c r="G43" s="27">
        <f t="shared" si="3"/>
        <v>0.69930069930069927</v>
      </c>
    </row>
    <row r="44" spans="2:7" x14ac:dyDescent="0.2">
      <c r="B44" s="24"/>
      <c r="C44" s="21" t="s">
        <v>48</v>
      </c>
      <c r="D44" s="27">
        <f t="shared" ref="D44:F47" si="4">(D21/60)*100</f>
        <v>0</v>
      </c>
      <c r="E44" s="27">
        <f t="shared" si="4"/>
        <v>0</v>
      </c>
      <c r="F44" s="27">
        <f t="shared" si="4"/>
        <v>0</v>
      </c>
      <c r="G44" s="27">
        <f t="shared" si="3"/>
        <v>1.048951048951049</v>
      </c>
    </row>
    <row r="45" spans="2:7" x14ac:dyDescent="0.2">
      <c r="B45" s="24"/>
      <c r="C45" s="21" t="s">
        <v>49</v>
      </c>
      <c r="D45" s="27">
        <f t="shared" si="4"/>
        <v>0</v>
      </c>
      <c r="E45" s="27">
        <f t="shared" si="4"/>
        <v>0</v>
      </c>
      <c r="F45" s="27">
        <f t="shared" si="4"/>
        <v>0</v>
      </c>
      <c r="G45" s="27">
        <f t="shared" si="3"/>
        <v>0</v>
      </c>
    </row>
    <row r="46" spans="2:7" x14ac:dyDescent="0.2">
      <c r="B46" s="24"/>
      <c r="C46" s="21" t="s">
        <v>50</v>
      </c>
      <c r="D46" s="27">
        <f t="shared" si="4"/>
        <v>0</v>
      </c>
      <c r="E46" s="27">
        <f t="shared" si="4"/>
        <v>0</v>
      </c>
      <c r="F46" s="27">
        <f t="shared" si="4"/>
        <v>0</v>
      </c>
      <c r="G46" s="27">
        <f t="shared" si="3"/>
        <v>0</v>
      </c>
    </row>
    <row r="47" spans="2:7" x14ac:dyDescent="0.2">
      <c r="B47" s="24"/>
      <c r="C47" s="21" t="s">
        <v>51</v>
      </c>
      <c r="D47" s="27">
        <f t="shared" si="4"/>
        <v>0</v>
      </c>
      <c r="E47" s="27">
        <f t="shared" si="4"/>
        <v>0</v>
      </c>
      <c r="F47" s="27">
        <f t="shared" si="4"/>
        <v>0</v>
      </c>
      <c r="G47" s="27">
        <f t="shared" si="3"/>
        <v>1.048951048951049</v>
      </c>
    </row>
  </sheetData>
  <mergeCells count="10">
    <mergeCell ref="B28:B32"/>
    <mergeCell ref="B33:B37"/>
    <mergeCell ref="B38:B42"/>
    <mergeCell ref="B43:B47"/>
    <mergeCell ref="B3:G3"/>
    <mergeCell ref="B5:B9"/>
    <mergeCell ref="B10:B14"/>
    <mergeCell ref="B15:B19"/>
    <mergeCell ref="B20:B24"/>
    <mergeCell ref="B26:G2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457332-79FB-5842-9C56-AAB742D73BC2}">
  <dimension ref="A3:G48"/>
  <sheetViews>
    <sheetView workbookViewId="0">
      <selection activeCell="N51" sqref="N51"/>
    </sheetView>
  </sheetViews>
  <sheetFormatPr baseColWidth="10" defaultRowHeight="16" x14ac:dyDescent="0.2"/>
  <cols>
    <col min="2" max="2" width="18.33203125" customWidth="1"/>
  </cols>
  <sheetData>
    <row r="3" spans="1:7" x14ac:dyDescent="0.2">
      <c r="A3" s="28" t="s">
        <v>56</v>
      </c>
    </row>
    <row r="4" spans="1:7" x14ac:dyDescent="0.2">
      <c r="B4" s="31" t="s">
        <v>57</v>
      </c>
      <c r="C4" s="32"/>
      <c r="D4" s="32"/>
      <c r="E4" s="32"/>
      <c r="F4" s="32"/>
      <c r="G4" s="33"/>
    </row>
    <row r="5" spans="1:7" x14ac:dyDescent="0.2">
      <c r="B5" s="15"/>
      <c r="C5" s="16" t="s">
        <v>41</v>
      </c>
      <c r="D5" s="16" t="s">
        <v>58</v>
      </c>
      <c r="E5" s="16" t="s">
        <v>59</v>
      </c>
      <c r="F5" s="16" t="s">
        <v>60</v>
      </c>
      <c r="G5" s="16" t="s">
        <v>45</v>
      </c>
    </row>
    <row r="6" spans="1:7" x14ac:dyDescent="0.2">
      <c r="B6" s="17" t="s">
        <v>46</v>
      </c>
      <c r="C6" s="15" t="s">
        <v>47</v>
      </c>
      <c r="D6" s="15">
        <f>60-(D11+D16+D21)</f>
        <v>52</v>
      </c>
      <c r="E6" s="15">
        <f>60-(E11+E16+E21)</f>
        <v>54</v>
      </c>
      <c r="F6" s="15">
        <f>50-(F11+F16+F21)</f>
        <v>47</v>
      </c>
      <c r="G6" s="15">
        <f>160-(G11+G16+G21)</f>
        <v>146</v>
      </c>
    </row>
    <row r="7" spans="1:7" x14ac:dyDescent="0.2">
      <c r="B7" s="18"/>
      <c r="C7" s="15" t="s">
        <v>48</v>
      </c>
      <c r="D7" s="15">
        <f t="shared" ref="D7:E10" si="0">60-(D12+D17+D22)</f>
        <v>44</v>
      </c>
      <c r="E7" s="15">
        <f t="shared" si="0"/>
        <v>51</v>
      </c>
      <c r="F7" s="15">
        <f>50-(F12+F17+F22)</f>
        <v>42</v>
      </c>
      <c r="G7" s="15">
        <f>160-(G12+G17+G22)</f>
        <v>141</v>
      </c>
    </row>
    <row r="8" spans="1:7" x14ac:dyDescent="0.2">
      <c r="B8" s="18"/>
      <c r="C8" s="15" t="s">
        <v>49</v>
      </c>
      <c r="D8" s="15">
        <f t="shared" si="0"/>
        <v>60</v>
      </c>
      <c r="E8" s="15">
        <f t="shared" si="0"/>
        <v>60</v>
      </c>
      <c r="F8" s="15">
        <f>50-(F13+F18+F23)</f>
        <v>50</v>
      </c>
      <c r="G8" s="15">
        <f>160-(G13+G18+G23)</f>
        <v>160</v>
      </c>
    </row>
    <row r="9" spans="1:7" x14ac:dyDescent="0.2">
      <c r="B9" s="18"/>
      <c r="C9" s="15" t="s">
        <v>50</v>
      </c>
      <c r="D9" s="15">
        <f t="shared" si="0"/>
        <v>56</v>
      </c>
      <c r="E9" s="15">
        <f t="shared" si="0"/>
        <v>58</v>
      </c>
      <c r="F9" s="15">
        <f>50-(F14+F19+F24)</f>
        <v>49</v>
      </c>
      <c r="G9" s="15">
        <f t="shared" ref="G9:G10" si="1">160-(G14+G19+G24)</f>
        <v>150</v>
      </c>
    </row>
    <row r="10" spans="1:7" x14ac:dyDescent="0.2">
      <c r="B10" s="19"/>
      <c r="C10" s="15" t="s">
        <v>51</v>
      </c>
      <c r="D10" s="15">
        <f t="shared" si="0"/>
        <v>41</v>
      </c>
      <c r="E10" s="15">
        <f t="shared" si="0"/>
        <v>48</v>
      </c>
      <c r="F10" s="15">
        <f>50-(F15+F20+F25)</f>
        <v>40</v>
      </c>
      <c r="G10" s="15">
        <f t="shared" si="1"/>
        <v>111</v>
      </c>
    </row>
    <row r="11" spans="1:7" x14ac:dyDescent="0.2">
      <c r="B11" s="20" t="s">
        <v>52</v>
      </c>
      <c r="C11" s="21" t="s">
        <v>47</v>
      </c>
      <c r="D11" s="21">
        <v>4</v>
      </c>
      <c r="E11" s="21">
        <v>5</v>
      </c>
      <c r="F11" s="21">
        <v>2</v>
      </c>
      <c r="G11" s="21">
        <v>7</v>
      </c>
    </row>
    <row r="12" spans="1:7" x14ac:dyDescent="0.2">
      <c r="B12" s="22"/>
      <c r="C12" s="21" t="s">
        <v>48</v>
      </c>
      <c r="D12" s="21">
        <v>5</v>
      </c>
      <c r="E12" s="21">
        <v>9</v>
      </c>
      <c r="F12" s="21">
        <v>1</v>
      </c>
      <c r="G12" s="21">
        <v>10</v>
      </c>
    </row>
    <row r="13" spans="1:7" x14ac:dyDescent="0.2">
      <c r="B13" s="22"/>
      <c r="C13" s="21" t="s">
        <v>49</v>
      </c>
      <c r="D13" s="21">
        <v>0</v>
      </c>
      <c r="E13" s="21">
        <v>0</v>
      </c>
      <c r="F13" s="21">
        <v>0</v>
      </c>
      <c r="G13" s="21">
        <v>0</v>
      </c>
    </row>
    <row r="14" spans="1:7" x14ac:dyDescent="0.2">
      <c r="B14" s="22"/>
      <c r="C14" s="21" t="s">
        <v>50</v>
      </c>
      <c r="D14" s="21">
        <v>4</v>
      </c>
      <c r="E14" s="21">
        <v>2</v>
      </c>
      <c r="F14" s="21">
        <v>1</v>
      </c>
      <c r="G14" s="21">
        <v>9</v>
      </c>
    </row>
    <row r="15" spans="1:7" x14ac:dyDescent="0.2">
      <c r="B15" s="23"/>
      <c r="C15" s="21" t="s">
        <v>51</v>
      </c>
      <c r="D15" s="21">
        <v>13</v>
      </c>
      <c r="E15" s="21">
        <v>10</v>
      </c>
      <c r="F15" s="21">
        <v>9</v>
      </c>
      <c r="G15" s="21">
        <v>33</v>
      </c>
    </row>
    <row r="16" spans="1:7" x14ac:dyDescent="0.2">
      <c r="B16" s="17" t="s">
        <v>53</v>
      </c>
      <c r="C16" s="15" t="s">
        <v>47</v>
      </c>
      <c r="D16" s="15">
        <v>4</v>
      </c>
      <c r="E16" s="15">
        <v>1</v>
      </c>
      <c r="F16" s="15">
        <v>1</v>
      </c>
      <c r="G16" s="15">
        <v>7</v>
      </c>
    </row>
    <row r="17" spans="2:7" x14ac:dyDescent="0.2">
      <c r="B17" s="18"/>
      <c r="C17" s="15" t="s">
        <v>48</v>
      </c>
      <c r="D17" s="15">
        <v>6</v>
      </c>
      <c r="E17" s="15">
        <v>0</v>
      </c>
      <c r="F17" s="15">
        <v>4</v>
      </c>
      <c r="G17" s="15">
        <v>7</v>
      </c>
    </row>
    <row r="18" spans="2:7" x14ac:dyDescent="0.2">
      <c r="B18" s="18"/>
      <c r="C18" s="15" t="s">
        <v>49</v>
      </c>
      <c r="D18" s="15">
        <v>0</v>
      </c>
      <c r="E18" s="15">
        <v>0</v>
      </c>
      <c r="F18" s="15">
        <v>0</v>
      </c>
      <c r="G18" s="15">
        <v>0</v>
      </c>
    </row>
    <row r="19" spans="2:7" x14ac:dyDescent="0.2">
      <c r="B19" s="18"/>
      <c r="C19" s="15" t="s">
        <v>50</v>
      </c>
      <c r="D19" s="15">
        <v>0</v>
      </c>
      <c r="E19" s="15">
        <v>0</v>
      </c>
      <c r="F19" s="15">
        <v>0</v>
      </c>
      <c r="G19" s="15">
        <v>1</v>
      </c>
    </row>
    <row r="20" spans="2:7" x14ac:dyDescent="0.2">
      <c r="B20" s="19"/>
      <c r="C20" s="15" t="s">
        <v>51</v>
      </c>
      <c r="D20" s="15">
        <v>3</v>
      </c>
      <c r="E20" s="15">
        <v>1</v>
      </c>
      <c r="F20" s="15">
        <v>1</v>
      </c>
      <c r="G20" s="15">
        <v>10</v>
      </c>
    </row>
    <row r="21" spans="2:7" x14ac:dyDescent="0.2">
      <c r="B21" s="24" t="s">
        <v>54</v>
      </c>
      <c r="C21" s="21" t="s">
        <v>47</v>
      </c>
      <c r="D21" s="21">
        <v>0</v>
      </c>
      <c r="E21" s="21">
        <v>0</v>
      </c>
      <c r="F21" s="21">
        <v>0</v>
      </c>
      <c r="G21" s="21">
        <v>0</v>
      </c>
    </row>
    <row r="22" spans="2:7" x14ac:dyDescent="0.2">
      <c r="B22" s="24"/>
      <c r="C22" s="21" t="s">
        <v>48</v>
      </c>
      <c r="D22" s="21">
        <v>5</v>
      </c>
      <c r="E22" s="21">
        <v>0</v>
      </c>
      <c r="F22" s="21">
        <v>3</v>
      </c>
      <c r="G22" s="21">
        <v>2</v>
      </c>
    </row>
    <row r="23" spans="2:7" x14ac:dyDescent="0.2">
      <c r="B23" s="24"/>
      <c r="C23" s="21" t="s">
        <v>49</v>
      </c>
      <c r="D23" s="21">
        <v>0</v>
      </c>
      <c r="E23" s="21">
        <v>0</v>
      </c>
      <c r="F23" s="21">
        <v>0</v>
      </c>
      <c r="G23" s="21">
        <v>0</v>
      </c>
    </row>
    <row r="24" spans="2:7" x14ac:dyDescent="0.2">
      <c r="B24" s="24"/>
      <c r="C24" s="21" t="s">
        <v>50</v>
      </c>
      <c r="D24" s="21">
        <v>0</v>
      </c>
      <c r="E24" s="21">
        <v>0</v>
      </c>
      <c r="F24" s="21">
        <v>0</v>
      </c>
      <c r="G24" s="21">
        <v>0</v>
      </c>
    </row>
    <row r="25" spans="2:7" x14ac:dyDescent="0.2">
      <c r="B25" s="24"/>
      <c r="C25" s="21" t="s">
        <v>51</v>
      </c>
      <c r="D25" s="21">
        <v>3</v>
      </c>
      <c r="E25" s="21">
        <v>1</v>
      </c>
      <c r="F25" s="21">
        <v>0</v>
      </c>
      <c r="G25" s="21">
        <v>6</v>
      </c>
    </row>
    <row r="27" spans="2:7" x14ac:dyDescent="0.2">
      <c r="B27" s="31" t="s">
        <v>61</v>
      </c>
      <c r="C27" s="32"/>
      <c r="D27" s="32"/>
      <c r="E27" s="32"/>
      <c r="F27" s="32"/>
      <c r="G27" s="33"/>
    </row>
    <row r="28" spans="2:7" x14ac:dyDescent="0.2">
      <c r="B28" s="15"/>
      <c r="C28" s="16" t="s">
        <v>41</v>
      </c>
      <c r="D28" s="16" t="s">
        <v>58</v>
      </c>
      <c r="E28" s="16" t="s">
        <v>59</v>
      </c>
      <c r="F28" s="16" t="s">
        <v>60</v>
      </c>
      <c r="G28" s="16" t="s">
        <v>45</v>
      </c>
    </row>
    <row r="29" spans="2:7" x14ac:dyDescent="0.2">
      <c r="B29" s="29" t="s">
        <v>46</v>
      </c>
      <c r="C29" s="26" t="s">
        <v>47</v>
      </c>
      <c r="D29" s="26">
        <f t="shared" ref="D29:E44" si="2">(D6/60)*100</f>
        <v>86.666666666666671</v>
      </c>
      <c r="E29" s="26">
        <f t="shared" si="2"/>
        <v>90</v>
      </c>
      <c r="F29" s="26">
        <f t="shared" ref="F29:F48" si="3">(F6/50)*100</f>
        <v>94</v>
      </c>
      <c r="G29" s="26">
        <f>(G6/160)*100</f>
        <v>91.25</v>
      </c>
    </row>
    <row r="30" spans="2:7" x14ac:dyDescent="0.2">
      <c r="B30" s="29"/>
      <c r="C30" s="26" t="s">
        <v>48</v>
      </c>
      <c r="D30" s="26">
        <f t="shared" si="2"/>
        <v>73.333333333333329</v>
      </c>
      <c r="E30" s="26">
        <f t="shared" si="2"/>
        <v>85</v>
      </c>
      <c r="F30" s="26">
        <f t="shared" si="3"/>
        <v>84</v>
      </c>
      <c r="G30" s="26">
        <f>(G7/160)*100</f>
        <v>88.125</v>
      </c>
    </row>
    <row r="31" spans="2:7" x14ac:dyDescent="0.2">
      <c r="B31" s="29"/>
      <c r="C31" s="26" t="s">
        <v>49</v>
      </c>
      <c r="D31" s="26">
        <f t="shared" si="2"/>
        <v>100</v>
      </c>
      <c r="E31" s="26">
        <f t="shared" si="2"/>
        <v>100</v>
      </c>
      <c r="F31" s="26">
        <f t="shared" si="3"/>
        <v>100</v>
      </c>
      <c r="G31" s="26">
        <f>(G8/160)*100</f>
        <v>100</v>
      </c>
    </row>
    <row r="32" spans="2:7" x14ac:dyDescent="0.2">
      <c r="B32" s="29"/>
      <c r="C32" s="26" t="s">
        <v>50</v>
      </c>
      <c r="D32" s="26">
        <f t="shared" si="2"/>
        <v>93.333333333333329</v>
      </c>
      <c r="E32" s="26">
        <f t="shared" si="2"/>
        <v>96.666666666666671</v>
      </c>
      <c r="F32" s="26">
        <f t="shared" si="3"/>
        <v>98</v>
      </c>
      <c r="G32" s="26">
        <f t="shared" ref="G32:G33" si="4">(G9/160)*100</f>
        <v>93.75</v>
      </c>
    </row>
    <row r="33" spans="2:7" x14ac:dyDescent="0.2">
      <c r="B33" s="29"/>
      <c r="C33" s="26" t="s">
        <v>51</v>
      </c>
      <c r="D33" s="26">
        <f t="shared" si="2"/>
        <v>68.333333333333329</v>
      </c>
      <c r="E33" s="26">
        <f t="shared" si="2"/>
        <v>80</v>
      </c>
      <c r="F33" s="26">
        <f t="shared" si="3"/>
        <v>80</v>
      </c>
      <c r="G33" s="26">
        <f t="shared" si="4"/>
        <v>69.375</v>
      </c>
    </row>
    <row r="34" spans="2:7" x14ac:dyDescent="0.2">
      <c r="B34" s="30" t="s">
        <v>52</v>
      </c>
      <c r="C34" s="27" t="s">
        <v>47</v>
      </c>
      <c r="D34" s="27">
        <f t="shared" si="2"/>
        <v>6.666666666666667</v>
      </c>
      <c r="E34" s="27">
        <f t="shared" si="2"/>
        <v>8.3333333333333321</v>
      </c>
      <c r="F34" s="27">
        <f t="shared" si="3"/>
        <v>4</v>
      </c>
      <c r="G34" s="27">
        <f t="shared" ref="G34:G48" si="5">(G11/286)*100</f>
        <v>2.4475524475524475</v>
      </c>
    </row>
    <row r="35" spans="2:7" x14ac:dyDescent="0.2">
      <c r="B35" s="30"/>
      <c r="C35" s="27" t="s">
        <v>48</v>
      </c>
      <c r="D35" s="27">
        <f t="shared" si="2"/>
        <v>8.3333333333333321</v>
      </c>
      <c r="E35" s="27">
        <f t="shared" si="2"/>
        <v>15</v>
      </c>
      <c r="F35" s="27">
        <f t="shared" si="3"/>
        <v>2</v>
      </c>
      <c r="G35" s="27">
        <f t="shared" si="5"/>
        <v>3.4965034965034967</v>
      </c>
    </row>
    <row r="36" spans="2:7" x14ac:dyDescent="0.2">
      <c r="B36" s="30"/>
      <c r="C36" s="27" t="s">
        <v>49</v>
      </c>
      <c r="D36" s="27">
        <f t="shared" si="2"/>
        <v>0</v>
      </c>
      <c r="E36" s="27">
        <f t="shared" si="2"/>
        <v>0</v>
      </c>
      <c r="F36" s="27">
        <f t="shared" si="3"/>
        <v>0</v>
      </c>
      <c r="G36" s="27">
        <f t="shared" si="5"/>
        <v>0</v>
      </c>
    </row>
    <row r="37" spans="2:7" x14ac:dyDescent="0.2">
      <c r="B37" s="30"/>
      <c r="C37" s="27" t="s">
        <v>50</v>
      </c>
      <c r="D37" s="27">
        <f t="shared" si="2"/>
        <v>6.666666666666667</v>
      </c>
      <c r="E37" s="27">
        <f t="shared" si="2"/>
        <v>3.3333333333333335</v>
      </c>
      <c r="F37" s="27">
        <f t="shared" si="3"/>
        <v>2</v>
      </c>
      <c r="G37" s="27">
        <f t="shared" si="5"/>
        <v>3.1468531468531471</v>
      </c>
    </row>
    <row r="38" spans="2:7" x14ac:dyDescent="0.2">
      <c r="B38" s="30"/>
      <c r="C38" s="27" t="s">
        <v>51</v>
      </c>
      <c r="D38" s="27">
        <f t="shared" si="2"/>
        <v>21.666666666666668</v>
      </c>
      <c r="E38" s="27">
        <f t="shared" si="2"/>
        <v>16.666666666666664</v>
      </c>
      <c r="F38" s="27">
        <f t="shared" si="3"/>
        <v>18</v>
      </c>
      <c r="G38" s="27">
        <f t="shared" si="5"/>
        <v>11.538461538461538</v>
      </c>
    </row>
    <row r="39" spans="2:7" x14ac:dyDescent="0.2">
      <c r="B39" s="29" t="s">
        <v>53</v>
      </c>
      <c r="C39" s="26" t="s">
        <v>47</v>
      </c>
      <c r="D39" s="26">
        <f t="shared" si="2"/>
        <v>6.666666666666667</v>
      </c>
      <c r="E39" s="26">
        <f t="shared" si="2"/>
        <v>1.6666666666666667</v>
      </c>
      <c r="F39" s="26">
        <f t="shared" si="3"/>
        <v>2</v>
      </c>
      <c r="G39" s="26">
        <f t="shared" si="5"/>
        <v>2.4475524475524475</v>
      </c>
    </row>
    <row r="40" spans="2:7" x14ac:dyDescent="0.2">
      <c r="B40" s="29"/>
      <c r="C40" s="26" t="s">
        <v>48</v>
      </c>
      <c r="D40" s="26">
        <f t="shared" si="2"/>
        <v>10</v>
      </c>
      <c r="E40" s="26">
        <f t="shared" si="2"/>
        <v>0</v>
      </c>
      <c r="F40" s="26">
        <f t="shared" si="3"/>
        <v>8</v>
      </c>
      <c r="G40" s="26">
        <f t="shared" si="5"/>
        <v>2.4475524475524475</v>
      </c>
    </row>
    <row r="41" spans="2:7" x14ac:dyDescent="0.2">
      <c r="B41" s="29"/>
      <c r="C41" s="26" t="s">
        <v>49</v>
      </c>
      <c r="D41" s="26">
        <f t="shared" si="2"/>
        <v>0</v>
      </c>
      <c r="E41" s="26">
        <f t="shared" si="2"/>
        <v>0</v>
      </c>
      <c r="F41" s="26">
        <f t="shared" si="3"/>
        <v>0</v>
      </c>
      <c r="G41" s="26">
        <f t="shared" si="5"/>
        <v>0</v>
      </c>
    </row>
    <row r="42" spans="2:7" x14ac:dyDescent="0.2">
      <c r="B42" s="29"/>
      <c r="C42" s="26" t="s">
        <v>50</v>
      </c>
      <c r="D42" s="26">
        <f t="shared" si="2"/>
        <v>0</v>
      </c>
      <c r="E42" s="26">
        <f t="shared" si="2"/>
        <v>0</v>
      </c>
      <c r="F42" s="26">
        <f t="shared" si="3"/>
        <v>0</v>
      </c>
      <c r="G42" s="26">
        <f t="shared" si="5"/>
        <v>0.34965034965034963</v>
      </c>
    </row>
    <row r="43" spans="2:7" x14ac:dyDescent="0.2">
      <c r="B43" s="29"/>
      <c r="C43" s="26" t="s">
        <v>51</v>
      </c>
      <c r="D43" s="26">
        <f t="shared" si="2"/>
        <v>5</v>
      </c>
      <c r="E43" s="26">
        <f t="shared" si="2"/>
        <v>1.6666666666666667</v>
      </c>
      <c r="F43" s="26">
        <f t="shared" si="3"/>
        <v>2</v>
      </c>
      <c r="G43" s="26">
        <f t="shared" si="5"/>
        <v>3.4965034965034967</v>
      </c>
    </row>
    <row r="44" spans="2:7" x14ac:dyDescent="0.2">
      <c r="B44" s="30" t="s">
        <v>54</v>
      </c>
      <c r="C44" s="27" t="s">
        <v>47</v>
      </c>
      <c r="D44" s="27">
        <f t="shared" si="2"/>
        <v>0</v>
      </c>
      <c r="E44" s="27">
        <f t="shared" si="2"/>
        <v>0</v>
      </c>
      <c r="F44" s="27">
        <f t="shared" si="3"/>
        <v>0</v>
      </c>
      <c r="G44" s="27">
        <f t="shared" si="5"/>
        <v>0</v>
      </c>
    </row>
    <row r="45" spans="2:7" x14ac:dyDescent="0.2">
      <c r="B45" s="30"/>
      <c r="C45" s="27" t="s">
        <v>48</v>
      </c>
      <c r="D45" s="27">
        <f t="shared" ref="D45:E48" si="6">(D22/60)*100</f>
        <v>8.3333333333333321</v>
      </c>
      <c r="E45" s="27">
        <f t="shared" si="6"/>
        <v>0</v>
      </c>
      <c r="F45" s="27">
        <f t="shared" si="3"/>
        <v>6</v>
      </c>
      <c r="G45" s="27">
        <f t="shared" si="5"/>
        <v>0.69930069930069927</v>
      </c>
    </row>
    <row r="46" spans="2:7" x14ac:dyDescent="0.2">
      <c r="B46" s="30"/>
      <c r="C46" s="27" t="s">
        <v>49</v>
      </c>
      <c r="D46" s="27">
        <f t="shared" si="6"/>
        <v>0</v>
      </c>
      <c r="E46" s="27">
        <f t="shared" si="6"/>
        <v>0</v>
      </c>
      <c r="F46" s="27">
        <f t="shared" si="3"/>
        <v>0</v>
      </c>
      <c r="G46" s="27">
        <f t="shared" si="5"/>
        <v>0</v>
      </c>
    </row>
    <row r="47" spans="2:7" x14ac:dyDescent="0.2">
      <c r="B47" s="30"/>
      <c r="C47" s="27" t="s">
        <v>50</v>
      </c>
      <c r="D47" s="27">
        <f t="shared" si="6"/>
        <v>0</v>
      </c>
      <c r="E47" s="27">
        <f t="shared" si="6"/>
        <v>0</v>
      </c>
      <c r="F47" s="27">
        <f t="shared" si="3"/>
        <v>0</v>
      </c>
      <c r="G47" s="27">
        <f t="shared" si="5"/>
        <v>0</v>
      </c>
    </row>
    <row r="48" spans="2:7" x14ac:dyDescent="0.2">
      <c r="B48" s="30"/>
      <c r="C48" s="27" t="s">
        <v>51</v>
      </c>
      <c r="D48" s="27">
        <f t="shared" si="6"/>
        <v>5</v>
      </c>
      <c r="E48" s="27">
        <f t="shared" si="6"/>
        <v>1.6666666666666667</v>
      </c>
      <c r="F48" s="27">
        <f t="shared" si="3"/>
        <v>0</v>
      </c>
      <c r="G48" s="27">
        <f t="shared" si="5"/>
        <v>2.0979020979020979</v>
      </c>
    </row>
  </sheetData>
  <mergeCells count="10">
    <mergeCell ref="B29:B33"/>
    <mergeCell ref="B34:B38"/>
    <mergeCell ref="B39:B43"/>
    <mergeCell ref="B44:B48"/>
    <mergeCell ref="B4:G4"/>
    <mergeCell ref="B6:B10"/>
    <mergeCell ref="B11:B15"/>
    <mergeCell ref="B16:B20"/>
    <mergeCell ref="B21:B25"/>
    <mergeCell ref="B27:G2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A7EF8E-2FE7-254D-B5A8-804CD60A7A3E}">
  <dimension ref="A2:D16"/>
  <sheetViews>
    <sheetView tabSelected="1" workbookViewId="0">
      <selection activeCell="I12" sqref="I12"/>
    </sheetView>
  </sheetViews>
  <sheetFormatPr baseColWidth="10" defaultRowHeight="16" x14ac:dyDescent="0.2"/>
  <cols>
    <col min="2" max="2" width="12.5" customWidth="1"/>
  </cols>
  <sheetData>
    <row r="2" spans="1:4" x14ac:dyDescent="0.2">
      <c r="A2" s="28" t="s">
        <v>28</v>
      </c>
      <c r="B2" s="34"/>
      <c r="C2" s="34"/>
      <c r="D2" s="34"/>
    </row>
    <row r="3" spans="1:4" ht="18" x14ac:dyDescent="0.2">
      <c r="A3" s="5"/>
      <c r="B3" s="13" t="s">
        <v>0</v>
      </c>
      <c r="C3" s="13" t="s">
        <v>1</v>
      </c>
      <c r="D3" s="13" t="s">
        <v>2</v>
      </c>
    </row>
    <row r="4" spans="1:4" x14ac:dyDescent="0.2">
      <c r="A4" s="57" t="s">
        <v>29</v>
      </c>
      <c r="B4" s="5">
        <v>2500000</v>
      </c>
      <c r="C4" s="5">
        <v>5000</v>
      </c>
      <c r="D4" s="5">
        <v>48750000</v>
      </c>
    </row>
    <row r="5" spans="1:4" x14ac:dyDescent="0.2">
      <c r="A5" s="57" t="s">
        <v>30</v>
      </c>
      <c r="B5" s="5">
        <v>1417418</v>
      </c>
      <c r="C5" s="5">
        <v>5000</v>
      </c>
      <c r="D5" s="5">
        <v>18071040</v>
      </c>
    </row>
    <row r="6" spans="1:4" x14ac:dyDescent="0.2">
      <c r="A6" s="5"/>
      <c r="B6" s="5"/>
      <c r="C6" s="5"/>
      <c r="D6" s="5"/>
    </row>
    <row r="7" spans="1:4" x14ac:dyDescent="0.2">
      <c r="A7" s="5"/>
      <c r="B7" s="5"/>
      <c r="C7" s="5"/>
      <c r="D7" s="5"/>
    </row>
    <row r="8" spans="1:4" x14ac:dyDescent="0.2">
      <c r="A8" s="5"/>
      <c r="B8" s="5"/>
      <c r="C8" s="5"/>
      <c r="D8" s="5"/>
    </row>
    <row r="9" spans="1:4" x14ac:dyDescent="0.2">
      <c r="A9" s="5"/>
      <c r="B9" s="5"/>
      <c r="C9" s="5"/>
      <c r="D9" s="5"/>
    </row>
    <row r="10" spans="1:4" ht="18" x14ac:dyDescent="0.2">
      <c r="A10" s="5"/>
      <c r="B10" s="13" t="s">
        <v>0</v>
      </c>
      <c r="C10" s="13" t="s">
        <v>1</v>
      </c>
      <c r="D10" s="13" t="s">
        <v>2</v>
      </c>
    </row>
    <row r="11" spans="1:4" x14ac:dyDescent="0.2">
      <c r="A11" s="50" t="s">
        <v>29</v>
      </c>
      <c r="B11" s="48">
        <v>51.76</v>
      </c>
      <c r="C11" s="48">
        <v>68372.929999999993</v>
      </c>
      <c r="D11" s="48">
        <v>67.94</v>
      </c>
    </row>
    <row r="12" spans="1:4" x14ac:dyDescent="0.2">
      <c r="A12" s="50" t="s">
        <v>30</v>
      </c>
      <c r="B12" s="48">
        <v>61.63</v>
      </c>
      <c r="C12" s="48">
        <v>12719.91</v>
      </c>
      <c r="D12" s="48">
        <v>16.46</v>
      </c>
    </row>
    <row r="13" spans="1:4" x14ac:dyDescent="0.2">
      <c r="A13" s="34"/>
      <c r="B13" s="34"/>
      <c r="C13" s="34"/>
      <c r="D13" s="34"/>
    </row>
    <row r="14" spans="1:4" x14ac:dyDescent="0.2">
      <c r="A14" s="34"/>
      <c r="B14" s="34"/>
      <c r="C14" s="34"/>
      <c r="D14" s="34"/>
    </row>
    <row r="15" spans="1:4" x14ac:dyDescent="0.2">
      <c r="A15" s="34"/>
      <c r="B15" s="34"/>
      <c r="C15" s="34"/>
      <c r="D15" s="34"/>
    </row>
    <row r="16" spans="1:4" x14ac:dyDescent="0.2">
      <c r="A16" s="34"/>
      <c r="B16" s="34"/>
      <c r="C16" s="34"/>
      <c r="D16" s="3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Fig. 2</vt:lpstr>
      <vt:lpstr>Fig. 3</vt:lpstr>
      <vt:lpstr>Fig. 4</vt:lpstr>
      <vt:lpstr>Fig. 5</vt:lpstr>
      <vt:lpstr>Fig. 6</vt:lpstr>
      <vt:lpstr>Fig. S1</vt:lpstr>
      <vt:lpstr>Fig. S2</vt:lpstr>
      <vt:lpstr>Fig. S3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Lanying Du</dc:creator>
  <cp:lastModifiedBy>Microsoft word user</cp:lastModifiedBy>
  <dcterms:created xsi:type="dcterms:W3CDTF">2023-12-15T20:14:44Z</dcterms:created>
  <dcterms:modified xsi:type="dcterms:W3CDTF">2023-12-19T05:40:30Z</dcterms:modified>
</cp:coreProperties>
</file>