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cc-my.sharepoint.com/personal/chengj1_mskcc_org/Documents/Jin' Files/Ongoing paper writting (3)/Final Submission 2/"/>
    </mc:Choice>
  </mc:AlternateContent>
  <xr:revisionPtr revIDLastSave="42" documentId="8_{B511D812-F706-4C5E-9A69-44F4203A5945}" xr6:coauthVersionLast="47" xr6:coauthVersionMax="47" xr10:uidLastSave="{1094F023-56A7-4323-A9F8-6E14B5F2869C}"/>
  <bookViews>
    <workbookView xWindow="-108" yWindow="-108" windowWidth="30936" windowHeight="16776" xr2:uid="{972C7865-1372-1C44-B6D8-0A8456D0BED2}"/>
  </bookViews>
  <sheets>
    <sheet name="Fig. 1" sheetId="1" r:id="rId1"/>
    <sheet name="Fig. 2B" sheetId="2" r:id="rId2"/>
    <sheet name="Fig. 3B" sheetId="3" r:id="rId3"/>
    <sheet name="Fig. 4B " sheetId="4" r:id="rId4"/>
    <sheet name="Fig. 5B" sheetId="5" r:id="rId5"/>
    <sheet name="Fig. 6B" sheetId="6" r:id="rId6"/>
    <sheet name="Fig. 7B" sheetId="7" r:id="rId7"/>
    <sheet name="Fig. 7C" sheetId="8" r:id="rId8"/>
    <sheet name="Suppl. Fig. 1A" sheetId="9" r:id="rId9"/>
    <sheet name="Suppl. Fig. 1B" sheetId="10" r:id="rId10"/>
    <sheet name="Suppl. Fig. 1D" sheetId="12" r:id="rId11"/>
    <sheet name="Suppl. Fig. 2B" sheetId="13" r:id="rId12"/>
    <sheet name="Suppl. Fig. 3B" sheetId="14" r:id="rId13"/>
    <sheet name="Suppl. Fig. 3C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5" i="7" l="1"/>
  <c r="R1053" i="1" l="1"/>
  <c r="I1053" i="1"/>
  <c r="C1053" i="1"/>
  <c r="T1052" i="1"/>
  <c r="S1052" i="1"/>
  <c r="R1052" i="1"/>
  <c r="Q1052" i="1"/>
  <c r="P1052" i="1"/>
  <c r="N1052" i="1"/>
  <c r="L1052" i="1"/>
  <c r="O1051" i="1"/>
  <c r="M1053" i="1" s="1"/>
  <c r="R1044" i="1"/>
  <c r="I1044" i="1"/>
  <c r="C1044" i="1"/>
  <c r="T1043" i="1"/>
  <c r="S1043" i="1"/>
  <c r="R1043" i="1"/>
  <c r="Q1043" i="1"/>
  <c r="P1043" i="1"/>
  <c r="N1043" i="1"/>
  <c r="L1043" i="1"/>
  <c r="O1042" i="1"/>
  <c r="M1044" i="1" s="1"/>
  <c r="R1035" i="1"/>
  <c r="C1035" i="1"/>
  <c r="T1034" i="1"/>
  <c r="S1034" i="1"/>
  <c r="R1034" i="1"/>
  <c r="Q1034" i="1"/>
  <c r="P1034" i="1"/>
  <c r="O1034" i="1"/>
  <c r="N1034" i="1"/>
  <c r="L1034" i="1"/>
  <c r="O1033" i="1"/>
  <c r="M1035" i="1" s="1"/>
  <c r="K1033" i="1"/>
  <c r="H1033" i="1"/>
  <c r="I1035" i="1" s="1"/>
  <c r="R1026" i="1"/>
  <c r="C1026" i="1"/>
  <c r="T1025" i="1"/>
  <c r="S1025" i="1"/>
  <c r="R1025" i="1"/>
  <c r="Q1025" i="1"/>
  <c r="P1025" i="1"/>
  <c r="N1025" i="1"/>
  <c r="L1025" i="1"/>
  <c r="O1024" i="1"/>
  <c r="M1024" i="1"/>
  <c r="M1026" i="1" s="1"/>
  <c r="K1024" i="1"/>
  <c r="K1025" i="1" s="1"/>
  <c r="J1024" i="1"/>
  <c r="J1025" i="1" s="1"/>
  <c r="I1024" i="1"/>
  <c r="H1024" i="1"/>
  <c r="H1025" i="1" s="1"/>
  <c r="R1017" i="1"/>
  <c r="C1017" i="1"/>
  <c r="T1016" i="1"/>
  <c r="S1016" i="1"/>
  <c r="R1016" i="1"/>
  <c r="Q1016" i="1"/>
  <c r="P1016" i="1"/>
  <c r="N1016" i="1"/>
  <c r="L1016" i="1"/>
  <c r="O1015" i="1"/>
  <c r="M1017" i="1" s="1"/>
  <c r="M1015" i="1"/>
  <c r="M1016" i="1" s="1"/>
  <c r="K1015" i="1"/>
  <c r="K1016" i="1" s="1"/>
  <c r="J1015" i="1"/>
  <c r="I1015" i="1"/>
  <c r="I1016" i="1" s="1"/>
  <c r="H1015" i="1"/>
  <c r="R1008" i="1"/>
  <c r="C1008" i="1"/>
  <c r="T1007" i="1"/>
  <c r="S1007" i="1"/>
  <c r="R1007" i="1"/>
  <c r="Q1007" i="1"/>
  <c r="P1007" i="1"/>
  <c r="N1007" i="1"/>
  <c r="L1007" i="1"/>
  <c r="O1006" i="1"/>
  <c r="M1006" i="1"/>
  <c r="K1006" i="1"/>
  <c r="J1006" i="1"/>
  <c r="J1007" i="1" s="1"/>
  <c r="I1006" i="1"/>
  <c r="H1006" i="1"/>
  <c r="R999" i="1"/>
  <c r="T998" i="1"/>
  <c r="S998" i="1"/>
  <c r="R998" i="1"/>
  <c r="Q998" i="1"/>
  <c r="P998" i="1"/>
  <c r="N998" i="1"/>
  <c r="L998" i="1"/>
  <c r="E998" i="1"/>
  <c r="O997" i="1"/>
  <c r="O998" i="1" s="1"/>
  <c r="M997" i="1"/>
  <c r="K997" i="1"/>
  <c r="K1007" i="1" s="1"/>
  <c r="J997" i="1"/>
  <c r="I997" i="1"/>
  <c r="I998" i="1" s="1"/>
  <c r="H997" i="1"/>
  <c r="G997" i="1"/>
  <c r="G998" i="1" s="1"/>
  <c r="F997" i="1"/>
  <c r="D997" i="1"/>
  <c r="D998" i="1" s="1"/>
  <c r="C997" i="1"/>
  <c r="R990" i="1"/>
  <c r="T989" i="1"/>
  <c r="S989" i="1"/>
  <c r="R989" i="1"/>
  <c r="Q989" i="1"/>
  <c r="P989" i="1"/>
  <c r="N989" i="1"/>
  <c r="L989" i="1"/>
  <c r="E989" i="1"/>
  <c r="O988" i="1"/>
  <c r="M988" i="1"/>
  <c r="M990" i="1" s="1"/>
  <c r="K988" i="1"/>
  <c r="K989" i="1" s="1"/>
  <c r="J988" i="1"/>
  <c r="J989" i="1" s="1"/>
  <c r="I988" i="1"/>
  <c r="H988" i="1"/>
  <c r="H989" i="1" s="1"/>
  <c r="G988" i="1"/>
  <c r="G989" i="1" s="1"/>
  <c r="F988" i="1"/>
  <c r="D988" i="1"/>
  <c r="C988" i="1"/>
  <c r="C989" i="1" s="1"/>
  <c r="R981" i="1"/>
  <c r="T980" i="1"/>
  <c r="S980" i="1"/>
  <c r="R980" i="1"/>
  <c r="Q980" i="1"/>
  <c r="P980" i="1"/>
  <c r="N980" i="1"/>
  <c r="L980" i="1"/>
  <c r="E980" i="1"/>
  <c r="O979" i="1"/>
  <c r="M979" i="1"/>
  <c r="K979" i="1"/>
  <c r="K980" i="1" s="1"/>
  <c r="J979" i="1"/>
  <c r="J980" i="1" s="1"/>
  <c r="I979" i="1"/>
  <c r="I980" i="1" s="1"/>
  <c r="H979" i="1"/>
  <c r="G979" i="1"/>
  <c r="G980" i="1" s="1"/>
  <c r="F979" i="1"/>
  <c r="D979" i="1"/>
  <c r="C979" i="1"/>
  <c r="R972" i="1"/>
  <c r="T971" i="1"/>
  <c r="S971" i="1"/>
  <c r="R971" i="1"/>
  <c r="Q971" i="1"/>
  <c r="P971" i="1"/>
  <c r="N971" i="1"/>
  <c r="L971" i="1"/>
  <c r="K971" i="1"/>
  <c r="E971" i="1"/>
  <c r="O970" i="1"/>
  <c r="M970" i="1"/>
  <c r="K970" i="1"/>
  <c r="J970" i="1"/>
  <c r="J971" i="1" s="1"/>
  <c r="I970" i="1"/>
  <c r="I971" i="1" s="1"/>
  <c r="H970" i="1"/>
  <c r="H971" i="1" s="1"/>
  <c r="G970" i="1"/>
  <c r="G971" i="1" s="1"/>
  <c r="F970" i="1"/>
  <c r="D970" i="1"/>
  <c r="C970" i="1"/>
  <c r="R963" i="1"/>
  <c r="T962" i="1"/>
  <c r="S962" i="1"/>
  <c r="R962" i="1"/>
  <c r="Q962" i="1"/>
  <c r="P962" i="1"/>
  <c r="L962" i="1"/>
  <c r="I962" i="1"/>
  <c r="E962" i="1"/>
  <c r="O961" i="1"/>
  <c r="M961" i="1"/>
  <c r="K961" i="1"/>
  <c r="K962" i="1" s="1"/>
  <c r="J961" i="1"/>
  <c r="J962" i="1" s="1"/>
  <c r="I961" i="1"/>
  <c r="H961" i="1"/>
  <c r="G961" i="1"/>
  <c r="F961" i="1"/>
  <c r="D961" i="1"/>
  <c r="C961" i="1"/>
  <c r="R954" i="1"/>
  <c r="T953" i="1"/>
  <c r="S953" i="1"/>
  <c r="R953" i="1"/>
  <c r="Q953" i="1"/>
  <c r="P953" i="1"/>
  <c r="L953" i="1"/>
  <c r="E953" i="1"/>
  <c r="O952" i="1"/>
  <c r="O953" i="1" s="1"/>
  <c r="N952" i="1"/>
  <c r="M952" i="1"/>
  <c r="K952" i="1"/>
  <c r="K953" i="1" s="1"/>
  <c r="J952" i="1"/>
  <c r="J953" i="1" s="1"/>
  <c r="I952" i="1"/>
  <c r="H952" i="1"/>
  <c r="G952" i="1"/>
  <c r="F952" i="1"/>
  <c r="F953" i="1" s="1"/>
  <c r="D952" i="1"/>
  <c r="C952" i="1"/>
  <c r="C953" i="1" s="1"/>
  <c r="R945" i="1"/>
  <c r="T944" i="1"/>
  <c r="S944" i="1"/>
  <c r="R944" i="1"/>
  <c r="Q944" i="1"/>
  <c r="P944" i="1"/>
  <c r="L944" i="1"/>
  <c r="E944" i="1"/>
  <c r="O943" i="1"/>
  <c r="N943" i="1"/>
  <c r="M943" i="1"/>
  <c r="K943" i="1"/>
  <c r="K944" i="1" s="1"/>
  <c r="J943" i="1"/>
  <c r="J944" i="1" s="1"/>
  <c r="I943" i="1"/>
  <c r="H943" i="1"/>
  <c r="G943" i="1"/>
  <c r="F943" i="1"/>
  <c r="D943" i="1"/>
  <c r="D944" i="1" s="1"/>
  <c r="C943" i="1"/>
  <c r="C944" i="1" s="1"/>
  <c r="R936" i="1"/>
  <c r="T935" i="1"/>
  <c r="Q935" i="1"/>
  <c r="O935" i="1"/>
  <c r="L935" i="1"/>
  <c r="E935" i="1"/>
  <c r="O934" i="1"/>
  <c r="N934" i="1"/>
  <c r="M934" i="1"/>
  <c r="K934" i="1"/>
  <c r="J934" i="1"/>
  <c r="I934" i="1"/>
  <c r="I935" i="1" s="1"/>
  <c r="H934" i="1"/>
  <c r="H935" i="1" s="1"/>
  <c r="G934" i="1"/>
  <c r="G935" i="1" s="1"/>
  <c r="F934" i="1"/>
  <c r="D934" i="1"/>
  <c r="C934" i="1"/>
  <c r="L926" i="1"/>
  <c r="S925" i="1"/>
  <c r="S926" i="1" s="1"/>
  <c r="R925" i="1"/>
  <c r="R935" i="1" s="1"/>
  <c r="P925" i="1"/>
  <c r="P935" i="1" s="1"/>
  <c r="O925" i="1"/>
  <c r="N925" i="1"/>
  <c r="M925" i="1"/>
  <c r="K925" i="1"/>
  <c r="K926" i="1" s="1"/>
  <c r="J925" i="1"/>
  <c r="I925" i="1"/>
  <c r="I926" i="1" s="1"/>
  <c r="H925" i="1"/>
  <c r="G925" i="1"/>
  <c r="G926" i="1" s="1"/>
  <c r="F925" i="1"/>
  <c r="D925" i="1"/>
  <c r="D935" i="1" s="1"/>
  <c r="C925" i="1"/>
  <c r="C926" i="1" s="1"/>
  <c r="Q917" i="1"/>
  <c r="T916" i="1"/>
  <c r="T926" i="1" s="1"/>
  <c r="S916" i="1"/>
  <c r="R916" i="1"/>
  <c r="R926" i="1" s="1"/>
  <c r="Q916" i="1"/>
  <c r="Q926" i="1" s="1"/>
  <c r="P916" i="1"/>
  <c r="P917" i="1" s="1"/>
  <c r="O916" i="1"/>
  <c r="N916" i="1"/>
  <c r="N917" i="1" s="1"/>
  <c r="M916" i="1"/>
  <c r="M917" i="1" s="1"/>
  <c r="L916" i="1"/>
  <c r="K916" i="1"/>
  <c r="J916" i="1"/>
  <c r="J926" i="1" s="1"/>
  <c r="I916" i="1"/>
  <c r="I917" i="1" s="1"/>
  <c r="H916" i="1"/>
  <c r="H917" i="1" s="1"/>
  <c r="G916" i="1"/>
  <c r="F916" i="1"/>
  <c r="F926" i="1" s="1"/>
  <c r="E916" i="1"/>
  <c r="E917" i="1" s="1"/>
  <c r="D916" i="1"/>
  <c r="C916" i="1"/>
  <c r="I908" i="1"/>
  <c r="T907" i="1"/>
  <c r="T908" i="1" s="1"/>
  <c r="S907" i="1"/>
  <c r="S908" i="1" s="1"/>
  <c r="R907" i="1"/>
  <c r="Q907" i="1"/>
  <c r="P907" i="1"/>
  <c r="P908" i="1" s="1"/>
  <c r="O907" i="1"/>
  <c r="O908" i="1" s="1"/>
  <c r="N907" i="1"/>
  <c r="N908" i="1" s="1"/>
  <c r="M907" i="1"/>
  <c r="M908" i="1" s="1"/>
  <c r="L907" i="1"/>
  <c r="K907" i="1"/>
  <c r="J907" i="1"/>
  <c r="I907" i="1"/>
  <c r="H907" i="1"/>
  <c r="I909" i="1" s="1"/>
  <c r="G907" i="1"/>
  <c r="G908" i="1" s="1"/>
  <c r="F907" i="1"/>
  <c r="F908" i="1" s="1"/>
  <c r="E907" i="1"/>
  <c r="E908" i="1" s="1"/>
  <c r="D907" i="1"/>
  <c r="D908" i="1" s="1"/>
  <c r="C907" i="1"/>
  <c r="N899" i="1"/>
  <c r="M899" i="1"/>
  <c r="T898" i="1"/>
  <c r="S898" i="1"/>
  <c r="R898" i="1"/>
  <c r="R899" i="1" s="1"/>
  <c r="Q898" i="1"/>
  <c r="Q908" i="1" s="1"/>
  <c r="P898" i="1"/>
  <c r="P899" i="1" s="1"/>
  <c r="O898" i="1"/>
  <c r="N898" i="1"/>
  <c r="M898" i="1"/>
  <c r="L898" i="1"/>
  <c r="K898" i="1"/>
  <c r="J898" i="1"/>
  <c r="J899" i="1" s="1"/>
  <c r="I898" i="1"/>
  <c r="I899" i="1" s="1"/>
  <c r="H898" i="1"/>
  <c r="H899" i="1" s="1"/>
  <c r="G898" i="1"/>
  <c r="F898" i="1"/>
  <c r="F899" i="1" s="1"/>
  <c r="E898" i="1"/>
  <c r="E899" i="1" s="1"/>
  <c r="D898" i="1"/>
  <c r="C898" i="1"/>
  <c r="Q890" i="1"/>
  <c r="I890" i="1"/>
  <c r="T889" i="1"/>
  <c r="T890" i="1" s="1"/>
  <c r="S889" i="1"/>
  <c r="S890" i="1" s="1"/>
  <c r="R889" i="1"/>
  <c r="Q889" i="1"/>
  <c r="P889" i="1"/>
  <c r="P890" i="1" s="1"/>
  <c r="O889" i="1"/>
  <c r="N889" i="1"/>
  <c r="M889" i="1"/>
  <c r="M890" i="1" s="1"/>
  <c r="L889" i="1"/>
  <c r="M891" i="1" s="1"/>
  <c r="K889" i="1"/>
  <c r="K890" i="1" s="1"/>
  <c r="J889" i="1"/>
  <c r="I889" i="1"/>
  <c r="H889" i="1"/>
  <c r="H890" i="1" s="1"/>
  <c r="G889" i="1"/>
  <c r="F889" i="1"/>
  <c r="F890" i="1" s="1"/>
  <c r="E889" i="1"/>
  <c r="E890" i="1" s="1"/>
  <c r="D889" i="1"/>
  <c r="D890" i="1" s="1"/>
  <c r="C889" i="1"/>
  <c r="Q881" i="1"/>
  <c r="T880" i="1"/>
  <c r="S880" i="1"/>
  <c r="R880" i="1"/>
  <c r="Q880" i="1"/>
  <c r="P880" i="1"/>
  <c r="P881" i="1" s="1"/>
  <c r="O880" i="1"/>
  <c r="N880" i="1"/>
  <c r="N890" i="1" s="1"/>
  <c r="M880" i="1"/>
  <c r="M881" i="1" s="1"/>
  <c r="L880" i="1"/>
  <c r="K880" i="1"/>
  <c r="J880" i="1"/>
  <c r="J881" i="1" s="1"/>
  <c r="I880" i="1"/>
  <c r="I881" i="1" s="1"/>
  <c r="H880" i="1"/>
  <c r="H881" i="1" s="1"/>
  <c r="G880" i="1"/>
  <c r="F880" i="1"/>
  <c r="F881" i="1" s="1"/>
  <c r="E880" i="1"/>
  <c r="E881" i="1" s="1"/>
  <c r="D880" i="1"/>
  <c r="C880" i="1"/>
  <c r="I872" i="1"/>
  <c r="T871" i="1"/>
  <c r="T872" i="1" s="1"/>
  <c r="S871" i="1"/>
  <c r="R871" i="1"/>
  <c r="Q871" i="1"/>
  <c r="P871" i="1"/>
  <c r="P872" i="1" s="1"/>
  <c r="O871" i="1"/>
  <c r="O872" i="1" s="1"/>
  <c r="N871" i="1"/>
  <c r="N872" i="1" s="1"/>
  <c r="M871" i="1"/>
  <c r="M872" i="1" s="1"/>
  <c r="L871" i="1"/>
  <c r="K871" i="1"/>
  <c r="J871" i="1"/>
  <c r="I871" i="1"/>
  <c r="H871" i="1"/>
  <c r="I873" i="1" s="1"/>
  <c r="G871" i="1"/>
  <c r="G872" i="1" s="1"/>
  <c r="F871" i="1"/>
  <c r="F872" i="1" s="1"/>
  <c r="E871" i="1"/>
  <c r="E872" i="1" s="1"/>
  <c r="D871" i="1"/>
  <c r="D872" i="1" s="1"/>
  <c r="C871" i="1"/>
  <c r="N863" i="1"/>
  <c r="M863" i="1"/>
  <c r="T862" i="1"/>
  <c r="S862" i="1"/>
  <c r="R862" i="1"/>
  <c r="R863" i="1" s="1"/>
  <c r="Q862" i="1"/>
  <c r="Q872" i="1" s="1"/>
  <c r="P862" i="1"/>
  <c r="P863" i="1" s="1"/>
  <c r="O862" i="1"/>
  <c r="N862" i="1"/>
  <c r="M862" i="1"/>
  <c r="L862" i="1"/>
  <c r="K862" i="1"/>
  <c r="J862" i="1"/>
  <c r="J863" i="1" s="1"/>
  <c r="I862" i="1"/>
  <c r="I863" i="1" s="1"/>
  <c r="H862" i="1"/>
  <c r="H863" i="1" s="1"/>
  <c r="G862" i="1"/>
  <c r="F862" i="1"/>
  <c r="F863" i="1" s="1"/>
  <c r="E862" i="1"/>
  <c r="E863" i="1" s="1"/>
  <c r="D862" i="1"/>
  <c r="C862" i="1"/>
  <c r="T853" i="1"/>
  <c r="T854" i="1" s="1"/>
  <c r="S853" i="1"/>
  <c r="R853" i="1"/>
  <c r="R854" i="1" s="1"/>
  <c r="Q853" i="1"/>
  <c r="P853" i="1"/>
  <c r="O853" i="1"/>
  <c r="N853" i="1"/>
  <c r="M853" i="1"/>
  <c r="L853" i="1"/>
  <c r="M855" i="1" s="1"/>
  <c r="K853" i="1"/>
  <c r="J853" i="1"/>
  <c r="J854" i="1" s="1"/>
  <c r="I853" i="1"/>
  <c r="H853" i="1"/>
  <c r="G853" i="1"/>
  <c r="F853" i="1"/>
  <c r="E853" i="1"/>
  <c r="D853" i="1"/>
  <c r="D854" i="1" s="1"/>
  <c r="C853" i="1"/>
  <c r="T844" i="1"/>
  <c r="S844" i="1"/>
  <c r="R846" i="1" s="1"/>
  <c r="R844" i="1"/>
  <c r="Q844" i="1"/>
  <c r="Q854" i="1" s="1"/>
  <c r="P844" i="1"/>
  <c r="O844" i="1"/>
  <c r="N844" i="1"/>
  <c r="N854" i="1" s="1"/>
  <c r="M844" i="1"/>
  <c r="M854" i="1" s="1"/>
  <c r="L844" i="1"/>
  <c r="K844" i="1"/>
  <c r="J844" i="1"/>
  <c r="I844" i="1"/>
  <c r="I854" i="1" s="1"/>
  <c r="H844" i="1"/>
  <c r="G844" i="1"/>
  <c r="F844" i="1"/>
  <c r="F854" i="1" s="1"/>
  <c r="E844" i="1"/>
  <c r="E854" i="1" s="1"/>
  <c r="D844" i="1"/>
  <c r="C844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C21" i="1"/>
  <c r="C22" i="1" s="1"/>
  <c r="D21" i="1"/>
  <c r="E21" i="1"/>
  <c r="F21" i="1"/>
  <c r="G21" i="1"/>
  <c r="H21" i="1"/>
  <c r="I21" i="1"/>
  <c r="I22" i="1" s="1"/>
  <c r="J21" i="1"/>
  <c r="K21" i="1"/>
  <c r="K22" i="1" s="1"/>
  <c r="L21" i="1"/>
  <c r="M21" i="1"/>
  <c r="N21" i="1"/>
  <c r="O21" i="1"/>
  <c r="P21" i="1"/>
  <c r="Q21" i="1"/>
  <c r="Q22" i="1" s="1"/>
  <c r="R21" i="1"/>
  <c r="S21" i="1"/>
  <c r="S22" i="1" s="1"/>
  <c r="T21" i="1"/>
  <c r="U21" i="1"/>
  <c r="V21" i="1"/>
  <c r="W21" i="1"/>
  <c r="X21" i="1"/>
  <c r="Y21" i="1"/>
  <c r="Y22" i="1" s="1"/>
  <c r="Z21" i="1"/>
  <c r="AA21" i="1"/>
  <c r="AA22" i="1" s="1"/>
  <c r="C30" i="1"/>
  <c r="D30" i="1"/>
  <c r="E30" i="1"/>
  <c r="F30" i="1"/>
  <c r="G30" i="1"/>
  <c r="H30" i="1"/>
  <c r="I30" i="1"/>
  <c r="J30" i="1"/>
  <c r="J31" i="1" s="1"/>
  <c r="K30" i="1"/>
  <c r="L30" i="1"/>
  <c r="M30" i="1"/>
  <c r="N30" i="1"/>
  <c r="O30" i="1"/>
  <c r="P30" i="1"/>
  <c r="Q30" i="1"/>
  <c r="R30" i="1"/>
  <c r="R31" i="1" s="1"/>
  <c r="S30" i="1"/>
  <c r="T30" i="1"/>
  <c r="U30" i="1"/>
  <c r="V30" i="1"/>
  <c r="W30" i="1"/>
  <c r="X30" i="1"/>
  <c r="Y30" i="1"/>
  <c r="Z30" i="1"/>
  <c r="Z31" i="1" s="1"/>
  <c r="AA30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Q49" i="1" s="1"/>
  <c r="R48" i="1"/>
  <c r="S48" i="1"/>
  <c r="T48" i="1"/>
  <c r="U48" i="1"/>
  <c r="V48" i="1"/>
  <c r="W48" i="1"/>
  <c r="X48" i="1"/>
  <c r="Y48" i="1"/>
  <c r="Z48" i="1"/>
  <c r="AA48" i="1"/>
  <c r="C57" i="1"/>
  <c r="D57" i="1"/>
  <c r="E57" i="1"/>
  <c r="F57" i="1"/>
  <c r="G57" i="1"/>
  <c r="H57" i="1"/>
  <c r="I57" i="1"/>
  <c r="J57" i="1"/>
  <c r="K57" i="1"/>
  <c r="L57" i="1"/>
  <c r="L67" i="1" s="1"/>
  <c r="M57" i="1"/>
  <c r="N57" i="1"/>
  <c r="O57" i="1"/>
  <c r="O58" i="1" s="1"/>
  <c r="P57" i="1"/>
  <c r="Q57" i="1"/>
  <c r="Q67" i="1" s="1"/>
  <c r="R57" i="1"/>
  <c r="S57" i="1"/>
  <c r="T57" i="1"/>
  <c r="U57" i="1"/>
  <c r="V57" i="1"/>
  <c r="W57" i="1"/>
  <c r="W58" i="1" s="1"/>
  <c r="X57" i="1"/>
  <c r="Y57" i="1"/>
  <c r="Y67" i="1" s="1"/>
  <c r="Z57" i="1"/>
  <c r="AA57" i="1"/>
  <c r="C66" i="1"/>
  <c r="D66" i="1"/>
  <c r="E66" i="1"/>
  <c r="F66" i="1"/>
  <c r="G66" i="1"/>
  <c r="H66" i="1"/>
  <c r="I66" i="1"/>
  <c r="J66" i="1"/>
  <c r="J76" i="1" s="1"/>
  <c r="K66" i="1"/>
  <c r="M66" i="1"/>
  <c r="N66" i="1"/>
  <c r="N76" i="1" s="1"/>
  <c r="O66" i="1"/>
  <c r="P66" i="1"/>
  <c r="P76" i="1" s="1"/>
  <c r="R66" i="1"/>
  <c r="R76" i="1" s="1"/>
  <c r="S66" i="1"/>
  <c r="U66" i="1"/>
  <c r="V66" i="1"/>
  <c r="W66" i="1"/>
  <c r="X66" i="1"/>
  <c r="Z66" i="1"/>
  <c r="Z76" i="1" s="1"/>
  <c r="AA66" i="1"/>
  <c r="AA76" i="1" s="1"/>
  <c r="C75" i="1"/>
  <c r="D75" i="1"/>
  <c r="F75" i="1"/>
  <c r="F76" i="1" s="1"/>
  <c r="G75" i="1"/>
  <c r="H75" i="1"/>
  <c r="I75" i="1"/>
  <c r="K75" i="1"/>
  <c r="M75" i="1"/>
  <c r="M85" i="1" s="1"/>
  <c r="O75" i="1"/>
  <c r="S75" i="1"/>
  <c r="S85" i="1" s="1"/>
  <c r="U75" i="1"/>
  <c r="V75" i="1"/>
  <c r="W75" i="1"/>
  <c r="W85" i="1" s="1"/>
  <c r="X75" i="1"/>
  <c r="X85" i="1" s="1"/>
  <c r="L76" i="1"/>
  <c r="Q76" i="1"/>
  <c r="T76" i="1"/>
  <c r="Y76" i="1"/>
  <c r="C84" i="1"/>
  <c r="D84" i="1"/>
  <c r="F84" i="1"/>
  <c r="G84" i="1"/>
  <c r="I84" i="1"/>
  <c r="H86" i="1" s="1"/>
  <c r="U84" i="1"/>
  <c r="V84" i="1"/>
  <c r="J85" i="1"/>
  <c r="L85" i="1"/>
  <c r="N85" i="1"/>
  <c r="P85" i="1"/>
  <c r="Q85" i="1"/>
  <c r="R85" i="1"/>
  <c r="T85" i="1"/>
  <c r="Y85" i="1"/>
  <c r="Z85" i="1"/>
  <c r="AA85" i="1"/>
  <c r="M86" i="1"/>
  <c r="W86" i="1"/>
  <c r="C93" i="1"/>
  <c r="D93" i="1"/>
  <c r="F93" i="1"/>
  <c r="G93" i="1"/>
  <c r="I93" i="1"/>
  <c r="H95" i="1" s="1"/>
  <c r="U93" i="1"/>
  <c r="U103" i="1" s="1"/>
  <c r="H94" i="1"/>
  <c r="J94" i="1"/>
  <c r="K94" i="1"/>
  <c r="L94" i="1"/>
  <c r="M94" i="1"/>
  <c r="N94" i="1"/>
  <c r="O94" i="1"/>
  <c r="P94" i="1"/>
  <c r="Q94" i="1"/>
  <c r="R94" i="1"/>
  <c r="S94" i="1"/>
  <c r="T94" i="1"/>
  <c r="W94" i="1"/>
  <c r="X94" i="1"/>
  <c r="Y94" i="1"/>
  <c r="Z94" i="1"/>
  <c r="AA94" i="1"/>
  <c r="M95" i="1"/>
  <c r="W95" i="1"/>
  <c r="D102" i="1"/>
  <c r="F102" i="1"/>
  <c r="G102" i="1"/>
  <c r="I102" i="1"/>
  <c r="H103" i="1"/>
  <c r="J103" i="1"/>
  <c r="K103" i="1"/>
  <c r="L103" i="1"/>
  <c r="M103" i="1"/>
  <c r="N103" i="1"/>
  <c r="O103" i="1"/>
  <c r="P103" i="1"/>
  <c r="Q103" i="1"/>
  <c r="R103" i="1"/>
  <c r="S103" i="1"/>
  <c r="T103" i="1"/>
  <c r="V103" i="1"/>
  <c r="W103" i="1"/>
  <c r="X103" i="1"/>
  <c r="Y103" i="1"/>
  <c r="Z103" i="1"/>
  <c r="AA103" i="1"/>
  <c r="M104" i="1"/>
  <c r="R104" i="1"/>
  <c r="W104" i="1"/>
  <c r="D111" i="1"/>
  <c r="D112" i="1" s="1"/>
  <c r="F111" i="1"/>
  <c r="I111" i="1"/>
  <c r="H113" i="1" s="1"/>
  <c r="H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M113" i="1"/>
  <c r="R113" i="1"/>
  <c r="W113" i="1"/>
  <c r="F120" i="1"/>
  <c r="H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H122" i="1"/>
  <c r="M122" i="1"/>
  <c r="R122" i="1"/>
  <c r="W122" i="1"/>
  <c r="H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C131" i="1"/>
  <c r="H131" i="1"/>
  <c r="M131" i="1"/>
  <c r="R131" i="1"/>
  <c r="W131" i="1"/>
  <c r="H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C140" i="1"/>
  <c r="H140" i="1"/>
  <c r="M140" i="1"/>
  <c r="R140" i="1"/>
  <c r="W140" i="1"/>
  <c r="H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C149" i="1"/>
  <c r="H149" i="1"/>
  <c r="M149" i="1"/>
  <c r="R149" i="1"/>
  <c r="W149" i="1"/>
  <c r="H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C158" i="1"/>
  <c r="H158" i="1"/>
  <c r="M158" i="1"/>
  <c r="R158" i="1"/>
  <c r="W158" i="1"/>
  <c r="H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C167" i="1"/>
  <c r="H167" i="1"/>
  <c r="M167" i="1"/>
  <c r="R167" i="1"/>
  <c r="W167" i="1"/>
  <c r="H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C176" i="1"/>
  <c r="H176" i="1"/>
  <c r="M176" i="1"/>
  <c r="R176" i="1"/>
  <c r="W176" i="1"/>
  <c r="H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C185" i="1"/>
  <c r="H185" i="1"/>
  <c r="M185" i="1"/>
  <c r="R185" i="1"/>
  <c r="W185" i="1"/>
  <c r="H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C194" i="1"/>
  <c r="H194" i="1"/>
  <c r="M194" i="1"/>
  <c r="R194" i="1"/>
  <c r="W19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N926" i="1" l="1"/>
  <c r="H854" i="1"/>
  <c r="P854" i="1"/>
  <c r="C864" i="1"/>
  <c r="K863" i="1"/>
  <c r="S863" i="1"/>
  <c r="G881" i="1"/>
  <c r="O881" i="1"/>
  <c r="C900" i="1"/>
  <c r="K899" i="1"/>
  <c r="S899" i="1"/>
  <c r="G917" i="1"/>
  <c r="O917" i="1"/>
  <c r="O926" i="1"/>
  <c r="J935" i="1"/>
  <c r="F944" i="1"/>
  <c r="O944" i="1"/>
  <c r="G962" i="1"/>
  <c r="H962" i="1"/>
  <c r="C980" i="1"/>
  <c r="M981" i="1"/>
  <c r="D989" i="1"/>
  <c r="O989" i="1"/>
  <c r="F998" i="1"/>
  <c r="J1016" i="1"/>
  <c r="F917" i="1"/>
  <c r="D863" i="1"/>
  <c r="M864" i="1"/>
  <c r="T863" i="1"/>
  <c r="Q863" i="1"/>
  <c r="J872" i="1"/>
  <c r="R872" i="1"/>
  <c r="I882" i="1"/>
  <c r="D899" i="1"/>
  <c r="M900" i="1"/>
  <c r="T899" i="1"/>
  <c r="Q899" i="1"/>
  <c r="J908" i="1"/>
  <c r="R908" i="1"/>
  <c r="I918" i="1"/>
  <c r="G944" i="1"/>
  <c r="H953" i="1"/>
  <c r="C972" i="1"/>
  <c r="M972" i="1"/>
  <c r="D980" i="1"/>
  <c r="O980" i="1"/>
  <c r="F989" i="1"/>
  <c r="M1008" i="1"/>
  <c r="O1043" i="1"/>
  <c r="G854" i="1"/>
  <c r="O854" i="1"/>
  <c r="C873" i="1"/>
  <c r="K872" i="1"/>
  <c r="S872" i="1"/>
  <c r="G890" i="1"/>
  <c r="O890" i="1"/>
  <c r="C909" i="1"/>
  <c r="K908" i="1"/>
  <c r="H944" i="1"/>
  <c r="I954" i="1"/>
  <c r="I953" i="1"/>
  <c r="D971" i="1"/>
  <c r="O971" i="1"/>
  <c r="F980" i="1"/>
  <c r="H998" i="1"/>
  <c r="O1007" i="1"/>
  <c r="H1034" i="1"/>
  <c r="I855" i="1"/>
  <c r="M873" i="1"/>
  <c r="R882" i="1"/>
  <c r="N881" i="1"/>
  <c r="I891" i="1"/>
  <c r="M909" i="1"/>
  <c r="N944" i="1"/>
  <c r="S935" i="1"/>
  <c r="I944" i="1"/>
  <c r="F971" i="1"/>
  <c r="I989" i="1"/>
  <c r="J998" i="1"/>
  <c r="C846" i="1"/>
  <c r="M846" i="1"/>
  <c r="G863" i="1"/>
  <c r="O863" i="1"/>
  <c r="C882" i="1"/>
  <c r="K881" i="1"/>
  <c r="S881" i="1"/>
  <c r="G899" i="1"/>
  <c r="O899" i="1"/>
  <c r="C918" i="1"/>
  <c r="K917" i="1"/>
  <c r="S917" i="1"/>
  <c r="D926" i="1"/>
  <c r="F935" i="1"/>
  <c r="C962" i="1"/>
  <c r="M963" i="1"/>
  <c r="H980" i="1"/>
  <c r="K998" i="1"/>
  <c r="O1025" i="1"/>
  <c r="I864" i="1"/>
  <c r="D881" i="1"/>
  <c r="M882" i="1"/>
  <c r="T881" i="1"/>
  <c r="J890" i="1"/>
  <c r="R890" i="1"/>
  <c r="I900" i="1"/>
  <c r="D917" i="1"/>
  <c r="M918" i="1"/>
  <c r="T917" i="1"/>
  <c r="E926" i="1"/>
  <c r="C935" i="1"/>
  <c r="D962" i="1"/>
  <c r="O962" i="1"/>
  <c r="H1007" i="1"/>
  <c r="C855" i="1"/>
  <c r="K854" i="1"/>
  <c r="S854" i="1"/>
  <c r="H872" i="1"/>
  <c r="C891" i="1"/>
  <c r="H908" i="1"/>
  <c r="M926" i="1"/>
  <c r="C945" i="1"/>
  <c r="M945" i="1"/>
  <c r="C954" i="1"/>
  <c r="M954" i="1"/>
  <c r="F962" i="1"/>
  <c r="C998" i="1"/>
  <c r="M999" i="1"/>
  <c r="I1007" i="1"/>
  <c r="I1017" i="1"/>
  <c r="M1025" i="1"/>
  <c r="O1052" i="1"/>
  <c r="R900" i="1"/>
  <c r="R909" i="1"/>
  <c r="C927" i="1"/>
  <c r="C936" i="1"/>
  <c r="C971" i="1"/>
  <c r="C854" i="1"/>
  <c r="C863" i="1"/>
  <c r="C872" i="1"/>
  <c r="C881" i="1"/>
  <c r="C890" i="1"/>
  <c r="C899" i="1"/>
  <c r="C908" i="1"/>
  <c r="C917" i="1"/>
  <c r="M927" i="1"/>
  <c r="N935" i="1"/>
  <c r="I936" i="1"/>
  <c r="M944" i="1"/>
  <c r="D953" i="1"/>
  <c r="M1007" i="1"/>
  <c r="R855" i="1"/>
  <c r="R873" i="1"/>
  <c r="R891" i="1"/>
  <c r="R881" i="1"/>
  <c r="L854" i="1"/>
  <c r="L863" i="1"/>
  <c r="L872" i="1"/>
  <c r="L881" i="1"/>
  <c r="L890" i="1"/>
  <c r="L899" i="1"/>
  <c r="L908" i="1"/>
  <c r="L917" i="1"/>
  <c r="H926" i="1"/>
  <c r="P926" i="1"/>
  <c r="R927" i="1"/>
  <c r="M936" i="1"/>
  <c r="I945" i="1"/>
  <c r="M953" i="1"/>
  <c r="M962" i="1"/>
  <c r="C963" i="1"/>
  <c r="M971" i="1"/>
  <c r="M980" i="1"/>
  <c r="C981" i="1"/>
  <c r="M989" i="1"/>
  <c r="C990" i="1"/>
  <c r="M998" i="1"/>
  <c r="C999" i="1"/>
  <c r="I1008" i="1"/>
  <c r="O1016" i="1"/>
  <c r="R864" i="1"/>
  <c r="K935" i="1"/>
  <c r="J917" i="1"/>
  <c r="R917" i="1"/>
  <c r="M935" i="1"/>
  <c r="N953" i="1"/>
  <c r="N962" i="1"/>
  <c r="I963" i="1"/>
  <c r="I972" i="1"/>
  <c r="I981" i="1"/>
  <c r="I990" i="1"/>
  <c r="I999" i="1"/>
  <c r="H1016" i="1"/>
  <c r="I1025" i="1"/>
  <c r="R918" i="1"/>
  <c r="K1034" i="1"/>
  <c r="I1026" i="1"/>
  <c r="I846" i="1"/>
  <c r="G953" i="1"/>
  <c r="I927" i="1"/>
  <c r="R58" i="1"/>
  <c r="M40" i="1"/>
  <c r="M77" i="1"/>
  <c r="V85" i="1"/>
  <c r="C76" i="1"/>
  <c r="I49" i="1"/>
  <c r="L58" i="1"/>
  <c r="I58" i="1"/>
  <c r="R95" i="1"/>
  <c r="D67" i="1"/>
  <c r="I76" i="1"/>
  <c r="AA49" i="1"/>
  <c r="S49" i="1"/>
  <c r="K49" i="1"/>
  <c r="C49" i="1"/>
  <c r="T40" i="1"/>
  <c r="D40" i="1"/>
  <c r="U31" i="1"/>
  <c r="M31" i="1"/>
  <c r="E31" i="1"/>
  <c r="G103" i="1"/>
  <c r="Y49" i="1"/>
  <c r="T58" i="1"/>
  <c r="X40" i="1"/>
  <c r="U85" i="1"/>
  <c r="O85" i="1"/>
  <c r="G85" i="1"/>
  <c r="T67" i="1"/>
  <c r="U76" i="1"/>
  <c r="V67" i="1"/>
  <c r="F85" i="1"/>
  <c r="K76" i="1"/>
  <c r="AA31" i="1"/>
  <c r="Q58" i="1"/>
  <c r="T22" i="1"/>
  <c r="L22" i="1"/>
  <c r="V49" i="1"/>
  <c r="N49" i="1"/>
  <c r="F49" i="1"/>
  <c r="W22" i="1"/>
  <c r="O22" i="1"/>
  <c r="G22" i="1"/>
  <c r="X22" i="1"/>
  <c r="C113" i="1"/>
  <c r="AA58" i="1"/>
  <c r="S58" i="1"/>
  <c r="K58" i="1"/>
  <c r="C58" i="1"/>
  <c r="S31" i="1"/>
  <c r="K31" i="1"/>
  <c r="C31" i="1"/>
  <c r="V31" i="1"/>
  <c r="F31" i="1"/>
  <c r="F67" i="1"/>
  <c r="D22" i="1"/>
  <c r="L40" i="1"/>
  <c r="M67" i="1"/>
  <c r="X31" i="1"/>
  <c r="F121" i="1"/>
  <c r="V40" i="1"/>
  <c r="N40" i="1"/>
  <c r="F40" i="1"/>
  <c r="X49" i="1"/>
  <c r="P49" i="1"/>
  <c r="H49" i="1"/>
  <c r="Z40" i="1"/>
  <c r="R40" i="1"/>
  <c r="J40" i="1"/>
  <c r="R13" i="1"/>
  <c r="H13" i="1"/>
  <c r="U94" i="1"/>
  <c r="W67" i="1"/>
  <c r="G58" i="1"/>
  <c r="L31" i="1"/>
  <c r="P22" i="1"/>
  <c r="H22" i="1"/>
  <c r="C207" i="1"/>
  <c r="M58" i="1"/>
  <c r="E58" i="1"/>
  <c r="P40" i="1"/>
  <c r="U22" i="1"/>
  <c r="M22" i="1"/>
  <c r="C13" i="1"/>
  <c r="G67" i="1"/>
  <c r="O31" i="1"/>
  <c r="D85" i="1"/>
  <c r="O67" i="1"/>
  <c r="AA40" i="1"/>
  <c r="S40" i="1"/>
  <c r="H76" i="1"/>
  <c r="F112" i="1"/>
  <c r="V76" i="1"/>
  <c r="E67" i="1"/>
  <c r="X58" i="1"/>
  <c r="P58" i="1"/>
  <c r="H58" i="1"/>
  <c r="U49" i="1"/>
  <c r="M49" i="1"/>
  <c r="E49" i="1"/>
  <c r="Y40" i="1"/>
  <c r="Q40" i="1"/>
  <c r="I40" i="1"/>
  <c r="V22" i="1"/>
  <c r="N31" i="1"/>
  <c r="F22" i="1"/>
  <c r="H32" i="1"/>
  <c r="M207" i="1"/>
  <c r="I112" i="1"/>
  <c r="T49" i="1"/>
  <c r="L49" i="1"/>
  <c r="D49" i="1"/>
  <c r="C122" i="1"/>
  <c r="H85" i="1"/>
  <c r="V58" i="1"/>
  <c r="N58" i="1"/>
  <c r="F58" i="1"/>
  <c r="W40" i="1"/>
  <c r="O40" i="1"/>
  <c r="G40" i="1"/>
  <c r="C95" i="1"/>
  <c r="W77" i="1"/>
  <c r="C104" i="1"/>
  <c r="O76" i="1"/>
  <c r="Y58" i="1"/>
  <c r="Z49" i="1"/>
  <c r="R50" i="1"/>
  <c r="J49" i="1"/>
  <c r="W41" i="1"/>
  <c r="H77" i="1"/>
  <c r="R207" i="1"/>
  <c r="H207" i="1"/>
  <c r="D103" i="1"/>
  <c r="R68" i="1"/>
  <c r="H68" i="1"/>
  <c r="D58" i="1"/>
  <c r="E40" i="1"/>
  <c r="N67" i="1"/>
  <c r="W68" i="1"/>
  <c r="D76" i="1"/>
  <c r="R67" i="1"/>
  <c r="J67" i="1"/>
  <c r="M50" i="1"/>
  <c r="H41" i="1"/>
  <c r="T31" i="1"/>
  <c r="D31" i="1"/>
  <c r="N22" i="1"/>
  <c r="H104" i="1"/>
  <c r="C68" i="1"/>
  <c r="K67" i="1"/>
  <c r="C67" i="1"/>
  <c r="H50" i="1"/>
  <c r="Q31" i="1"/>
  <c r="D94" i="1"/>
  <c r="R86" i="1"/>
  <c r="R59" i="1"/>
  <c r="W49" i="1"/>
  <c r="O49" i="1"/>
  <c r="G49" i="1"/>
  <c r="M23" i="1"/>
  <c r="W13" i="1"/>
  <c r="X76" i="1"/>
  <c r="Z58" i="1"/>
  <c r="J58" i="1"/>
  <c r="K40" i="1"/>
  <c r="C40" i="1"/>
  <c r="W207" i="1"/>
  <c r="V94" i="1"/>
  <c r="U40" i="1"/>
  <c r="C32" i="1"/>
  <c r="C94" i="1"/>
  <c r="C77" i="1"/>
  <c r="AA67" i="1"/>
  <c r="U67" i="1"/>
  <c r="Y31" i="1"/>
  <c r="I31" i="1"/>
  <c r="W32" i="1"/>
  <c r="W31" i="1"/>
  <c r="G31" i="1"/>
  <c r="Z22" i="1"/>
  <c r="R22" i="1"/>
  <c r="J22" i="1"/>
  <c r="I103" i="1"/>
  <c r="I94" i="1"/>
  <c r="C86" i="1"/>
  <c r="C85" i="1"/>
  <c r="S67" i="1"/>
  <c r="M59" i="1"/>
  <c r="C41" i="1"/>
  <c r="K85" i="1"/>
  <c r="R77" i="1"/>
  <c r="W76" i="1"/>
  <c r="G76" i="1"/>
  <c r="Z67" i="1"/>
  <c r="H59" i="1"/>
  <c r="U58" i="1"/>
  <c r="C50" i="1"/>
  <c r="G94" i="1"/>
  <c r="I67" i="1"/>
  <c r="C59" i="1"/>
  <c r="W23" i="1"/>
  <c r="F103" i="1"/>
  <c r="F94" i="1"/>
  <c r="I85" i="1"/>
  <c r="M76" i="1"/>
  <c r="X67" i="1"/>
  <c r="P67" i="1"/>
  <c r="H67" i="1"/>
  <c r="R49" i="1"/>
  <c r="P31" i="1"/>
  <c r="H31" i="1"/>
  <c r="R23" i="1"/>
  <c r="M13" i="1"/>
  <c r="H40" i="1"/>
  <c r="R32" i="1"/>
  <c r="S76" i="1"/>
  <c r="M68" i="1"/>
  <c r="W50" i="1"/>
  <c r="R41" i="1"/>
  <c r="M32" i="1"/>
  <c r="H23" i="1"/>
  <c r="E22" i="1"/>
  <c r="W59" i="1"/>
  <c r="M41" i="1"/>
  <c r="C23" i="1"/>
  <c r="N6" i="13" l="1"/>
  <c r="H6" i="13"/>
  <c r="F6" i="13"/>
  <c r="L5" i="13"/>
  <c r="I5" i="13"/>
  <c r="F5" i="13"/>
  <c r="M6" i="13" s="1"/>
  <c r="C5" i="13"/>
  <c r="G6" i="13" l="1"/>
  <c r="F7" i="13" s="1"/>
  <c r="I6" i="13"/>
  <c r="K6" i="13"/>
  <c r="D6" i="13"/>
  <c r="L6" i="13"/>
  <c r="L7" i="13" s="1"/>
  <c r="J6" i="13"/>
  <c r="C6" i="13"/>
  <c r="E6" i="13"/>
  <c r="I7" i="13" l="1"/>
  <c r="C7" i="13"/>
  <c r="AE12" i="6" l="1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X19" i="12" l="1"/>
  <c r="W19" i="12"/>
  <c r="V19" i="12"/>
  <c r="P19" i="12"/>
  <c r="O19" i="12"/>
  <c r="N19" i="12"/>
  <c r="H19" i="12"/>
  <c r="G19" i="12"/>
  <c r="F19" i="12"/>
  <c r="X11" i="12"/>
  <c r="W11" i="12"/>
  <c r="V11" i="12"/>
  <c r="P11" i="12"/>
  <c r="O11" i="12"/>
  <c r="N11" i="12"/>
  <c r="H11" i="12"/>
  <c r="G11" i="12"/>
  <c r="F11" i="12"/>
  <c r="AF3" i="12"/>
  <c r="AE3" i="12"/>
  <c r="AD3" i="12"/>
  <c r="X3" i="12"/>
  <c r="W3" i="12"/>
  <c r="V3" i="12"/>
  <c r="P3" i="12"/>
  <c r="O3" i="12"/>
  <c r="N3" i="12"/>
  <c r="H3" i="12"/>
  <c r="G3" i="12"/>
  <c r="F3" i="12"/>
  <c r="C77" i="10" l="1"/>
  <c r="AF76" i="10"/>
  <c r="AE76" i="10"/>
  <c r="AD76" i="10"/>
  <c r="AC76" i="10"/>
  <c r="AA76" i="10"/>
  <c r="Z76" i="10"/>
  <c r="Y76" i="10"/>
  <c r="W76" i="10"/>
  <c r="V76" i="10"/>
  <c r="T76" i="10"/>
  <c r="R76" i="10"/>
  <c r="Q76" i="10"/>
  <c r="N76" i="10"/>
  <c r="M76" i="10"/>
  <c r="J76" i="10"/>
  <c r="H76" i="10"/>
  <c r="AB75" i="10"/>
  <c r="AB77" i="10" s="1"/>
  <c r="X75" i="10"/>
  <c r="W77" i="10" s="1"/>
  <c r="S75" i="10"/>
  <c r="R77" i="10" s="1"/>
  <c r="N75" i="10"/>
  <c r="M77" i="10" s="1"/>
  <c r="L75" i="10"/>
  <c r="H77" i="10" s="1"/>
  <c r="K75" i="10"/>
  <c r="J75" i="10"/>
  <c r="D75" i="10"/>
  <c r="D76" i="10" s="1"/>
  <c r="W68" i="10"/>
  <c r="AE67" i="10"/>
  <c r="AD67" i="10"/>
  <c r="AC67" i="10"/>
  <c r="Z67" i="10"/>
  <c r="Y67" i="10"/>
  <c r="W67" i="10"/>
  <c r="V67" i="10"/>
  <c r="R67" i="10"/>
  <c r="Q67" i="10"/>
  <c r="N67" i="10"/>
  <c r="M67" i="10"/>
  <c r="H67" i="10"/>
  <c r="D67" i="10"/>
  <c r="AB66" i="10"/>
  <c r="AB68" i="10" s="1"/>
  <c r="X66" i="10"/>
  <c r="X67" i="10" s="1"/>
  <c r="U66" i="10"/>
  <c r="S66" i="10"/>
  <c r="R68" i="10" s="1"/>
  <c r="P66" i="10"/>
  <c r="P67" i="10" s="1"/>
  <c r="O66" i="10"/>
  <c r="N66" i="10"/>
  <c r="M68" i="10" s="1"/>
  <c r="L66" i="10"/>
  <c r="L67" i="10" s="1"/>
  <c r="K66" i="10"/>
  <c r="K76" i="10" s="1"/>
  <c r="J66" i="10"/>
  <c r="G66" i="10"/>
  <c r="G67" i="10" s="1"/>
  <c r="F66" i="10"/>
  <c r="F67" i="10" s="1"/>
  <c r="D66" i="10"/>
  <c r="C68" i="10" s="1"/>
  <c r="AF58" i="10"/>
  <c r="AC58" i="10"/>
  <c r="AB58" i="10"/>
  <c r="Y58" i="10"/>
  <c r="W58" i="10"/>
  <c r="S58" i="10"/>
  <c r="Q58" i="10"/>
  <c r="K58" i="10"/>
  <c r="C58" i="10"/>
  <c r="AF57" i="10"/>
  <c r="AF67" i="10" s="1"/>
  <c r="AB57" i="10"/>
  <c r="AB59" i="10" s="1"/>
  <c r="AA57" i="10"/>
  <c r="AA58" i="10" s="1"/>
  <c r="Z57" i="10"/>
  <c r="W59" i="10" s="1"/>
  <c r="X57" i="10"/>
  <c r="V57" i="10"/>
  <c r="V58" i="10" s="1"/>
  <c r="U57" i="10"/>
  <c r="U58" i="10" s="1"/>
  <c r="T57" i="10"/>
  <c r="R59" i="10" s="1"/>
  <c r="S57" i="10"/>
  <c r="P57" i="10"/>
  <c r="O57" i="10"/>
  <c r="O58" i="10" s="1"/>
  <c r="N57" i="10"/>
  <c r="N58" i="10" s="1"/>
  <c r="L57" i="10"/>
  <c r="K57" i="10"/>
  <c r="J57" i="10"/>
  <c r="J67" i="10" s="1"/>
  <c r="I57" i="10"/>
  <c r="H59" i="10" s="1"/>
  <c r="G57" i="10"/>
  <c r="F57" i="10"/>
  <c r="F58" i="10" s="1"/>
  <c r="E57" i="10"/>
  <c r="E58" i="10" s="1"/>
  <c r="D57" i="10"/>
  <c r="C59" i="10" s="1"/>
  <c r="C57" i="10"/>
  <c r="AF49" i="10"/>
  <c r="AC49" i="10"/>
  <c r="AB49" i="10"/>
  <c r="T49" i="10"/>
  <c r="M49" i="10"/>
  <c r="E49" i="10"/>
  <c r="AF48" i="10"/>
  <c r="AE48" i="10"/>
  <c r="AE58" i="10" s="1"/>
  <c r="AD48" i="10"/>
  <c r="AD58" i="10" s="1"/>
  <c r="AB48" i="10"/>
  <c r="AA48" i="10"/>
  <c r="AA49" i="10" s="1"/>
  <c r="Z48" i="10"/>
  <c r="Z49" i="10" s="1"/>
  <c r="X48" i="10"/>
  <c r="X58" i="10" s="1"/>
  <c r="W48" i="10"/>
  <c r="W49" i="10" s="1"/>
  <c r="V48" i="10"/>
  <c r="V49" i="10" s="1"/>
  <c r="U48" i="10"/>
  <c r="U49" i="10" s="1"/>
  <c r="T48" i="10"/>
  <c r="S48" i="10"/>
  <c r="S49" i="10" s="1"/>
  <c r="R48" i="10"/>
  <c r="R58" i="10" s="1"/>
  <c r="P48" i="10"/>
  <c r="P58" i="10" s="1"/>
  <c r="O48" i="10"/>
  <c r="O49" i="10" s="1"/>
  <c r="N48" i="10"/>
  <c r="M48" i="10"/>
  <c r="M58" i="10" s="1"/>
  <c r="L48" i="10"/>
  <c r="L58" i="10" s="1"/>
  <c r="K48" i="10"/>
  <c r="K49" i="10" s="1"/>
  <c r="J48" i="10"/>
  <c r="I48" i="10"/>
  <c r="H48" i="10"/>
  <c r="H58" i="10" s="1"/>
  <c r="G48" i="10"/>
  <c r="G58" i="10" s="1"/>
  <c r="F48" i="10"/>
  <c r="E48" i="10"/>
  <c r="D48" i="10"/>
  <c r="C50" i="10" s="1"/>
  <c r="C48" i="10"/>
  <c r="C49" i="10" s="1"/>
  <c r="AF39" i="10"/>
  <c r="AE39" i="10"/>
  <c r="AD39" i="10"/>
  <c r="AD40" i="10" s="1"/>
  <c r="AC39" i="10"/>
  <c r="AC40" i="10" s="1"/>
  <c r="AB39" i="10"/>
  <c r="AB41" i="10" s="1"/>
  <c r="AA39" i="10"/>
  <c r="Z39" i="10"/>
  <c r="Z40" i="10" s="1"/>
  <c r="Y39" i="10"/>
  <c r="Y49" i="10" s="1"/>
  <c r="X39" i="10"/>
  <c r="W39" i="10"/>
  <c r="W41" i="10" s="1"/>
  <c r="V39" i="10"/>
  <c r="V40" i="10" s="1"/>
  <c r="U39" i="10"/>
  <c r="U40" i="10" s="1"/>
  <c r="T39" i="10"/>
  <c r="S39" i="10"/>
  <c r="R39" i="10"/>
  <c r="R41" i="10" s="1"/>
  <c r="Q39" i="10"/>
  <c r="Q49" i="10" s="1"/>
  <c r="P39" i="10"/>
  <c r="O39" i="10"/>
  <c r="N39" i="10"/>
  <c r="N40" i="10" s="1"/>
  <c r="M39" i="10"/>
  <c r="M40" i="10" s="1"/>
  <c r="L39" i="10"/>
  <c r="K39" i="10"/>
  <c r="J39" i="10"/>
  <c r="J40" i="10" s="1"/>
  <c r="I39" i="10"/>
  <c r="I49" i="10" s="1"/>
  <c r="H39" i="10"/>
  <c r="H41" i="10" s="1"/>
  <c r="G39" i="10"/>
  <c r="G40" i="10" s="1"/>
  <c r="F39" i="10"/>
  <c r="F40" i="10" s="1"/>
  <c r="E39" i="10"/>
  <c r="E40" i="10" s="1"/>
  <c r="D39" i="10"/>
  <c r="C39" i="10"/>
  <c r="C41" i="10" s="1"/>
  <c r="AF30" i="10"/>
  <c r="AF40" i="10" s="1"/>
  <c r="AE30" i="10"/>
  <c r="AE40" i="10" s="1"/>
  <c r="AD30" i="10"/>
  <c r="AC30" i="10"/>
  <c r="AB30" i="10"/>
  <c r="AB40" i="10" s="1"/>
  <c r="AA30" i="10"/>
  <c r="AA40" i="10" s="1"/>
  <c r="Z30" i="10"/>
  <c r="Y30" i="10"/>
  <c r="X30" i="10"/>
  <c r="X40" i="10" s="1"/>
  <c r="W30" i="10"/>
  <c r="W40" i="10" s="1"/>
  <c r="V30" i="10"/>
  <c r="U30" i="10"/>
  <c r="T30" i="10"/>
  <c r="T40" i="10" s="1"/>
  <c r="S30" i="10"/>
  <c r="S40" i="10" s="1"/>
  <c r="R30" i="10"/>
  <c r="R32" i="10" s="1"/>
  <c r="Q30" i="10"/>
  <c r="Q31" i="10" s="1"/>
  <c r="P30" i="10"/>
  <c r="P40" i="10" s="1"/>
  <c r="O30" i="10"/>
  <c r="O40" i="10" s="1"/>
  <c r="N30" i="10"/>
  <c r="M30" i="10"/>
  <c r="L30" i="10"/>
  <c r="L40" i="10" s="1"/>
  <c r="K30" i="10"/>
  <c r="K40" i="10" s="1"/>
  <c r="J30" i="10"/>
  <c r="I30" i="10"/>
  <c r="I31" i="10" s="1"/>
  <c r="H30" i="10"/>
  <c r="H40" i="10" s="1"/>
  <c r="G30" i="10"/>
  <c r="G31" i="10" s="1"/>
  <c r="F30" i="10"/>
  <c r="E30" i="10"/>
  <c r="D30" i="10"/>
  <c r="D40" i="10" s="1"/>
  <c r="C30" i="10"/>
  <c r="C32" i="10" s="1"/>
  <c r="AF22" i="10"/>
  <c r="AE22" i="10"/>
  <c r="AB22" i="10"/>
  <c r="AA22" i="10"/>
  <c r="X22" i="10"/>
  <c r="W22" i="10"/>
  <c r="T22" i="10"/>
  <c r="S22" i="10"/>
  <c r="P22" i="10"/>
  <c r="O22" i="10"/>
  <c r="L22" i="10"/>
  <c r="K22" i="10"/>
  <c r="H22" i="10"/>
  <c r="G22" i="10"/>
  <c r="D22" i="10"/>
  <c r="C22" i="10"/>
  <c r="AF21" i="10"/>
  <c r="AE21" i="10"/>
  <c r="AD21" i="10"/>
  <c r="AD31" i="10" s="1"/>
  <c r="AC21" i="10"/>
  <c r="AC31" i="10" s="1"/>
  <c r="AB21" i="10"/>
  <c r="AB23" i="10" s="1"/>
  <c r="AA21" i="10"/>
  <c r="Z21" i="10"/>
  <c r="Z31" i="10" s="1"/>
  <c r="Y21" i="10"/>
  <c r="Y31" i="10" s="1"/>
  <c r="X21" i="10"/>
  <c r="W21" i="10"/>
  <c r="V21" i="10"/>
  <c r="V31" i="10" s="1"/>
  <c r="U21" i="10"/>
  <c r="U31" i="10" s="1"/>
  <c r="T21" i="10"/>
  <c r="S21" i="10"/>
  <c r="R21" i="10"/>
  <c r="R31" i="10" s="1"/>
  <c r="Q21" i="10"/>
  <c r="Q22" i="10" s="1"/>
  <c r="P21" i="10"/>
  <c r="O21" i="10"/>
  <c r="N21" i="10"/>
  <c r="N31" i="10" s="1"/>
  <c r="M21" i="10"/>
  <c r="M23" i="10" s="1"/>
  <c r="L21" i="10"/>
  <c r="K21" i="10"/>
  <c r="J21" i="10"/>
  <c r="J31" i="10" s="1"/>
  <c r="I21" i="10"/>
  <c r="I22" i="10" s="1"/>
  <c r="H21" i="10"/>
  <c r="H23" i="10" s="1"/>
  <c r="G21" i="10"/>
  <c r="F21" i="10"/>
  <c r="F31" i="10" s="1"/>
  <c r="E21" i="10"/>
  <c r="E31" i="10" s="1"/>
  <c r="D21" i="10"/>
  <c r="C21" i="10"/>
  <c r="C23" i="10" s="1"/>
  <c r="AF12" i="10"/>
  <c r="AE12" i="10"/>
  <c r="AD12" i="10"/>
  <c r="AB14" i="10" s="1"/>
  <c r="AC12" i="10"/>
  <c r="AB12" i="10"/>
  <c r="AA12" i="10"/>
  <c r="Z12" i="10"/>
  <c r="Y12" i="10"/>
  <c r="W14" i="10" s="1"/>
  <c r="X12" i="10"/>
  <c r="W12" i="10"/>
  <c r="V12" i="10"/>
  <c r="U12" i="10"/>
  <c r="T12" i="10"/>
  <c r="S12" i="10"/>
  <c r="R12" i="10"/>
  <c r="R14" i="10" s="1"/>
  <c r="Q12" i="10"/>
  <c r="P12" i="10"/>
  <c r="O12" i="10"/>
  <c r="N12" i="10"/>
  <c r="M12" i="10"/>
  <c r="M14" i="10" s="1"/>
  <c r="L12" i="10"/>
  <c r="K12" i="10"/>
  <c r="J12" i="10"/>
  <c r="I12" i="10"/>
  <c r="H14" i="10" s="1"/>
  <c r="H12" i="10"/>
  <c r="G12" i="10"/>
  <c r="F12" i="10"/>
  <c r="C14" i="10" s="1"/>
  <c r="E12" i="10"/>
  <c r="D12" i="10"/>
  <c r="C12" i="10"/>
  <c r="R23" i="10" l="1"/>
  <c r="E22" i="10"/>
  <c r="M22" i="10"/>
  <c r="U22" i="10"/>
  <c r="AC22" i="10"/>
  <c r="W23" i="10"/>
  <c r="C31" i="10"/>
  <c r="K31" i="10"/>
  <c r="S31" i="10"/>
  <c r="AA31" i="10"/>
  <c r="M32" i="10"/>
  <c r="I40" i="10"/>
  <c r="Q40" i="10"/>
  <c r="Y40" i="10"/>
  <c r="J49" i="10"/>
  <c r="R49" i="10"/>
  <c r="H50" i="10"/>
  <c r="I58" i="10"/>
  <c r="K67" i="10"/>
  <c r="S67" i="10"/>
  <c r="AA67" i="10"/>
  <c r="L76" i="10"/>
  <c r="F22" i="10"/>
  <c r="N22" i="10"/>
  <c r="V22" i="10"/>
  <c r="AD22" i="10"/>
  <c r="D31" i="10"/>
  <c r="L31" i="10"/>
  <c r="T31" i="10"/>
  <c r="AB31" i="10"/>
  <c r="R40" i="10"/>
  <c r="M50" i="10"/>
  <c r="J58" i="10"/>
  <c r="Z58" i="10"/>
  <c r="T67" i="10"/>
  <c r="AB67" i="10"/>
  <c r="X76" i="10"/>
  <c r="M31" i="10"/>
  <c r="W32" i="10"/>
  <c r="C40" i="10"/>
  <c r="M41" i="10"/>
  <c r="D49" i="10"/>
  <c r="L49" i="10"/>
  <c r="R50" i="10"/>
  <c r="M59" i="10"/>
  <c r="U67" i="10"/>
  <c r="AB32" i="10"/>
  <c r="W50" i="10"/>
  <c r="D58" i="10"/>
  <c r="T58" i="10"/>
  <c r="AE31" i="10"/>
  <c r="AD49" i="10"/>
  <c r="Y22" i="10"/>
  <c r="O31" i="10"/>
  <c r="W31" i="10"/>
  <c r="F49" i="10"/>
  <c r="N49" i="10"/>
  <c r="AB50" i="10"/>
  <c r="O67" i="10"/>
  <c r="J22" i="10"/>
  <c r="R22" i="10"/>
  <c r="Z22" i="10"/>
  <c r="H31" i="10"/>
  <c r="P31" i="10"/>
  <c r="X31" i="10"/>
  <c r="AF31" i="10"/>
  <c r="G49" i="10"/>
  <c r="AE49" i="10"/>
  <c r="S76" i="10"/>
  <c r="AB76" i="10"/>
  <c r="H49" i="10"/>
  <c r="P49" i="10"/>
  <c r="X49" i="10"/>
  <c r="H32" i="10"/>
  <c r="H68" i="10"/>
  <c r="AB95" i="9" l="1"/>
  <c r="W95" i="9"/>
  <c r="R95" i="9"/>
  <c r="M95" i="9"/>
  <c r="H95" i="9"/>
  <c r="C95" i="9"/>
  <c r="AE94" i="9"/>
  <c r="AD94" i="9"/>
  <c r="AB94" i="9"/>
  <c r="AA94" i="9"/>
  <c r="W94" i="9"/>
  <c r="T94" i="9"/>
  <c r="S94" i="9"/>
  <c r="P94" i="9"/>
  <c r="R86" i="9"/>
  <c r="M86" i="9"/>
  <c r="H86" i="9"/>
  <c r="C86" i="9"/>
  <c r="AE85" i="9"/>
  <c r="AD85" i="9"/>
  <c r="AB85" i="9"/>
  <c r="AA85" i="9"/>
  <c r="Y85" i="9"/>
  <c r="W85" i="9"/>
  <c r="T85" i="9"/>
  <c r="S85" i="9"/>
  <c r="P85" i="9"/>
  <c r="K85" i="9"/>
  <c r="AF84" i="9"/>
  <c r="Z84" i="9"/>
  <c r="Z85" i="9" s="1"/>
  <c r="Y84" i="9"/>
  <c r="W86" i="9" s="1"/>
  <c r="R84" i="9"/>
  <c r="R85" i="9" s="1"/>
  <c r="M84" i="9"/>
  <c r="K84" i="9"/>
  <c r="W77" i="9"/>
  <c r="R77" i="9"/>
  <c r="AE76" i="9"/>
  <c r="AD76" i="9"/>
  <c r="AB76" i="9"/>
  <c r="AA76" i="9"/>
  <c r="Z76" i="9"/>
  <c r="Y76" i="9"/>
  <c r="W76" i="9"/>
  <c r="T76" i="9"/>
  <c r="S76" i="9"/>
  <c r="P76" i="9"/>
  <c r="F76" i="9"/>
  <c r="AF75" i="9"/>
  <c r="AC75" i="9"/>
  <c r="Z75" i="9"/>
  <c r="Y75" i="9"/>
  <c r="X75" i="9"/>
  <c r="X76" i="9" s="1"/>
  <c r="U75" i="9"/>
  <c r="R75" i="9"/>
  <c r="N75" i="9"/>
  <c r="N76" i="9" s="1"/>
  <c r="M75" i="9"/>
  <c r="M77" i="9" s="1"/>
  <c r="L75" i="9"/>
  <c r="K75" i="9"/>
  <c r="I75" i="9"/>
  <c r="F75" i="9"/>
  <c r="C77" i="9" s="1"/>
  <c r="W68" i="9"/>
  <c r="R68" i="9"/>
  <c r="AE67" i="9"/>
  <c r="AD67" i="9"/>
  <c r="AB67" i="9"/>
  <c r="AA67" i="9"/>
  <c r="Z67" i="9"/>
  <c r="W67" i="9"/>
  <c r="T67" i="9"/>
  <c r="S67" i="9"/>
  <c r="K67" i="9"/>
  <c r="E67" i="9"/>
  <c r="D67" i="9"/>
  <c r="AF66" i="9"/>
  <c r="AC66" i="9"/>
  <c r="Z66" i="9"/>
  <c r="Y66" i="9"/>
  <c r="X66" i="9"/>
  <c r="V66" i="9"/>
  <c r="U66" i="9"/>
  <c r="U67" i="9" s="1"/>
  <c r="R66" i="9"/>
  <c r="R67" i="9" s="1"/>
  <c r="Q66" i="9"/>
  <c r="Q67" i="9" s="1"/>
  <c r="O66" i="9"/>
  <c r="N66" i="9"/>
  <c r="M66" i="9"/>
  <c r="L66" i="9"/>
  <c r="K66" i="9"/>
  <c r="K76" i="9" s="1"/>
  <c r="J66" i="9"/>
  <c r="J67" i="9" s="1"/>
  <c r="I66" i="9"/>
  <c r="H66" i="9"/>
  <c r="H67" i="9" s="1"/>
  <c r="G66" i="9"/>
  <c r="F66" i="9"/>
  <c r="E66" i="9"/>
  <c r="D66" i="9"/>
  <c r="R59" i="9"/>
  <c r="AE58" i="9"/>
  <c r="AB58" i="9"/>
  <c r="AA58" i="9"/>
  <c r="Z58" i="9"/>
  <c r="W58" i="9"/>
  <c r="S58" i="9"/>
  <c r="R58" i="9"/>
  <c r="K58" i="9"/>
  <c r="J58" i="9"/>
  <c r="C58" i="9"/>
  <c r="AF57" i="9"/>
  <c r="AD57" i="9"/>
  <c r="AC57" i="9"/>
  <c r="AA57" i="9"/>
  <c r="Z57" i="9"/>
  <c r="Y57" i="9"/>
  <c r="X57" i="9"/>
  <c r="W59" i="9" s="1"/>
  <c r="V57" i="9"/>
  <c r="U57" i="9"/>
  <c r="T57" i="9"/>
  <c r="R57" i="9"/>
  <c r="Q57" i="9"/>
  <c r="Q58" i="9" s="1"/>
  <c r="P57" i="9"/>
  <c r="P67" i="9" s="1"/>
  <c r="O57" i="9"/>
  <c r="O58" i="9" s="1"/>
  <c r="N57" i="9"/>
  <c r="M57" i="9"/>
  <c r="M67" i="9" s="1"/>
  <c r="L57" i="9"/>
  <c r="H59" i="9" s="1"/>
  <c r="K57" i="9"/>
  <c r="J57" i="9"/>
  <c r="I57" i="9"/>
  <c r="I58" i="9" s="1"/>
  <c r="H57" i="9"/>
  <c r="H58" i="9" s="1"/>
  <c r="G57" i="9"/>
  <c r="G58" i="9" s="1"/>
  <c r="F57" i="9"/>
  <c r="E57" i="9"/>
  <c r="D57" i="9"/>
  <c r="D58" i="9" s="1"/>
  <c r="C57" i="9"/>
  <c r="AF49" i="9"/>
  <c r="AB49" i="9"/>
  <c r="AA49" i="9"/>
  <c r="Z49" i="9"/>
  <c r="S49" i="9"/>
  <c r="R49" i="9"/>
  <c r="Q49" i="9"/>
  <c r="P49" i="9"/>
  <c r="K49" i="9"/>
  <c r="J49" i="9"/>
  <c r="C49" i="9"/>
  <c r="AF48" i="9"/>
  <c r="AD48" i="9"/>
  <c r="AC48" i="9"/>
  <c r="AC49" i="9" s="1"/>
  <c r="AB48" i="9"/>
  <c r="AA48" i="9"/>
  <c r="Z48" i="9"/>
  <c r="Y48" i="9"/>
  <c r="X48" i="9"/>
  <c r="W50" i="9" s="1"/>
  <c r="V48" i="9"/>
  <c r="V49" i="9" s="1"/>
  <c r="U48" i="9"/>
  <c r="U49" i="9" s="1"/>
  <c r="T48" i="9"/>
  <c r="S48" i="9"/>
  <c r="R48" i="9"/>
  <c r="Q48" i="9"/>
  <c r="P48" i="9"/>
  <c r="O48" i="9"/>
  <c r="O49" i="9" s="1"/>
  <c r="N48" i="9"/>
  <c r="N49" i="9" s="1"/>
  <c r="M48" i="9"/>
  <c r="M49" i="9" s="1"/>
  <c r="L48" i="9"/>
  <c r="L49" i="9" s="1"/>
  <c r="K48" i="9"/>
  <c r="J48" i="9"/>
  <c r="I48" i="9"/>
  <c r="H48" i="9"/>
  <c r="G48" i="9"/>
  <c r="G49" i="9" s="1"/>
  <c r="F48" i="9"/>
  <c r="F49" i="9" s="1"/>
  <c r="E48" i="9"/>
  <c r="E49" i="9" s="1"/>
  <c r="D48" i="9"/>
  <c r="D49" i="9" s="1"/>
  <c r="C48" i="9"/>
  <c r="AF40" i="9"/>
  <c r="AA40" i="9"/>
  <c r="Z40" i="9"/>
  <c r="X40" i="9"/>
  <c r="S40" i="9"/>
  <c r="K40" i="9"/>
  <c r="J40" i="9"/>
  <c r="H40" i="9"/>
  <c r="C40" i="9"/>
  <c r="AF39" i="9"/>
  <c r="AE39" i="9"/>
  <c r="AD39" i="9"/>
  <c r="AD40" i="9" s="1"/>
  <c r="AC39" i="9"/>
  <c r="AC40" i="9" s="1"/>
  <c r="AB39" i="9"/>
  <c r="AB41" i="9" s="1"/>
  <c r="AA39" i="9"/>
  <c r="Z39" i="9"/>
  <c r="Y39" i="9"/>
  <c r="Y40" i="9" s="1"/>
  <c r="X39" i="9"/>
  <c r="W39" i="9"/>
  <c r="V39" i="9"/>
  <c r="V40" i="9" s="1"/>
  <c r="U39" i="9"/>
  <c r="U40" i="9" s="1"/>
  <c r="T39" i="9"/>
  <c r="S39" i="9"/>
  <c r="R39" i="9"/>
  <c r="R41" i="9" s="1"/>
  <c r="Q39" i="9"/>
  <c r="M41" i="9" s="1"/>
  <c r="P39" i="9"/>
  <c r="O39" i="9"/>
  <c r="O40" i="9" s="1"/>
  <c r="N39" i="9"/>
  <c r="N40" i="9" s="1"/>
  <c r="M39" i="9"/>
  <c r="M40" i="9" s="1"/>
  <c r="L39" i="9"/>
  <c r="K39" i="9"/>
  <c r="J39" i="9"/>
  <c r="I39" i="9"/>
  <c r="I40" i="9" s="1"/>
  <c r="H39" i="9"/>
  <c r="H41" i="9" s="1"/>
  <c r="G39" i="9"/>
  <c r="G40" i="9" s="1"/>
  <c r="F39" i="9"/>
  <c r="F40" i="9" s="1"/>
  <c r="E39" i="9"/>
  <c r="E40" i="9" s="1"/>
  <c r="D39" i="9"/>
  <c r="C39" i="9"/>
  <c r="AB31" i="9"/>
  <c r="AA31" i="9"/>
  <c r="T31" i="9"/>
  <c r="L31" i="9"/>
  <c r="K31" i="9"/>
  <c r="D31" i="9"/>
  <c r="AF30" i="9"/>
  <c r="AF31" i="9" s="1"/>
  <c r="AE30" i="9"/>
  <c r="AE31" i="9" s="1"/>
  <c r="AD30" i="9"/>
  <c r="AC30" i="9"/>
  <c r="AB30" i="9"/>
  <c r="AB40" i="9" s="1"/>
  <c r="AA30" i="9"/>
  <c r="Z30" i="9"/>
  <c r="Z31" i="9" s="1"/>
  <c r="Y30" i="9"/>
  <c r="Y31" i="9" s="1"/>
  <c r="X30" i="9"/>
  <c r="X31" i="9" s="1"/>
  <c r="W30" i="9"/>
  <c r="W31" i="9" s="1"/>
  <c r="V30" i="9"/>
  <c r="U30" i="9"/>
  <c r="T30" i="9"/>
  <c r="T40" i="9" s="1"/>
  <c r="S30" i="9"/>
  <c r="S31" i="9" s="1"/>
  <c r="R30" i="9"/>
  <c r="R32" i="9" s="1"/>
  <c r="Q30" i="9"/>
  <c r="Q31" i="9" s="1"/>
  <c r="P30" i="9"/>
  <c r="P31" i="9" s="1"/>
  <c r="O30" i="9"/>
  <c r="O31" i="9" s="1"/>
  <c r="N30" i="9"/>
  <c r="M30" i="9"/>
  <c r="L30" i="9"/>
  <c r="L40" i="9" s="1"/>
  <c r="K30" i="9"/>
  <c r="J30" i="9"/>
  <c r="J31" i="9" s="1"/>
  <c r="I30" i="9"/>
  <c r="I31" i="9" s="1"/>
  <c r="H30" i="9"/>
  <c r="H31" i="9" s="1"/>
  <c r="G30" i="9"/>
  <c r="G31" i="9" s="1"/>
  <c r="F30" i="9"/>
  <c r="E30" i="9"/>
  <c r="D30" i="9"/>
  <c r="D40" i="9" s="1"/>
  <c r="C30" i="9"/>
  <c r="C32" i="9" s="1"/>
  <c r="AB23" i="9"/>
  <c r="AC22" i="9"/>
  <c r="M22" i="9"/>
  <c r="AF21" i="9"/>
  <c r="AE21" i="9"/>
  <c r="AD21" i="9"/>
  <c r="AD31" i="9" s="1"/>
  <c r="AC21" i="9"/>
  <c r="AC31" i="9" s="1"/>
  <c r="AB21" i="9"/>
  <c r="AB22" i="9" s="1"/>
  <c r="AA21" i="9"/>
  <c r="AA22" i="9" s="1"/>
  <c r="Z21" i="9"/>
  <c r="Z22" i="9" s="1"/>
  <c r="Y21" i="9"/>
  <c r="X21" i="9"/>
  <c r="W21" i="9"/>
  <c r="V21" i="9"/>
  <c r="V31" i="9" s="1"/>
  <c r="U21" i="9"/>
  <c r="U31" i="9" s="1"/>
  <c r="T21" i="9"/>
  <c r="T22" i="9" s="1"/>
  <c r="S21" i="9"/>
  <c r="S22" i="9" s="1"/>
  <c r="R21" i="9"/>
  <c r="R22" i="9" s="1"/>
  <c r="Q21" i="9"/>
  <c r="P21" i="9"/>
  <c r="O21" i="9"/>
  <c r="N21" i="9"/>
  <c r="N31" i="9" s="1"/>
  <c r="M21" i="9"/>
  <c r="M23" i="9" s="1"/>
  <c r="L21" i="9"/>
  <c r="L22" i="9" s="1"/>
  <c r="K21" i="9"/>
  <c r="K22" i="9" s="1"/>
  <c r="J21" i="9"/>
  <c r="J22" i="9" s="1"/>
  <c r="I21" i="9"/>
  <c r="H21" i="9"/>
  <c r="G21" i="9"/>
  <c r="F21" i="9"/>
  <c r="F31" i="9" s="1"/>
  <c r="E21" i="9"/>
  <c r="E31" i="9" s="1"/>
  <c r="D21" i="9"/>
  <c r="D22" i="9" s="1"/>
  <c r="C21" i="9"/>
  <c r="AF12" i="9"/>
  <c r="AF22" i="9" s="1"/>
  <c r="AE12" i="9"/>
  <c r="AE22" i="9" s="1"/>
  <c r="AD12" i="9"/>
  <c r="AB14" i="9" s="1"/>
  <c r="AC12" i="9"/>
  <c r="AB12" i="9"/>
  <c r="AA12" i="9"/>
  <c r="Z12" i="9"/>
  <c r="Y12" i="9"/>
  <c r="X12" i="9"/>
  <c r="X22" i="9" s="1"/>
  <c r="W12" i="9"/>
  <c r="W14" i="9" s="1"/>
  <c r="V12" i="9"/>
  <c r="V22" i="9" s="1"/>
  <c r="U12" i="9"/>
  <c r="T12" i="9"/>
  <c r="S12" i="9"/>
  <c r="R12" i="9"/>
  <c r="Q12" i="9"/>
  <c r="P12" i="9"/>
  <c r="P22" i="9" s="1"/>
  <c r="O12" i="9"/>
  <c r="O22" i="9" s="1"/>
  <c r="N12" i="9"/>
  <c r="N22" i="9" s="1"/>
  <c r="M12" i="9"/>
  <c r="L12" i="9"/>
  <c r="K12" i="9"/>
  <c r="J12" i="9"/>
  <c r="I12" i="9"/>
  <c r="H12" i="9"/>
  <c r="G12" i="9"/>
  <c r="G22" i="9" s="1"/>
  <c r="F12" i="9"/>
  <c r="F22" i="9" s="1"/>
  <c r="E12" i="9"/>
  <c r="D12" i="9"/>
  <c r="C12" i="9"/>
  <c r="I67" i="9" l="1"/>
  <c r="I76" i="9"/>
  <c r="C50" i="9"/>
  <c r="H23" i="9"/>
  <c r="M31" i="9"/>
  <c r="P40" i="9"/>
  <c r="H50" i="9"/>
  <c r="V67" i="9"/>
  <c r="E58" i="9"/>
  <c r="U58" i="9"/>
  <c r="H22" i="9"/>
  <c r="H14" i="9"/>
  <c r="C14" i="9"/>
  <c r="I22" i="9"/>
  <c r="Q22" i="9"/>
  <c r="Y22" i="9"/>
  <c r="R23" i="9"/>
  <c r="R31" i="9"/>
  <c r="H32" i="9"/>
  <c r="W49" i="9"/>
  <c r="W40" i="9"/>
  <c r="W41" i="9"/>
  <c r="AE49" i="9"/>
  <c r="AE40" i="9"/>
  <c r="Q40" i="9"/>
  <c r="C41" i="9"/>
  <c r="H49" i="9"/>
  <c r="X49" i="9"/>
  <c r="M50" i="9"/>
  <c r="L58" i="9"/>
  <c r="C68" i="9"/>
  <c r="X67" i="9"/>
  <c r="AF85" i="9"/>
  <c r="AB86" i="9"/>
  <c r="Y67" i="9"/>
  <c r="Y58" i="9"/>
  <c r="AD22" i="9"/>
  <c r="U76" i="9"/>
  <c r="R76" i="9"/>
  <c r="R14" i="9"/>
  <c r="E22" i="9"/>
  <c r="U22" i="9"/>
  <c r="W23" i="9"/>
  <c r="C31" i="9"/>
  <c r="M32" i="9"/>
  <c r="R40" i="9"/>
  <c r="I49" i="9"/>
  <c r="Y49" i="9"/>
  <c r="C59" i="9"/>
  <c r="M58" i="9"/>
  <c r="L67" i="9"/>
  <c r="AF58" i="9"/>
  <c r="AB59" i="9"/>
  <c r="AC58" i="9"/>
  <c r="H77" i="9"/>
  <c r="L76" i="9"/>
  <c r="AB77" i="9"/>
  <c r="AC76" i="9"/>
  <c r="W22" i="9"/>
  <c r="W32" i="9"/>
  <c r="AB50" i="9"/>
  <c r="V58" i="9"/>
  <c r="G67" i="9"/>
  <c r="O67" i="9"/>
  <c r="AB68" i="9"/>
  <c r="AC67" i="9"/>
  <c r="H68" i="9"/>
  <c r="M76" i="9"/>
  <c r="M85" i="9"/>
  <c r="AF76" i="9"/>
  <c r="AD49" i="9"/>
  <c r="AD58" i="9"/>
  <c r="M59" i="9"/>
  <c r="C22" i="9"/>
  <c r="C23" i="9"/>
  <c r="M14" i="9"/>
  <c r="R50" i="9"/>
  <c r="T49" i="9"/>
  <c r="F67" i="9"/>
  <c r="F58" i="9"/>
  <c r="N67" i="9"/>
  <c r="N58" i="9"/>
  <c r="X58" i="9"/>
  <c r="T58" i="9"/>
  <c r="AF67" i="9"/>
  <c r="M68" i="9"/>
  <c r="AB32" i="9"/>
  <c r="P58" i="9"/>
  <c r="I545" i="7" l="1"/>
  <c r="I681" i="7"/>
  <c r="C647" i="7"/>
  <c r="M647" i="7" s="1"/>
  <c r="C681" i="7"/>
  <c r="M681" i="7" s="1"/>
  <c r="I647" i="7"/>
  <c r="I613" i="7"/>
  <c r="C613" i="7"/>
  <c r="M613" i="7" s="1"/>
  <c r="M579" i="7"/>
  <c r="I579" i="7"/>
  <c r="C579" i="7"/>
  <c r="C545" i="7"/>
  <c r="C511" i="7"/>
  <c r="I477" i="7"/>
  <c r="C477" i="7"/>
  <c r="M477" i="7" s="1"/>
  <c r="I511" i="7"/>
  <c r="M511" i="7"/>
  <c r="I443" i="7"/>
  <c r="C443" i="7"/>
  <c r="M443" i="7" s="1"/>
  <c r="I409" i="7"/>
  <c r="C409" i="7"/>
  <c r="M409" i="7" s="1"/>
  <c r="I375" i="7"/>
  <c r="M375" i="7" s="1"/>
  <c r="C375" i="7"/>
  <c r="I340" i="7"/>
  <c r="C340" i="7"/>
  <c r="M340" i="7" s="1"/>
  <c r="I306" i="7"/>
  <c r="M306" i="7" s="1"/>
  <c r="C306" i="7"/>
  <c r="I272" i="7"/>
  <c r="C272" i="7"/>
  <c r="M272" i="7" s="1"/>
  <c r="I238" i="7"/>
  <c r="C238" i="7"/>
  <c r="M238" i="7" s="1"/>
  <c r="M204" i="7"/>
  <c r="I204" i="7"/>
  <c r="C204" i="7"/>
  <c r="I170" i="7"/>
  <c r="C170" i="7"/>
  <c r="M170" i="7" s="1"/>
  <c r="I136" i="7"/>
  <c r="C136" i="7"/>
  <c r="M136" i="7" s="1"/>
  <c r="I102" i="7"/>
  <c r="C102" i="7"/>
  <c r="M102" i="7" s="1"/>
  <c r="I68" i="7"/>
  <c r="C68" i="7"/>
  <c r="M68" i="7" s="1"/>
  <c r="I34" i="7"/>
  <c r="M34" i="7" s="1"/>
  <c r="C34" i="7"/>
  <c r="X33" i="5"/>
  <c r="O33" i="5"/>
  <c r="F33" i="5"/>
  <c r="X32" i="5"/>
  <c r="O32" i="5"/>
  <c r="E32" i="5"/>
  <c r="F32" i="5" s="1"/>
  <c r="X31" i="5"/>
  <c r="O31" i="5"/>
  <c r="F31" i="5"/>
  <c r="X30" i="5"/>
  <c r="O30" i="5"/>
  <c r="F30" i="5"/>
  <c r="X29" i="5"/>
  <c r="O29" i="5"/>
  <c r="F29" i="5"/>
  <c r="X28" i="5"/>
  <c r="O28" i="5"/>
  <c r="F28" i="5"/>
  <c r="X27" i="5"/>
  <c r="O27" i="5"/>
  <c r="F27" i="5"/>
  <c r="AA26" i="5"/>
  <c r="X26" i="5"/>
  <c r="Z26" i="5" s="1"/>
  <c r="R26" i="5"/>
  <c r="Q26" i="5"/>
  <c r="P26" i="5"/>
  <c r="O26" i="5"/>
  <c r="I26" i="5"/>
  <c r="F26" i="5"/>
  <c r="X25" i="5"/>
  <c r="O25" i="5"/>
  <c r="F25" i="5"/>
  <c r="X24" i="5"/>
  <c r="O24" i="5"/>
  <c r="F24" i="5"/>
  <c r="X23" i="5"/>
  <c r="O23" i="5"/>
  <c r="F23" i="5"/>
  <c r="X22" i="5"/>
  <c r="O22" i="5"/>
  <c r="F22" i="5"/>
  <c r="X21" i="5"/>
  <c r="O21" i="5"/>
  <c r="F21" i="5"/>
  <c r="X20" i="5"/>
  <c r="O20" i="5"/>
  <c r="F20" i="5"/>
  <c r="X19" i="5"/>
  <c r="O19" i="5"/>
  <c r="F19" i="5"/>
  <c r="AA18" i="5"/>
  <c r="X18" i="5"/>
  <c r="Y18" i="5" s="1"/>
  <c r="R18" i="5"/>
  <c r="Q18" i="5"/>
  <c r="O18" i="5"/>
  <c r="P18" i="5" s="1"/>
  <c r="I18" i="5"/>
  <c r="F18" i="5"/>
  <c r="H18" i="5" s="1"/>
  <c r="X17" i="5"/>
  <c r="O17" i="5"/>
  <c r="F17" i="5"/>
  <c r="X16" i="5"/>
  <c r="O16" i="5"/>
  <c r="F16" i="5"/>
  <c r="X15" i="5"/>
  <c r="O15" i="5"/>
  <c r="F15" i="5"/>
  <c r="X14" i="5"/>
  <c r="O14" i="5"/>
  <c r="F14" i="5"/>
  <c r="X13" i="5"/>
  <c r="O13" i="5"/>
  <c r="F13" i="5"/>
  <c r="X12" i="5"/>
  <c r="O12" i="5"/>
  <c r="F12" i="5"/>
  <c r="X11" i="5"/>
  <c r="O11" i="5"/>
  <c r="F11" i="5"/>
  <c r="AA10" i="5"/>
  <c r="X10" i="5"/>
  <c r="Z10" i="5" s="1"/>
  <c r="R10" i="5"/>
  <c r="O10" i="5"/>
  <c r="Q10" i="5" s="1"/>
  <c r="I10" i="5"/>
  <c r="F10" i="5"/>
  <c r="H10" i="5" s="1"/>
  <c r="X9" i="5"/>
  <c r="O9" i="5"/>
  <c r="F9" i="5"/>
  <c r="X8" i="5"/>
  <c r="O8" i="5"/>
  <c r="F8" i="5"/>
  <c r="X7" i="5"/>
  <c r="O7" i="5"/>
  <c r="F7" i="5"/>
  <c r="X6" i="5"/>
  <c r="O6" i="5"/>
  <c r="F6" i="5"/>
  <c r="X5" i="5"/>
  <c r="O5" i="5"/>
  <c r="F5" i="5"/>
  <c r="X4" i="5"/>
  <c r="O4" i="5"/>
  <c r="F4" i="5"/>
  <c r="X3" i="5"/>
  <c r="O3" i="5"/>
  <c r="F3" i="5"/>
  <c r="AA2" i="5"/>
  <c r="X2" i="5"/>
  <c r="Z2" i="5" s="1"/>
  <c r="R2" i="5"/>
  <c r="O2" i="5"/>
  <c r="Q2" i="5" s="1"/>
  <c r="I2" i="5"/>
  <c r="F2" i="5"/>
  <c r="G2" i="5" s="1"/>
  <c r="X26" i="4"/>
  <c r="W26" i="4"/>
  <c r="V26" i="4"/>
  <c r="P26" i="4"/>
  <c r="O26" i="4"/>
  <c r="N26" i="4"/>
  <c r="H26" i="4"/>
  <c r="G26" i="4"/>
  <c r="F26" i="4"/>
  <c r="X18" i="4"/>
  <c r="W18" i="4"/>
  <c r="V18" i="4"/>
  <c r="P18" i="4"/>
  <c r="O18" i="4"/>
  <c r="N18" i="4"/>
  <c r="H18" i="4"/>
  <c r="G18" i="4"/>
  <c r="F18" i="4"/>
  <c r="X10" i="4"/>
  <c r="W10" i="4"/>
  <c r="V10" i="4"/>
  <c r="P10" i="4"/>
  <c r="O10" i="4"/>
  <c r="N10" i="4"/>
  <c r="H10" i="4"/>
  <c r="G10" i="4"/>
  <c r="F10" i="4"/>
  <c r="X2" i="4"/>
  <c r="W2" i="4"/>
  <c r="V2" i="4"/>
  <c r="P2" i="4"/>
  <c r="O2" i="4"/>
  <c r="N2" i="4"/>
  <c r="H2" i="4"/>
  <c r="G2" i="4"/>
  <c r="F2" i="4"/>
  <c r="X18" i="3"/>
  <c r="W18" i="3"/>
  <c r="V18" i="3"/>
  <c r="P18" i="3"/>
  <c r="O18" i="3"/>
  <c r="N18" i="3"/>
  <c r="H18" i="3"/>
  <c r="G18" i="3"/>
  <c r="F18" i="3"/>
  <c r="X10" i="3"/>
  <c r="W10" i="3"/>
  <c r="V10" i="3"/>
  <c r="P10" i="3"/>
  <c r="O10" i="3"/>
  <c r="N10" i="3"/>
  <c r="H10" i="3"/>
  <c r="G10" i="3"/>
  <c r="F10" i="3"/>
  <c r="X2" i="3"/>
  <c r="W2" i="3"/>
  <c r="V2" i="3"/>
  <c r="P2" i="3"/>
  <c r="O2" i="3"/>
  <c r="N2" i="3"/>
  <c r="H2" i="3"/>
  <c r="G2" i="3"/>
  <c r="F2" i="3"/>
  <c r="H26" i="5" l="1"/>
  <c r="Z18" i="5"/>
  <c r="G26" i="5"/>
  <c r="Y26" i="5"/>
  <c r="P2" i="5"/>
  <c r="P10" i="5"/>
  <c r="H2" i="5"/>
  <c r="Y2" i="5"/>
  <c r="G10" i="5"/>
  <c r="Y10" i="5"/>
  <c r="G18" i="5"/>
  <c r="G28" i="2" l="1"/>
  <c r="F28" i="2"/>
  <c r="F27" i="2"/>
  <c r="G26" i="2"/>
  <c r="F26" i="2"/>
  <c r="F25" i="2"/>
  <c r="G25" i="2" s="1"/>
  <c r="H25" i="2" s="1"/>
  <c r="F24" i="2"/>
  <c r="G24" i="2" s="1"/>
  <c r="G23" i="2"/>
  <c r="H23" i="2" s="1"/>
  <c r="F23" i="2"/>
  <c r="F22" i="2"/>
  <c r="F21" i="2"/>
  <c r="G21" i="2" s="1"/>
  <c r="F18" i="2"/>
  <c r="G18" i="2" s="1"/>
  <c r="F17" i="2"/>
  <c r="G16" i="2"/>
  <c r="F16" i="2"/>
  <c r="F15" i="2"/>
  <c r="G15" i="2" s="1"/>
  <c r="H15" i="2" s="1"/>
  <c r="F14" i="2"/>
  <c r="G14" i="2" s="1"/>
  <c r="G13" i="2"/>
  <c r="H13" i="2" s="1"/>
  <c r="F13" i="2"/>
  <c r="F12" i="2"/>
  <c r="G12" i="2" s="1"/>
  <c r="F11" i="2"/>
  <c r="G11" i="2" s="1"/>
  <c r="H11" i="2" s="1"/>
  <c r="F8" i="2"/>
  <c r="G8" i="2" s="1"/>
  <c r="F7" i="2"/>
  <c r="G7" i="2" s="1"/>
  <c r="G6" i="2"/>
  <c r="F6" i="2"/>
  <c r="F5" i="2"/>
  <c r="G5" i="2" s="1"/>
  <c r="H5" i="2" s="1"/>
  <c r="F4" i="2"/>
  <c r="G4" i="2" s="1"/>
  <c r="F3" i="2"/>
  <c r="G3" i="2" s="1"/>
  <c r="H3" i="2" s="1"/>
  <c r="F2" i="2"/>
  <c r="G2" i="2" s="1"/>
  <c r="H21" i="2" l="1"/>
  <c r="H7" i="2"/>
  <c r="G17" i="2"/>
  <c r="H17" i="2" s="1"/>
  <c r="G22" i="2"/>
  <c r="G27" i="2"/>
  <c r="AB833" i="1" l="1"/>
  <c r="W833" i="1"/>
  <c r="R833" i="1"/>
  <c r="M833" i="1"/>
  <c r="H833" i="1"/>
  <c r="C833" i="1"/>
  <c r="AF832" i="1"/>
  <c r="AE832" i="1"/>
  <c r="AD832" i="1"/>
  <c r="AC832" i="1"/>
  <c r="AB832" i="1"/>
  <c r="Z832" i="1"/>
  <c r="Y832" i="1"/>
  <c r="W832" i="1"/>
  <c r="U832" i="1"/>
  <c r="S832" i="1"/>
  <c r="R832" i="1"/>
  <c r="O832" i="1"/>
  <c r="I832" i="1"/>
  <c r="D832" i="1"/>
  <c r="AB826" i="1"/>
  <c r="W826" i="1"/>
  <c r="R826" i="1"/>
  <c r="C826" i="1"/>
  <c r="AF825" i="1"/>
  <c r="AE825" i="1"/>
  <c r="AD825" i="1"/>
  <c r="AC825" i="1"/>
  <c r="AB825" i="1"/>
  <c r="Z825" i="1"/>
  <c r="Y825" i="1"/>
  <c r="W825" i="1"/>
  <c r="U825" i="1"/>
  <c r="S825" i="1"/>
  <c r="R825" i="1"/>
  <c r="O825" i="1"/>
  <c r="I825" i="1"/>
  <c r="D825" i="1"/>
  <c r="N824" i="1"/>
  <c r="J824" i="1"/>
  <c r="H826" i="1" s="1"/>
  <c r="AB819" i="1"/>
  <c r="AF818" i="1"/>
  <c r="AE818" i="1"/>
  <c r="AD818" i="1"/>
  <c r="AC818" i="1"/>
  <c r="AB818" i="1"/>
  <c r="Z818" i="1"/>
  <c r="Y818" i="1"/>
  <c r="W818" i="1"/>
  <c r="U818" i="1"/>
  <c r="S818" i="1"/>
  <c r="R818" i="1"/>
  <c r="O818" i="1"/>
  <c r="I818" i="1"/>
  <c r="D818" i="1"/>
  <c r="X817" i="1"/>
  <c r="W819" i="1" s="1"/>
  <c r="T817" i="1"/>
  <c r="P817" i="1"/>
  <c r="N817" i="1"/>
  <c r="L817" i="1"/>
  <c r="J817" i="1"/>
  <c r="H817" i="1"/>
  <c r="G817" i="1"/>
  <c r="AB812" i="1"/>
  <c r="AF811" i="1"/>
  <c r="AE811" i="1"/>
  <c r="AD811" i="1"/>
  <c r="AC811" i="1"/>
  <c r="AB811" i="1"/>
  <c r="Z811" i="1"/>
  <c r="Y811" i="1"/>
  <c r="W811" i="1"/>
  <c r="U811" i="1"/>
  <c r="S811" i="1"/>
  <c r="R811" i="1"/>
  <c r="O811" i="1"/>
  <c r="I811" i="1"/>
  <c r="D811" i="1"/>
  <c r="AA810" i="1"/>
  <c r="X810" i="1"/>
  <c r="V810" i="1"/>
  <c r="T810" i="1"/>
  <c r="Q810" i="1"/>
  <c r="P810" i="1"/>
  <c r="N810" i="1"/>
  <c r="M810" i="1"/>
  <c r="L810" i="1"/>
  <c r="K810" i="1"/>
  <c r="J810" i="1"/>
  <c r="H810" i="1"/>
  <c r="G810" i="1"/>
  <c r="E810" i="1"/>
  <c r="C810" i="1"/>
  <c r="AB805" i="1"/>
  <c r="AD804" i="1"/>
  <c r="AC804" i="1"/>
  <c r="AB804" i="1"/>
  <c r="Z804" i="1"/>
  <c r="Y804" i="1"/>
  <c r="R804" i="1"/>
  <c r="AA803" i="1"/>
  <c r="X803" i="1"/>
  <c r="V803" i="1"/>
  <c r="T803" i="1"/>
  <c r="Q803" i="1"/>
  <c r="P803" i="1"/>
  <c r="N803" i="1"/>
  <c r="M803" i="1"/>
  <c r="L803" i="1"/>
  <c r="K803" i="1"/>
  <c r="J803" i="1"/>
  <c r="H803" i="1"/>
  <c r="G803" i="1"/>
  <c r="F803" i="1"/>
  <c r="E803" i="1"/>
  <c r="C803" i="1"/>
  <c r="AD797" i="1"/>
  <c r="AC797" i="1"/>
  <c r="Z797" i="1"/>
  <c r="AF796" i="1"/>
  <c r="AF804" i="1" s="1"/>
  <c r="AE796" i="1"/>
  <c r="AE804" i="1" s="1"/>
  <c r="AA796" i="1"/>
  <c r="X796" i="1"/>
  <c r="W796" i="1"/>
  <c r="W804" i="1" s="1"/>
  <c r="V796" i="1"/>
  <c r="U796" i="1"/>
  <c r="U804" i="1" s="1"/>
  <c r="T796" i="1"/>
  <c r="S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AF789" i="1"/>
  <c r="AE789" i="1"/>
  <c r="AB789" i="1"/>
  <c r="AB797" i="1" s="1"/>
  <c r="AA789" i="1"/>
  <c r="Y789" i="1"/>
  <c r="Y797" i="1" s="1"/>
  <c r="X789" i="1"/>
  <c r="W789" i="1"/>
  <c r="V789" i="1"/>
  <c r="U789" i="1"/>
  <c r="T789" i="1"/>
  <c r="S789" i="1"/>
  <c r="R789" i="1"/>
  <c r="R797" i="1" s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AF782" i="1"/>
  <c r="AE782" i="1"/>
  <c r="AD782" i="1"/>
  <c r="AD790" i="1" s="1"/>
  <c r="AC782" i="1"/>
  <c r="AC790" i="1" s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R812" i="1" l="1"/>
  <c r="P804" i="1"/>
  <c r="AE783" i="1"/>
  <c r="O783" i="1"/>
  <c r="W783" i="1"/>
  <c r="G783" i="1"/>
  <c r="J804" i="1"/>
  <c r="J769" i="1"/>
  <c r="Z769" i="1"/>
  <c r="Y769" i="1"/>
  <c r="G790" i="1"/>
  <c r="W790" i="1"/>
  <c r="C804" i="1"/>
  <c r="M804" i="1"/>
  <c r="P811" i="1"/>
  <c r="L818" i="1"/>
  <c r="G797" i="1"/>
  <c r="O797" i="1"/>
  <c r="X797" i="1"/>
  <c r="E804" i="1"/>
  <c r="G811" i="1"/>
  <c r="Q811" i="1"/>
  <c r="H797" i="1"/>
  <c r="H811" i="1"/>
  <c r="J783" i="1"/>
  <c r="Z783" i="1"/>
  <c r="D790" i="1"/>
  <c r="L790" i="1"/>
  <c r="T790" i="1"/>
  <c r="AE790" i="1"/>
  <c r="H790" i="1"/>
  <c r="H818" i="1"/>
  <c r="D769" i="1"/>
  <c r="L769" i="1"/>
  <c r="T769" i="1"/>
  <c r="L811" i="1"/>
  <c r="N804" i="1"/>
  <c r="M763" i="1"/>
  <c r="H777" i="1"/>
  <c r="R784" i="1"/>
  <c r="P769" i="1"/>
  <c r="AF769" i="1"/>
  <c r="I797" i="1"/>
  <c r="F804" i="1"/>
  <c r="Q769" i="1"/>
  <c r="F790" i="1"/>
  <c r="T811" i="1"/>
  <c r="E769" i="1"/>
  <c r="M769" i="1"/>
  <c r="U769" i="1"/>
  <c r="AC769" i="1"/>
  <c r="E783" i="1"/>
  <c r="M783" i="1"/>
  <c r="U783" i="1"/>
  <c r="AC783" i="1"/>
  <c r="O790" i="1"/>
  <c r="K804" i="1"/>
  <c r="R769" i="1"/>
  <c r="AB763" i="1"/>
  <c r="I783" i="1"/>
  <c r="Q783" i="1"/>
  <c r="Y783" i="1"/>
  <c r="C790" i="1"/>
  <c r="K790" i="1"/>
  <c r="S790" i="1"/>
  <c r="F797" i="1"/>
  <c r="E811" i="1"/>
  <c r="C783" i="1"/>
  <c r="K783" i="1"/>
  <c r="S783" i="1"/>
  <c r="Q797" i="1"/>
  <c r="AB770" i="1"/>
  <c r="N790" i="1"/>
  <c r="V790" i="1"/>
  <c r="V804" i="1"/>
  <c r="C769" i="1"/>
  <c r="AA804" i="1"/>
  <c r="L776" i="1"/>
  <c r="T776" i="1"/>
  <c r="D797" i="1"/>
  <c r="H804" i="1"/>
  <c r="H763" i="1"/>
  <c r="I776" i="1"/>
  <c r="Q776" i="1"/>
  <c r="Y776" i="1"/>
  <c r="I769" i="1"/>
  <c r="I790" i="1"/>
  <c r="Q790" i="1"/>
  <c r="E797" i="1"/>
  <c r="M797" i="1"/>
  <c r="V797" i="1"/>
  <c r="M812" i="1"/>
  <c r="M819" i="1"/>
  <c r="M798" i="1"/>
  <c r="S769" i="1"/>
  <c r="H770" i="1"/>
  <c r="X776" i="1"/>
  <c r="C777" i="1"/>
  <c r="AB777" i="1"/>
  <c r="L797" i="1"/>
  <c r="AA811" i="1"/>
  <c r="N825" i="1"/>
  <c r="R770" i="1"/>
  <c r="F783" i="1"/>
  <c r="N783" i="1"/>
  <c r="V783" i="1"/>
  <c r="AD783" i="1"/>
  <c r="H784" i="1"/>
  <c r="P790" i="1"/>
  <c r="X790" i="1"/>
  <c r="AF790" i="1"/>
  <c r="J790" i="1"/>
  <c r="AA797" i="1"/>
  <c r="N797" i="1"/>
  <c r="X804" i="1"/>
  <c r="C811" i="1"/>
  <c r="N811" i="1"/>
  <c r="W812" i="1"/>
  <c r="T818" i="1"/>
  <c r="W784" i="1"/>
  <c r="AA769" i="1"/>
  <c r="G818" i="1"/>
  <c r="AE797" i="1"/>
  <c r="X818" i="1"/>
  <c r="F769" i="1"/>
  <c r="M770" i="1"/>
  <c r="V769" i="1"/>
  <c r="AD769" i="1"/>
  <c r="J776" i="1"/>
  <c r="R777" i="1"/>
  <c r="Z776" i="1"/>
  <c r="D783" i="1"/>
  <c r="L783" i="1"/>
  <c r="T783" i="1"/>
  <c r="AB784" i="1"/>
  <c r="M791" i="1"/>
  <c r="AB791" i="1"/>
  <c r="H798" i="1"/>
  <c r="R798" i="1"/>
  <c r="H812" i="1"/>
  <c r="V811" i="1"/>
  <c r="H819" i="1"/>
  <c r="K769" i="1"/>
  <c r="M811" i="1"/>
  <c r="G804" i="1"/>
  <c r="C819" i="1"/>
  <c r="G776" i="1"/>
  <c r="O776" i="1"/>
  <c r="W776" i="1"/>
  <c r="AE776" i="1"/>
  <c r="C776" i="1"/>
  <c r="K776" i="1"/>
  <c r="S776" i="1"/>
  <c r="AA776" i="1"/>
  <c r="E790" i="1"/>
  <c r="M790" i="1"/>
  <c r="U790" i="1"/>
  <c r="W791" i="1"/>
  <c r="C797" i="1"/>
  <c r="K797" i="1"/>
  <c r="T797" i="1"/>
  <c r="S797" i="1"/>
  <c r="Q804" i="1"/>
  <c r="O804" i="1"/>
  <c r="K811" i="1"/>
  <c r="X811" i="1"/>
  <c r="P776" i="1"/>
  <c r="AB769" i="1"/>
  <c r="R776" i="1"/>
  <c r="H783" i="1"/>
  <c r="P783" i="1"/>
  <c r="X783" i="1"/>
  <c r="AF783" i="1"/>
  <c r="Y790" i="1"/>
  <c r="C791" i="1"/>
  <c r="U797" i="1"/>
  <c r="W798" i="1"/>
  <c r="I804" i="1"/>
  <c r="C805" i="1"/>
  <c r="P818" i="1"/>
  <c r="J825" i="1"/>
  <c r="M826" i="1"/>
  <c r="W770" i="1"/>
  <c r="M777" i="1"/>
  <c r="C784" i="1"/>
  <c r="R790" i="1"/>
  <c r="Z790" i="1"/>
  <c r="H791" i="1"/>
  <c r="AB798" i="1"/>
  <c r="H805" i="1"/>
  <c r="R819" i="1"/>
  <c r="N769" i="1"/>
  <c r="D776" i="1"/>
  <c r="AB776" i="1"/>
  <c r="R783" i="1"/>
  <c r="AA790" i="1"/>
  <c r="W797" i="1"/>
  <c r="S804" i="1"/>
  <c r="M805" i="1"/>
  <c r="C812" i="1"/>
  <c r="AF776" i="1"/>
  <c r="C763" i="1"/>
  <c r="G769" i="1"/>
  <c r="O769" i="1"/>
  <c r="W769" i="1"/>
  <c r="AE769" i="1"/>
  <c r="E776" i="1"/>
  <c r="M776" i="1"/>
  <c r="U776" i="1"/>
  <c r="AC776" i="1"/>
  <c r="W777" i="1"/>
  <c r="AA783" i="1"/>
  <c r="M784" i="1"/>
  <c r="AB790" i="1"/>
  <c r="R791" i="1"/>
  <c r="P797" i="1"/>
  <c r="AF797" i="1"/>
  <c r="D804" i="1"/>
  <c r="L804" i="1"/>
  <c r="T804" i="1"/>
  <c r="R805" i="1"/>
  <c r="J811" i="1"/>
  <c r="H776" i="1"/>
  <c r="H769" i="1"/>
  <c r="X769" i="1"/>
  <c r="F776" i="1"/>
  <c r="N776" i="1"/>
  <c r="V776" i="1"/>
  <c r="AD776" i="1"/>
  <c r="AB783" i="1"/>
  <c r="C798" i="1"/>
  <c r="W805" i="1"/>
  <c r="J818" i="1"/>
  <c r="C770" i="1"/>
  <c r="J797" i="1"/>
  <c r="N818" i="1"/>
  <c r="R763" i="1"/>
  <c r="W763" i="1"/>
  <c r="R750" i="1" l="1"/>
  <c r="M750" i="1"/>
  <c r="H750" i="1"/>
  <c r="C750" i="1"/>
  <c r="V749" i="1"/>
  <c r="U749" i="1"/>
  <c r="T749" i="1"/>
  <c r="S749" i="1"/>
  <c r="R749" i="1"/>
  <c r="Q749" i="1"/>
  <c r="P749" i="1"/>
  <c r="O749" i="1"/>
  <c r="N749" i="1"/>
  <c r="M749" i="1"/>
  <c r="L749" i="1"/>
  <c r="J749" i="1"/>
  <c r="R743" i="1"/>
  <c r="M743" i="1"/>
  <c r="H743" i="1"/>
  <c r="C743" i="1"/>
  <c r="V742" i="1"/>
  <c r="U742" i="1"/>
  <c r="T742" i="1"/>
  <c r="S742" i="1"/>
  <c r="R742" i="1"/>
  <c r="Q742" i="1"/>
  <c r="P742" i="1"/>
  <c r="O742" i="1"/>
  <c r="N742" i="1"/>
  <c r="M742" i="1"/>
  <c r="L742" i="1"/>
  <c r="J742" i="1"/>
  <c r="R736" i="1"/>
  <c r="M736" i="1"/>
  <c r="H736" i="1"/>
  <c r="C736" i="1"/>
  <c r="V735" i="1"/>
  <c r="U735" i="1"/>
  <c r="T735" i="1"/>
  <c r="S735" i="1"/>
  <c r="R735" i="1"/>
  <c r="Q735" i="1"/>
  <c r="P735" i="1"/>
  <c r="O735" i="1"/>
  <c r="N735" i="1"/>
  <c r="M735" i="1"/>
  <c r="L735" i="1"/>
  <c r="J735" i="1"/>
  <c r="R729" i="1"/>
  <c r="M729" i="1"/>
  <c r="H729" i="1"/>
  <c r="C729" i="1"/>
  <c r="V728" i="1"/>
  <c r="U728" i="1"/>
  <c r="T728" i="1"/>
  <c r="S728" i="1"/>
  <c r="R728" i="1"/>
  <c r="Q728" i="1"/>
  <c r="P728" i="1"/>
  <c r="O728" i="1"/>
  <c r="N728" i="1"/>
  <c r="M728" i="1"/>
  <c r="L728" i="1"/>
  <c r="J728" i="1"/>
  <c r="R722" i="1"/>
  <c r="M722" i="1"/>
  <c r="H722" i="1"/>
  <c r="C722" i="1"/>
  <c r="V721" i="1"/>
  <c r="U721" i="1"/>
  <c r="T721" i="1"/>
  <c r="S721" i="1"/>
  <c r="R721" i="1"/>
  <c r="Q721" i="1"/>
  <c r="P721" i="1"/>
  <c r="O721" i="1"/>
  <c r="N721" i="1"/>
  <c r="M721" i="1"/>
  <c r="L721" i="1"/>
  <c r="J721" i="1"/>
  <c r="R715" i="1"/>
  <c r="M715" i="1"/>
  <c r="V714" i="1"/>
  <c r="U714" i="1"/>
  <c r="T714" i="1"/>
  <c r="S714" i="1"/>
  <c r="R714" i="1"/>
  <c r="Q714" i="1"/>
  <c r="P714" i="1"/>
  <c r="O714" i="1"/>
  <c r="N714" i="1"/>
  <c r="M714" i="1"/>
  <c r="L714" i="1"/>
  <c r="J714" i="1"/>
  <c r="I713" i="1"/>
  <c r="H713" i="1"/>
  <c r="F713" i="1"/>
  <c r="D713" i="1"/>
  <c r="R708" i="1"/>
  <c r="M708" i="1"/>
  <c r="V707" i="1"/>
  <c r="U707" i="1"/>
  <c r="T707" i="1"/>
  <c r="S707" i="1"/>
  <c r="R707" i="1"/>
  <c r="Q707" i="1"/>
  <c r="P707" i="1"/>
  <c r="O707" i="1"/>
  <c r="N707" i="1"/>
  <c r="M707" i="1"/>
  <c r="L707" i="1"/>
  <c r="J707" i="1"/>
  <c r="K706" i="1"/>
  <c r="I706" i="1"/>
  <c r="H706" i="1"/>
  <c r="G706" i="1"/>
  <c r="F706" i="1"/>
  <c r="D706" i="1"/>
  <c r="C706" i="1"/>
  <c r="R701" i="1"/>
  <c r="M701" i="1"/>
  <c r="V700" i="1"/>
  <c r="U700" i="1"/>
  <c r="T700" i="1"/>
  <c r="S700" i="1"/>
  <c r="R700" i="1"/>
  <c r="Q700" i="1"/>
  <c r="P700" i="1"/>
  <c r="O700" i="1"/>
  <c r="N700" i="1"/>
  <c r="M700" i="1"/>
  <c r="L700" i="1"/>
  <c r="K699" i="1"/>
  <c r="I699" i="1"/>
  <c r="H699" i="1"/>
  <c r="G699" i="1"/>
  <c r="F699" i="1"/>
  <c r="E699" i="1"/>
  <c r="D699" i="1"/>
  <c r="C699" i="1"/>
  <c r="R694" i="1"/>
  <c r="M694" i="1"/>
  <c r="V693" i="1"/>
  <c r="U693" i="1"/>
  <c r="T693" i="1"/>
  <c r="S693" i="1"/>
  <c r="R693" i="1"/>
  <c r="Q693" i="1"/>
  <c r="P693" i="1"/>
  <c r="O693" i="1"/>
  <c r="K692" i="1"/>
  <c r="J692" i="1"/>
  <c r="J700" i="1" s="1"/>
  <c r="I692" i="1"/>
  <c r="H692" i="1"/>
  <c r="G692" i="1"/>
  <c r="F692" i="1"/>
  <c r="E692" i="1"/>
  <c r="D692" i="1"/>
  <c r="C692" i="1"/>
  <c r="R687" i="1"/>
  <c r="S686" i="1"/>
  <c r="R686" i="1"/>
  <c r="Q686" i="1"/>
  <c r="N685" i="1"/>
  <c r="N693" i="1" s="1"/>
  <c r="M685" i="1"/>
  <c r="L685" i="1"/>
  <c r="K685" i="1"/>
  <c r="J685" i="1"/>
  <c r="I685" i="1"/>
  <c r="H685" i="1"/>
  <c r="G685" i="1"/>
  <c r="F685" i="1"/>
  <c r="E685" i="1"/>
  <c r="D685" i="1"/>
  <c r="C685" i="1"/>
  <c r="V678" i="1"/>
  <c r="V686" i="1" s="1"/>
  <c r="U678" i="1"/>
  <c r="U686" i="1" s="1"/>
  <c r="T678" i="1"/>
  <c r="T686" i="1" s="1"/>
  <c r="P678" i="1"/>
  <c r="P686" i="1" s="1"/>
  <c r="O678" i="1"/>
  <c r="O686" i="1" s="1"/>
  <c r="N678" i="1"/>
  <c r="M678" i="1"/>
  <c r="L678" i="1"/>
  <c r="K678" i="1"/>
  <c r="J678" i="1"/>
  <c r="I678" i="1"/>
  <c r="H678" i="1"/>
  <c r="G678" i="1"/>
  <c r="F678" i="1"/>
  <c r="E678" i="1"/>
  <c r="D678" i="1"/>
  <c r="C678" i="1"/>
  <c r="V671" i="1"/>
  <c r="U671" i="1"/>
  <c r="T671" i="1"/>
  <c r="S671" i="1"/>
  <c r="S679" i="1" s="1"/>
  <c r="R671" i="1"/>
  <c r="R679" i="1" s="1"/>
  <c r="Q671" i="1"/>
  <c r="Q679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F693" i="1" l="1"/>
  <c r="K693" i="1"/>
  <c r="G665" i="1"/>
  <c r="C672" i="1"/>
  <c r="H665" i="1"/>
  <c r="P665" i="1"/>
  <c r="D672" i="1"/>
  <c r="U679" i="1"/>
  <c r="L672" i="1"/>
  <c r="T672" i="1"/>
  <c r="H679" i="1"/>
  <c r="P679" i="1"/>
  <c r="D679" i="1"/>
  <c r="L679" i="1"/>
  <c r="J665" i="1"/>
  <c r="I665" i="1"/>
  <c r="F658" i="1"/>
  <c r="R665" i="1"/>
  <c r="C687" i="1"/>
  <c r="R652" i="1"/>
  <c r="K658" i="1"/>
  <c r="C700" i="1"/>
  <c r="H714" i="1"/>
  <c r="C659" i="1"/>
  <c r="E658" i="1"/>
  <c r="U658" i="1"/>
  <c r="I714" i="1"/>
  <c r="S658" i="1"/>
  <c r="F700" i="1"/>
  <c r="K707" i="1"/>
  <c r="F714" i="1"/>
  <c r="H652" i="1"/>
  <c r="D658" i="1"/>
  <c r="L658" i="1"/>
  <c r="T658" i="1"/>
  <c r="F686" i="1"/>
  <c r="N686" i="1"/>
  <c r="C715" i="1"/>
  <c r="D693" i="1"/>
  <c r="N658" i="1"/>
  <c r="G686" i="1"/>
  <c r="G693" i="1"/>
  <c r="O665" i="1"/>
  <c r="M673" i="1"/>
  <c r="I679" i="1"/>
  <c r="H686" i="1"/>
  <c r="H715" i="1"/>
  <c r="I686" i="1"/>
  <c r="D707" i="1"/>
  <c r="Q658" i="1"/>
  <c r="K672" i="1"/>
  <c r="G672" i="1"/>
  <c r="O672" i="1"/>
  <c r="C680" i="1"/>
  <c r="K679" i="1"/>
  <c r="K700" i="1"/>
  <c r="C652" i="1"/>
  <c r="V658" i="1"/>
  <c r="C658" i="1"/>
  <c r="C673" i="1"/>
  <c r="G679" i="1"/>
  <c r="O679" i="1"/>
  <c r="C708" i="1"/>
  <c r="D700" i="1"/>
  <c r="G707" i="1"/>
  <c r="T679" i="1"/>
  <c r="E700" i="1"/>
  <c r="R666" i="1"/>
  <c r="C701" i="1"/>
  <c r="C679" i="1"/>
  <c r="D686" i="1"/>
  <c r="H687" i="1"/>
  <c r="C694" i="1"/>
  <c r="H701" i="1"/>
  <c r="I707" i="1"/>
  <c r="M659" i="1"/>
  <c r="M658" i="1"/>
  <c r="E672" i="1"/>
  <c r="M666" i="1"/>
  <c r="U665" i="1"/>
  <c r="I672" i="1"/>
  <c r="E679" i="1"/>
  <c r="M679" i="1"/>
  <c r="E693" i="1"/>
  <c r="M687" i="1"/>
  <c r="H694" i="1"/>
  <c r="I700" i="1"/>
  <c r="C707" i="1"/>
  <c r="J686" i="1"/>
  <c r="M652" i="1"/>
  <c r="F672" i="1"/>
  <c r="N672" i="1"/>
  <c r="V672" i="1"/>
  <c r="J679" i="1"/>
  <c r="I693" i="1"/>
  <c r="Q665" i="1"/>
  <c r="U672" i="1"/>
  <c r="G658" i="1"/>
  <c r="O658" i="1"/>
  <c r="C665" i="1"/>
  <c r="K665" i="1"/>
  <c r="S665" i="1"/>
  <c r="F679" i="1"/>
  <c r="N679" i="1"/>
  <c r="V679" i="1"/>
  <c r="H658" i="1"/>
  <c r="P658" i="1"/>
  <c r="H659" i="1"/>
  <c r="D665" i="1"/>
  <c r="L665" i="1"/>
  <c r="T665" i="1"/>
  <c r="H672" i="1"/>
  <c r="P672" i="1"/>
  <c r="H673" i="1"/>
  <c r="C686" i="1"/>
  <c r="K686" i="1"/>
  <c r="J693" i="1"/>
  <c r="M672" i="1"/>
  <c r="I658" i="1"/>
  <c r="E665" i="1"/>
  <c r="M665" i="1"/>
  <c r="Q672" i="1"/>
  <c r="H680" i="1"/>
  <c r="L686" i="1"/>
  <c r="C693" i="1"/>
  <c r="J658" i="1"/>
  <c r="R658" i="1"/>
  <c r="R659" i="1"/>
  <c r="F665" i="1"/>
  <c r="N665" i="1"/>
  <c r="V665" i="1"/>
  <c r="J672" i="1"/>
  <c r="R672" i="1"/>
  <c r="R673" i="1"/>
  <c r="M680" i="1"/>
  <c r="E686" i="1"/>
  <c r="M686" i="1"/>
  <c r="L693" i="1"/>
  <c r="F707" i="1"/>
  <c r="C666" i="1"/>
  <c r="S672" i="1"/>
  <c r="R680" i="1"/>
  <c r="M693" i="1"/>
  <c r="D714" i="1"/>
  <c r="H666" i="1"/>
  <c r="H707" i="1"/>
  <c r="H708" i="1"/>
  <c r="G700" i="1"/>
  <c r="H693" i="1"/>
  <c r="H700" i="1"/>
  <c r="W639" i="1" l="1"/>
  <c r="R639" i="1"/>
  <c r="M639" i="1"/>
  <c r="C639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M638" i="1"/>
  <c r="W632" i="1"/>
  <c r="R632" i="1"/>
  <c r="M632" i="1"/>
  <c r="C632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M631" i="1"/>
  <c r="W625" i="1"/>
  <c r="R625" i="1"/>
  <c r="M625" i="1"/>
  <c r="C625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M624" i="1"/>
  <c r="W618" i="1"/>
  <c r="R618" i="1"/>
  <c r="M618" i="1"/>
  <c r="C618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W611" i="1"/>
  <c r="R611" i="1"/>
  <c r="M611" i="1"/>
  <c r="C611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W604" i="1"/>
  <c r="R604" i="1"/>
  <c r="M604" i="1"/>
  <c r="C604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W597" i="1"/>
  <c r="R597" i="1"/>
  <c r="M597" i="1"/>
  <c r="C597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W590" i="1"/>
  <c r="R590" i="1"/>
  <c r="M590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8" i="1"/>
  <c r="K588" i="1"/>
  <c r="I588" i="1"/>
  <c r="H588" i="1"/>
  <c r="G588" i="1"/>
  <c r="C590" i="1" s="1"/>
  <c r="W583" i="1"/>
  <c r="R583" i="1"/>
  <c r="M583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1" i="1"/>
  <c r="K581" i="1"/>
  <c r="I581" i="1"/>
  <c r="H581" i="1"/>
  <c r="G581" i="1"/>
  <c r="F581" i="1"/>
  <c r="W576" i="1"/>
  <c r="R576" i="1"/>
  <c r="M576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4" i="1"/>
  <c r="K574" i="1"/>
  <c r="J574" i="1"/>
  <c r="I574" i="1"/>
  <c r="H574" i="1"/>
  <c r="G574" i="1"/>
  <c r="F574" i="1"/>
  <c r="C574" i="1"/>
  <c r="W569" i="1"/>
  <c r="R569" i="1"/>
  <c r="M569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7" i="1"/>
  <c r="K567" i="1"/>
  <c r="J567" i="1"/>
  <c r="I567" i="1"/>
  <c r="H567" i="1"/>
  <c r="G567" i="1"/>
  <c r="F567" i="1"/>
  <c r="E567" i="1"/>
  <c r="D567" i="1"/>
  <c r="C567" i="1"/>
  <c r="W562" i="1"/>
  <c r="R562" i="1"/>
  <c r="M562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0" i="1"/>
  <c r="K560" i="1"/>
  <c r="J560" i="1"/>
  <c r="I560" i="1"/>
  <c r="H560" i="1"/>
  <c r="G560" i="1"/>
  <c r="F560" i="1"/>
  <c r="E560" i="1"/>
  <c r="D560" i="1"/>
  <c r="C560" i="1"/>
  <c r="W555" i="1"/>
  <c r="R555" i="1"/>
  <c r="M555" i="1"/>
  <c r="AA554" i="1"/>
  <c r="Z554" i="1"/>
  <c r="Y554" i="1"/>
  <c r="W554" i="1"/>
  <c r="U554" i="1"/>
  <c r="S554" i="1"/>
  <c r="R554" i="1"/>
  <c r="P554" i="1"/>
  <c r="N554" i="1"/>
  <c r="M554" i="1"/>
  <c r="L553" i="1"/>
  <c r="K553" i="1"/>
  <c r="J553" i="1"/>
  <c r="I553" i="1"/>
  <c r="H553" i="1"/>
  <c r="G553" i="1"/>
  <c r="F553" i="1"/>
  <c r="E553" i="1"/>
  <c r="D553" i="1"/>
  <c r="C553" i="1"/>
  <c r="AA547" i="1"/>
  <c r="Y547" i="1"/>
  <c r="S547" i="1"/>
  <c r="M547" i="1"/>
  <c r="X546" i="1"/>
  <c r="X554" i="1" s="1"/>
  <c r="V546" i="1"/>
  <c r="V554" i="1" s="1"/>
  <c r="T546" i="1"/>
  <c r="T554" i="1" s="1"/>
  <c r="Q546" i="1"/>
  <c r="Q554" i="1" s="1"/>
  <c r="O546" i="1"/>
  <c r="O554" i="1" s="1"/>
  <c r="L546" i="1"/>
  <c r="K546" i="1"/>
  <c r="J546" i="1"/>
  <c r="I546" i="1"/>
  <c r="H546" i="1"/>
  <c r="G546" i="1"/>
  <c r="F546" i="1"/>
  <c r="E546" i="1"/>
  <c r="D546" i="1"/>
  <c r="C546" i="1"/>
  <c r="Y540" i="1"/>
  <c r="S540" i="1"/>
  <c r="M540" i="1"/>
  <c r="Z539" i="1"/>
  <c r="X539" i="1"/>
  <c r="W539" i="1"/>
  <c r="W547" i="1" s="1"/>
  <c r="V539" i="1"/>
  <c r="U539" i="1"/>
  <c r="U547" i="1" s="1"/>
  <c r="T539" i="1"/>
  <c r="R539" i="1"/>
  <c r="Q539" i="1"/>
  <c r="P539" i="1"/>
  <c r="P547" i="1" s="1"/>
  <c r="O539" i="1"/>
  <c r="N539" i="1"/>
  <c r="L539" i="1"/>
  <c r="K539" i="1"/>
  <c r="J539" i="1"/>
  <c r="I539" i="1"/>
  <c r="H539" i="1"/>
  <c r="G539" i="1"/>
  <c r="F539" i="1"/>
  <c r="E539" i="1"/>
  <c r="D539" i="1"/>
  <c r="C539" i="1"/>
  <c r="AA532" i="1"/>
  <c r="Z532" i="1"/>
  <c r="X532" i="1"/>
  <c r="W532" i="1"/>
  <c r="V532" i="1"/>
  <c r="U532" i="1"/>
  <c r="T532" i="1"/>
  <c r="R532" i="1"/>
  <c r="Q532" i="1"/>
  <c r="P532" i="1"/>
  <c r="O532" i="1"/>
  <c r="N532" i="1"/>
  <c r="L532" i="1"/>
  <c r="K532" i="1"/>
  <c r="J532" i="1"/>
  <c r="I532" i="1"/>
  <c r="H532" i="1"/>
  <c r="G532" i="1"/>
  <c r="F532" i="1"/>
  <c r="E532" i="1"/>
  <c r="D532" i="1"/>
  <c r="C532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M533" i="1" s="1"/>
  <c r="L525" i="1"/>
  <c r="K525" i="1"/>
  <c r="J525" i="1"/>
  <c r="I525" i="1"/>
  <c r="H525" i="1"/>
  <c r="G525" i="1"/>
  <c r="F525" i="1"/>
  <c r="E525" i="1"/>
  <c r="D525" i="1"/>
  <c r="C525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K568" i="1" l="1"/>
  <c r="G568" i="1"/>
  <c r="J568" i="1"/>
  <c r="K540" i="1"/>
  <c r="M519" i="1"/>
  <c r="U519" i="1"/>
  <c r="K533" i="1"/>
  <c r="F533" i="1"/>
  <c r="P540" i="1"/>
  <c r="F568" i="1"/>
  <c r="J554" i="1"/>
  <c r="I519" i="1"/>
  <c r="O526" i="1"/>
  <c r="F547" i="1"/>
  <c r="K554" i="1"/>
  <c r="K582" i="1"/>
  <c r="Q519" i="1"/>
  <c r="Y519" i="1"/>
  <c r="Z533" i="1"/>
  <c r="G547" i="1"/>
  <c r="I533" i="1"/>
  <c r="J540" i="1"/>
  <c r="T540" i="1"/>
  <c r="C568" i="1"/>
  <c r="C526" i="1"/>
  <c r="S526" i="1"/>
  <c r="AA526" i="1"/>
  <c r="T533" i="1"/>
  <c r="C540" i="1"/>
  <c r="I575" i="1"/>
  <c r="H582" i="1"/>
  <c r="I561" i="1"/>
  <c r="J575" i="1"/>
  <c r="V547" i="1"/>
  <c r="J561" i="1"/>
  <c r="E568" i="1"/>
  <c r="H590" i="1"/>
  <c r="R533" i="1"/>
  <c r="C561" i="1"/>
  <c r="F519" i="1"/>
  <c r="V519" i="1"/>
  <c r="J547" i="1"/>
  <c r="K561" i="1"/>
  <c r="H569" i="1"/>
  <c r="E540" i="1"/>
  <c r="M541" i="1"/>
  <c r="C548" i="1"/>
  <c r="K547" i="1"/>
  <c r="F561" i="1"/>
  <c r="E519" i="1"/>
  <c r="J533" i="1"/>
  <c r="N533" i="1"/>
  <c r="O540" i="1"/>
  <c r="F554" i="1"/>
  <c r="G561" i="1"/>
  <c r="I582" i="1"/>
  <c r="R513" i="1"/>
  <c r="G533" i="1"/>
  <c r="M534" i="1"/>
  <c r="X533" i="1"/>
  <c r="G540" i="1"/>
  <c r="G554" i="1"/>
  <c r="F582" i="1"/>
  <c r="M520" i="1"/>
  <c r="W527" i="1"/>
  <c r="H548" i="1"/>
  <c r="H513" i="1"/>
  <c r="W513" i="1"/>
  <c r="G519" i="1"/>
  <c r="O519" i="1"/>
  <c r="W520" i="1"/>
  <c r="H526" i="1"/>
  <c r="P526" i="1"/>
  <c r="X526" i="1"/>
  <c r="I547" i="1"/>
  <c r="C555" i="1"/>
  <c r="L554" i="1"/>
  <c r="G575" i="1"/>
  <c r="X540" i="1"/>
  <c r="N547" i="1"/>
  <c r="H519" i="1"/>
  <c r="P519" i="1"/>
  <c r="X519" i="1"/>
  <c r="I526" i="1"/>
  <c r="Q526" i="1"/>
  <c r="Y526" i="1"/>
  <c r="H534" i="1"/>
  <c r="Q533" i="1"/>
  <c r="AA533" i="1"/>
  <c r="D547" i="1"/>
  <c r="L540" i="1"/>
  <c r="R541" i="1"/>
  <c r="AA540" i="1"/>
  <c r="C547" i="1"/>
  <c r="E554" i="1"/>
  <c r="C554" i="1"/>
  <c r="H562" i="1"/>
  <c r="H575" i="1"/>
  <c r="G582" i="1"/>
  <c r="Z519" i="1"/>
  <c r="I589" i="1"/>
  <c r="C513" i="1"/>
  <c r="C520" i="1"/>
  <c r="K519" i="1"/>
  <c r="S519" i="1"/>
  <c r="AA519" i="1"/>
  <c r="D526" i="1"/>
  <c r="L526" i="1"/>
  <c r="T526" i="1"/>
  <c r="U533" i="1"/>
  <c r="Z540" i="1"/>
  <c r="E547" i="1"/>
  <c r="Z547" i="1"/>
  <c r="H555" i="1"/>
  <c r="K589" i="1"/>
  <c r="J526" i="1"/>
  <c r="F540" i="1"/>
  <c r="D519" i="1"/>
  <c r="L519" i="1"/>
  <c r="T519" i="1"/>
  <c r="E526" i="1"/>
  <c r="U526" i="1"/>
  <c r="C534" i="1"/>
  <c r="L533" i="1"/>
  <c r="R534" i="1"/>
  <c r="H540" i="1"/>
  <c r="Q540" i="1"/>
  <c r="U540" i="1"/>
  <c r="I554" i="1"/>
  <c r="C562" i="1"/>
  <c r="L561" i="1"/>
  <c r="L575" i="1"/>
  <c r="L582" i="1"/>
  <c r="R520" i="1"/>
  <c r="I568" i="1"/>
  <c r="M513" i="1"/>
  <c r="E533" i="1"/>
  <c r="W533" i="1"/>
  <c r="I540" i="1"/>
  <c r="R540" i="1"/>
  <c r="W540" i="1"/>
  <c r="R548" i="1"/>
  <c r="E561" i="1"/>
  <c r="D568" i="1"/>
  <c r="L568" i="1"/>
  <c r="C575" i="1"/>
  <c r="L589" i="1"/>
  <c r="V533" i="1"/>
  <c r="J519" i="1"/>
  <c r="R519" i="1"/>
  <c r="K526" i="1"/>
  <c r="O533" i="1"/>
  <c r="D540" i="1"/>
  <c r="C541" i="1"/>
  <c r="O547" i="1"/>
  <c r="C519" i="1"/>
  <c r="C527" i="1"/>
  <c r="H533" i="1"/>
  <c r="P533" i="1"/>
  <c r="W534" i="1"/>
  <c r="H541" i="1"/>
  <c r="H547" i="1"/>
  <c r="X547" i="1"/>
  <c r="W548" i="1"/>
  <c r="H554" i="1"/>
  <c r="H561" i="1"/>
  <c r="H568" i="1"/>
  <c r="C576" i="1"/>
  <c r="C583" i="1"/>
  <c r="M526" i="1"/>
  <c r="H527" i="1"/>
  <c r="Y533" i="1"/>
  <c r="N540" i="1"/>
  <c r="V540" i="1"/>
  <c r="Q547" i="1"/>
  <c r="H576" i="1"/>
  <c r="H583" i="1"/>
  <c r="R526" i="1"/>
  <c r="F526" i="1"/>
  <c r="M527" i="1"/>
  <c r="R547" i="1"/>
  <c r="F575" i="1"/>
  <c r="G589" i="1"/>
  <c r="V526" i="1"/>
  <c r="R527" i="1"/>
  <c r="H589" i="1"/>
  <c r="G526" i="1"/>
  <c r="W526" i="1"/>
  <c r="W541" i="1"/>
  <c r="C569" i="1"/>
  <c r="H520" i="1"/>
  <c r="N526" i="1"/>
  <c r="N519" i="1"/>
  <c r="C533" i="1"/>
  <c r="S533" i="1"/>
  <c r="W519" i="1"/>
  <c r="D533" i="1"/>
  <c r="L547" i="1"/>
  <c r="T547" i="1"/>
  <c r="D554" i="1"/>
  <c r="D561" i="1"/>
  <c r="Z526" i="1"/>
  <c r="M548" i="1"/>
  <c r="K575" i="1"/>
  <c r="R500" i="1" l="1"/>
  <c r="M500" i="1"/>
  <c r="H500" i="1"/>
  <c r="C500" i="1"/>
  <c r="U499" i="1"/>
  <c r="T499" i="1"/>
  <c r="S499" i="1"/>
  <c r="R499" i="1"/>
  <c r="Q499" i="1"/>
  <c r="P499" i="1"/>
  <c r="O499" i="1"/>
  <c r="N499" i="1"/>
  <c r="H499" i="1"/>
  <c r="R493" i="1"/>
  <c r="M493" i="1"/>
  <c r="H493" i="1"/>
  <c r="C493" i="1"/>
  <c r="U492" i="1"/>
  <c r="T492" i="1"/>
  <c r="S492" i="1"/>
  <c r="R492" i="1"/>
  <c r="Q492" i="1"/>
  <c r="P492" i="1"/>
  <c r="O492" i="1"/>
  <c r="N492" i="1"/>
  <c r="H492" i="1"/>
  <c r="R486" i="1"/>
  <c r="M486" i="1"/>
  <c r="H486" i="1"/>
  <c r="C486" i="1"/>
  <c r="U485" i="1"/>
  <c r="T485" i="1"/>
  <c r="S485" i="1"/>
  <c r="R485" i="1"/>
  <c r="Q485" i="1"/>
  <c r="P485" i="1"/>
  <c r="O485" i="1"/>
  <c r="N485" i="1"/>
  <c r="H485" i="1"/>
  <c r="R479" i="1"/>
  <c r="M479" i="1"/>
  <c r="H479" i="1"/>
  <c r="C479" i="1"/>
  <c r="U478" i="1"/>
  <c r="T478" i="1"/>
  <c r="S478" i="1"/>
  <c r="R478" i="1"/>
  <c r="Q478" i="1"/>
  <c r="P478" i="1"/>
  <c r="O478" i="1"/>
  <c r="N478" i="1"/>
  <c r="H478" i="1"/>
  <c r="R472" i="1"/>
  <c r="M472" i="1"/>
  <c r="H472" i="1"/>
  <c r="C472" i="1"/>
  <c r="U471" i="1"/>
  <c r="T471" i="1"/>
  <c r="S471" i="1"/>
  <c r="R471" i="1"/>
  <c r="Q471" i="1"/>
  <c r="P471" i="1"/>
  <c r="O471" i="1"/>
  <c r="N471" i="1"/>
  <c r="H471" i="1"/>
  <c r="R465" i="1"/>
  <c r="M465" i="1"/>
  <c r="H465" i="1"/>
  <c r="C465" i="1"/>
  <c r="U464" i="1"/>
  <c r="T464" i="1"/>
  <c r="S464" i="1"/>
  <c r="R464" i="1"/>
  <c r="Q464" i="1"/>
  <c r="P464" i="1"/>
  <c r="O464" i="1"/>
  <c r="N464" i="1"/>
  <c r="H464" i="1"/>
  <c r="R458" i="1"/>
  <c r="M458" i="1"/>
  <c r="H458" i="1"/>
  <c r="C458" i="1"/>
  <c r="U457" i="1"/>
  <c r="T457" i="1"/>
  <c r="S457" i="1"/>
  <c r="R457" i="1"/>
  <c r="Q457" i="1"/>
  <c r="P457" i="1"/>
  <c r="O457" i="1"/>
  <c r="N457" i="1"/>
  <c r="H457" i="1"/>
  <c r="R451" i="1"/>
  <c r="M451" i="1"/>
  <c r="H451" i="1"/>
  <c r="C451" i="1"/>
  <c r="U450" i="1"/>
  <c r="T450" i="1"/>
  <c r="S450" i="1"/>
  <c r="R450" i="1"/>
  <c r="Q450" i="1"/>
  <c r="P450" i="1"/>
  <c r="O450" i="1"/>
  <c r="N450" i="1"/>
  <c r="H450" i="1"/>
  <c r="R444" i="1"/>
  <c r="M444" i="1"/>
  <c r="U443" i="1"/>
  <c r="T443" i="1"/>
  <c r="S443" i="1"/>
  <c r="R443" i="1"/>
  <c r="Q443" i="1"/>
  <c r="P443" i="1"/>
  <c r="O443" i="1"/>
  <c r="N443" i="1"/>
  <c r="H443" i="1"/>
  <c r="L442" i="1"/>
  <c r="H444" i="1" s="1"/>
  <c r="D442" i="1"/>
  <c r="C444" i="1" s="1"/>
  <c r="U436" i="1"/>
  <c r="T436" i="1"/>
  <c r="S436" i="1"/>
  <c r="R436" i="1"/>
  <c r="Q436" i="1"/>
  <c r="P436" i="1"/>
  <c r="O436" i="1"/>
  <c r="N436" i="1"/>
  <c r="H436" i="1"/>
  <c r="V435" i="1"/>
  <c r="R437" i="1" s="1"/>
  <c r="M435" i="1"/>
  <c r="M437" i="1" s="1"/>
  <c r="L435" i="1"/>
  <c r="H437" i="1" s="1"/>
  <c r="E435" i="1"/>
  <c r="D435" i="1"/>
  <c r="U429" i="1"/>
  <c r="T429" i="1"/>
  <c r="S429" i="1"/>
  <c r="R429" i="1"/>
  <c r="Q429" i="1"/>
  <c r="P429" i="1"/>
  <c r="O429" i="1"/>
  <c r="N429" i="1"/>
  <c r="H429" i="1"/>
  <c r="V428" i="1"/>
  <c r="R430" i="1" s="1"/>
  <c r="M428" i="1"/>
  <c r="M430" i="1" s="1"/>
  <c r="L428" i="1"/>
  <c r="J428" i="1"/>
  <c r="E428" i="1"/>
  <c r="D428" i="1"/>
  <c r="U422" i="1"/>
  <c r="T422" i="1"/>
  <c r="S422" i="1"/>
  <c r="R422" i="1"/>
  <c r="Q422" i="1"/>
  <c r="P422" i="1"/>
  <c r="O422" i="1"/>
  <c r="N422" i="1"/>
  <c r="H422" i="1"/>
  <c r="V421" i="1"/>
  <c r="R423" i="1" s="1"/>
  <c r="M421" i="1"/>
  <c r="M423" i="1" s="1"/>
  <c r="L421" i="1"/>
  <c r="K421" i="1"/>
  <c r="J421" i="1"/>
  <c r="E421" i="1"/>
  <c r="D421" i="1"/>
  <c r="C421" i="1"/>
  <c r="U415" i="1"/>
  <c r="T415" i="1"/>
  <c r="S415" i="1"/>
  <c r="R415" i="1"/>
  <c r="Q415" i="1"/>
  <c r="P415" i="1"/>
  <c r="O415" i="1"/>
  <c r="N415" i="1"/>
  <c r="H415" i="1"/>
  <c r="V414" i="1"/>
  <c r="M414" i="1"/>
  <c r="M416" i="1" s="1"/>
  <c r="L414" i="1"/>
  <c r="K414" i="1"/>
  <c r="J414" i="1"/>
  <c r="I414" i="1"/>
  <c r="G414" i="1"/>
  <c r="E414" i="1"/>
  <c r="D414" i="1"/>
  <c r="C414" i="1"/>
  <c r="U408" i="1"/>
  <c r="T408" i="1"/>
  <c r="S408" i="1"/>
  <c r="R408" i="1"/>
  <c r="P408" i="1"/>
  <c r="N408" i="1"/>
  <c r="H408" i="1"/>
  <c r="V407" i="1"/>
  <c r="R409" i="1" s="1"/>
  <c r="M407" i="1"/>
  <c r="M409" i="1" s="1"/>
  <c r="L407" i="1"/>
  <c r="K407" i="1"/>
  <c r="J407" i="1"/>
  <c r="I407" i="1"/>
  <c r="G407" i="1"/>
  <c r="F407" i="1"/>
  <c r="E407" i="1"/>
  <c r="D407" i="1"/>
  <c r="C407" i="1"/>
  <c r="U401" i="1"/>
  <c r="T401" i="1"/>
  <c r="N401" i="1"/>
  <c r="V400" i="1"/>
  <c r="R402" i="1" s="1"/>
  <c r="Q400" i="1"/>
  <c r="O400" i="1"/>
  <c r="O408" i="1" s="1"/>
  <c r="M400" i="1"/>
  <c r="L400" i="1"/>
  <c r="K400" i="1"/>
  <c r="J400" i="1"/>
  <c r="I400" i="1"/>
  <c r="G400" i="1"/>
  <c r="G408" i="1" s="1"/>
  <c r="F400" i="1"/>
  <c r="F408" i="1" s="1"/>
  <c r="E400" i="1"/>
  <c r="D400" i="1"/>
  <c r="C400" i="1"/>
  <c r="V393" i="1"/>
  <c r="S393" i="1"/>
  <c r="S401" i="1" s="1"/>
  <c r="R393" i="1"/>
  <c r="R401" i="1" s="1"/>
  <c r="Q393" i="1"/>
  <c r="P393" i="1"/>
  <c r="P401" i="1" s="1"/>
  <c r="O393" i="1"/>
  <c r="M393" i="1"/>
  <c r="L393" i="1"/>
  <c r="K393" i="1"/>
  <c r="J393" i="1"/>
  <c r="I393" i="1"/>
  <c r="H393" i="1"/>
  <c r="G393" i="1"/>
  <c r="F393" i="1"/>
  <c r="E393" i="1"/>
  <c r="D393" i="1"/>
  <c r="C393" i="1"/>
  <c r="V386" i="1"/>
  <c r="U386" i="1"/>
  <c r="U394" i="1" s="1"/>
  <c r="T386" i="1"/>
  <c r="T394" i="1" s="1"/>
  <c r="S386" i="1"/>
  <c r="R386" i="1"/>
  <c r="Q386" i="1"/>
  <c r="P386" i="1"/>
  <c r="O386" i="1"/>
  <c r="N386" i="1"/>
  <c r="N394" i="1" s="1"/>
  <c r="M386" i="1"/>
  <c r="L386" i="1"/>
  <c r="K386" i="1"/>
  <c r="J386" i="1"/>
  <c r="I386" i="1"/>
  <c r="H386" i="1"/>
  <c r="G386" i="1"/>
  <c r="F386" i="1"/>
  <c r="E386" i="1"/>
  <c r="D386" i="1"/>
  <c r="C386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C423" i="1" l="1"/>
  <c r="C437" i="1"/>
  <c r="C366" i="1"/>
  <c r="S366" i="1"/>
  <c r="G373" i="1"/>
  <c r="O373" i="1"/>
  <c r="C380" i="1"/>
  <c r="K380" i="1"/>
  <c r="S380" i="1"/>
  <c r="G387" i="1"/>
  <c r="O387" i="1"/>
  <c r="U366" i="1"/>
  <c r="E366" i="1"/>
  <c r="V394" i="1"/>
  <c r="K415" i="1"/>
  <c r="I408" i="1"/>
  <c r="E415" i="1"/>
  <c r="K401" i="1"/>
  <c r="G415" i="1"/>
  <c r="M429" i="1"/>
  <c r="C401" i="1"/>
  <c r="L401" i="1"/>
  <c r="H416" i="1"/>
  <c r="J366" i="1"/>
  <c r="F373" i="1"/>
  <c r="N373" i="1"/>
  <c r="V373" i="1"/>
  <c r="J373" i="1"/>
  <c r="R380" i="1"/>
  <c r="F387" i="1"/>
  <c r="N387" i="1"/>
  <c r="V387" i="1"/>
  <c r="J387" i="1"/>
  <c r="R388" i="1"/>
  <c r="F394" i="1"/>
  <c r="O394" i="1"/>
  <c r="L415" i="1"/>
  <c r="C388" i="1"/>
  <c r="K387" i="1"/>
  <c r="S387" i="1"/>
  <c r="G394" i="1"/>
  <c r="E408" i="1"/>
  <c r="H423" i="1"/>
  <c r="H430" i="1"/>
  <c r="I366" i="1"/>
  <c r="Q373" i="1"/>
  <c r="Q394" i="1"/>
  <c r="O401" i="1"/>
  <c r="C409" i="1"/>
  <c r="E422" i="1"/>
  <c r="C430" i="1"/>
  <c r="I387" i="1"/>
  <c r="R366" i="1"/>
  <c r="K366" i="1"/>
  <c r="K422" i="1"/>
  <c r="E436" i="1"/>
  <c r="M380" i="1"/>
  <c r="D366" i="1"/>
  <c r="L366" i="1"/>
  <c r="T366" i="1"/>
  <c r="C395" i="1"/>
  <c r="I401" i="1"/>
  <c r="C416" i="1"/>
  <c r="E380" i="1"/>
  <c r="J401" i="1"/>
  <c r="D415" i="1"/>
  <c r="V422" i="1"/>
  <c r="M436" i="1"/>
  <c r="H373" i="1"/>
  <c r="P373" i="1"/>
  <c r="M381" i="1"/>
  <c r="R381" i="1"/>
  <c r="E394" i="1"/>
  <c r="M394" i="1"/>
  <c r="Q401" i="1"/>
  <c r="J408" i="1"/>
  <c r="D422" i="1"/>
  <c r="D429" i="1"/>
  <c r="E429" i="1"/>
  <c r="P394" i="1"/>
  <c r="V436" i="1"/>
  <c r="M360" i="1"/>
  <c r="L380" i="1"/>
  <c r="T380" i="1"/>
  <c r="H387" i="1"/>
  <c r="P387" i="1"/>
  <c r="D394" i="1"/>
  <c r="H388" i="1"/>
  <c r="H394" i="1"/>
  <c r="J422" i="1"/>
  <c r="M415" i="1"/>
  <c r="D436" i="1"/>
  <c r="C367" i="1"/>
  <c r="D380" i="1"/>
  <c r="H360" i="1"/>
  <c r="U373" i="1"/>
  <c r="Q380" i="1"/>
  <c r="E387" i="1"/>
  <c r="M387" i="1"/>
  <c r="I394" i="1"/>
  <c r="V415" i="1"/>
  <c r="L422" i="1"/>
  <c r="M367" i="1"/>
  <c r="M366" i="1"/>
  <c r="J394" i="1"/>
  <c r="S394" i="1"/>
  <c r="H409" i="1"/>
  <c r="M422" i="1"/>
  <c r="L429" i="1"/>
  <c r="C360" i="1"/>
  <c r="R360" i="1"/>
  <c r="C381" i="1"/>
  <c r="C394" i="1"/>
  <c r="K394" i="1"/>
  <c r="D408" i="1"/>
  <c r="M402" i="1"/>
  <c r="I373" i="1"/>
  <c r="U380" i="1"/>
  <c r="Q387" i="1"/>
  <c r="M388" i="1"/>
  <c r="F366" i="1"/>
  <c r="N366" i="1"/>
  <c r="V366" i="1"/>
  <c r="R373" i="1"/>
  <c r="R374" i="1"/>
  <c r="F380" i="1"/>
  <c r="N380" i="1"/>
  <c r="V380" i="1"/>
  <c r="R387" i="1"/>
  <c r="M395" i="1"/>
  <c r="D401" i="1"/>
  <c r="Q408" i="1"/>
  <c r="G366" i="1"/>
  <c r="O366" i="1"/>
  <c r="C373" i="1"/>
  <c r="K373" i="1"/>
  <c r="S373" i="1"/>
  <c r="G380" i="1"/>
  <c r="O380" i="1"/>
  <c r="C387" i="1"/>
  <c r="R394" i="1"/>
  <c r="R395" i="1"/>
  <c r="E401" i="1"/>
  <c r="M401" i="1"/>
  <c r="I415" i="1"/>
  <c r="J429" i="1"/>
  <c r="L436" i="1"/>
  <c r="H366" i="1"/>
  <c r="P366" i="1"/>
  <c r="H367" i="1"/>
  <c r="D373" i="1"/>
  <c r="L373" i="1"/>
  <c r="T373" i="1"/>
  <c r="H380" i="1"/>
  <c r="P380" i="1"/>
  <c r="H381" i="1"/>
  <c r="D387" i="1"/>
  <c r="L387" i="1"/>
  <c r="T387" i="1"/>
  <c r="F401" i="1"/>
  <c r="V401" i="1"/>
  <c r="C408" i="1"/>
  <c r="K408" i="1"/>
  <c r="J415" i="1"/>
  <c r="R416" i="1"/>
  <c r="D443" i="1"/>
  <c r="Q366" i="1"/>
  <c r="E373" i="1"/>
  <c r="M373" i="1"/>
  <c r="I380" i="1"/>
  <c r="U387" i="1"/>
  <c r="L394" i="1"/>
  <c r="G401" i="1"/>
  <c r="C402" i="1"/>
  <c r="L408" i="1"/>
  <c r="C422" i="1"/>
  <c r="R367" i="1"/>
  <c r="J380" i="1"/>
  <c r="H401" i="1"/>
  <c r="H402" i="1"/>
  <c r="M408" i="1"/>
  <c r="C415" i="1"/>
  <c r="V429" i="1"/>
  <c r="L443" i="1"/>
  <c r="C374" i="1"/>
  <c r="V408" i="1"/>
  <c r="H374" i="1"/>
  <c r="M374" i="1"/>
  <c r="H395" i="1"/>
  <c r="W347" i="1" l="1"/>
  <c r="R347" i="1"/>
  <c r="M347" i="1"/>
  <c r="H347" i="1"/>
  <c r="C347" i="1"/>
  <c r="AA346" i="1"/>
  <c r="Z346" i="1"/>
  <c r="X346" i="1"/>
  <c r="W346" i="1"/>
  <c r="V346" i="1"/>
  <c r="R346" i="1"/>
  <c r="P346" i="1"/>
  <c r="O346" i="1"/>
  <c r="N346" i="1"/>
  <c r="W340" i="1"/>
  <c r="R340" i="1"/>
  <c r="M340" i="1"/>
  <c r="H340" i="1"/>
  <c r="C340" i="1"/>
  <c r="AA339" i="1"/>
  <c r="Z339" i="1"/>
  <c r="X339" i="1"/>
  <c r="W339" i="1"/>
  <c r="V339" i="1"/>
  <c r="R339" i="1"/>
  <c r="P339" i="1"/>
  <c r="O339" i="1"/>
  <c r="N339" i="1"/>
  <c r="W333" i="1"/>
  <c r="R333" i="1"/>
  <c r="M333" i="1"/>
  <c r="H333" i="1"/>
  <c r="C333" i="1"/>
  <c r="AA332" i="1"/>
  <c r="Z332" i="1"/>
  <c r="X332" i="1"/>
  <c r="W332" i="1"/>
  <c r="V332" i="1"/>
  <c r="R332" i="1"/>
  <c r="P332" i="1"/>
  <c r="O332" i="1"/>
  <c r="N332" i="1"/>
  <c r="W326" i="1"/>
  <c r="R326" i="1"/>
  <c r="M326" i="1"/>
  <c r="H326" i="1"/>
  <c r="C326" i="1"/>
  <c r="AA325" i="1"/>
  <c r="Z325" i="1"/>
  <c r="X325" i="1"/>
  <c r="W325" i="1"/>
  <c r="V325" i="1"/>
  <c r="R325" i="1"/>
  <c r="P325" i="1"/>
  <c r="O325" i="1"/>
  <c r="N325" i="1"/>
  <c r="W319" i="1"/>
  <c r="R319" i="1"/>
  <c r="M319" i="1"/>
  <c r="H319" i="1"/>
  <c r="C319" i="1"/>
  <c r="AA318" i="1"/>
  <c r="Z318" i="1"/>
  <c r="X318" i="1"/>
  <c r="W318" i="1"/>
  <c r="V318" i="1"/>
  <c r="R318" i="1"/>
  <c r="P318" i="1"/>
  <c r="O318" i="1"/>
  <c r="N318" i="1"/>
  <c r="W312" i="1"/>
  <c r="R312" i="1"/>
  <c r="M312" i="1"/>
  <c r="H312" i="1"/>
  <c r="C312" i="1"/>
  <c r="AA311" i="1"/>
  <c r="Z311" i="1"/>
  <c r="X311" i="1"/>
  <c r="W311" i="1"/>
  <c r="V311" i="1"/>
  <c r="R311" i="1"/>
  <c r="P311" i="1"/>
  <c r="O311" i="1"/>
  <c r="N311" i="1"/>
  <c r="W305" i="1"/>
  <c r="R305" i="1"/>
  <c r="M305" i="1"/>
  <c r="H305" i="1"/>
  <c r="C305" i="1"/>
  <c r="AA304" i="1"/>
  <c r="Z304" i="1"/>
  <c r="X304" i="1"/>
  <c r="W304" i="1"/>
  <c r="V304" i="1"/>
  <c r="R304" i="1"/>
  <c r="P304" i="1"/>
  <c r="O304" i="1"/>
  <c r="N304" i="1"/>
  <c r="W298" i="1"/>
  <c r="R298" i="1"/>
  <c r="M298" i="1"/>
  <c r="H298" i="1"/>
  <c r="C298" i="1"/>
  <c r="AA297" i="1"/>
  <c r="Z297" i="1"/>
  <c r="X297" i="1"/>
  <c r="W297" i="1"/>
  <c r="V297" i="1"/>
  <c r="R297" i="1"/>
  <c r="P297" i="1"/>
  <c r="O297" i="1"/>
  <c r="N297" i="1"/>
  <c r="W291" i="1"/>
  <c r="R291" i="1"/>
  <c r="M291" i="1"/>
  <c r="H291" i="1"/>
  <c r="C291" i="1"/>
  <c r="AA290" i="1"/>
  <c r="Z290" i="1"/>
  <c r="X290" i="1"/>
  <c r="W290" i="1"/>
  <c r="V290" i="1"/>
  <c r="R290" i="1"/>
  <c r="P290" i="1"/>
  <c r="O290" i="1"/>
  <c r="N290" i="1"/>
  <c r="W284" i="1"/>
  <c r="R284" i="1"/>
  <c r="C284" i="1"/>
  <c r="AA283" i="1"/>
  <c r="Z283" i="1"/>
  <c r="X283" i="1"/>
  <c r="W283" i="1"/>
  <c r="V283" i="1"/>
  <c r="R283" i="1"/>
  <c r="P283" i="1"/>
  <c r="O283" i="1"/>
  <c r="N283" i="1"/>
  <c r="J283" i="1"/>
  <c r="M282" i="1"/>
  <c r="M284" i="1" s="1"/>
  <c r="L282" i="1"/>
  <c r="W277" i="1"/>
  <c r="C277" i="1"/>
  <c r="Z276" i="1"/>
  <c r="X276" i="1"/>
  <c r="W276" i="1"/>
  <c r="V276" i="1"/>
  <c r="R276" i="1"/>
  <c r="N276" i="1"/>
  <c r="J276" i="1"/>
  <c r="T275" i="1"/>
  <c r="R277" i="1" s="1"/>
  <c r="Q275" i="1"/>
  <c r="M275" i="1"/>
  <c r="L275" i="1"/>
  <c r="H275" i="1"/>
  <c r="Z269" i="1"/>
  <c r="X269" i="1"/>
  <c r="W269" i="1"/>
  <c r="V269" i="1"/>
  <c r="R269" i="1"/>
  <c r="N269" i="1"/>
  <c r="J269" i="1"/>
  <c r="AA268" i="1"/>
  <c r="AA276" i="1" s="1"/>
  <c r="Y268" i="1"/>
  <c r="T268" i="1"/>
  <c r="Q268" i="1"/>
  <c r="P268" i="1"/>
  <c r="P276" i="1" s="1"/>
  <c r="O268" i="1"/>
  <c r="M268" i="1"/>
  <c r="L268" i="1"/>
  <c r="I268" i="1"/>
  <c r="H268" i="1"/>
  <c r="C268" i="1"/>
  <c r="C270" i="1" s="1"/>
  <c r="Z262" i="1"/>
  <c r="W262" i="1"/>
  <c r="V262" i="1"/>
  <c r="R262" i="1"/>
  <c r="N262" i="1"/>
  <c r="J262" i="1"/>
  <c r="AA261" i="1"/>
  <c r="Y261" i="1"/>
  <c r="T261" i="1"/>
  <c r="S261" i="1"/>
  <c r="Q261" i="1"/>
  <c r="P261" i="1"/>
  <c r="O261" i="1"/>
  <c r="M261" i="1"/>
  <c r="L261" i="1"/>
  <c r="K261" i="1"/>
  <c r="I261" i="1"/>
  <c r="H261" i="1"/>
  <c r="D261" i="1"/>
  <c r="C261" i="1"/>
  <c r="Z255" i="1"/>
  <c r="W255" i="1"/>
  <c r="V255" i="1"/>
  <c r="AA254" i="1"/>
  <c r="Y254" i="1"/>
  <c r="X254" i="1"/>
  <c r="X262" i="1" s="1"/>
  <c r="U254" i="1"/>
  <c r="T254" i="1"/>
  <c r="S254" i="1"/>
  <c r="Q254" i="1"/>
  <c r="P254" i="1"/>
  <c r="O254" i="1"/>
  <c r="M254" i="1"/>
  <c r="L254" i="1"/>
  <c r="K254" i="1"/>
  <c r="I254" i="1"/>
  <c r="H254" i="1"/>
  <c r="E254" i="1"/>
  <c r="D254" i="1"/>
  <c r="C254" i="1"/>
  <c r="AA247" i="1"/>
  <c r="Y247" i="1"/>
  <c r="X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AA240" i="1"/>
  <c r="Z240" i="1"/>
  <c r="Y240" i="1"/>
  <c r="X240" i="1"/>
  <c r="W240" i="1"/>
  <c r="W248" i="1" s="1"/>
  <c r="V240" i="1"/>
  <c r="V248" i="1" s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E213" i="1" l="1"/>
  <c r="M213" i="1"/>
  <c r="U213" i="1"/>
  <c r="J234" i="1"/>
  <c r="R234" i="1"/>
  <c r="Z234" i="1"/>
  <c r="W270" i="1"/>
  <c r="R256" i="1"/>
  <c r="M255" i="1"/>
  <c r="O269" i="1"/>
  <c r="K255" i="1"/>
  <c r="I227" i="1"/>
  <c r="Q227" i="1"/>
  <c r="Y227" i="1"/>
  <c r="G213" i="1"/>
  <c r="O213" i="1"/>
  <c r="E220" i="1"/>
  <c r="M220" i="1"/>
  <c r="U220" i="1"/>
  <c r="C235" i="1"/>
  <c r="K241" i="1"/>
  <c r="S241" i="1"/>
  <c r="AA241" i="1"/>
  <c r="J241" i="1"/>
  <c r="R241" i="1"/>
  <c r="Z241" i="1"/>
  <c r="I248" i="1"/>
  <c r="Q248" i="1"/>
  <c r="O255" i="1"/>
  <c r="G220" i="1"/>
  <c r="O220" i="1"/>
  <c r="E255" i="1"/>
  <c r="L262" i="1"/>
  <c r="AA262" i="1"/>
  <c r="I213" i="1"/>
  <c r="Q213" i="1"/>
  <c r="Y213" i="1"/>
  <c r="H221" i="1"/>
  <c r="H256" i="1"/>
  <c r="L269" i="1"/>
  <c r="K220" i="1"/>
  <c r="Z213" i="1"/>
  <c r="I234" i="1"/>
  <c r="Q234" i="1"/>
  <c r="Y234" i="1"/>
  <c r="O262" i="1"/>
  <c r="H270" i="1"/>
  <c r="H248" i="1"/>
  <c r="P248" i="1"/>
  <c r="AA255" i="1"/>
  <c r="Y255" i="1"/>
  <c r="C269" i="1"/>
  <c r="P269" i="1"/>
  <c r="I269" i="1"/>
  <c r="L276" i="1"/>
  <c r="H213" i="1"/>
  <c r="P213" i="1"/>
  <c r="X213" i="1"/>
  <c r="E234" i="1"/>
  <c r="M234" i="1"/>
  <c r="J248" i="1"/>
  <c r="R248" i="1"/>
  <c r="J255" i="1"/>
  <c r="M276" i="1"/>
  <c r="W221" i="1"/>
  <c r="M235" i="1"/>
  <c r="C249" i="1"/>
  <c r="Q255" i="1"/>
  <c r="R214" i="1"/>
  <c r="T262" i="1"/>
  <c r="Q269" i="1"/>
  <c r="J213" i="1"/>
  <c r="C214" i="1"/>
  <c r="AA220" i="1"/>
  <c r="F248" i="1"/>
  <c r="N248" i="1"/>
  <c r="U255" i="1"/>
  <c r="T276" i="1"/>
  <c r="S213" i="1"/>
  <c r="F227" i="1"/>
  <c r="L213" i="1"/>
  <c r="N234" i="1"/>
  <c r="K248" i="1"/>
  <c r="R213" i="1"/>
  <c r="H227" i="1"/>
  <c r="W228" i="1"/>
  <c r="C221" i="1"/>
  <c r="G241" i="1"/>
  <c r="M242" i="1"/>
  <c r="W249" i="1"/>
  <c r="C256" i="1"/>
  <c r="K262" i="1"/>
  <c r="Y269" i="1"/>
  <c r="AA269" i="1"/>
  <c r="O276" i="1"/>
  <c r="H220" i="1"/>
  <c r="P220" i="1"/>
  <c r="X220" i="1"/>
  <c r="D227" i="1"/>
  <c r="L220" i="1"/>
  <c r="T227" i="1"/>
  <c r="C227" i="1"/>
  <c r="K227" i="1"/>
  <c r="S227" i="1"/>
  <c r="AA227" i="1"/>
  <c r="R235" i="1"/>
  <c r="H241" i="1"/>
  <c r="P241" i="1"/>
  <c r="X241" i="1"/>
  <c r="G248" i="1"/>
  <c r="O248" i="1"/>
  <c r="Y248" i="1"/>
  <c r="D255" i="1"/>
  <c r="P255" i="1"/>
  <c r="C255" i="1"/>
  <c r="H277" i="1"/>
  <c r="L283" i="1"/>
  <c r="U227" i="1"/>
  <c r="D234" i="1"/>
  <c r="L234" i="1"/>
  <c r="T234" i="1"/>
  <c r="H235" i="1"/>
  <c r="V227" i="1"/>
  <c r="I255" i="1"/>
  <c r="Q276" i="1"/>
  <c r="T213" i="1"/>
  <c r="F234" i="1"/>
  <c r="Q262" i="1"/>
  <c r="N227" i="1"/>
  <c r="D213" i="1"/>
  <c r="T255" i="1"/>
  <c r="V234" i="1"/>
  <c r="H242" i="1"/>
  <c r="S248" i="1"/>
  <c r="R255" i="1"/>
  <c r="C263" i="1"/>
  <c r="P227" i="1"/>
  <c r="G234" i="1"/>
  <c r="O234" i="1"/>
  <c r="W234" i="1"/>
  <c r="E241" i="1"/>
  <c r="M241" i="1"/>
  <c r="U241" i="1"/>
  <c r="D248" i="1"/>
  <c r="L248" i="1"/>
  <c r="L255" i="1"/>
  <c r="S255" i="1"/>
  <c r="H262" i="1"/>
  <c r="S262" i="1"/>
  <c r="H269" i="1"/>
  <c r="F213" i="1"/>
  <c r="M214" i="1"/>
  <c r="V213" i="1"/>
  <c r="J220" i="1"/>
  <c r="R220" i="1"/>
  <c r="Z220" i="1"/>
  <c r="E248" i="1"/>
  <c r="M249" i="1"/>
  <c r="R249" i="1"/>
  <c r="Z248" i="1"/>
  <c r="M262" i="1"/>
  <c r="I262" i="1"/>
  <c r="M269" i="1"/>
  <c r="H284" i="1"/>
  <c r="C220" i="1"/>
  <c r="S220" i="1"/>
  <c r="L227" i="1"/>
  <c r="C228" i="1"/>
  <c r="U234" i="1"/>
  <c r="F241" i="1"/>
  <c r="N241" i="1"/>
  <c r="V241" i="1"/>
  <c r="H263" i="1"/>
  <c r="C213" i="1"/>
  <c r="K213" i="1"/>
  <c r="AA213" i="1"/>
  <c r="D220" i="1"/>
  <c r="T220" i="1"/>
  <c r="E227" i="1"/>
  <c r="M227" i="1"/>
  <c r="H228" i="1"/>
  <c r="O241" i="1"/>
  <c r="W241" i="1"/>
  <c r="R242" i="1"/>
  <c r="C248" i="1"/>
  <c r="AA248" i="1"/>
  <c r="N255" i="1"/>
  <c r="M256" i="1"/>
  <c r="M263" i="1"/>
  <c r="M228" i="1"/>
  <c r="W242" i="1"/>
  <c r="T248" i="1"/>
  <c r="C262" i="1"/>
  <c r="R263" i="1"/>
  <c r="T269" i="1"/>
  <c r="H214" i="1"/>
  <c r="F220" i="1"/>
  <c r="N220" i="1"/>
  <c r="V220" i="1"/>
  <c r="M221" i="1"/>
  <c r="G227" i="1"/>
  <c r="O227" i="1"/>
  <c r="W227" i="1"/>
  <c r="R228" i="1"/>
  <c r="H234" i="1"/>
  <c r="P234" i="1"/>
  <c r="X234" i="1"/>
  <c r="W235" i="1"/>
  <c r="I241" i="1"/>
  <c r="Q241" i="1"/>
  <c r="Y241" i="1"/>
  <c r="M248" i="1"/>
  <c r="U248" i="1"/>
  <c r="H249" i="1"/>
  <c r="H255" i="1"/>
  <c r="X255" i="1"/>
  <c r="W256" i="1"/>
  <c r="D262" i="1"/>
  <c r="W263" i="1"/>
  <c r="M270" i="1"/>
  <c r="H276" i="1"/>
  <c r="M283" i="1"/>
  <c r="N213" i="1"/>
  <c r="W220" i="1"/>
  <c r="R221" i="1"/>
  <c r="X227" i="1"/>
  <c r="P262" i="1"/>
  <c r="Y262" i="1"/>
  <c r="R270" i="1"/>
  <c r="M277" i="1"/>
  <c r="W213" i="1"/>
  <c r="C241" i="1"/>
  <c r="W214" i="1"/>
  <c r="I220" i="1"/>
  <c r="Q220" i="1"/>
  <c r="Y220" i="1"/>
  <c r="J227" i="1"/>
  <c r="R227" i="1"/>
  <c r="Z227" i="1"/>
  <c r="C234" i="1"/>
  <c r="K234" i="1"/>
  <c r="S234" i="1"/>
  <c r="AA234" i="1"/>
  <c r="D241" i="1"/>
  <c r="L241" i="1"/>
  <c r="T241" i="1"/>
  <c r="C242" i="1"/>
  <c r="X248" i="1"/>
</calcChain>
</file>

<file path=xl/sharedStrings.xml><?xml version="1.0" encoding="utf-8"?>
<sst xmlns="http://schemas.openxmlformats.org/spreadsheetml/2006/main" count="7164" uniqueCount="320">
  <si>
    <t>MCA 129 Tumor Growth</t>
  </si>
  <si>
    <t>SKI in house strain mice with subcu MCA129 implant</t>
  </si>
  <si>
    <t>Implant: 8/21/2019</t>
  </si>
  <si>
    <t>DC101 8/28/2019</t>
  </si>
  <si>
    <t>Control</t>
  </si>
  <si>
    <t>20Gy</t>
  </si>
  <si>
    <t>20Gy/DC101</t>
  </si>
  <si>
    <t>23Gy</t>
  </si>
  <si>
    <t>23Gy/DC101</t>
  </si>
  <si>
    <t>Mouse:</t>
  </si>
  <si>
    <t>Cage 1</t>
  </si>
  <si>
    <t>Cage 2</t>
  </si>
  <si>
    <t>Cage 3</t>
  </si>
  <si>
    <t>Cage 5</t>
  </si>
  <si>
    <t>Cage 6</t>
  </si>
  <si>
    <t>#1</t>
  </si>
  <si>
    <t>#2</t>
  </si>
  <si>
    <t>#3</t>
  </si>
  <si>
    <t>#4</t>
  </si>
  <si>
    <t>#5</t>
  </si>
  <si>
    <t>Day 7 (Day 0)</t>
  </si>
  <si>
    <t>L</t>
  </si>
  <si>
    <t>Irradiation</t>
  </si>
  <si>
    <t>W</t>
  </si>
  <si>
    <t>D</t>
  </si>
  <si>
    <t>tumor size</t>
  </si>
  <si>
    <r>
      <rPr>
        <sz val="11"/>
        <color theme="1"/>
        <rFont val="Symbol"/>
        <family val="1"/>
        <charset val="2"/>
      </rPr>
      <t>D</t>
    </r>
    <r>
      <rPr>
        <sz val="12"/>
        <color theme="1"/>
        <rFont val="Calibri"/>
        <family val="2"/>
        <scheme val="minor"/>
      </rPr>
      <t>size</t>
    </r>
  </si>
  <si>
    <t xml:space="preserve"> mean</t>
  </si>
  <si>
    <t>17Gy/DC101</t>
  </si>
  <si>
    <t>Cage 4</t>
  </si>
  <si>
    <t>Day 8 (Day 1)</t>
  </si>
  <si>
    <t>Day 9 (Day 2)</t>
  </si>
  <si>
    <t>Day 13 (Day 6)</t>
  </si>
  <si>
    <t>Day 15 (Day 8)</t>
  </si>
  <si>
    <t>Day 16 (Day 9)</t>
  </si>
  <si>
    <t>Day 19 (Day 12)</t>
  </si>
  <si>
    <t>Day 22 (Day 15)</t>
  </si>
  <si>
    <t>Day 27 (Day 20)</t>
  </si>
  <si>
    <t>Day 30 (Day 23)</t>
  </si>
  <si>
    <t>Day 34 (Day 27)</t>
  </si>
  <si>
    <t>Day 37(Day 30)</t>
  </si>
  <si>
    <t>Day 41(Day 34)</t>
  </si>
  <si>
    <t>Day 48(Day 41)</t>
  </si>
  <si>
    <t>Day 55(Day 48)</t>
  </si>
  <si>
    <t>Day 62(Day 55)</t>
  </si>
  <si>
    <t>Day 69(Day 62)</t>
  </si>
  <si>
    <t>Day 76(Day 69)</t>
  </si>
  <si>
    <t>Day 83(Day 76)</t>
  </si>
  <si>
    <t>Day 90(Day 83)</t>
  </si>
  <si>
    <t>Day 97(Day 90)</t>
  </si>
  <si>
    <t>Implant: 9/25/2019</t>
  </si>
  <si>
    <t>DC101 10/02/2019</t>
  </si>
  <si>
    <t>10Gy</t>
  </si>
  <si>
    <t>10Gy/DC101</t>
  </si>
  <si>
    <t>13.5Gy</t>
  </si>
  <si>
    <t>13.5Gy/DC101</t>
  </si>
  <si>
    <t>Day 12 (Day 5)</t>
  </si>
  <si>
    <t>Day 14 (Day 7)</t>
  </si>
  <si>
    <t>Day 20 (Day 13)</t>
  </si>
  <si>
    <t>Day 23 (Day 16)</t>
  </si>
  <si>
    <t>Day 37 (Day 30)</t>
  </si>
  <si>
    <t>Day 44 (Day 37)</t>
  </si>
  <si>
    <t>Day 51 (Day 44)</t>
  </si>
  <si>
    <t>Day 58 (Day 51)</t>
  </si>
  <si>
    <t>Day 65 (Day 58)</t>
  </si>
  <si>
    <t>Day 72 (Day 65)</t>
  </si>
  <si>
    <t>Day 79 (Day 72)</t>
  </si>
  <si>
    <t>Day 86 (Day 79)</t>
  </si>
  <si>
    <t>Day 93 (Day 86)</t>
  </si>
  <si>
    <t>Day 100 (Day 93)</t>
  </si>
  <si>
    <t>Implant: 11/13/2019</t>
  </si>
  <si>
    <t>DC101 11/20/2019</t>
  </si>
  <si>
    <t>0Gy/DC101</t>
  </si>
  <si>
    <t>6Gy/DC101</t>
  </si>
  <si>
    <t>15Gy/DC101</t>
  </si>
  <si>
    <t>18Gy/DC101</t>
  </si>
  <si>
    <t>Day 21 (Day 14)</t>
  </si>
  <si>
    <t>Day 26 (Day 19)</t>
  </si>
  <si>
    <t>Day 29 (Day 22)</t>
  </si>
  <si>
    <t>Day 33 (Day 26)</t>
  </si>
  <si>
    <t>Day 36 (Day 29)</t>
  </si>
  <si>
    <t>Day 43 (Day 36)</t>
  </si>
  <si>
    <t>Day 50 (Day 43)</t>
  </si>
  <si>
    <t>Day 57(Day 50)</t>
  </si>
  <si>
    <t>Day 64(Day 57)</t>
  </si>
  <si>
    <t>Day 71(Day 64)</t>
  </si>
  <si>
    <t>Day 78(Day 73)</t>
  </si>
  <si>
    <t>Day 85(Day 80)</t>
  </si>
  <si>
    <t>Day 92(Day 87)</t>
  </si>
  <si>
    <t>Day 96(Day 91)</t>
  </si>
  <si>
    <t>Implant: 6/2/2020</t>
  </si>
  <si>
    <t>DC101 6/10/2020</t>
  </si>
  <si>
    <t>0Gy</t>
  </si>
  <si>
    <t>Day 8 (Day 0)</t>
  </si>
  <si>
    <t>Day 10 (Day 2)</t>
  </si>
  <si>
    <t>Day 13 (Day 5)</t>
  </si>
  <si>
    <t>Day 15 (Day 7)</t>
  </si>
  <si>
    <t>Day 17 (Day 9)</t>
  </si>
  <si>
    <t>Day 20 (Day 12)</t>
  </si>
  <si>
    <t>Day 22 (Day 14)</t>
  </si>
  <si>
    <t>Day 24 (Day 16)</t>
  </si>
  <si>
    <t>Day 27 (Day 18)</t>
  </si>
  <si>
    <t>Day 29 (Day 20)</t>
  </si>
  <si>
    <t>Day 36 (Day 27)</t>
  </si>
  <si>
    <t>Day 43 (Day 34)</t>
  </si>
  <si>
    <t>Day 50 (Day 41)</t>
  </si>
  <si>
    <t>Day 57 (Day 48)</t>
  </si>
  <si>
    <t>Day 64 (Day 55)</t>
  </si>
  <si>
    <t>Day 71 (Day 62)</t>
  </si>
  <si>
    <t>Day 78 (Day 69)</t>
  </si>
  <si>
    <t>Day 85 (Day 76)</t>
  </si>
  <si>
    <t>Day 92 (Day 83)</t>
  </si>
  <si>
    <t>Implant: 7/1/2020</t>
  </si>
  <si>
    <t>DC101 7/8/2020</t>
  </si>
  <si>
    <t>6Gy</t>
  </si>
  <si>
    <t>Day 28 (Day 21)</t>
  </si>
  <si>
    <t>Day 35 (Day 28)</t>
  </si>
  <si>
    <t>Day 42 (Day 35)</t>
  </si>
  <si>
    <t>Day 49 (Day 42)</t>
  </si>
  <si>
    <t>Day 56 (Day 49)</t>
  </si>
  <si>
    <t>Day 63 (Day 56)</t>
  </si>
  <si>
    <t>Implant: 7/29/2020</t>
  </si>
  <si>
    <t>DC101 8/5/2020</t>
  </si>
  <si>
    <t>18Gy</t>
  </si>
  <si>
    <t>Sample</t>
  </si>
  <si>
    <t>lane</t>
  </si>
  <si>
    <t>actin</t>
  </si>
  <si>
    <t>ssr</t>
  </si>
  <si>
    <t>ratio ssr/actin</t>
  </si>
  <si>
    <t>ratio of control</t>
  </si>
  <si>
    <t>Fold of control</t>
  </si>
  <si>
    <t>SEM</t>
  </si>
  <si>
    <t>N</t>
  </si>
  <si>
    <t>12.17.2019</t>
  </si>
  <si>
    <t>8Gy</t>
  </si>
  <si>
    <t>DC101 8Gy</t>
  </si>
  <si>
    <t>15Gy</t>
  </si>
  <si>
    <t>03.03.2020</t>
  </si>
  <si>
    <t>06.08.2020</t>
  </si>
  <si>
    <t>average</t>
  </si>
  <si>
    <t>Time 15Gy</t>
  </si>
  <si>
    <t>Mouse</t>
  </si>
  <si>
    <t>Image</t>
  </si>
  <si>
    <t>Pos</t>
  </si>
  <si>
    <t>Total</t>
  </si>
  <si>
    <t>Mean</t>
  </si>
  <si>
    <t>Time 8Gy</t>
  </si>
  <si>
    <t>Time DC101 8Gy</t>
  </si>
  <si>
    <t>0.5H</t>
  </si>
  <si>
    <t>A</t>
  </si>
  <si>
    <t>B</t>
  </si>
  <si>
    <t>3H</t>
  </si>
  <si>
    <t>6H</t>
  </si>
  <si>
    <t>8H</t>
  </si>
  <si>
    <t>%</t>
  </si>
  <si>
    <t>DNAPKcs</t>
  </si>
  <si>
    <t>8 Gy</t>
  </si>
  <si>
    <t>8 Gy+ DC101</t>
  </si>
  <si>
    <t>15 Gy</t>
  </si>
  <si>
    <t>0.5 hr</t>
  </si>
  <si>
    <t>3 hr</t>
  </si>
  <si>
    <t>6 hr</t>
  </si>
  <si>
    <t>Field</t>
  </si>
  <si>
    <t>8 Gy 4</t>
  </si>
  <si>
    <t>8 Gy 5</t>
  </si>
  <si>
    <t>8 Gy 6</t>
  </si>
  <si>
    <t>8 Gy DC 3</t>
  </si>
  <si>
    <t>8 Gy DC 5</t>
  </si>
  <si>
    <t>8 Gy DC4</t>
  </si>
  <si>
    <t>15 Gy 3</t>
  </si>
  <si>
    <t>8 Gy 3</t>
  </si>
  <si>
    <t>8 Gy 1</t>
  </si>
  <si>
    <t>8 Gy DC 1</t>
  </si>
  <si>
    <t>8 Gy DC 2</t>
  </si>
  <si>
    <t>15 Gy 2</t>
  </si>
  <si>
    <t>15 Gy 4</t>
  </si>
  <si>
    <t>8 Gy 2</t>
  </si>
  <si>
    <t>15 Gy 1</t>
  </si>
  <si>
    <t>Average</t>
  </si>
  <si>
    <t>15Gy 5</t>
  </si>
  <si>
    <t>Cut point &gt;=0.5</t>
  </si>
  <si>
    <t>12/08/2021  Jin 10BF</t>
  </si>
  <si>
    <t>DC101(-/-)</t>
  </si>
  <si>
    <t>S1</t>
  </si>
  <si>
    <t>JC01</t>
  </si>
  <si>
    <t>JC02</t>
  </si>
  <si>
    <t>SUM</t>
  </si>
  <si>
    <t>Villus</t>
  </si>
  <si>
    <t>pos</t>
  </si>
  <si>
    <t>sum</t>
  </si>
  <si>
    <t>DC101(+/+)</t>
  </si>
  <si>
    <t>S2</t>
  </si>
  <si>
    <t>JC03</t>
  </si>
  <si>
    <t>JC04</t>
  </si>
  <si>
    <t>Jin 4BF 12/16/2021</t>
  </si>
  <si>
    <t>S3</t>
  </si>
  <si>
    <t>JC06</t>
  </si>
  <si>
    <t>JC05</t>
  </si>
  <si>
    <t>S4</t>
  </si>
  <si>
    <t>JC07</t>
  </si>
  <si>
    <t>JC08</t>
  </si>
  <si>
    <t>S16</t>
  </si>
  <si>
    <t>JC11</t>
  </si>
  <si>
    <t>JC12</t>
  </si>
  <si>
    <t>12Gy</t>
  </si>
  <si>
    <t>S7</t>
  </si>
  <si>
    <t>JC13</t>
  </si>
  <si>
    <t>JC14</t>
  </si>
  <si>
    <t>S8</t>
  </si>
  <si>
    <t>JC15</t>
  </si>
  <si>
    <t>JC16</t>
  </si>
  <si>
    <t>S9</t>
  </si>
  <si>
    <t>JC17</t>
  </si>
  <si>
    <t>JC18</t>
  </si>
  <si>
    <t>S10</t>
  </si>
  <si>
    <t>JC19</t>
  </si>
  <si>
    <t>JC20</t>
  </si>
  <si>
    <t>04/28/2022  Jin 10BF</t>
  </si>
  <si>
    <t>S5</t>
  </si>
  <si>
    <t>S6</t>
  </si>
  <si>
    <t>JC10</t>
  </si>
  <si>
    <t>LLC Tumor Growth</t>
  </si>
  <si>
    <t>SKI in house strain mice with subcu LLC implant</t>
  </si>
  <si>
    <t>Implant: 9/1/2023</t>
  </si>
  <si>
    <t>25Gy</t>
  </si>
  <si>
    <t>30Gy</t>
  </si>
  <si>
    <t>Day 11 (Day 0)</t>
  </si>
  <si>
    <t>Day 14 (Day 3)</t>
  </si>
  <si>
    <t>Day 17 (Day 6)</t>
  </si>
  <si>
    <t>Day 20 (Day 9)</t>
  </si>
  <si>
    <t>Day 24 (Day 13)</t>
  </si>
  <si>
    <t>Day 27 (Day 16)</t>
  </si>
  <si>
    <t>Day 31 (Day 20)</t>
  </si>
  <si>
    <t>Day 34 (Day 23)</t>
  </si>
  <si>
    <t>Day 38 (Day 27)</t>
  </si>
  <si>
    <t>Day 45 (Day 34)</t>
  </si>
  <si>
    <t>Implant: 10/13/2023</t>
  </si>
  <si>
    <t>DC101 injection</t>
  </si>
  <si>
    <t>Day 18 (Day 7)</t>
  </si>
  <si>
    <t>Day 21 (Day 10)</t>
  </si>
  <si>
    <t>Day 25 (Day 14)</t>
  </si>
  <si>
    <t>Day 28 (Day 17)</t>
  </si>
  <si>
    <t>Day 32 (Day 21)</t>
  </si>
  <si>
    <t>Day 35 (Day 24)</t>
  </si>
  <si>
    <t>Regina 05/17/2024 Foci staining</t>
  </si>
  <si>
    <t>Time 25Gy</t>
  </si>
  <si>
    <t>Time 13Gy</t>
  </si>
  <si>
    <t>Time DC101 13Gy</t>
  </si>
  <si>
    <t>Time 0Gy</t>
  </si>
  <si>
    <t>LLC3</t>
  </si>
  <si>
    <t>LLC9</t>
  </si>
  <si>
    <t>LLC15</t>
  </si>
  <si>
    <t>0H</t>
  </si>
  <si>
    <t>LLC1</t>
  </si>
  <si>
    <t>LLC4</t>
  </si>
  <si>
    <t>LLC10</t>
  </si>
  <si>
    <t>LLC16</t>
  </si>
  <si>
    <t>LLC2</t>
  </si>
  <si>
    <t>LLC5</t>
  </si>
  <si>
    <t>LLC11</t>
  </si>
  <si>
    <t>LLC17</t>
  </si>
  <si>
    <t>LLC6</t>
  </si>
  <si>
    <t>LLC12</t>
  </si>
  <si>
    <t>LLC18</t>
  </si>
  <si>
    <t>LLC7</t>
  </si>
  <si>
    <t>LLC13</t>
  </si>
  <si>
    <t>LLC19</t>
  </si>
  <si>
    <t>LLC8</t>
  </si>
  <si>
    <t>LLC14</t>
  </si>
  <si>
    <t>LLC20</t>
  </si>
  <si>
    <t xml:space="preserve"> </t>
  </si>
  <si>
    <t>Sumo</t>
  </si>
  <si>
    <t>Fold change</t>
  </si>
  <si>
    <t>rH2AX</t>
  </si>
  <si>
    <t>15Gy DC101</t>
  </si>
  <si>
    <t>aveage</t>
  </si>
  <si>
    <t>average-0Gy</t>
  </si>
  <si>
    <t>MDC1</t>
  </si>
  <si>
    <t>Average-0Gy</t>
  </si>
  <si>
    <t>Mice death (in numbers)</t>
  </si>
  <si>
    <t>Days</t>
  </si>
  <si>
    <t>13.75 Gy+BMT</t>
  </si>
  <si>
    <t>14 Gy+BMT</t>
  </si>
  <si>
    <t>14.25 Gy+BMT</t>
  </si>
  <si>
    <t>14.5 Gy+BMT</t>
  </si>
  <si>
    <t>14.75 Gy+BMT</t>
  </si>
  <si>
    <t>13.75 Gy+BMT+DC101</t>
  </si>
  <si>
    <t>14 Gy+BMT+DC101</t>
  </si>
  <si>
    <t>14.25 Gy+BMT+DC101</t>
  </si>
  <si>
    <t>14.5 Gy+BMT+DC101</t>
  </si>
  <si>
    <t>14.75 Gy+BMT+DC101</t>
  </si>
  <si>
    <t>Implant:</t>
  </si>
  <si>
    <t xml:space="preserve">0 Gy </t>
  </si>
  <si>
    <t>6 Gy</t>
  </si>
  <si>
    <t>18 Gy</t>
  </si>
  <si>
    <t>30 Gy</t>
  </si>
  <si>
    <t>Day8 (Day -1)</t>
  </si>
  <si>
    <t>Day9 (Day 0)</t>
  </si>
  <si>
    <t>Day10 (Day 1)</t>
  </si>
  <si>
    <t>Day11 (Day 2)</t>
  </si>
  <si>
    <t>Day12 (Day 3)</t>
  </si>
  <si>
    <t>Day13 (Day 4)</t>
  </si>
  <si>
    <t>Day14 (Day 5)</t>
  </si>
  <si>
    <t>Day15 (Day 6)</t>
  </si>
  <si>
    <t>Day16 (Day 7)</t>
  </si>
  <si>
    <t>Day17 (Day 8)</t>
  </si>
  <si>
    <t>Day18 (Day 9)</t>
  </si>
  <si>
    <t>Day19 (Day 10)</t>
  </si>
  <si>
    <t>Day20 (Day 11)</t>
  </si>
  <si>
    <t>Day21 (Day 12)</t>
  </si>
  <si>
    <t>Day22 (Day 13)</t>
  </si>
  <si>
    <t>Day23 (Day 14)</t>
  </si>
  <si>
    <t>Day24 (Day 15)</t>
  </si>
  <si>
    <t>Day25 (Day 16)</t>
  </si>
  <si>
    <t>Day29 (Day 20)</t>
  </si>
  <si>
    <t>Da30 (Day 21)</t>
  </si>
  <si>
    <t>Da31 (Day 22)</t>
  </si>
  <si>
    <t>Da32 (Day 23)</t>
  </si>
  <si>
    <t>Da36 (Day 27)</t>
  </si>
  <si>
    <t>Da39 (Day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</si>
</sst>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2"/>
      <color rgb="FFFF0000"/>
      <name val="Calibri"/>
      <family val="2"/>
      <scheme val="minor"/>
    </font>
    <font>
      <b/>
      <sz val="12"/>
      <color rgb="FF0432FF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rgb="FF7030A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0" fillId="0" borderId="0" xfId="0" applyNumberFormat="1"/>
    <xf numFmtId="0" fontId="0" fillId="0" borderId="4" xfId="0" applyBorder="1"/>
    <xf numFmtId="0" fontId="0" fillId="0" borderId="5" xfId="0" applyBorder="1"/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left"/>
    </xf>
    <xf numFmtId="0" fontId="0" fillId="2" borderId="6" xfId="0" applyFill="1" applyBorder="1"/>
    <xf numFmtId="0" fontId="0" fillId="0" borderId="6" xfId="0" applyBorder="1"/>
    <xf numFmtId="0" fontId="0" fillId="3" borderId="5" xfId="0" applyFill="1" applyBorder="1" applyAlignment="1">
      <alignment horizontal="left"/>
    </xf>
    <xf numFmtId="0" fontId="0" fillId="2" borderId="0" xfId="0" applyFill="1"/>
    <xf numFmtId="0" fontId="0" fillId="4" borderId="6" xfId="0" applyFill="1" applyBorder="1"/>
    <xf numFmtId="0" fontId="6" fillId="5" borderId="6" xfId="0" applyFont="1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6" xfId="0" applyFill="1" applyBorder="1"/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7" xfId="0" applyBorder="1"/>
    <xf numFmtId="0" fontId="5" fillId="2" borderId="5" xfId="0" applyFont="1" applyFill="1" applyBorder="1" applyAlignment="1">
      <alignment horizontal="left"/>
    </xf>
    <xf numFmtId="0" fontId="6" fillId="8" borderId="6" xfId="0" applyFont="1" applyFill="1" applyBorder="1"/>
    <xf numFmtId="0" fontId="0" fillId="2" borderId="5" xfId="0" applyFill="1" applyBorder="1" applyAlignment="1">
      <alignment horizontal="left"/>
    </xf>
    <xf numFmtId="0" fontId="6" fillId="9" borderId="6" xfId="0" applyFont="1" applyFill="1" applyBorder="1"/>
    <xf numFmtId="0" fontId="6" fillId="10" borderId="6" xfId="0" applyFont="1" applyFill="1" applyBorder="1"/>
    <xf numFmtId="0" fontId="0" fillId="11" borderId="0" xfId="0" applyFill="1"/>
    <xf numFmtId="0" fontId="2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11" borderId="0" xfId="0" applyFont="1" applyFill="1"/>
    <xf numFmtId="1" fontId="0" fillId="0" borderId="0" xfId="0" applyNumberFormat="1" applyAlignment="1">
      <alignment horizontal="center"/>
    </xf>
    <xf numFmtId="0" fontId="9" fillId="11" borderId="0" xfId="0" applyFont="1" applyFill="1"/>
    <xf numFmtId="0" fontId="8" fillId="11" borderId="0" xfId="0" applyFont="1" applyFill="1"/>
    <xf numFmtId="164" fontId="0" fillId="0" borderId="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11" borderId="2" xfId="0" applyFont="1" applyFill="1" applyBorder="1"/>
    <xf numFmtId="0" fontId="2" fillId="11" borderId="2" xfId="0" applyFont="1" applyFill="1" applyBorder="1" applyAlignment="1">
      <alignment horizontal="center"/>
    </xf>
    <xf numFmtId="0" fontId="9" fillId="11" borderId="2" xfId="0" applyFont="1" applyFill="1" applyBorder="1"/>
    <xf numFmtId="0" fontId="8" fillId="11" borderId="2" xfId="0" applyFont="1" applyFill="1" applyBorder="1"/>
    <xf numFmtId="16" fontId="0" fillId="0" borderId="0" xfId="0" applyNumberForma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0" xfId="0" applyFont="1"/>
    <xf numFmtId="0" fontId="2" fillId="0" borderId="0" xfId="0" applyFont="1"/>
    <xf numFmtId="0" fontId="0" fillId="12" borderId="6" xfId="0" applyFill="1" applyBorder="1"/>
    <xf numFmtId="0" fontId="13" fillId="11" borderId="0" xfId="0" applyFont="1" applyFill="1"/>
    <xf numFmtId="0" fontId="14" fillId="11" borderId="0" xfId="0" applyFont="1" applyFill="1"/>
    <xf numFmtId="0" fontId="2" fillId="11" borderId="0" xfId="0" applyFont="1" applyFill="1" applyBorder="1" applyAlignment="1">
      <alignment horizontal="center"/>
    </xf>
    <xf numFmtId="0" fontId="8" fillId="11" borderId="0" xfId="0" applyFont="1" applyFill="1" applyBorder="1"/>
    <xf numFmtId="0" fontId="14" fillId="11" borderId="0" xfId="0" applyFont="1" applyFill="1" applyBorder="1"/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3" xfId="0" applyBorder="1"/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8" xfId="0" applyBorder="1"/>
    <xf numFmtId="0" fontId="0" fillId="0" borderId="26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6" xfId="0" applyBorder="1" applyAlignment="1">
      <alignment horizontal="center" vertical="center"/>
    </xf>
    <xf numFmtId="0" fontId="0" fillId="0" borderId="16" xfId="0" applyBorder="1"/>
    <xf numFmtId="0" fontId="0" fillId="0" borderId="15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2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0" fillId="2" borderId="6" xfId="0" applyFill="1" applyBorder="1" applyAlignment="1">
      <alignment horizontal="right"/>
    </xf>
    <xf numFmtId="0" fontId="0" fillId="13" borderId="6" xfId="0" applyFill="1" applyBorder="1"/>
    <xf numFmtId="0" fontId="0" fillId="0" borderId="35" xfId="0" applyBorder="1"/>
    <xf numFmtId="0" fontId="0" fillId="0" borderId="36" xfId="0" applyBorder="1"/>
    <xf numFmtId="0" fontId="0" fillId="0" borderId="7" xfId="0" applyBorder="1" applyAlignment="1">
      <alignment horizontal="right"/>
    </xf>
    <xf numFmtId="0" fontId="0" fillId="0" borderId="37" xfId="0" applyBorder="1"/>
    <xf numFmtId="0" fontId="0" fillId="2" borderId="5" xfId="0" applyFill="1" applyBorder="1"/>
    <xf numFmtId="0" fontId="0" fillId="2" borderId="1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1" xfId="0" applyFill="1" applyBorder="1"/>
    <xf numFmtId="0" fontId="0" fillId="2" borderId="37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4" xfId="0" applyFill="1" applyBorder="1"/>
    <xf numFmtId="0" fontId="0" fillId="0" borderId="36" xfId="0" applyBorder="1" applyAlignment="1">
      <alignment horizontal="right"/>
    </xf>
    <xf numFmtId="0" fontId="0" fillId="7" borderId="0" xfId="0" applyFill="1"/>
    <xf numFmtId="0" fontId="0" fillId="2" borderId="36" xfId="0" applyFill="1" applyBorder="1"/>
    <xf numFmtId="0" fontId="0" fillId="2" borderId="7" xfId="0" applyFill="1" applyBorder="1" applyAlignment="1">
      <alignment horizontal="left"/>
    </xf>
    <xf numFmtId="0" fontId="0" fillId="2" borderId="35" xfId="0" applyFill="1" applyBorder="1"/>
    <xf numFmtId="0" fontId="0" fillId="2" borderId="36" xfId="0" applyFill="1" applyBorder="1" applyAlignment="1">
      <alignment horizontal="right"/>
    </xf>
    <xf numFmtId="0" fontId="17" fillId="0" borderId="3" xfId="1" applyFont="1" applyBorder="1"/>
    <xf numFmtId="0" fontId="17" fillId="0" borderId="3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/>
    <xf numFmtId="0" fontId="17" fillId="0" borderId="0" xfId="0" applyFont="1"/>
    <xf numFmtId="0" fontId="17" fillId="0" borderId="1" xfId="1" applyFont="1" applyBorder="1"/>
    <xf numFmtId="0" fontId="17" fillId="0" borderId="1" xfId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Normal" xfId="0" builtinId="0"/>
    <cellStyle name="Normal 2" xfId="1" xr:uid="{5BE0F352-C6AD-48AD-B53F-A3F230898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D50B-7A54-F14E-A5FC-C85BC9BCA2EA}">
  <dimension ref="A1:AI1053"/>
  <sheetViews>
    <sheetView tabSelected="1" topLeftCell="A76" zoomScaleNormal="100" workbookViewId="0">
      <selection activeCell="P2" sqref="P2"/>
    </sheetView>
  </sheetViews>
  <sheetFormatPr defaultColWidth="11.19921875" defaultRowHeight="15.6" x14ac:dyDescent="0.3"/>
  <cols>
    <col min="1" max="1" width="11.296875" style="5" customWidth="1"/>
    <col min="2" max="3" width="11.296875" customWidth="1"/>
    <col min="4" max="4" width="10.8984375" customWidth="1"/>
  </cols>
  <sheetData>
    <row r="1" spans="1:27" x14ac:dyDescent="0.3">
      <c r="A1" s="6" t="s">
        <v>0</v>
      </c>
    </row>
    <row r="2" spans="1:27" x14ac:dyDescent="0.3">
      <c r="A2" t="s">
        <v>1</v>
      </c>
      <c r="F2" s="6"/>
    </row>
    <row r="3" spans="1:27" x14ac:dyDescent="0.3">
      <c r="A3" t="s">
        <v>2</v>
      </c>
      <c r="F3" t="s">
        <v>3</v>
      </c>
    </row>
    <row r="4" spans="1:27" x14ac:dyDescent="0.3">
      <c r="A4" s="7"/>
      <c r="B4" s="7"/>
      <c r="C4" s="6" t="s">
        <v>4</v>
      </c>
      <c r="D4" s="6"/>
      <c r="H4" s="6" t="s">
        <v>5</v>
      </c>
      <c r="M4" s="6" t="s">
        <v>6</v>
      </c>
      <c r="R4" s="6" t="s">
        <v>7</v>
      </c>
      <c r="S4" s="6"/>
      <c r="W4" s="6" t="s">
        <v>8</v>
      </c>
      <c r="X4" s="6"/>
    </row>
    <row r="5" spans="1:27" x14ac:dyDescent="0.3">
      <c r="A5" s="8"/>
      <c r="B5" s="2" t="s">
        <v>9</v>
      </c>
      <c r="C5" s="8">
        <v>1</v>
      </c>
      <c r="D5" s="2">
        <v>2</v>
      </c>
      <c r="E5" s="2">
        <v>3</v>
      </c>
      <c r="F5" s="2">
        <v>4</v>
      </c>
      <c r="G5" s="2">
        <v>5</v>
      </c>
      <c r="H5" s="8">
        <v>6</v>
      </c>
      <c r="I5" s="2">
        <v>7</v>
      </c>
      <c r="J5" s="2">
        <v>8</v>
      </c>
      <c r="K5" s="2">
        <v>9</v>
      </c>
      <c r="L5" s="2">
        <v>10</v>
      </c>
      <c r="M5" s="8">
        <v>16</v>
      </c>
      <c r="N5" s="2">
        <v>17</v>
      </c>
      <c r="O5" s="2">
        <v>18</v>
      </c>
      <c r="P5" s="2">
        <v>19</v>
      </c>
      <c r="Q5" s="2">
        <v>20</v>
      </c>
      <c r="R5" s="8">
        <v>21</v>
      </c>
      <c r="S5" s="2">
        <v>22</v>
      </c>
      <c r="T5" s="2">
        <v>23</v>
      </c>
      <c r="U5" s="2">
        <v>24</v>
      </c>
      <c r="V5" s="2">
        <v>25</v>
      </c>
      <c r="W5" s="8">
        <v>26</v>
      </c>
      <c r="X5" s="2">
        <v>27</v>
      </c>
      <c r="Y5" s="2">
        <v>28</v>
      </c>
      <c r="Z5" s="2">
        <v>29</v>
      </c>
      <c r="AA5" s="2">
        <v>30</v>
      </c>
    </row>
    <row r="6" spans="1:27" x14ac:dyDescent="0.3">
      <c r="A6"/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11</v>
      </c>
      <c r="I6" t="s">
        <v>11</v>
      </c>
      <c r="J6" s="9" t="s">
        <v>11</v>
      </c>
      <c r="K6" t="s">
        <v>11</v>
      </c>
      <c r="L6" s="9" t="s">
        <v>11</v>
      </c>
      <c r="M6" t="s">
        <v>12</v>
      </c>
      <c r="N6" s="9" t="s">
        <v>12</v>
      </c>
      <c r="O6" t="s">
        <v>12</v>
      </c>
      <c r="P6" s="9" t="s">
        <v>12</v>
      </c>
      <c r="Q6" t="s">
        <v>12</v>
      </c>
      <c r="R6" t="s">
        <v>13</v>
      </c>
      <c r="S6" s="9" t="s">
        <v>13</v>
      </c>
      <c r="T6" t="s">
        <v>13</v>
      </c>
      <c r="U6" s="9" t="s">
        <v>13</v>
      </c>
      <c r="V6" t="s">
        <v>13</v>
      </c>
      <c r="W6" t="s">
        <v>14</v>
      </c>
      <c r="X6" s="9" t="s">
        <v>14</v>
      </c>
      <c r="Y6" t="s">
        <v>14</v>
      </c>
      <c r="Z6" s="9" t="s">
        <v>14</v>
      </c>
      <c r="AA6" t="s">
        <v>14</v>
      </c>
    </row>
    <row r="7" spans="1:27" x14ac:dyDescent="0.3">
      <c r="A7" s="10">
        <v>43705</v>
      </c>
      <c r="C7" s="11" t="s">
        <v>15</v>
      </c>
      <c r="D7" s="12" t="s">
        <v>16</v>
      </c>
      <c r="E7" s="11" t="s">
        <v>17</v>
      </c>
      <c r="F7" s="11" t="s">
        <v>18</v>
      </c>
      <c r="G7" s="12" t="s">
        <v>19</v>
      </c>
      <c r="H7" s="11" t="s">
        <v>15</v>
      </c>
      <c r="I7" s="12" t="s">
        <v>16</v>
      </c>
      <c r="J7" s="11" t="s">
        <v>17</v>
      </c>
      <c r="K7" s="11" t="s">
        <v>18</v>
      </c>
      <c r="L7" s="12" t="s">
        <v>19</v>
      </c>
      <c r="M7" s="11" t="s">
        <v>15</v>
      </c>
      <c r="N7" s="12" t="s">
        <v>16</v>
      </c>
      <c r="O7" s="11" t="s">
        <v>17</v>
      </c>
      <c r="P7" s="11" t="s">
        <v>18</v>
      </c>
      <c r="Q7" s="12" t="s">
        <v>19</v>
      </c>
      <c r="R7" s="11" t="s">
        <v>15</v>
      </c>
      <c r="S7" s="12" t="s">
        <v>16</v>
      </c>
      <c r="T7" s="11" t="s">
        <v>17</v>
      </c>
      <c r="U7" s="11" t="s">
        <v>18</v>
      </c>
      <c r="V7" s="12" t="s">
        <v>19</v>
      </c>
      <c r="W7" s="11" t="s">
        <v>15</v>
      </c>
      <c r="X7" s="12" t="s">
        <v>16</v>
      </c>
      <c r="Y7" s="11" t="s">
        <v>17</v>
      </c>
      <c r="Z7" s="11" t="s">
        <v>18</v>
      </c>
      <c r="AA7" s="12" t="s">
        <v>19</v>
      </c>
    </row>
    <row r="8" spans="1:27" x14ac:dyDescent="0.3">
      <c r="A8" s="13" t="s">
        <v>20</v>
      </c>
      <c r="B8" t="s">
        <v>21</v>
      </c>
      <c r="C8" s="14">
        <v>5.0999999999999996</v>
      </c>
      <c r="D8" s="14">
        <v>5.0999999999999996</v>
      </c>
      <c r="E8" s="14">
        <v>5.7</v>
      </c>
      <c r="F8" s="14">
        <v>4.4000000000000004</v>
      </c>
      <c r="G8" s="15">
        <v>4.4000000000000004</v>
      </c>
      <c r="H8" s="15">
        <v>4.5</v>
      </c>
      <c r="I8" s="15">
        <v>4.8</v>
      </c>
      <c r="J8" s="15">
        <v>5</v>
      </c>
      <c r="K8" s="15">
        <v>4.5</v>
      </c>
      <c r="L8" s="15">
        <v>4.4000000000000004</v>
      </c>
      <c r="M8" s="14">
        <v>4.4000000000000004</v>
      </c>
      <c r="N8" s="14">
        <v>5.5</v>
      </c>
      <c r="O8" s="14">
        <v>4.3</v>
      </c>
      <c r="P8" s="14">
        <v>5</v>
      </c>
      <c r="Q8" s="14">
        <v>4.4000000000000004</v>
      </c>
      <c r="R8" s="14">
        <v>5</v>
      </c>
      <c r="S8" s="14">
        <v>4.5</v>
      </c>
      <c r="T8" s="15">
        <v>5</v>
      </c>
      <c r="U8" s="14">
        <v>5.3</v>
      </c>
      <c r="V8" s="14">
        <v>4.5999999999999996</v>
      </c>
      <c r="W8" s="14">
        <v>4.4000000000000004</v>
      </c>
      <c r="X8" s="14">
        <v>5</v>
      </c>
      <c r="Y8" s="14">
        <v>5</v>
      </c>
      <c r="Z8" s="14">
        <v>5.7</v>
      </c>
      <c r="AA8" s="14">
        <v>5.5</v>
      </c>
    </row>
    <row r="9" spans="1:27" x14ac:dyDescent="0.3">
      <c r="A9" s="16" t="s">
        <v>22</v>
      </c>
      <c r="B9" t="s">
        <v>23</v>
      </c>
      <c r="C9" s="14">
        <v>7.5</v>
      </c>
      <c r="D9" s="14">
        <v>7</v>
      </c>
      <c r="E9" s="14">
        <v>8</v>
      </c>
      <c r="F9" s="14">
        <v>7</v>
      </c>
      <c r="G9" s="15">
        <v>7.8</v>
      </c>
      <c r="H9" s="15">
        <v>7.5</v>
      </c>
      <c r="I9" s="15">
        <v>8.4</v>
      </c>
      <c r="J9" s="15">
        <v>7.8</v>
      </c>
      <c r="K9" s="15">
        <v>6.4</v>
      </c>
      <c r="L9" s="15">
        <v>9.8000000000000007</v>
      </c>
      <c r="M9" s="14">
        <v>9.8000000000000007</v>
      </c>
      <c r="N9" s="14">
        <v>8.3000000000000007</v>
      </c>
      <c r="O9" s="14">
        <v>8.8000000000000007</v>
      </c>
      <c r="P9" s="14">
        <v>8.5</v>
      </c>
      <c r="Q9" s="14">
        <v>8.5</v>
      </c>
      <c r="R9" s="14">
        <v>9.1999999999999993</v>
      </c>
      <c r="S9" s="14">
        <v>9.5</v>
      </c>
      <c r="T9" s="15">
        <v>7.6</v>
      </c>
      <c r="U9" s="14">
        <v>8.5</v>
      </c>
      <c r="V9" s="14">
        <v>7</v>
      </c>
      <c r="W9" s="14">
        <v>8.5</v>
      </c>
      <c r="X9" s="14">
        <v>9.8000000000000007</v>
      </c>
      <c r="Y9" s="14">
        <v>6.8</v>
      </c>
      <c r="Z9" s="14">
        <v>6.5</v>
      </c>
      <c r="AA9" s="14">
        <v>9</v>
      </c>
    </row>
    <row r="10" spans="1:27" x14ac:dyDescent="0.3">
      <c r="A10" s="13"/>
      <c r="B10" t="s">
        <v>24</v>
      </c>
      <c r="C10" s="14">
        <v>3.8</v>
      </c>
      <c r="D10" s="14">
        <v>3.4</v>
      </c>
      <c r="E10" s="14">
        <v>3.8</v>
      </c>
      <c r="F10" s="14">
        <v>3.5</v>
      </c>
      <c r="G10" s="15">
        <v>3.4</v>
      </c>
      <c r="H10" s="15">
        <v>3.5</v>
      </c>
      <c r="I10" s="15">
        <v>3.4</v>
      </c>
      <c r="J10" s="15">
        <v>3.6</v>
      </c>
      <c r="K10" s="15">
        <v>3.9</v>
      </c>
      <c r="L10" s="15">
        <v>3.4</v>
      </c>
      <c r="M10" s="14">
        <v>3.6</v>
      </c>
      <c r="N10" s="14">
        <v>3.8</v>
      </c>
      <c r="O10" s="14">
        <v>3.3</v>
      </c>
      <c r="P10" s="14">
        <v>3.4</v>
      </c>
      <c r="Q10" s="14">
        <v>3.4</v>
      </c>
      <c r="R10" s="14">
        <v>3.7</v>
      </c>
      <c r="S10" s="14">
        <v>3.8</v>
      </c>
      <c r="T10" s="15">
        <v>3.2</v>
      </c>
      <c r="U10" s="14">
        <v>3.4</v>
      </c>
      <c r="V10" s="14">
        <v>3.6</v>
      </c>
      <c r="W10" s="14">
        <v>3.7</v>
      </c>
      <c r="X10" s="14">
        <v>3.4</v>
      </c>
      <c r="Y10" s="14">
        <v>3.3</v>
      </c>
      <c r="Z10" s="14">
        <v>3.5</v>
      </c>
      <c r="AA10" s="14">
        <v>3.8</v>
      </c>
    </row>
    <row r="11" spans="1:27" x14ac:dyDescent="0.3">
      <c r="A11" s="13"/>
      <c r="B11" s="17" t="s">
        <v>25</v>
      </c>
      <c r="C11" s="18">
        <f t="shared" ref="C11:AA11" si="0">3*4.178*C8*C9*C10/(C8+C9+C10)</f>
        <v>111.0863963414634</v>
      </c>
      <c r="D11" s="18">
        <f t="shared" si="0"/>
        <v>98.153349677419314</v>
      </c>
      <c r="E11" s="18">
        <f t="shared" si="0"/>
        <v>124.10808685714284</v>
      </c>
      <c r="F11" s="18">
        <f t="shared" si="0"/>
        <v>90.682228187919449</v>
      </c>
      <c r="G11" s="18">
        <f t="shared" si="0"/>
        <v>93.754319999999993</v>
      </c>
      <c r="H11" s="19">
        <f t="shared" si="0"/>
        <v>95.521209677419336</v>
      </c>
      <c r="I11" s="19">
        <f t="shared" si="0"/>
        <v>103.50969831325301</v>
      </c>
      <c r="J11" s="19">
        <f t="shared" si="0"/>
        <v>107.30326829268292</v>
      </c>
      <c r="K11" s="19">
        <f t="shared" si="0"/>
        <v>95.1228972972973</v>
      </c>
      <c r="L11" s="19">
        <f t="shared" si="0"/>
        <v>104.40821999999999</v>
      </c>
      <c r="M11" s="20">
        <f t="shared" si="0"/>
        <v>109.30774651685394</v>
      </c>
      <c r="N11" s="20">
        <f t="shared" si="0"/>
        <v>123.53823749999998</v>
      </c>
      <c r="O11" s="20">
        <f t="shared" si="0"/>
        <v>95.435710243902406</v>
      </c>
      <c r="P11" s="20">
        <f t="shared" si="0"/>
        <v>107.16940828402366</v>
      </c>
      <c r="Q11" s="20">
        <f t="shared" si="0"/>
        <v>97.780579141104283</v>
      </c>
      <c r="R11" s="21">
        <f t="shared" si="0"/>
        <v>119.17803351955305</v>
      </c>
      <c r="S11" s="21">
        <f t="shared" si="0"/>
        <v>114.39035393258426</v>
      </c>
      <c r="T11" s="21">
        <f t="shared" si="0"/>
        <v>96.464202531645554</v>
      </c>
      <c r="U11" s="21">
        <f t="shared" si="0"/>
        <v>111.6181848837209</v>
      </c>
      <c r="V11" s="21">
        <f t="shared" si="0"/>
        <v>95.588242105263163</v>
      </c>
      <c r="W11" s="22">
        <f t="shared" si="0"/>
        <v>104.48523614457829</v>
      </c>
      <c r="X11" s="22">
        <f t="shared" si="0"/>
        <v>114.73430769230768</v>
      </c>
      <c r="Y11" s="22">
        <f t="shared" si="0"/>
        <v>93.133430463576133</v>
      </c>
      <c r="Z11" s="22">
        <f t="shared" si="0"/>
        <v>103.52525159235668</v>
      </c>
      <c r="AA11" s="22">
        <f t="shared" si="0"/>
        <v>128.8330819672131</v>
      </c>
    </row>
    <row r="12" spans="1:27" x14ac:dyDescent="0.3">
      <c r="A12" s="13"/>
      <c r="B12" t="s">
        <v>26</v>
      </c>
      <c r="C12" s="9"/>
      <c r="M12" s="14"/>
      <c r="N12" s="14"/>
      <c r="O12" s="14"/>
      <c r="P12" s="14"/>
      <c r="Q12" s="14"/>
      <c r="R12" s="9"/>
    </row>
    <row r="13" spans="1:27" x14ac:dyDescent="0.3">
      <c r="A13" s="23"/>
      <c r="B13" s="24" t="s">
        <v>27</v>
      </c>
      <c r="C13" s="25">
        <f>AVERAGE(C11:G11)</f>
        <v>103.55687621278901</v>
      </c>
      <c r="D13" s="25"/>
      <c r="E13" s="25"/>
      <c r="F13" s="25"/>
      <c r="G13" s="25"/>
      <c r="H13" s="25">
        <f t="shared" ref="H13:W13" si="1">AVERAGE(H11:L11)</f>
        <v>101.1730587161305</v>
      </c>
      <c r="I13" s="25"/>
      <c r="J13" s="25"/>
      <c r="K13" s="25"/>
      <c r="L13" s="25"/>
      <c r="M13" s="25">
        <f t="shared" si="1"/>
        <v>106.64633633717685</v>
      </c>
      <c r="N13" s="25"/>
      <c r="O13" s="25"/>
      <c r="P13" s="25"/>
      <c r="Q13" s="25"/>
      <c r="R13" s="25">
        <f t="shared" si="1"/>
        <v>107.44780339455338</v>
      </c>
      <c r="S13" s="25"/>
      <c r="T13" s="25"/>
      <c r="U13" s="25"/>
      <c r="V13" s="25"/>
      <c r="W13" s="25">
        <f t="shared" si="1"/>
        <v>108.94226157200637</v>
      </c>
      <c r="X13" s="25"/>
      <c r="Y13" s="25"/>
      <c r="Z13" s="25"/>
      <c r="AA13" s="25"/>
    </row>
    <row r="14" spans="1:27" x14ac:dyDescent="0.3">
      <c r="A14" s="7"/>
      <c r="B14" s="7"/>
      <c r="C14" s="6" t="s">
        <v>4</v>
      </c>
      <c r="D14" s="6"/>
      <c r="H14" s="6" t="s">
        <v>5</v>
      </c>
      <c r="M14" s="6" t="s">
        <v>28</v>
      </c>
      <c r="R14" s="6" t="s">
        <v>7</v>
      </c>
      <c r="S14" s="6"/>
      <c r="W14" s="6" t="s">
        <v>8</v>
      </c>
      <c r="X14" s="6"/>
    </row>
    <row r="15" spans="1:27" x14ac:dyDescent="0.3">
      <c r="A15" s="8"/>
      <c r="B15" s="2" t="s">
        <v>9</v>
      </c>
      <c r="C15" s="8">
        <v>1</v>
      </c>
      <c r="D15" s="2">
        <v>2</v>
      </c>
      <c r="E15" s="2">
        <v>3</v>
      </c>
      <c r="F15" s="2">
        <v>4</v>
      </c>
      <c r="G15" s="2">
        <v>5</v>
      </c>
      <c r="H15" s="8">
        <v>6</v>
      </c>
      <c r="I15" s="2">
        <v>7</v>
      </c>
      <c r="J15" s="2">
        <v>8</v>
      </c>
      <c r="K15" s="2">
        <v>9</v>
      </c>
      <c r="L15" s="2">
        <v>10</v>
      </c>
      <c r="M15" s="8">
        <v>16</v>
      </c>
      <c r="N15" s="2">
        <v>17</v>
      </c>
      <c r="O15" s="2">
        <v>18</v>
      </c>
      <c r="P15" s="2">
        <v>19</v>
      </c>
      <c r="Q15" s="2">
        <v>20</v>
      </c>
      <c r="R15" s="8">
        <v>21</v>
      </c>
      <c r="S15" s="2">
        <v>22</v>
      </c>
      <c r="T15" s="2">
        <v>23</v>
      </c>
      <c r="U15" s="2">
        <v>24</v>
      </c>
      <c r="V15" s="2">
        <v>25</v>
      </c>
      <c r="W15" s="8">
        <v>26</v>
      </c>
      <c r="X15" s="2">
        <v>27</v>
      </c>
      <c r="Y15" s="2">
        <v>28</v>
      </c>
      <c r="Z15" s="2">
        <v>29</v>
      </c>
      <c r="AA15" s="2">
        <v>30</v>
      </c>
    </row>
    <row r="16" spans="1:27" x14ac:dyDescent="0.3">
      <c r="A16"/>
      <c r="C16" s="9" t="s">
        <v>10</v>
      </c>
      <c r="D16" s="9" t="s">
        <v>10</v>
      </c>
      <c r="E16" s="9" t="s">
        <v>10</v>
      </c>
      <c r="F16" s="9" t="s">
        <v>10</v>
      </c>
      <c r="G16" s="9" t="s">
        <v>10</v>
      </c>
      <c r="H16" s="9" t="s">
        <v>11</v>
      </c>
      <c r="I16" t="s">
        <v>11</v>
      </c>
      <c r="J16" s="9" t="s">
        <v>11</v>
      </c>
      <c r="K16" t="s">
        <v>11</v>
      </c>
      <c r="L16" s="9" t="s">
        <v>11</v>
      </c>
      <c r="M16" t="s">
        <v>29</v>
      </c>
      <c r="N16" s="9" t="s">
        <v>29</v>
      </c>
      <c r="O16" t="s">
        <v>29</v>
      </c>
      <c r="P16" s="9" t="s">
        <v>29</v>
      </c>
      <c r="Q16" t="s">
        <v>29</v>
      </c>
      <c r="R16" t="s">
        <v>13</v>
      </c>
      <c r="S16" s="9" t="s">
        <v>13</v>
      </c>
      <c r="T16" t="s">
        <v>13</v>
      </c>
      <c r="U16" s="9" t="s">
        <v>13</v>
      </c>
      <c r="V16" t="s">
        <v>13</v>
      </c>
      <c r="W16" t="s">
        <v>14</v>
      </c>
      <c r="X16" s="9" t="s">
        <v>14</v>
      </c>
      <c r="Y16" t="s">
        <v>14</v>
      </c>
      <c r="Z16" s="9" t="s">
        <v>14</v>
      </c>
      <c r="AA16" t="s">
        <v>14</v>
      </c>
    </row>
    <row r="17" spans="1:27" x14ac:dyDescent="0.3">
      <c r="A17" s="10">
        <v>43706</v>
      </c>
      <c r="C17" s="11" t="s">
        <v>15</v>
      </c>
      <c r="D17" s="12" t="s">
        <v>16</v>
      </c>
      <c r="E17" s="11" t="s">
        <v>17</v>
      </c>
      <c r="F17" s="11" t="s">
        <v>18</v>
      </c>
      <c r="G17" s="12" t="s">
        <v>19</v>
      </c>
      <c r="H17" s="11" t="s">
        <v>15</v>
      </c>
      <c r="I17" s="12" t="s">
        <v>16</v>
      </c>
      <c r="J17" s="11" t="s">
        <v>17</v>
      </c>
      <c r="K17" s="11" t="s">
        <v>18</v>
      </c>
      <c r="L17" s="12" t="s">
        <v>19</v>
      </c>
      <c r="M17" s="11" t="s">
        <v>15</v>
      </c>
      <c r="N17" s="12" t="s">
        <v>16</v>
      </c>
      <c r="O17" s="11" t="s">
        <v>17</v>
      </c>
      <c r="P17" s="11" t="s">
        <v>18</v>
      </c>
      <c r="Q17" s="12" t="s">
        <v>19</v>
      </c>
      <c r="R17" s="11" t="s">
        <v>15</v>
      </c>
      <c r="S17" s="12" t="s">
        <v>16</v>
      </c>
      <c r="T17" s="11" t="s">
        <v>17</v>
      </c>
      <c r="U17" s="11" t="s">
        <v>18</v>
      </c>
      <c r="V17" s="12" t="s">
        <v>19</v>
      </c>
      <c r="W17" s="11" t="s">
        <v>15</v>
      </c>
      <c r="X17" s="12" t="s">
        <v>16</v>
      </c>
      <c r="Y17" s="11" t="s">
        <v>17</v>
      </c>
      <c r="Z17" s="11" t="s">
        <v>18</v>
      </c>
      <c r="AA17" s="12" t="s">
        <v>19</v>
      </c>
    </row>
    <row r="18" spans="1:27" x14ac:dyDescent="0.3">
      <c r="A18" s="13" t="s">
        <v>30</v>
      </c>
      <c r="B18" t="s">
        <v>21</v>
      </c>
      <c r="C18" s="14">
        <v>5.0999999999999996</v>
      </c>
      <c r="D18" s="14">
        <v>5.4</v>
      </c>
      <c r="E18" s="14">
        <v>6</v>
      </c>
      <c r="F18" s="14">
        <v>5</v>
      </c>
      <c r="G18" s="15">
        <v>5.5</v>
      </c>
      <c r="H18" s="15">
        <v>5</v>
      </c>
      <c r="I18" s="15">
        <v>4.8</v>
      </c>
      <c r="J18" s="15">
        <v>5</v>
      </c>
      <c r="K18" s="15">
        <v>5.5</v>
      </c>
      <c r="L18" s="15">
        <v>5.8</v>
      </c>
      <c r="M18" s="14">
        <v>5.4</v>
      </c>
      <c r="N18" s="14">
        <v>6</v>
      </c>
      <c r="O18" s="14">
        <v>4.5</v>
      </c>
      <c r="P18" s="14">
        <v>5</v>
      </c>
      <c r="Q18" s="14">
        <v>5</v>
      </c>
      <c r="R18" s="14">
        <v>6.2</v>
      </c>
      <c r="S18" s="14">
        <v>5.2</v>
      </c>
      <c r="T18" s="15">
        <v>6</v>
      </c>
      <c r="U18" s="14">
        <v>6.5</v>
      </c>
      <c r="V18" s="14">
        <v>5.6</v>
      </c>
      <c r="W18" s="14">
        <v>4.4000000000000004</v>
      </c>
      <c r="X18" s="14">
        <v>5</v>
      </c>
      <c r="Y18" s="14">
        <v>5.0999999999999996</v>
      </c>
      <c r="Z18" s="14">
        <v>5.4</v>
      </c>
      <c r="AA18" s="14">
        <v>5</v>
      </c>
    </row>
    <row r="19" spans="1:27" x14ac:dyDescent="0.3">
      <c r="A19" s="26"/>
      <c r="B19" t="s">
        <v>23</v>
      </c>
      <c r="C19" s="14">
        <v>8</v>
      </c>
      <c r="D19" s="14">
        <v>9</v>
      </c>
      <c r="E19" s="14">
        <v>9.1999999999999993</v>
      </c>
      <c r="F19" s="14">
        <v>9.1999999999999993</v>
      </c>
      <c r="G19" s="15">
        <v>9.3000000000000007</v>
      </c>
      <c r="H19" s="15">
        <v>9.8000000000000007</v>
      </c>
      <c r="I19" s="15">
        <v>10.7</v>
      </c>
      <c r="J19" s="15">
        <v>8</v>
      </c>
      <c r="K19" s="15">
        <v>7.5</v>
      </c>
      <c r="L19" s="15">
        <v>9.5</v>
      </c>
      <c r="M19" s="14">
        <v>9.8000000000000007</v>
      </c>
      <c r="N19" s="14">
        <v>8.4</v>
      </c>
      <c r="O19" s="14">
        <v>8.5</v>
      </c>
      <c r="P19" s="14">
        <v>9</v>
      </c>
      <c r="Q19" s="14">
        <v>10.4</v>
      </c>
      <c r="R19" s="14">
        <v>9.1999999999999993</v>
      </c>
      <c r="S19" s="14">
        <v>10</v>
      </c>
      <c r="T19" s="15">
        <v>8.5</v>
      </c>
      <c r="U19" s="14">
        <v>9</v>
      </c>
      <c r="V19" s="14">
        <v>8</v>
      </c>
      <c r="W19" s="14">
        <v>9.1999999999999993</v>
      </c>
      <c r="X19" s="14">
        <v>9.5</v>
      </c>
      <c r="Y19" s="14">
        <v>5.5</v>
      </c>
      <c r="Z19" s="14">
        <v>6.5</v>
      </c>
      <c r="AA19" s="14">
        <v>10.5</v>
      </c>
    </row>
    <row r="20" spans="1:27" x14ac:dyDescent="0.3">
      <c r="A20" s="13"/>
      <c r="B20" t="s">
        <v>24</v>
      </c>
      <c r="C20" s="14">
        <v>4.0999999999999996</v>
      </c>
      <c r="D20" s="14">
        <v>3.7</v>
      </c>
      <c r="E20" s="14">
        <v>4.4000000000000004</v>
      </c>
      <c r="F20" s="14">
        <v>3.8</v>
      </c>
      <c r="G20" s="15">
        <v>4.3</v>
      </c>
      <c r="H20" s="15">
        <v>3.6</v>
      </c>
      <c r="I20" s="15">
        <v>3.7</v>
      </c>
      <c r="J20" s="15">
        <v>4.3</v>
      </c>
      <c r="K20" s="15">
        <v>4.2</v>
      </c>
      <c r="L20" s="15">
        <v>3.7</v>
      </c>
      <c r="M20" s="14">
        <v>4</v>
      </c>
      <c r="N20" s="14">
        <v>3.9</v>
      </c>
      <c r="O20" s="14">
        <v>3.7</v>
      </c>
      <c r="P20" s="14">
        <v>3.9</v>
      </c>
      <c r="Q20" s="14">
        <v>3.6</v>
      </c>
      <c r="R20" s="14">
        <v>3.6</v>
      </c>
      <c r="S20" s="14">
        <v>3.9</v>
      </c>
      <c r="T20" s="15">
        <v>3.4</v>
      </c>
      <c r="U20" s="14">
        <v>3.5</v>
      </c>
      <c r="V20" s="14">
        <v>3.5</v>
      </c>
      <c r="W20" s="14">
        <v>3.7</v>
      </c>
      <c r="X20" s="14">
        <v>4.4000000000000004</v>
      </c>
      <c r="Y20" s="14">
        <v>3.4</v>
      </c>
      <c r="Z20" s="14">
        <v>4</v>
      </c>
      <c r="AA20" s="14">
        <v>3.8</v>
      </c>
    </row>
    <row r="21" spans="1:27" x14ac:dyDescent="0.3">
      <c r="A21" s="13"/>
      <c r="B21" s="17" t="s">
        <v>25</v>
      </c>
      <c r="C21" s="18">
        <f t="shared" ref="C21:AA21" si="2">3*4.178*C18*C19*C20/(C18+C19+C20)</f>
        <v>121.9004372093023</v>
      </c>
      <c r="D21" s="18">
        <f t="shared" si="2"/>
        <v>124.52286629834252</v>
      </c>
      <c r="E21" s="18">
        <f t="shared" si="2"/>
        <v>155.31928163265303</v>
      </c>
      <c r="F21" s="18">
        <f t="shared" si="2"/>
        <v>121.71906666666662</v>
      </c>
      <c r="G21" s="18">
        <f t="shared" si="2"/>
        <v>144.33458795811518</v>
      </c>
      <c r="H21" s="19">
        <f t="shared" si="2"/>
        <v>120.16291304347823</v>
      </c>
      <c r="I21" s="19">
        <f t="shared" si="2"/>
        <v>124.05526499999999</v>
      </c>
      <c r="J21" s="19">
        <f t="shared" si="2"/>
        <v>124.61549132947974</v>
      </c>
      <c r="K21" s="19">
        <f t="shared" si="2"/>
        <v>126.25090116279073</v>
      </c>
      <c r="L21" s="19">
        <f t="shared" si="2"/>
        <v>134.48982000000001</v>
      </c>
      <c r="M21" s="20">
        <f t="shared" si="2"/>
        <v>138.18734999999998</v>
      </c>
      <c r="N21" s="20">
        <f t="shared" si="2"/>
        <v>134.62748852459015</v>
      </c>
      <c r="O21" s="20">
        <f t="shared" si="2"/>
        <v>106.22002095808382</v>
      </c>
      <c r="P21" s="20">
        <f t="shared" si="2"/>
        <v>122.88921787709496</v>
      </c>
      <c r="Q21" s="20">
        <f t="shared" si="2"/>
        <v>123.49288421052631</v>
      </c>
      <c r="R21" s="21">
        <f t="shared" si="2"/>
        <v>135.46219452631576</v>
      </c>
      <c r="S21" s="21">
        <f t="shared" si="2"/>
        <v>133.08351832460735</v>
      </c>
      <c r="T21" s="21">
        <f t="shared" si="2"/>
        <v>121.41874860335196</v>
      </c>
      <c r="U21" s="21">
        <f t="shared" si="2"/>
        <v>135.07034210526317</v>
      </c>
      <c r="V21" s="21">
        <f t="shared" si="2"/>
        <v>114.93164912280699</v>
      </c>
      <c r="W21" s="22">
        <f t="shared" si="2"/>
        <v>108.51401063583813</v>
      </c>
      <c r="X21" s="22">
        <f t="shared" si="2"/>
        <v>138.60349206349207</v>
      </c>
      <c r="Y21" s="22">
        <f t="shared" si="2"/>
        <v>85.383398571428543</v>
      </c>
      <c r="Z21" s="22">
        <f t="shared" si="2"/>
        <v>110.67758490566037</v>
      </c>
      <c r="AA21" s="22">
        <f t="shared" si="2"/>
        <v>129.56129533678757</v>
      </c>
    </row>
    <row r="22" spans="1:27" x14ac:dyDescent="0.3">
      <c r="A22" s="13"/>
      <c r="B22" t="s">
        <v>26</v>
      </c>
      <c r="C22" s="9">
        <f>C21-C11</f>
        <v>10.814040867838898</v>
      </c>
      <c r="D22" s="9">
        <f t="shared" ref="D22:AA22" si="3">D21-D11</f>
        <v>26.369516620923207</v>
      </c>
      <c r="E22" s="9">
        <f t="shared" si="3"/>
        <v>31.211194775510194</v>
      </c>
      <c r="F22" s="9">
        <f t="shared" si="3"/>
        <v>31.036838478747171</v>
      </c>
      <c r="G22" s="9">
        <f t="shared" si="3"/>
        <v>50.580267958115186</v>
      </c>
      <c r="H22" s="9">
        <f t="shared" si="3"/>
        <v>24.641703366058891</v>
      </c>
      <c r="I22" s="9">
        <f t="shared" si="3"/>
        <v>20.54556668674698</v>
      </c>
      <c r="J22" s="9">
        <f t="shared" si="3"/>
        <v>17.312223036796823</v>
      </c>
      <c r="K22" s="9">
        <f t="shared" si="3"/>
        <v>31.128003865493426</v>
      </c>
      <c r="L22" s="9">
        <f t="shared" si="3"/>
        <v>30.081600000000023</v>
      </c>
      <c r="M22" s="9">
        <f t="shared" si="3"/>
        <v>28.879603483146042</v>
      </c>
      <c r="N22" s="9">
        <f t="shared" si="3"/>
        <v>11.089251024590169</v>
      </c>
      <c r="O22" s="9">
        <f t="shared" si="3"/>
        <v>10.784310714181416</v>
      </c>
      <c r="P22" s="9">
        <f t="shared" si="3"/>
        <v>15.719809593071304</v>
      </c>
      <c r="Q22" s="9">
        <f t="shared" si="3"/>
        <v>25.71230506942203</v>
      </c>
      <c r="R22" s="9">
        <f t="shared" si="3"/>
        <v>16.284161006762702</v>
      </c>
      <c r="S22" s="9">
        <f t="shared" si="3"/>
        <v>18.693164392023093</v>
      </c>
      <c r="T22" s="9">
        <f t="shared" si="3"/>
        <v>24.954546071706403</v>
      </c>
      <c r="U22" s="9">
        <f t="shared" si="3"/>
        <v>23.452157221542265</v>
      </c>
      <c r="V22" s="9">
        <f t="shared" si="3"/>
        <v>19.343407017543825</v>
      </c>
      <c r="W22" s="9">
        <f t="shared" si="3"/>
        <v>4.0287744912598384</v>
      </c>
      <c r="X22" s="9">
        <f t="shared" si="3"/>
        <v>23.869184371184389</v>
      </c>
      <c r="Y22" s="9">
        <f t="shared" si="3"/>
        <v>-7.7500318921475895</v>
      </c>
      <c r="Z22" s="9">
        <f t="shared" si="3"/>
        <v>7.1523333133036857</v>
      </c>
      <c r="AA22" s="9">
        <f t="shared" si="3"/>
        <v>0.72821336957446192</v>
      </c>
    </row>
    <row r="23" spans="1:27" x14ac:dyDescent="0.3">
      <c r="A23" s="23"/>
      <c r="B23" s="24" t="s">
        <v>27</v>
      </c>
      <c r="C23" s="25">
        <f>AVERAGE(C21:G21)</f>
        <v>133.55924795301593</v>
      </c>
      <c r="D23" s="25"/>
      <c r="E23" s="25"/>
      <c r="F23" s="25"/>
      <c r="G23" s="25"/>
      <c r="H23" s="25">
        <f t="shared" ref="H23" si="4">AVERAGE(H21:L21)</f>
        <v>125.91487810714975</v>
      </c>
      <c r="I23" s="25"/>
      <c r="J23" s="25"/>
      <c r="K23" s="25"/>
      <c r="L23" s="25"/>
      <c r="M23" s="25">
        <f t="shared" ref="M23" si="5">AVERAGE(M21:Q21)</f>
        <v>125.08339231405903</v>
      </c>
      <c r="N23" s="25"/>
      <c r="O23" s="25"/>
      <c r="P23" s="25"/>
      <c r="Q23" s="25"/>
      <c r="R23" s="25">
        <f t="shared" ref="R23" si="6">AVERAGE(R21:V21)</f>
        <v>127.99329053646905</v>
      </c>
      <c r="S23" s="25"/>
      <c r="T23" s="25"/>
      <c r="U23" s="25"/>
      <c r="V23" s="25"/>
      <c r="W23" s="25">
        <f t="shared" ref="W23" si="7">AVERAGE(W21:AA21)</f>
        <v>114.54795630264134</v>
      </c>
      <c r="X23" s="25"/>
      <c r="Y23" s="25"/>
      <c r="Z23" s="25"/>
      <c r="AA23" s="25"/>
    </row>
    <row r="24" spans="1:27" x14ac:dyDescent="0.3">
      <c r="A24" s="8"/>
      <c r="B24" s="2" t="s">
        <v>9</v>
      </c>
      <c r="C24" s="8">
        <v>1</v>
      </c>
      <c r="D24" s="2">
        <v>2</v>
      </c>
      <c r="E24" s="2">
        <v>3</v>
      </c>
      <c r="F24" s="2">
        <v>4</v>
      </c>
      <c r="G24" s="2">
        <v>5</v>
      </c>
      <c r="H24" s="8">
        <v>6</v>
      </c>
      <c r="I24" s="2">
        <v>7</v>
      </c>
      <c r="J24" s="2">
        <v>8</v>
      </c>
      <c r="K24" s="2">
        <v>9</v>
      </c>
      <c r="L24" s="2">
        <v>10</v>
      </c>
      <c r="M24" s="8">
        <v>16</v>
      </c>
      <c r="N24" s="2">
        <v>17</v>
      </c>
      <c r="O24" s="2">
        <v>18</v>
      </c>
      <c r="P24" s="2">
        <v>19</v>
      </c>
      <c r="Q24" s="2">
        <v>20</v>
      </c>
      <c r="R24" s="8">
        <v>21</v>
      </c>
      <c r="S24" s="2">
        <v>22</v>
      </c>
      <c r="T24" s="2">
        <v>23</v>
      </c>
      <c r="U24" s="2">
        <v>24</v>
      </c>
      <c r="V24" s="2">
        <v>25</v>
      </c>
      <c r="W24" s="8">
        <v>26</v>
      </c>
      <c r="X24" s="2">
        <v>27</v>
      </c>
      <c r="Y24" s="2">
        <v>28</v>
      </c>
      <c r="Z24" s="2">
        <v>29</v>
      </c>
      <c r="AA24" s="2">
        <v>30</v>
      </c>
    </row>
    <row r="25" spans="1:27" x14ac:dyDescent="0.3">
      <c r="A25"/>
      <c r="C25" s="9" t="s">
        <v>10</v>
      </c>
      <c r="D25" s="9" t="s">
        <v>10</v>
      </c>
      <c r="E25" s="9" t="s">
        <v>10</v>
      </c>
      <c r="F25" s="9" t="s">
        <v>10</v>
      </c>
      <c r="G25" s="9" t="s">
        <v>10</v>
      </c>
      <c r="H25" s="9" t="s">
        <v>11</v>
      </c>
      <c r="I25" t="s">
        <v>11</v>
      </c>
      <c r="J25" s="9" t="s">
        <v>11</v>
      </c>
      <c r="K25" t="s">
        <v>11</v>
      </c>
      <c r="L25" s="9" t="s">
        <v>11</v>
      </c>
      <c r="M25" t="s">
        <v>29</v>
      </c>
      <c r="N25" s="9" t="s">
        <v>29</v>
      </c>
      <c r="O25" t="s">
        <v>29</v>
      </c>
      <c r="P25" s="9" t="s">
        <v>29</v>
      </c>
      <c r="Q25" t="s">
        <v>29</v>
      </c>
      <c r="R25" t="s">
        <v>13</v>
      </c>
      <c r="S25" s="9" t="s">
        <v>13</v>
      </c>
      <c r="T25" t="s">
        <v>13</v>
      </c>
      <c r="U25" s="9" t="s">
        <v>13</v>
      </c>
      <c r="V25" t="s">
        <v>13</v>
      </c>
      <c r="W25" t="s">
        <v>14</v>
      </c>
      <c r="X25" s="9" t="s">
        <v>14</v>
      </c>
      <c r="Y25" t="s">
        <v>14</v>
      </c>
      <c r="Z25" s="9" t="s">
        <v>14</v>
      </c>
      <c r="AA25" t="s">
        <v>14</v>
      </c>
    </row>
    <row r="26" spans="1:27" x14ac:dyDescent="0.3">
      <c r="A26" s="10">
        <v>43707</v>
      </c>
      <c r="C26" s="11" t="s">
        <v>15</v>
      </c>
      <c r="D26" s="12" t="s">
        <v>16</v>
      </c>
      <c r="E26" s="11" t="s">
        <v>17</v>
      </c>
      <c r="F26" s="11" t="s">
        <v>18</v>
      </c>
      <c r="G26" s="12" t="s">
        <v>19</v>
      </c>
      <c r="H26" s="11" t="s">
        <v>15</v>
      </c>
      <c r="I26" s="12" t="s">
        <v>16</v>
      </c>
      <c r="J26" s="11" t="s">
        <v>17</v>
      </c>
      <c r="K26" s="11" t="s">
        <v>18</v>
      </c>
      <c r="L26" s="12" t="s">
        <v>19</v>
      </c>
      <c r="M26" s="11" t="s">
        <v>15</v>
      </c>
      <c r="N26" s="12" t="s">
        <v>16</v>
      </c>
      <c r="O26" s="11" t="s">
        <v>17</v>
      </c>
      <c r="P26" s="11" t="s">
        <v>18</v>
      </c>
      <c r="Q26" s="12" t="s">
        <v>19</v>
      </c>
      <c r="R26" s="11" t="s">
        <v>15</v>
      </c>
      <c r="S26" s="12" t="s">
        <v>16</v>
      </c>
      <c r="T26" s="11" t="s">
        <v>17</v>
      </c>
      <c r="U26" s="11" t="s">
        <v>18</v>
      </c>
      <c r="V26" s="12" t="s">
        <v>19</v>
      </c>
      <c r="W26" s="11" t="s">
        <v>15</v>
      </c>
      <c r="X26" s="12" t="s">
        <v>16</v>
      </c>
      <c r="Y26" s="11" t="s">
        <v>17</v>
      </c>
      <c r="Z26" s="11" t="s">
        <v>18</v>
      </c>
      <c r="AA26" s="12" t="s">
        <v>19</v>
      </c>
    </row>
    <row r="27" spans="1:27" x14ac:dyDescent="0.3">
      <c r="A27" s="13" t="s">
        <v>31</v>
      </c>
      <c r="B27" t="s">
        <v>21</v>
      </c>
      <c r="C27" s="14">
        <v>5.8</v>
      </c>
      <c r="D27" s="14">
        <v>6.5</v>
      </c>
      <c r="E27" s="14">
        <v>7</v>
      </c>
      <c r="F27" s="14">
        <v>7</v>
      </c>
      <c r="G27" s="15">
        <v>6</v>
      </c>
      <c r="H27" s="15">
        <v>6</v>
      </c>
      <c r="I27" s="15">
        <v>5</v>
      </c>
      <c r="J27" s="15">
        <v>5.5</v>
      </c>
      <c r="K27" s="15">
        <v>5.5</v>
      </c>
      <c r="L27" s="15">
        <v>6</v>
      </c>
      <c r="M27" s="14">
        <v>5.5</v>
      </c>
      <c r="N27" s="14">
        <v>6</v>
      </c>
      <c r="O27" s="14">
        <v>4.5</v>
      </c>
      <c r="P27" s="14">
        <v>6</v>
      </c>
      <c r="Q27" s="14">
        <v>5.8</v>
      </c>
      <c r="R27" s="14">
        <v>6.5</v>
      </c>
      <c r="S27" s="14">
        <v>5.6</v>
      </c>
      <c r="T27" s="15">
        <v>6</v>
      </c>
      <c r="U27" s="14">
        <v>7.5</v>
      </c>
      <c r="V27" s="14">
        <v>6</v>
      </c>
      <c r="W27" s="14">
        <v>4.5</v>
      </c>
      <c r="X27" s="14">
        <v>5</v>
      </c>
      <c r="Y27" s="14">
        <v>4.5</v>
      </c>
      <c r="Z27" s="14">
        <v>5</v>
      </c>
      <c r="AA27" s="14">
        <v>5.5</v>
      </c>
    </row>
    <row r="28" spans="1:27" x14ac:dyDescent="0.3">
      <c r="A28" s="26"/>
      <c r="B28" t="s">
        <v>23</v>
      </c>
      <c r="C28" s="14">
        <v>10.5</v>
      </c>
      <c r="D28" s="14">
        <v>11</v>
      </c>
      <c r="E28" s="14">
        <v>11</v>
      </c>
      <c r="F28" s="14">
        <v>9.5</v>
      </c>
      <c r="G28" s="15">
        <v>11</v>
      </c>
      <c r="H28" s="15">
        <v>10.4</v>
      </c>
      <c r="I28" s="15">
        <v>12</v>
      </c>
      <c r="J28" s="15">
        <v>11.2</v>
      </c>
      <c r="K28" s="15">
        <v>7.5</v>
      </c>
      <c r="L28" s="15">
        <v>12</v>
      </c>
      <c r="M28" s="14">
        <v>10</v>
      </c>
      <c r="N28" s="14">
        <v>8.5</v>
      </c>
      <c r="O28" s="14">
        <v>9</v>
      </c>
      <c r="P28" s="14">
        <v>9.9</v>
      </c>
      <c r="Q28" s="14">
        <v>9.8000000000000007</v>
      </c>
      <c r="R28" s="14">
        <v>9.4</v>
      </c>
      <c r="S28" s="14">
        <v>11</v>
      </c>
      <c r="T28" s="15">
        <v>9.6999999999999993</v>
      </c>
      <c r="U28" s="14">
        <v>10.5</v>
      </c>
      <c r="V28" s="14">
        <v>9.5</v>
      </c>
      <c r="W28" s="14">
        <v>9.5</v>
      </c>
      <c r="X28" s="14">
        <v>10</v>
      </c>
      <c r="Y28" s="14">
        <v>5</v>
      </c>
      <c r="Z28" s="14">
        <v>7</v>
      </c>
      <c r="AA28" s="14">
        <v>10.199999999999999</v>
      </c>
    </row>
    <row r="29" spans="1:27" x14ac:dyDescent="0.3">
      <c r="A29" s="13"/>
      <c r="B29" t="s">
        <v>24</v>
      </c>
      <c r="C29" s="14">
        <v>4.4000000000000004</v>
      </c>
      <c r="D29" s="14">
        <v>4.2</v>
      </c>
      <c r="E29" s="14">
        <v>5.2</v>
      </c>
      <c r="F29" s="14">
        <v>4.2</v>
      </c>
      <c r="G29" s="15">
        <v>4.7</v>
      </c>
      <c r="H29" s="15">
        <v>4.0999999999999996</v>
      </c>
      <c r="I29" s="15">
        <v>4</v>
      </c>
      <c r="J29" s="15">
        <v>4.7</v>
      </c>
      <c r="K29" s="15">
        <v>4.7</v>
      </c>
      <c r="L29" s="15">
        <v>3.9</v>
      </c>
      <c r="M29" s="14">
        <v>3.9</v>
      </c>
      <c r="N29" s="14">
        <v>4</v>
      </c>
      <c r="O29" s="14">
        <v>3.8</v>
      </c>
      <c r="P29" s="14">
        <v>4</v>
      </c>
      <c r="Q29" s="14">
        <v>3.8</v>
      </c>
      <c r="R29" s="14">
        <v>3.6</v>
      </c>
      <c r="S29" s="14">
        <v>4</v>
      </c>
      <c r="T29" s="15">
        <v>3.5</v>
      </c>
      <c r="U29" s="14">
        <v>4</v>
      </c>
      <c r="V29" s="14">
        <v>4.0999999999999996</v>
      </c>
      <c r="W29" s="14">
        <v>3.5</v>
      </c>
      <c r="X29" s="14">
        <v>4.5</v>
      </c>
      <c r="Y29" s="14">
        <v>3.2</v>
      </c>
      <c r="Z29" s="14">
        <v>4.3</v>
      </c>
      <c r="AA29" s="14">
        <v>3.9</v>
      </c>
    </row>
    <row r="30" spans="1:27" x14ac:dyDescent="0.3">
      <c r="A30" s="13"/>
      <c r="B30" s="17" t="s">
        <v>25</v>
      </c>
      <c r="C30" s="18">
        <f t="shared" ref="C30:AA30" si="8">3*4.178*C27*C28*C29/(C27+C28+C29)</f>
        <v>162.2517217391304</v>
      </c>
      <c r="D30" s="18">
        <f t="shared" si="8"/>
        <v>173.45438709677421</v>
      </c>
      <c r="E30" s="18">
        <f t="shared" si="8"/>
        <v>216.31955172413794</v>
      </c>
      <c r="F30" s="18">
        <f t="shared" si="8"/>
        <v>169.11817391304348</v>
      </c>
      <c r="G30" s="18">
        <f t="shared" si="8"/>
        <v>179.17266359447004</v>
      </c>
      <c r="H30" s="19">
        <f t="shared" si="8"/>
        <v>156.42431999999997</v>
      </c>
      <c r="I30" s="19">
        <f t="shared" si="8"/>
        <v>143.24571428571429</v>
      </c>
      <c r="J30" s="19">
        <f t="shared" si="8"/>
        <v>169.57213457943925</v>
      </c>
      <c r="K30" s="19">
        <f t="shared" si="8"/>
        <v>137.28978813559323</v>
      </c>
      <c r="L30" s="19">
        <f t="shared" si="8"/>
        <v>160.70991780821916</v>
      </c>
      <c r="M30" s="20">
        <f t="shared" si="8"/>
        <v>138.58469072164951</v>
      </c>
      <c r="N30" s="20">
        <f t="shared" si="8"/>
        <v>138.21275675675673</v>
      </c>
      <c r="O30" s="20">
        <f t="shared" si="8"/>
        <v>111.50188439306356</v>
      </c>
      <c r="P30" s="20">
        <f t="shared" si="8"/>
        <v>149.65218090452262</v>
      </c>
      <c r="Q30" s="20">
        <f t="shared" si="8"/>
        <v>139.54864577319586</v>
      </c>
      <c r="R30" s="21">
        <f t="shared" si="8"/>
        <v>141.38352</v>
      </c>
      <c r="S30" s="21">
        <f t="shared" si="8"/>
        <v>149.92124271844656</v>
      </c>
      <c r="T30" s="21">
        <f t="shared" si="8"/>
        <v>132.97790624999999</v>
      </c>
      <c r="U30" s="21">
        <f t="shared" si="8"/>
        <v>179.46409090909091</v>
      </c>
      <c r="V30" s="21">
        <f t="shared" si="8"/>
        <v>149.44876530612243</v>
      </c>
      <c r="W30" s="22">
        <f t="shared" si="8"/>
        <v>107.16569999999999</v>
      </c>
      <c r="X30" s="22">
        <f t="shared" si="8"/>
        <v>144.62307692307689</v>
      </c>
      <c r="Y30" s="22">
        <f t="shared" si="8"/>
        <v>71.058897637795283</v>
      </c>
      <c r="Z30" s="22">
        <f t="shared" si="8"/>
        <v>115.72803680981593</v>
      </c>
      <c r="AA30" s="22">
        <f t="shared" si="8"/>
        <v>139.91397244897959</v>
      </c>
    </row>
    <row r="31" spans="1:27" x14ac:dyDescent="0.3">
      <c r="A31" s="13"/>
      <c r="B31" t="s">
        <v>26</v>
      </c>
      <c r="C31" s="9">
        <f>C30-C21</f>
        <v>40.351284529828106</v>
      </c>
      <c r="D31" s="9">
        <f t="shared" ref="D31:AA31" si="9">D30-D21</f>
        <v>48.931520798431691</v>
      </c>
      <c r="E31" s="9">
        <f t="shared" si="9"/>
        <v>61.000270091484907</v>
      </c>
      <c r="F31" s="9">
        <f t="shared" si="9"/>
        <v>47.399107246376857</v>
      </c>
      <c r="G31" s="9">
        <f t="shared" si="9"/>
        <v>34.838075636354858</v>
      </c>
      <c r="H31" s="9">
        <f t="shared" si="9"/>
        <v>36.261406956521739</v>
      </c>
      <c r="I31" s="9">
        <f t="shared" si="9"/>
        <v>19.190449285714294</v>
      </c>
      <c r="J31" s="9">
        <f t="shared" si="9"/>
        <v>44.956643249959512</v>
      </c>
      <c r="K31" s="9">
        <f t="shared" si="9"/>
        <v>11.038886972802501</v>
      </c>
      <c r="L31" s="9">
        <f t="shared" si="9"/>
        <v>26.220097808219151</v>
      </c>
      <c r="M31" s="9">
        <f t="shared" si="9"/>
        <v>0.3973407216495275</v>
      </c>
      <c r="N31" s="9">
        <f t="shared" si="9"/>
        <v>3.5852682321665839</v>
      </c>
      <c r="O31" s="9">
        <f t="shared" si="9"/>
        <v>5.2818634349797406</v>
      </c>
      <c r="P31" s="9">
        <f t="shared" si="9"/>
        <v>26.762963027427659</v>
      </c>
      <c r="Q31" s="9">
        <f t="shared" si="9"/>
        <v>16.055761562669545</v>
      </c>
      <c r="R31" s="9">
        <f t="shared" si="9"/>
        <v>5.9213254736842487</v>
      </c>
      <c r="S31" s="9">
        <f t="shared" si="9"/>
        <v>16.83772439383921</v>
      </c>
      <c r="T31" s="9">
        <f t="shared" si="9"/>
        <v>11.559157646648032</v>
      </c>
      <c r="U31" s="9">
        <f t="shared" si="9"/>
        <v>44.393748803827748</v>
      </c>
      <c r="V31" s="9">
        <f t="shared" si="9"/>
        <v>34.517116183315437</v>
      </c>
      <c r="W31" s="9">
        <f t="shared" si="9"/>
        <v>-1.3483106358381463</v>
      </c>
      <c r="X31" s="9">
        <f t="shared" si="9"/>
        <v>6.0195848595848247</v>
      </c>
      <c r="Y31" s="9">
        <f t="shared" si="9"/>
        <v>-14.32450093363326</v>
      </c>
      <c r="Z31" s="9">
        <f t="shared" si="9"/>
        <v>5.0504519041555653</v>
      </c>
      <c r="AA31" s="9">
        <f t="shared" si="9"/>
        <v>10.352677112192026</v>
      </c>
    </row>
    <row r="32" spans="1:27" x14ac:dyDescent="0.3">
      <c r="A32" s="23"/>
      <c r="B32" s="24" t="s">
        <v>27</v>
      </c>
      <c r="C32" s="25">
        <f>AVERAGE(C30:G30)</f>
        <v>180.06329961351122</v>
      </c>
      <c r="D32" s="25"/>
      <c r="E32" s="25"/>
      <c r="F32" s="25"/>
      <c r="G32" s="25"/>
      <c r="H32" s="25">
        <f t="shared" ref="H32" si="10">AVERAGE(H30:L30)</f>
        <v>153.44837496179318</v>
      </c>
      <c r="I32" s="25"/>
      <c r="J32" s="25"/>
      <c r="K32" s="25"/>
      <c r="L32" s="25"/>
      <c r="M32" s="25">
        <f t="shared" ref="M32" si="11">AVERAGE(M30:Q30)</f>
        <v>135.50003170983766</v>
      </c>
      <c r="N32" s="25"/>
      <c r="O32" s="25"/>
      <c r="P32" s="25"/>
      <c r="Q32" s="25"/>
      <c r="R32" s="25">
        <f t="shared" ref="R32" si="12">AVERAGE(R30:V30)</f>
        <v>150.63910503673196</v>
      </c>
      <c r="S32" s="25"/>
      <c r="T32" s="25"/>
      <c r="U32" s="25"/>
      <c r="V32" s="25"/>
      <c r="W32" s="25">
        <f t="shared" ref="W32" si="13">AVERAGE(W30:AA30)</f>
        <v>115.69793676393354</v>
      </c>
      <c r="X32" s="25"/>
      <c r="Y32" s="25"/>
      <c r="Z32" s="25"/>
      <c r="AA32" s="25"/>
    </row>
    <row r="33" spans="1:27" x14ac:dyDescent="0.3">
      <c r="A33" s="8"/>
      <c r="B33" s="2" t="s">
        <v>9</v>
      </c>
      <c r="C33" s="8">
        <v>1</v>
      </c>
      <c r="D33" s="2">
        <v>2</v>
      </c>
      <c r="E33" s="2">
        <v>3</v>
      </c>
      <c r="F33" s="2">
        <v>4</v>
      </c>
      <c r="G33" s="2">
        <v>5</v>
      </c>
      <c r="H33" s="8">
        <v>6</v>
      </c>
      <c r="I33" s="2">
        <v>7</v>
      </c>
      <c r="J33" s="2">
        <v>8</v>
      </c>
      <c r="K33" s="2">
        <v>9</v>
      </c>
      <c r="L33" s="2">
        <v>10</v>
      </c>
      <c r="M33" s="8">
        <v>16</v>
      </c>
      <c r="N33" s="2">
        <v>17</v>
      </c>
      <c r="O33" s="2">
        <v>18</v>
      </c>
      <c r="P33" s="2">
        <v>19</v>
      </c>
      <c r="Q33" s="2">
        <v>20</v>
      </c>
      <c r="R33" s="8">
        <v>21</v>
      </c>
      <c r="S33" s="2">
        <v>22</v>
      </c>
      <c r="T33" s="2">
        <v>23</v>
      </c>
      <c r="U33" s="2">
        <v>24</v>
      </c>
      <c r="V33" s="2">
        <v>25</v>
      </c>
      <c r="W33" s="8">
        <v>26</v>
      </c>
      <c r="X33" s="2">
        <v>27</v>
      </c>
      <c r="Y33" s="2">
        <v>28</v>
      </c>
      <c r="Z33" s="2">
        <v>29</v>
      </c>
      <c r="AA33" s="2">
        <v>30</v>
      </c>
    </row>
    <row r="34" spans="1:27" x14ac:dyDescent="0.3">
      <c r="A34"/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 t="s">
        <v>11</v>
      </c>
      <c r="I34" t="s">
        <v>11</v>
      </c>
      <c r="J34" s="9" t="s">
        <v>11</v>
      </c>
      <c r="K34" t="s">
        <v>11</v>
      </c>
      <c r="L34" s="9" t="s">
        <v>11</v>
      </c>
      <c r="M34" t="s">
        <v>29</v>
      </c>
      <c r="N34" s="9" t="s">
        <v>29</v>
      </c>
      <c r="O34" t="s">
        <v>29</v>
      </c>
      <c r="P34" s="9" t="s">
        <v>29</v>
      </c>
      <c r="Q34" t="s">
        <v>29</v>
      </c>
      <c r="R34" t="s">
        <v>13</v>
      </c>
      <c r="S34" s="9" t="s">
        <v>13</v>
      </c>
      <c r="T34" t="s">
        <v>13</v>
      </c>
      <c r="U34" s="9" t="s">
        <v>13</v>
      </c>
      <c r="V34" t="s">
        <v>13</v>
      </c>
      <c r="W34" t="s">
        <v>14</v>
      </c>
      <c r="X34" s="9" t="s">
        <v>14</v>
      </c>
      <c r="Y34" t="s">
        <v>14</v>
      </c>
      <c r="Z34" s="9" t="s">
        <v>14</v>
      </c>
      <c r="AA34" t="s">
        <v>14</v>
      </c>
    </row>
    <row r="35" spans="1:27" x14ac:dyDescent="0.3">
      <c r="A35" s="10">
        <v>43711</v>
      </c>
      <c r="C35" s="11" t="s">
        <v>15</v>
      </c>
      <c r="D35" s="12" t="s">
        <v>16</v>
      </c>
      <c r="E35" s="11" t="s">
        <v>17</v>
      </c>
      <c r="F35" s="11" t="s">
        <v>18</v>
      </c>
      <c r="G35" s="12" t="s">
        <v>19</v>
      </c>
      <c r="H35" s="11" t="s">
        <v>15</v>
      </c>
      <c r="I35" s="12" t="s">
        <v>16</v>
      </c>
      <c r="J35" s="11" t="s">
        <v>17</v>
      </c>
      <c r="K35" s="11" t="s">
        <v>18</v>
      </c>
      <c r="L35" s="12" t="s">
        <v>19</v>
      </c>
      <c r="M35" s="11" t="s">
        <v>15</v>
      </c>
      <c r="N35" s="12" t="s">
        <v>16</v>
      </c>
      <c r="O35" s="11" t="s">
        <v>17</v>
      </c>
      <c r="P35" s="11" t="s">
        <v>18</v>
      </c>
      <c r="Q35" s="12" t="s">
        <v>19</v>
      </c>
      <c r="R35" s="11" t="s">
        <v>15</v>
      </c>
      <c r="S35" s="12" t="s">
        <v>16</v>
      </c>
      <c r="T35" s="11" t="s">
        <v>17</v>
      </c>
      <c r="U35" s="11" t="s">
        <v>18</v>
      </c>
      <c r="V35" s="12" t="s">
        <v>19</v>
      </c>
      <c r="W35" s="11" t="s">
        <v>15</v>
      </c>
      <c r="X35" s="12" t="s">
        <v>16</v>
      </c>
      <c r="Y35" s="11" t="s">
        <v>17</v>
      </c>
      <c r="Z35" s="11" t="s">
        <v>18</v>
      </c>
      <c r="AA35" s="12" t="s">
        <v>19</v>
      </c>
    </row>
    <row r="36" spans="1:27" x14ac:dyDescent="0.3">
      <c r="A36" s="13" t="s">
        <v>32</v>
      </c>
      <c r="B36" t="s">
        <v>21</v>
      </c>
      <c r="C36" s="14">
        <v>7</v>
      </c>
      <c r="D36" s="14">
        <v>7.2</v>
      </c>
      <c r="E36" s="14">
        <v>7.5</v>
      </c>
      <c r="F36" s="14">
        <v>8.1</v>
      </c>
      <c r="G36" s="15">
        <v>7</v>
      </c>
      <c r="H36" s="15">
        <v>6</v>
      </c>
      <c r="I36" s="15">
        <v>5.6</v>
      </c>
      <c r="J36" s="15">
        <v>6.5</v>
      </c>
      <c r="K36" s="15">
        <v>5.5</v>
      </c>
      <c r="L36" s="15">
        <v>5.5</v>
      </c>
      <c r="M36" s="14">
        <v>6.3</v>
      </c>
      <c r="N36" s="14">
        <v>5.7</v>
      </c>
      <c r="O36" s="14">
        <v>5</v>
      </c>
      <c r="P36" s="14">
        <v>6.6</v>
      </c>
      <c r="Q36" s="14">
        <v>6.5</v>
      </c>
      <c r="R36" s="14">
        <v>5.5</v>
      </c>
      <c r="S36" s="14">
        <v>5.2</v>
      </c>
      <c r="T36" s="15">
        <v>5</v>
      </c>
      <c r="U36" s="14">
        <v>7.7</v>
      </c>
      <c r="V36" s="14">
        <v>6.5</v>
      </c>
      <c r="W36" s="14">
        <v>5.5</v>
      </c>
      <c r="X36" s="14">
        <v>5</v>
      </c>
      <c r="Y36" s="14">
        <v>4</v>
      </c>
      <c r="Z36" s="14">
        <v>4.8</v>
      </c>
      <c r="AA36" s="14">
        <v>5.6</v>
      </c>
    </row>
    <row r="37" spans="1:27" x14ac:dyDescent="0.3">
      <c r="A37" s="26"/>
      <c r="B37" t="s">
        <v>23</v>
      </c>
      <c r="C37" s="14">
        <v>13</v>
      </c>
      <c r="D37" s="14">
        <v>12.4</v>
      </c>
      <c r="E37" s="14">
        <v>12.4</v>
      </c>
      <c r="F37" s="14">
        <v>9.5</v>
      </c>
      <c r="G37" s="15">
        <v>12</v>
      </c>
      <c r="H37" s="15">
        <v>11</v>
      </c>
      <c r="I37" s="15">
        <v>13</v>
      </c>
      <c r="J37" s="15">
        <v>8.3000000000000007</v>
      </c>
      <c r="K37" s="15">
        <v>5.5</v>
      </c>
      <c r="L37" s="15">
        <v>10</v>
      </c>
      <c r="M37" s="14">
        <v>9</v>
      </c>
      <c r="N37" s="14">
        <v>6.5</v>
      </c>
      <c r="O37" s="14">
        <v>8.4</v>
      </c>
      <c r="P37" s="14">
        <v>9.1999999999999993</v>
      </c>
      <c r="Q37" s="14">
        <v>8.5</v>
      </c>
      <c r="R37" s="14">
        <v>7.6</v>
      </c>
      <c r="S37" s="14">
        <v>9.5</v>
      </c>
      <c r="T37" s="15">
        <v>7</v>
      </c>
      <c r="U37" s="14">
        <v>12</v>
      </c>
      <c r="V37" s="14">
        <v>10.3</v>
      </c>
      <c r="W37" s="14">
        <v>8.4</v>
      </c>
      <c r="X37" s="14">
        <v>8.5</v>
      </c>
      <c r="Y37" s="14">
        <v>5.7</v>
      </c>
      <c r="Z37" s="14">
        <v>7</v>
      </c>
      <c r="AA37" s="14">
        <v>12</v>
      </c>
    </row>
    <row r="38" spans="1:27" x14ac:dyDescent="0.3">
      <c r="A38" s="13"/>
      <c r="B38" t="s">
        <v>24</v>
      </c>
      <c r="C38" s="14">
        <v>4.4000000000000004</v>
      </c>
      <c r="D38" s="14">
        <v>4.0999999999999996</v>
      </c>
      <c r="E38" s="14">
        <v>5.4</v>
      </c>
      <c r="F38" s="14">
        <v>4.2</v>
      </c>
      <c r="G38" s="15">
        <v>5.5</v>
      </c>
      <c r="H38" s="15">
        <v>4.2</v>
      </c>
      <c r="I38" s="15">
        <v>4.4000000000000004</v>
      </c>
      <c r="J38" s="15">
        <v>4.5999999999999996</v>
      </c>
      <c r="K38" s="15">
        <v>3.7</v>
      </c>
      <c r="L38" s="15">
        <v>3.8</v>
      </c>
      <c r="M38" s="14">
        <v>3.8</v>
      </c>
      <c r="N38" s="14">
        <v>4</v>
      </c>
      <c r="O38" s="14">
        <v>3.5</v>
      </c>
      <c r="P38" s="14">
        <v>3.9</v>
      </c>
      <c r="Q38" s="14">
        <v>4.2</v>
      </c>
      <c r="R38" s="14">
        <v>3.6</v>
      </c>
      <c r="S38" s="14">
        <v>3.5</v>
      </c>
      <c r="T38" s="15">
        <v>3</v>
      </c>
      <c r="U38" s="14">
        <v>5</v>
      </c>
      <c r="V38" s="14">
        <v>4.7</v>
      </c>
      <c r="W38" s="14">
        <v>3.4</v>
      </c>
      <c r="X38" s="14">
        <v>3.7</v>
      </c>
      <c r="Y38" s="14">
        <v>3</v>
      </c>
      <c r="Z38" s="14">
        <v>3.8</v>
      </c>
      <c r="AA38" s="14">
        <v>3.9</v>
      </c>
    </row>
    <row r="39" spans="1:27" x14ac:dyDescent="0.3">
      <c r="A39" s="13"/>
      <c r="B39" s="17" t="s">
        <v>25</v>
      </c>
      <c r="C39" s="18">
        <f t="shared" ref="C39:AA39" si="14">3*4.178*C36*C37*C38/(C36+C37+C38)</f>
        <v>205.68088524590166</v>
      </c>
      <c r="D39" s="18">
        <f t="shared" si="14"/>
        <v>193.58842329113918</v>
      </c>
      <c r="E39" s="18">
        <f t="shared" si="14"/>
        <v>248.79742292490121</v>
      </c>
      <c r="F39" s="18">
        <f t="shared" si="14"/>
        <v>185.81942477064217</v>
      </c>
      <c r="G39" s="18">
        <f t="shared" si="14"/>
        <v>236.35542857142855</v>
      </c>
      <c r="H39" s="19">
        <f t="shared" si="14"/>
        <v>163.88796226415093</v>
      </c>
      <c r="I39" s="19">
        <f t="shared" si="14"/>
        <v>174.56047304347823</v>
      </c>
      <c r="J39" s="19">
        <f t="shared" si="14"/>
        <v>160.33828762886597</v>
      </c>
      <c r="K39" s="19">
        <f t="shared" si="14"/>
        <v>95.433193877551034</v>
      </c>
      <c r="L39" s="19">
        <f t="shared" si="14"/>
        <v>135.73088082901552</v>
      </c>
      <c r="M39" s="20">
        <f t="shared" si="14"/>
        <v>141.39139476439786</v>
      </c>
      <c r="N39" s="20">
        <f t="shared" si="14"/>
        <v>114.66288888888889</v>
      </c>
      <c r="O39" s="20">
        <f t="shared" si="14"/>
        <v>109.023550295858</v>
      </c>
      <c r="P39" s="20">
        <f t="shared" si="14"/>
        <v>150.66758741116749</v>
      </c>
      <c r="Q39" s="20">
        <f t="shared" si="14"/>
        <v>151.48514062499999</v>
      </c>
      <c r="R39" s="21">
        <f t="shared" si="14"/>
        <v>112.94109700598803</v>
      </c>
      <c r="S39" s="21">
        <f t="shared" si="14"/>
        <v>119.07300000000001</v>
      </c>
      <c r="T39" s="21">
        <f t="shared" si="14"/>
        <v>87.737999999999985</v>
      </c>
      <c r="U39" s="21">
        <f t="shared" si="14"/>
        <v>234.44161943319838</v>
      </c>
      <c r="V39" s="21">
        <f t="shared" si="14"/>
        <v>183.44237720930232</v>
      </c>
      <c r="W39" s="22">
        <f t="shared" si="14"/>
        <v>113.8058219653179</v>
      </c>
      <c r="X39" s="22">
        <f t="shared" si="14"/>
        <v>114.59136627906976</v>
      </c>
      <c r="Y39" s="22">
        <f t="shared" si="14"/>
        <v>67.505952755905511</v>
      </c>
      <c r="Z39" s="22">
        <f t="shared" si="14"/>
        <v>102.58596923076921</v>
      </c>
      <c r="AA39" s="22">
        <f t="shared" si="14"/>
        <v>152.78654511627903</v>
      </c>
    </row>
    <row r="40" spans="1:27" x14ac:dyDescent="0.3">
      <c r="A40" s="13"/>
      <c r="B40" t="s">
        <v>26</v>
      </c>
      <c r="C40" s="9">
        <f>C39-C30</f>
        <v>43.42916350677126</v>
      </c>
      <c r="D40" s="9">
        <f t="shared" ref="D40:AA40" si="15">D39-D30</f>
        <v>20.134036194364967</v>
      </c>
      <c r="E40" s="9">
        <f t="shared" si="15"/>
        <v>32.477871200763275</v>
      </c>
      <c r="F40" s="9">
        <f t="shared" si="15"/>
        <v>16.701250857598694</v>
      </c>
      <c r="G40" s="9">
        <f t="shared" si="15"/>
        <v>57.182764976958509</v>
      </c>
      <c r="H40" s="9">
        <f t="shared" si="15"/>
        <v>7.4636422641509625</v>
      </c>
      <c r="I40" s="9">
        <f t="shared" si="15"/>
        <v>31.31475875776394</v>
      </c>
      <c r="J40" s="9">
        <f t="shared" si="15"/>
        <v>-9.2338469505732803</v>
      </c>
      <c r="K40" s="9">
        <f t="shared" si="15"/>
        <v>-41.856594258042193</v>
      </c>
      <c r="L40" s="9">
        <f t="shared" si="15"/>
        <v>-24.979036979203642</v>
      </c>
      <c r="M40" s="9">
        <f t="shared" si="15"/>
        <v>2.8067040427483505</v>
      </c>
      <c r="N40" s="9">
        <f t="shared" si="15"/>
        <v>-23.549867867867846</v>
      </c>
      <c r="O40" s="9">
        <f t="shared" si="15"/>
        <v>-2.4783340972055612</v>
      </c>
      <c r="P40" s="9">
        <f t="shared" si="15"/>
        <v>1.0154065066448652</v>
      </c>
      <c r="Q40" s="9">
        <f t="shared" si="15"/>
        <v>11.936494851804127</v>
      </c>
      <c r="R40" s="9">
        <f t="shared" si="15"/>
        <v>-28.442422994011977</v>
      </c>
      <c r="S40" s="9">
        <f t="shared" si="15"/>
        <v>-30.848242718446556</v>
      </c>
      <c r="T40" s="9">
        <f t="shared" si="15"/>
        <v>-45.239906250000004</v>
      </c>
      <c r="U40" s="9">
        <f t="shared" si="15"/>
        <v>54.97752852410747</v>
      </c>
      <c r="V40" s="9">
        <f t="shared" si="15"/>
        <v>33.993611903179897</v>
      </c>
      <c r="W40" s="9">
        <f t="shared" si="15"/>
        <v>6.6401219653179169</v>
      </c>
      <c r="X40" s="9">
        <f t="shared" si="15"/>
        <v>-30.031710644007134</v>
      </c>
      <c r="Y40" s="9">
        <f t="shared" si="15"/>
        <v>-3.552944881889772</v>
      </c>
      <c r="Z40" s="9">
        <f t="shared" si="15"/>
        <v>-13.142067579046724</v>
      </c>
      <c r="AA40" s="9">
        <f t="shared" si="15"/>
        <v>12.872572667299437</v>
      </c>
    </row>
    <row r="41" spans="1:27" x14ac:dyDescent="0.3">
      <c r="A41" s="23"/>
      <c r="B41" s="24" t="s">
        <v>27</v>
      </c>
      <c r="C41" s="25">
        <f>AVERAGE(C39:G39)</f>
        <v>214.04831696080254</v>
      </c>
      <c r="D41" s="25"/>
      <c r="E41" s="25"/>
      <c r="F41" s="25"/>
      <c r="G41" s="25"/>
      <c r="H41" s="25">
        <f t="shared" ref="H41" si="16">AVERAGE(H39:L39)</f>
        <v>145.99015952861234</v>
      </c>
      <c r="I41" s="25"/>
      <c r="J41" s="25"/>
      <c r="K41" s="25"/>
      <c r="L41" s="25"/>
      <c r="M41" s="25">
        <f t="shared" ref="M41" si="17">AVERAGE(M39:Q39)</f>
        <v>133.44611239706245</v>
      </c>
      <c r="N41" s="25"/>
      <c r="O41" s="25"/>
      <c r="P41" s="25"/>
      <c r="Q41" s="25"/>
      <c r="R41" s="25">
        <f t="shared" ref="R41" si="18">AVERAGE(R39:V39)</f>
        <v>147.52721872969775</v>
      </c>
      <c r="S41" s="25"/>
      <c r="T41" s="25"/>
      <c r="U41" s="25"/>
      <c r="V41" s="25"/>
      <c r="W41" s="25">
        <f t="shared" ref="W41" si="19">AVERAGE(W39:AA39)</f>
        <v>110.25513106946828</v>
      </c>
      <c r="X41" s="25"/>
      <c r="Y41" s="25"/>
      <c r="Z41" s="25"/>
      <c r="AA41" s="25"/>
    </row>
    <row r="42" spans="1:27" x14ac:dyDescent="0.3">
      <c r="A42" s="8"/>
      <c r="B42" s="2" t="s">
        <v>9</v>
      </c>
      <c r="C42" s="8">
        <v>1</v>
      </c>
      <c r="D42" s="2">
        <v>2</v>
      </c>
      <c r="E42" s="2">
        <v>3</v>
      </c>
      <c r="F42" s="2">
        <v>4</v>
      </c>
      <c r="G42" s="2">
        <v>5</v>
      </c>
      <c r="H42" s="8">
        <v>6</v>
      </c>
      <c r="I42" s="2">
        <v>7</v>
      </c>
      <c r="J42" s="2">
        <v>8</v>
      </c>
      <c r="K42" s="2">
        <v>9</v>
      </c>
      <c r="L42" s="2">
        <v>10</v>
      </c>
      <c r="M42" s="8">
        <v>16</v>
      </c>
      <c r="N42" s="2">
        <v>17</v>
      </c>
      <c r="O42" s="2">
        <v>18</v>
      </c>
      <c r="P42" s="2">
        <v>19</v>
      </c>
      <c r="Q42" s="2">
        <v>20</v>
      </c>
      <c r="R42" s="8">
        <v>21</v>
      </c>
      <c r="S42" s="2">
        <v>22</v>
      </c>
      <c r="T42" s="2">
        <v>23</v>
      </c>
      <c r="U42" s="2">
        <v>24</v>
      </c>
      <c r="V42" s="2">
        <v>25</v>
      </c>
      <c r="W42" s="8">
        <v>26</v>
      </c>
      <c r="X42" s="2">
        <v>27</v>
      </c>
      <c r="Y42" s="2">
        <v>28</v>
      </c>
      <c r="Z42" s="2">
        <v>29</v>
      </c>
      <c r="AA42" s="2">
        <v>30</v>
      </c>
    </row>
    <row r="43" spans="1:27" x14ac:dyDescent="0.3">
      <c r="A43"/>
      <c r="C43" s="9" t="s">
        <v>10</v>
      </c>
      <c r="D43" s="9" t="s">
        <v>10</v>
      </c>
      <c r="E43" s="9" t="s">
        <v>10</v>
      </c>
      <c r="F43" s="9" t="s">
        <v>10</v>
      </c>
      <c r="G43" s="9" t="s">
        <v>10</v>
      </c>
      <c r="H43" s="9" t="s">
        <v>11</v>
      </c>
      <c r="I43" t="s">
        <v>11</v>
      </c>
      <c r="J43" s="9" t="s">
        <v>11</v>
      </c>
      <c r="K43" t="s">
        <v>11</v>
      </c>
      <c r="L43" s="9" t="s">
        <v>11</v>
      </c>
      <c r="M43" t="s">
        <v>29</v>
      </c>
      <c r="N43" s="9" t="s">
        <v>29</v>
      </c>
      <c r="O43" t="s">
        <v>29</v>
      </c>
      <c r="P43" s="9" t="s">
        <v>29</v>
      </c>
      <c r="Q43" t="s">
        <v>29</v>
      </c>
      <c r="R43" t="s">
        <v>13</v>
      </c>
      <c r="S43" s="9" t="s">
        <v>13</v>
      </c>
      <c r="T43" t="s">
        <v>13</v>
      </c>
      <c r="U43" s="9" t="s">
        <v>13</v>
      </c>
      <c r="V43" t="s">
        <v>13</v>
      </c>
      <c r="W43" t="s">
        <v>14</v>
      </c>
      <c r="X43" s="9" t="s">
        <v>14</v>
      </c>
      <c r="Y43" t="s">
        <v>14</v>
      </c>
      <c r="Z43" s="9" t="s">
        <v>14</v>
      </c>
      <c r="AA43" t="s">
        <v>14</v>
      </c>
    </row>
    <row r="44" spans="1:27" x14ac:dyDescent="0.3">
      <c r="A44" s="10">
        <v>43713</v>
      </c>
      <c r="C44" s="11" t="s">
        <v>15</v>
      </c>
      <c r="D44" s="12" t="s">
        <v>16</v>
      </c>
      <c r="E44" s="11" t="s">
        <v>17</v>
      </c>
      <c r="F44" s="11" t="s">
        <v>18</v>
      </c>
      <c r="G44" s="12" t="s">
        <v>19</v>
      </c>
      <c r="H44" s="11" t="s">
        <v>15</v>
      </c>
      <c r="I44" s="12" t="s">
        <v>16</v>
      </c>
      <c r="J44" s="11" t="s">
        <v>17</v>
      </c>
      <c r="K44" s="11" t="s">
        <v>18</v>
      </c>
      <c r="L44" s="12" t="s">
        <v>19</v>
      </c>
      <c r="M44" s="11" t="s">
        <v>15</v>
      </c>
      <c r="N44" s="12" t="s">
        <v>16</v>
      </c>
      <c r="O44" s="11" t="s">
        <v>17</v>
      </c>
      <c r="P44" s="11" t="s">
        <v>18</v>
      </c>
      <c r="Q44" s="12" t="s">
        <v>19</v>
      </c>
      <c r="R44" s="11" t="s">
        <v>15</v>
      </c>
      <c r="S44" s="12" t="s">
        <v>16</v>
      </c>
      <c r="T44" s="11" t="s">
        <v>17</v>
      </c>
      <c r="U44" s="11" t="s">
        <v>18</v>
      </c>
      <c r="V44" s="12" t="s">
        <v>19</v>
      </c>
      <c r="W44" s="11" t="s">
        <v>15</v>
      </c>
      <c r="X44" s="12" t="s">
        <v>16</v>
      </c>
      <c r="Y44" s="11" t="s">
        <v>17</v>
      </c>
      <c r="Z44" s="11" t="s">
        <v>18</v>
      </c>
      <c r="AA44" s="12" t="s">
        <v>19</v>
      </c>
    </row>
    <row r="45" spans="1:27" x14ac:dyDescent="0.3">
      <c r="A45" s="13" t="s">
        <v>33</v>
      </c>
      <c r="B45" t="s">
        <v>21</v>
      </c>
      <c r="C45" s="14">
        <v>8</v>
      </c>
      <c r="D45" s="14">
        <v>8</v>
      </c>
      <c r="E45" s="14">
        <v>9.5</v>
      </c>
      <c r="F45" s="14">
        <v>8.5</v>
      </c>
      <c r="G45" s="15">
        <v>7.5</v>
      </c>
      <c r="H45" s="15">
        <v>6.4</v>
      </c>
      <c r="I45" s="15">
        <v>6.2</v>
      </c>
      <c r="J45" s="15">
        <v>5.8</v>
      </c>
      <c r="K45" s="15">
        <v>4.5</v>
      </c>
      <c r="L45" s="15">
        <v>5</v>
      </c>
      <c r="M45" s="14">
        <v>6.5</v>
      </c>
      <c r="N45" s="14">
        <v>5.6</v>
      </c>
      <c r="O45" s="14">
        <v>5</v>
      </c>
      <c r="P45" s="14">
        <v>6.2</v>
      </c>
      <c r="Q45" s="14">
        <v>4.5</v>
      </c>
      <c r="R45" s="14">
        <v>5.2</v>
      </c>
      <c r="S45" s="14">
        <v>5.2</v>
      </c>
      <c r="T45" s="15">
        <v>3</v>
      </c>
      <c r="U45" s="14">
        <v>7.5</v>
      </c>
      <c r="V45" s="14">
        <v>6.5</v>
      </c>
      <c r="W45" s="14">
        <v>4</v>
      </c>
      <c r="X45" s="14">
        <v>4.5</v>
      </c>
      <c r="Y45" s="14">
        <v>4</v>
      </c>
      <c r="Z45" s="14">
        <v>4.8</v>
      </c>
      <c r="AA45" s="14">
        <v>5.4</v>
      </c>
    </row>
    <row r="46" spans="1:27" x14ac:dyDescent="0.3">
      <c r="A46" s="26"/>
      <c r="B46" t="s">
        <v>23</v>
      </c>
      <c r="C46" s="14">
        <v>13.5</v>
      </c>
      <c r="D46" s="14">
        <v>13</v>
      </c>
      <c r="E46" s="14">
        <v>13</v>
      </c>
      <c r="F46" s="14">
        <v>11.5</v>
      </c>
      <c r="G46" s="15">
        <v>12</v>
      </c>
      <c r="H46" s="15">
        <v>11</v>
      </c>
      <c r="I46" s="15">
        <v>13</v>
      </c>
      <c r="J46" s="15">
        <v>7.5</v>
      </c>
      <c r="K46" s="15">
        <v>5.5</v>
      </c>
      <c r="L46" s="15">
        <v>9.1999999999999993</v>
      </c>
      <c r="M46" s="14">
        <v>7.5</v>
      </c>
      <c r="N46" s="14">
        <v>6.2</v>
      </c>
      <c r="O46" s="14">
        <v>7.5</v>
      </c>
      <c r="P46" s="14">
        <v>8.6</v>
      </c>
      <c r="Q46" s="14">
        <v>6</v>
      </c>
      <c r="R46" s="14">
        <v>5.2</v>
      </c>
      <c r="S46" s="14">
        <v>8.4</v>
      </c>
      <c r="T46" s="15">
        <v>4</v>
      </c>
      <c r="U46" s="14">
        <v>10</v>
      </c>
      <c r="V46" s="14">
        <v>9.5</v>
      </c>
      <c r="W46" s="14">
        <v>8</v>
      </c>
      <c r="X46" s="14">
        <v>8</v>
      </c>
      <c r="Y46" s="14">
        <v>6</v>
      </c>
      <c r="Z46" s="14">
        <v>6</v>
      </c>
      <c r="AA46" s="14">
        <v>11</v>
      </c>
    </row>
    <row r="47" spans="1:27" x14ac:dyDescent="0.3">
      <c r="A47" s="13"/>
      <c r="B47" t="s">
        <v>24</v>
      </c>
      <c r="C47" s="14">
        <v>5</v>
      </c>
      <c r="D47" s="14">
        <v>5.2</v>
      </c>
      <c r="E47" s="14">
        <v>6.5</v>
      </c>
      <c r="F47" s="14">
        <v>4.5999999999999996</v>
      </c>
      <c r="G47" s="15">
        <v>6.5</v>
      </c>
      <c r="H47" s="15">
        <v>4</v>
      </c>
      <c r="I47" s="15">
        <v>4.4000000000000004</v>
      </c>
      <c r="J47" s="15">
        <v>3.7</v>
      </c>
      <c r="K47" s="15">
        <v>3</v>
      </c>
      <c r="L47" s="15">
        <v>2.8</v>
      </c>
      <c r="M47" s="14">
        <v>3.1</v>
      </c>
      <c r="N47" s="14">
        <v>3.3</v>
      </c>
      <c r="O47" s="14">
        <v>3.3</v>
      </c>
      <c r="P47" s="14">
        <v>3.2</v>
      </c>
      <c r="Q47" s="14">
        <v>3</v>
      </c>
      <c r="R47" s="14">
        <v>3.2</v>
      </c>
      <c r="S47" s="14">
        <v>3.3</v>
      </c>
      <c r="T47" s="15">
        <v>2</v>
      </c>
      <c r="U47" s="14">
        <v>5</v>
      </c>
      <c r="V47" s="14">
        <v>4.7</v>
      </c>
      <c r="W47" s="14">
        <v>2.8</v>
      </c>
      <c r="X47" s="14">
        <v>3.3</v>
      </c>
      <c r="Y47" s="14">
        <v>2.5</v>
      </c>
      <c r="Z47" s="14">
        <v>3.2</v>
      </c>
      <c r="AA47" s="14">
        <v>3.5</v>
      </c>
    </row>
    <row r="48" spans="1:27" x14ac:dyDescent="0.3">
      <c r="A48" s="13"/>
      <c r="B48" s="17" t="s">
        <v>25</v>
      </c>
      <c r="C48" s="18">
        <f t="shared" ref="C48:AA48" si="20">3*4.178*C45*C46*C47/(C45+C46+C47)</f>
        <v>255.40981132075467</v>
      </c>
      <c r="D48" s="18">
        <f t="shared" si="20"/>
        <v>258.71706870229008</v>
      </c>
      <c r="E48" s="18">
        <f t="shared" si="20"/>
        <v>346.95408620689653</v>
      </c>
      <c r="F48" s="18">
        <f t="shared" si="20"/>
        <v>229.10215853658534</v>
      </c>
      <c r="G48" s="18">
        <f t="shared" si="20"/>
        <v>282.01499999999999</v>
      </c>
      <c r="H48" s="19">
        <f t="shared" si="20"/>
        <v>164.93338317757014</v>
      </c>
      <c r="I48" s="19">
        <f t="shared" si="20"/>
        <v>188.34990508474573</v>
      </c>
      <c r="J48" s="19">
        <f t="shared" si="20"/>
        <v>118.66748823529412</v>
      </c>
      <c r="K48" s="19">
        <f t="shared" si="20"/>
        <v>71.588423076923064</v>
      </c>
      <c r="L48" s="19">
        <f t="shared" si="20"/>
        <v>94.963482352941142</v>
      </c>
      <c r="M48" s="20">
        <f t="shared" si="20"/>
        <v>110.77197368421051</v>
      </c>
      <c r="N48" s="20">
        <f t="shared" si="20"/>
        <v>95.1056678145695</v>
      </c>
      <c r="O48" s="20">
        <f t="shared" si="20"/>
        <v>98.169778481012642</v>
      </c>
      <c r="P48" s="20">
        <f t="shared" si="20"/>
        <v>118.81117866666666</v>
      </c>
      <c r="Q48" s="20">
        <f t="shared" si="20"/>
        <v>75.203999999999994</v>
      </c>
      <c r="R48" s="21">
        <f t="shared" si="20"/>
        <v>79.745731764705894</v>
      </c>
      <c r="S48" s="21">
        <f t="shared" si="20"/>
        <v>106.90537846153845</v>
      </c>
      <c r="T48" s="21">
        <f t="shared" si="20"/>
        <v>33.423999999999999</v>
      </c>
      <c r="U48" s="21">
        <f t="shared" si="20"/>
        <v>208.9</v>
      </c>
      <c r="V48" s="21">
        <f t="shared" si="20"/>
        <v>175.73334057971013</v>
      </c>
      <c r="W48" s="22">
        <f t="shared" si="20"/>
        <v>75.881513513513497</v>
      </c>
      <c r="X48" s="22">
        <f t="shared" si="20"/>
        <v>94.242987341772135</v>
      </c>
      <c r="Y48" s="22">
        <f t="shared" si="20"/>
        <v>60.163199999999996</v>
      </c>
      <c r="Z48" s="22">
        <f t="shared" si="20"/>
        <v>82.509531428571421</v>
      </c>
      <c r="AA48" s="22">
        <f t="shared" si="20"/>
        <v>130.94565829145731</v>
      </c>
    </row>
    <row r="49" spans="1:27" x14ac:dyDescent="0.3">
      <c r="A49" s="13"/>
      <c r="B49" t="s">
        <v>26</v>
      </c>
      <c r="C49" s="9">
        <f>C48-C39</f>
        <v>49.728926074853007</v>
      </c>
      <c r="D49" s="9">
        <f t="shared" ref="D49:AA49" si="21">D48-D39</f>
        <v>65.128645411150899</v>
      </c>
      <c r="E49" s="9">
        <f t="shared" si="21"/>
        <v>98.156663281995321</v>
      </c>
      <c r="F49" s="9">
        <f t="shared" si="21"/>
        <v>43.282733765943163</v>
      </c>
      <c r="G49" s="9">
        <f t="shared" si="21"/>
        <v>45.659571428571439</v>
      </c>
      <c r="H49" s="9">
        <f t="shared" si="21"/>
        <v>1.045420913419207</v>
      </c>
      <c r="I49" s="9">
        <f t="shared" si="21"/>
        <v>13.789432041267503</v>
      </c>
      <c r="J49" s="9">
        <f t="shared" si="21"/>
        <v>-41.670799393571855</v>
      </c>
      <c r="K49" s="9">
        <f t="shared" si="21"/>
        <v>-23.84477080062797</v>
      </c>
      <c r="L49" s="9">
        <f t="shared" si="21"/>
        <v>-40.767398476074376</v>
      </c>
      <c r="M49" s="9">
        <f t="shared" si="21"/>
        <v>-30.619421080187351</v>
      </c>
      <c r="N49" s="9">
        <f t="shared" si="21"/>
        <v>-19.557221074319386</v>
      </c>
      <c r="O49" s="9">
        <f t="shared" si="21"/>
        <v>-10.853771814845359</v>
      </c>
      <c r="P49" s="9">
        <f t="shared" si="21"/>
        <v>-31.856408744500825</v>
      </c>
      <c r="Q49" s="9">
        <f t="shared" si="21"/>
        <v>-76.281140624999992</v>
      </c>
      <c r="R49" s="9">
        <f t="shared" si="21"/>
        <v>-33.195365241282133</v>
      </c>
      <c r="S49" s="9">
        <f t="shared" si="21"/>
        <v>-12.16762153846156</v>
      </c>
      <c r="T49" s="9">
        <f t="shared" si="21"/>
        <v>-54.313999999999986</v>
      </c>
      <c r="U49" s="9">
        <f t="shared" si="21"/>
        <v>-25.541619433198377</v>
      </c>
      <c r="V49" s="9">
        <f t="shared" si="21"/>
        <v>-7.709036629592191</v>
      </c>
      <c r="W49" s="9">
        <f t="shared" si="21"/>
        <v>-37.924308451804407</v>
      </c>
      <c r="X49" s="9">
        <f t="shared" si="21"/>
        <v>-20.348378937297625</v>
      </c>
      <c r="Y49" s="9">
        <f t="shared" si="21"/>
        <v>-7.342752755905515</v>
      </c>
      <c r="Z49" s="9">
        <f t="shared" si="21"/>
        <v>-20.076437802197788</v>
      </c>
      <c r="AA49" s="9">
        <f t="shared" si="21"/>
        <v>-21.840886824821723</v>
      </c>
    </row>
    <row r="50" spans="1:27" x14ac:dyDescent="0.3">
      <c r="A50" s="23"/>
      <c r="B50" s="24" t="s">
        <v>27</v>
      </c>
      <c r="C50" s="25">
        <f>AVERAGE(C48:G48)</f>
        <v>274.43962495330533</v>
      </c>
      <c r="D50" s="25"/>
      <c r="E50" s="25"/>
      <c r="F50" s="25"/>
      <c r="G50" s="25"/>
      <c r="H50" s="25">
        <f t="shared" ref="H50" si="22">AVERAGE(H48:L48)</f>
        <v>127.70053638549484</v>
      </c>
      <c r="I50" s="25"/>
      <c r="J50" s="25"/>
      <c r="K50" s="25"/>
      <c r="L50" s="25"/>
      <c r="M50" s="25">
        <f t="shared" ref="M50" si="23">AVERAGE(M48:Q48)</f>
        <v>99.612519729291861</v>
      </c>
      <c r="N50" s="25"/>
      <c r="O50" s="25"/>
      <c r="P50" s="25"/>
      <c r="Q50" s="25"/>
      <c r="R50" s="25">
        <f t="shared" ref="R50" si="24">AVERAGE(R48:V48)</f>
        <v>120.94169016119091</v>
      </c>
      <c r="S50" s="25"/>
      <c r="T50" s="25"/>
      <c r="U50" s="25"/>
      <c r="V50" s="25"/>
      <c r="W50" s="25">
        <f t="shared" ref="W50" si="25">AVERAGE(W48:AA48)</f>
        <v>88.748578115062884</v>
      </c>
      <c r="X50" s="25"/>
      <c r="Y50" s="25"/>
      <c r="Z50" s="25"/>
      <c r="AA50" s="25"/>
    </row>
    <row r="51" spans="1:27" x14ac:dyDescent="0.3">
      <c r="A51" s="8"/>
      <c r="B51" s="2" t="s">
        <v>9</v>
      </c>
      <c r="C51" s="8">
        <v>1</v>
      </c>
      <c r="D51" s="2">
        <v>2</v>
      </c>
      <c r="E51" s="2">
        <v>3</v>
      </c>
      <c r="F51" s="2">
        <v>4</v>
      </c>
      <c r="G51" s="2">
        <v>5</v>
      </c>
      <c r="H51" s="8">
        <v>6</v>
      </c>
      <c r="I51" s="2">
        <v>7</v>
      </c>
      <c r="J51" s="2">
        <v>8</v>
      </c>
      <c r="K51" s="2">
        <v>9</v>
      </c>
      <c r="L51" s="2">
        <v>10</v>
      </c>
      <c r="M51" s="8">
        <v>16</v>
      </c>
      <c r="N51" s="2">
        <v>17</v>
      </c>
      <c r="O51" s="2">
        <v>18</v>
      </c>
      <c r="P51" s="2">
        <v>19</v>
      </c>
      <c r="Q51" s="2">
        <v>20</v>
      </c>
      <c r="R51" s="8">
        <v>21</v>
      </c>
      <c r="S51" s="2">
        <v>22</v>
      </c>
      <c r="T51" s="2">
        <v>23</v>
      </c>
      <c r="U51" s="2">
        <v>24</v>
      </c>
      <c r="V51" s="2">
        <v>25</v>
      </c>
      <c r="W51" s="8">
        <v>26</v>
      </c>
      <c r="X51" s="2">
        <v>27</v>
      </c>
      <c r="Y51" s="2">
        <v>28</v>
      </c>
      <c r="Z51" s="2">
        <v>29</v>
      </c>
      <c r="AA51" s="2">
        <v>30</v>
      </c>
    </row>
    <row r="52" spans="1:27" x14ac:dyDescent="0.3">
      <c r="A52"/>
      <c r="C52" s="9" t="s">
        <v>10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11</v>
      </c>
      <c r="I52" t="s">
        <v>11</v>
      </c>
      <c r="J52" s="9" t="s">
        <v>11</v>
      </c>
      <c r="K52" t="s">
        <v>11</v>
      </c>
      <c r="L52" s="9" t="s">
        <v>11</v>
      </c>
      <c r="M52" t="s">
        <v>29</v>
      </c>
      <c r="N52" s="9" t="s">
        <v>29</v>
      </c>
      <c r="O52" t="s">
        <v>29</v>
      </c>
      <c r="P52" s="9" t="s">
        <v>29</v>
      </c>
      <c r="Q52" t="s">
        <v>29</v>
      </c>
      <c r="R52" t="s">
        <v>13</v>
      </c>
      <c r="S52" s="9" t="s">
        <v>13</v>
      </c>
      <c r="T52" t="s">
        <v>13</v>
      </c>
      <c r="U52" s="9" t="s">
        <v>13</v>
      </c>
      <c r="V52" t="s">
        <v>13</v>
      </c>
      <c r="W52" t="s">
        <v>14</v>
      </c>
      <c r="X52" s="9" t="s">
        <v>14</v>
      </c>
      <c r="Y52" t="s">
        <v>14</v>
      </c>
      <c r="Z52" s="9" t="s">
        <v>14</v>
      </c>
      <c r="AA52" t="s">
        <v>14</v>
      </c>
    </row>
    <row r="53" spans="1:27" x14ac:dyDescent="0.3">
      <c r="A53" s="10">
        <v>43714</v>
      </c>
      <c r="C53" s="11" t="s">
        <v>15</v>
      </c>
      <c r="D53" s="12" t="s">
        <v>16</v>
      </c>
      <c r="E53" s="11" t="s">
        <v>17</v>
      </c>
      <c r="F53" s="11" t="s">
        <v>18</v>
      </c>
      <c r="G53" s="12" t="s">
        <v>19</v>
      </c>
      <c r="H53" s="11" t="s">
        <v>15</v>
      </c>
      <c r="I53" s="12" t="s">
        <v>16</v>
      </c>
      <c r="J53" s="11" t="s">
        <v>17</v>
      </c>
      <c r="K53" s="11" t="s">
        <v>18</v>
      </c>
      <c r="L53" s="12" t="s">
        <v>19</v>
      </c>
      <c r="M53" s="11" t="s">
        <v>15</v>
      </c>
      <c r="N53" s="12" t="s">
        <v>16</v>
      </c>
      <c r="O53" s="11" t="s">
        <v>17</v>
      </c>
      <c r="P53" s="11" t="s">
        <v>18</v>
      </c>
      <c r="Q53" s="12" t="s">
        <v>19</v>
      </c>
      <c r="R53" s="11" t="s">
        <v>15</v>
      </c>
      <c r="S53" s="12" t="s">
        <v>16</v>
      </c>
      <c r="T53" s="11" t="s">
        <v>17</v>
      </c>
      <c r="U53" s="11" t="s">
        <v>18</v>
      </c>
      <c r="V53" s="12" t="s">
        <v>19</v>
      </c>
      <c r="W53" s="11" t="s">
        <v>15</v>
      </c>
      <c r="X53" s="12" t="s">
        <v>16</v>
      </c>
      <c r="Y53" s="11" t="s">
        <v>17</v>
      </c>
      <c r="Z53" s="11" t="s">
        <v>18</v>
      </c>
      <c r="AA53" s="12" t="s">
        <v>19</v>
      </c>
    </row>
    <row r="54" spans="1:27" x14ac:dyDescent="0.3">
      <c r="A54" s="13" t="s">
        <v>34</v>
      </c>
      <c r="B54" t="s">
        <v>21</v>
      </c>
      <c r="C54" s="14">
        <v>8.6</v>
      </c>
      <c r="D54" s="14">
        <v>9</v>
      </c>
      <c r="E54" s="14">
        <v>11</v>
      </c>
      <c r="F54" s="14">
        <v>9.5</v>
      </c>
      <c r="G54" s="15">
        <v>8</v>
      </c>
      <c r="H54" s="15">
        <v>5.6</v>
      </c>
      <c r="I54" s="15">
        <v>6.2</v>
      </c>
      <c r="J54" s="15">
        <v>5</v>
      </c>
      <c r="K54" s="15">
        <v>4.7</v>
      </c>
      <c r="L54" s="15">
        <v>4.5</v>
      </c>
      <c r="M54" s="14">
        <v>5.6</v>
      </c>
      <c r="N54" s="14">
        <v>5</v>
      </c>
      <c r="O54" s="14">
        <v>4.9000000000000004</v>
      </c>
      <c r="P54" s="14">
        <v>5.5</v>
      </c>
      <c r="Q54" s="14">
        <v>4</v>
      </c>
      <c r="R54" s="14">
        <v>5</v>
      </c>
      <c r="S54" s="14">
        <v>4.5</v>
      </c>
      <c r="T54" s="15">
        <v>2.8</v>
      </c>
      <c r="U54" s="14">
        <v>7.5</v>
      </c>
      <c r="V54" s="14">
        <v>6</v>
      </c>
      <c r="W54" s="14">
        <v>4.5</v>
      </c>
      <c r="X54" s="14">
        <v>4.2</v>
      </c>
      <c r="Y54" s="14">
        <v>3.8</v>
      </c>
      <c r="Z54" s="14">
        <v>4.8</v>
      </c>
      <c r="AA54" s="14">
        <v>5.4</v>
      </c>
    </row>
    <row r="55" spans="1:27" x14ac:dyDescent="0.3">
      <c r="A55" s="26"/>
      <c r="B55" t="s">
        <v>23</v>
      </c>
      <c r="C55" s="14">
        <v>14</v>
      </c>
      <c r="D55" s="14">
        <v>13.2</v>
      </c>
      <c r="E55" s="14">
        <v>13</v>
      </c>
      <c r="F55" s="14">
        <v>12</v>
      </c>
      <c r="G55" s="15">
        <v>12.5</v>
      </c>
      <c r="H55" s="15">
        <v>10</v>
      </c>
      <c r="I55" s="15">
        <v>12.5</v>
      </c>
      <c r="J55" s="15">
        <v>7.5</v>
      </c>
      <c r="K55" s="15">
        <v>5.6</v>
      </c>
      <c r="L55" s="15">
        <v>7.5</v>
      </c>
      <c r="M55" s="14">
        <v>7.5</v>
      </c>
      <c r="N55" s="14">
        <v>5.5</v>
      </c>
      <c r="O55" s="14">
        <v>7.6</v>
      </c>
      <c r="P55" s="14">
        <v>8</v>
      </c>
      <c r="Q55" s="14">
        <v>5</v>
      </c>
      <c r="R55" s="14">
        <v>5</v>
      </c>
      <c r="S55" s="14">
        <v>7</v>
      </c>
      <c r="T55" s="15">
        <v>3.5</v>
      </c>
      <c r="U55" s="14">
        <v>9.5</v>
      </c>
      <c r="V55" s="14">
        <v>9</v>
      </c>
      <c r="W55" s="14">
        <v>7.5</v>
      </c>
      <c r="X55" s="14">
        <v>7.6</v>
      </c>
      <c r="Y55" s="14">
        <v>5.6</v>
      </c>
      <c r="Z55" s="14">
        <v>5.8</v>
      </c>
      <c r="AA55" s="14">
        <v>9.5</v>
      </c>
    </row>
    <row r="56" spans="1:27" x14ac:dyDescent="0.3">
      <c r="A56" s="13"/>
      <c r="B56" t="s">
        <v>24</v>
      </c>
      <c r="C56" s="14">
        <v>5.2</v>
      </c>
      <c r="D56" s="14">
        <v>5.5</v>
      </c>
      <c r="E56" s="14">
        <v>7.2</v>
      </c>
      <c r="F56" s="14">
        <v>4.5999999999999996</v>
      </c>
      <c r="G56" s="15">
        <v>7</v>
      </c>
      <c r="H56" s="15">
        <v>3.7</v>
      </c>
      <c r="I56" s="15">
        <v>4.5</v>
      </c>
      <c r="J56" s="15">
        <v>3.4</v>
      </c>
      <c r="K56" s="15">
        <v>2.6</v>
      </c>
      <c r="L56" s="15">
        <v>2.5</v>
      </c>
      <c r="M56" s="14">
        <v>2.9</v>
      </c>
      <c r="N56" s="14">
        <v>3</v>
      </c>
      <c r="O56" s="14">
        <v>2.7</v>
      </c>
      <c r="P56" s="14">
        <v>3</v>
      </c>
      <c r="Q56" s="14">
        <v>2</v>
      </c>
      <c r="R56" s="14">
        <v>3</v>
      </c>
      <c r="S56" s="14">
        <v>2.8</v>
      </c>
      <c r="T56" s="15">
        <v>1.5</v>
      </c>
      <c r="U56" s="14">
        <v>5</v>
      </c>
      <c r="V56" s="14">
        <v>4.5999999999999996</v>
      </c>
      <c r="W56" s="14">
        <v>2</v>
      </c>
      <c r="X56" s="14">
        <v>3</v>
      </c>
      <c r="Y56" s="14">
        <v>2</v>
      </c>
      <c r="Z56" s="14">
        <v>3.2</v>
      </c>
      <c r="AA56" s="14">
        <v>3.5</v>
      </c>
    </row>
    <row r="57" spans="1:27" x14ac:dyDescent="0.3">
      <c r="A57" s="13"/>
      <c r="B57" s="17" t="s">
        <v>25</v>
      </c>
      <c r="C57" s="18">
        <f t="shared" ref="C57:AA57" si="26">3*4.178*C54*C55*C56/(C54+C55+C56)</f>
        <v>282.2765007194244</v>
      </c>
      <c r="D57" s="18">
        <f t="shared" si="26"/>
        <v>295.65760288808661</v>
      </c>
      <c r="E57" s="18">
        <f t="shared" si="26"/>
        <v>413.62199999999996</v>
      </c>
      <c r="F57" s="18">
        <f t="shared" si="26"/>
        <v>251.83255172413789</v>
      </c>
      <c r="G57" s="18">
        <f t="shared" si="26"/>
        <v>319.04727272727268</v>
      </c>
      <c r="H57" s="19">
        <f t="shared" si="26"/>
        <v>134.56190673575125</v>
      </c>
      <c r="I57" s="19">
        <f t="shared" si="26"/>
        <v>188.4151939655172</v>
      </c>
      <c r="J57" s="19">
        <f t="shared" si="26"/>
        <v>100.50849056603772</v>
      </c>
      <c r="K57" s="19">
        <f t="shared" si="26"/>
        <v>66.490440930232552</v>
      </c>
      <c r="L57" s="19">
        <f t="shared" si="26"/>
        <v>72.934913793103433</v>
      </c>
      <c r="M57" s="20">
        <f t="shared" si="26"/>
        <v>95.415074999999973</v>
      </c>
      <c r="N57" s="20">
        <f t="shared" si="26"/>
        <v>76.59666666666665</v>
      </c>
      <c r="O57" s="20">
        <f t="shared" si="26"/>
        <v>82.912410000000008</v>
      </c>
      <c r="P57" s="20">
        <f t="shared" si="26"/>
        <v>100.27199999999999</v>
      </c>
      <c r="Q57" s="20">
        <f t="shared" si="26"/>
        <v>45.578181818181811</v>
      </c>
      <c r="R57" s="21">
        <f t="shared" si="26"/>
        <v>72.311538461538461</v>
      </c>
      <c r="S57" s="21">
        <f t="shared" si="26"/>
        <v>77.307608391608355</v>
      </c>
      <c r="T57" s="21">
        <f t="shared" si="26"/>
        <v>23.621769230769228</v>
      </c>
      <c r="U57" s="21">
        <f t="shared" si="26"/>
        <v>202.96534090909088</v>
      </c>
      <c r="V57" s="21">
        <f t="shared" si="26"/>
        <v>158.84926530612239</v>
      </c>
      <c r="W57" s="22">
        <f t="shared" si="26"/>
        <v>60.431785714285702</v>
      </c>
      <c r="X57" s="22">
        <f t="shared" si="26"/>
        <v>81.098367567567564</v>
      </c>
      <c r="Y57" s="22">
        <f t="shared" si="26"/>
        <v>46.793599999999998</v>
      </c>
      <c r="Z57" s="22">
        <f t="shared" si="26"/>
        <v>80.915144347826057</v>
      </c>
      <c r="AA57" s="22">
        <f t="shared" si="26"/>
        <v>122.30867934782609</v>
      </c>
    </row>
    <row r="58" spans="1:27" x14ac:dyDescent="0.3">
      <c r="A58" s="13"/>
      <c r="B58" t="s">
        <v>26</v>
      </c>
      <c r="C58" s="9">
        <f>C57-C48</f>
        <v>26.866689398669735</v>
      </c>
      <c r="D58" s="9">
        <f t="shared" ref="D58:AA58" si="27">D57-D48</f>
        <v>36.940534185796537</v>
      </c>
      <c r="E58" s="9">
        <f t="shared" si="27"/>
        <v>66.667913793103423</v>
      </c>
      <c r="F58" s="9">
        <f t="shared" si="27"/>
        <v>22.730393187552551</v>
      </c>
      <c r="G58" s="9">
        <f t="shared" si="27"/>
        <v>37.032272727272698</v>
      </c>
      <c r="H58" s="9">
        <f t="shared" si="27"/>
        <v>-30.371476441818885</v>
      </c>
      <c r="I58" s="9">
        <f t="shared" si="27"/>
        <v>6.5288880771475988E-2</v>
      </c>
      <c r="J58" s="9">
        <f t="shared" si="27"/>
        <v>-18.158997669256394</v>
      </c>
      <c r="K58" s="9">
        <f t="shared" si="27"/>
        <v>-5.0979821466905122</v>
      </c>
      <c r="L58" s="9">
        <f t="shared" si="27"/>
        <v>-22.028568559837709</v>
      </c>
      <c r="M58" s="9">
        <f t="shared" si="27"/>
        <v>-15.356898684210535</v>
      </c>
      <c r="N58" s="9">
        <f t="shared" si="27"/>
        <v>-18.50900114790285</v>
      </c>
      <c r="O58" s="9">
        <f t="shared" si="27"/>
        <v>-15.257368481012634</v>
      </c>
      <c r="P58" s="9">
        <f t="shared" si="27"/>
        <v>-18.539178666666672</v>
      </c>
      <c r="Q58" s="9">
        <f t="shared" si="27"/>
        <v>-29.625818181818182</v>
      </c>
      <c r="R58" s="9">
        <f t="shared" si="27"/>
        <v>-7.434193303167433</v>
      </c>
      <c r="S58" s="9">
        <f t="shared" si="27"/>
        <v>-29.597770069930093</v>
      </c>
      <c r="T58" s="9">
        <f t="shared" si="27"/>
        <v>-9.8022307692307713</v>
      </c>
      <c r="U58" s="9">
        <f t="shared" si="27"/>
        <v>-5.9346590909091219</v>
      </c>
      <c r="V58" s="9">
        <f t="shared" si="27"/>
        <v>-16.88407527358774</v>
      </c>
      <c r="W58" s="9">
        <f t="shared" si="27"/>
        <v>-15.449727799227794</v>
      </c>
      <c r="X58" s="9">
        <f t="shared" si="27"/>
        <v>-13.144619774204571</v>
      </c>
      <c r="Y58" s="9">
        <f t="shared" si="27"/>
        <v>-13.369599999999998</v>
      </c>
      <c r="Z58" s="9">
        <f t="shared" si="27"/>
        <v>-1.5943870807453635</v>
      </c>
      <c r="AA58" s="9">
        <f t="shared" si="27"/>
        <v>-8.6369789436312203</v>
      </c>
    </row>
    <row r="59" spans="1:27" x14ac:dyDescent="0.3">
      <c r="A59" s="23"/>
      <c r="B59" s="24" t="s">
        <v>27</v>
      </c>
      <c r="C59" s="25">
        <f>AVERAGE(C57:G57)</f>
        <v>312.4871856117843</v>
      </c>
      <c r="D59" s="25"/>
      <c r="E59" s="25"/>
      <c r="F59" s="25"/>
      <c r="G59" s="25"/>
      <c r="H59" s="25">
        <f t="shared" ref="H59" si="28">AVERAGE(H57:L57)</f>
        <v>112.58218919812843</v>
      </c>
      <c r="I59" s="25"/>
      <c r="J59" s="25"/>
      <c r="K59" s="25"/>
      <c r="L59" s="25"/>
      <c r="M59" s="25">
        <f t="shared" ref="M59" si="29">AVERAGE(M57:Q57)</f>
        <v>80.154866696969691</v>
      </c>
      <c r="N59" s="25"/>
      <c r="O59" s="25"/>
      <c r="P59" s="25"/>
      <c r="Q59" s="25"/>
      <c r="R59" s="25">
        <f t="shared" ref="R59" si="30">AVERAGE(R57:V57)</f>
        <v>107.01110445982586</v>
      </c>
      <c r="S59" s="25"/>
      <c r="T59" s="25"/>
      <c r="U59" s="25"/>
      <c r="V59" s="25"/>
      <c r="W59" s="25">
        <f t="shared" ref="W59" si="31">AVERAGE(W57:AA57)</f>
        <v>78.30951539550108</v>
      </c>
      <c r="X59" s="25"/>
      <c r="Y59" s="25"/>
      <c r="Z59" s="25"/>
      <c r="AA59" s="25"/>
    </row>
    <row r="60" spans="1:27" x14ac:dyDescent="0.3">
      <c r="A60" s="8"/>
      <c r="B60" s="2" t="s">
        <v>9</v>
      </c>
      <c r="C60" s="8">
        <v>1</v>
      </c>
      <c r="D60" s="2">
        <v>2</v>
      </c>
      <c r="E60" s="2">
        <v>3</v>
      </c>
      <c r="F60" s="2">
        <v>4</v>
      </c>
      <c r="G60" s="2">
        <v>5</v>
      </c>
      <c r="H60" s="8">
        <v>6</v>
      </c>
      <c r="I60" s="2">
        <v>7</v>
      </c>
      <c r="J60" s="2">
        <v>8</v>
      </c>
      <c r="K60" s="2">
        <v>9</v>
      </c>
      <c r="L60" s="2">
        <v>10</v>
      </c>
      <c r="M60" s="8">
        <v>16</v>
      </c>
      <c r="N60" s="2">
        <v>17</v>
      </c>
      <c r="O60" s="2">
        <v>18</v>
      </c>
      <c r="P60" s="2">
        <v>19</v>
      </c>
      <c r="Q60" s="2">
        <v>20</v>
      </c>
      <c r="R60" s="8">
        <v>21</v>
      </c>
      <c r="S60" s="2">
        <v>22</v>
      </c>
      <c r="T60" s="2">
        <v>23</v>
      </c>
      <c r="U60" s="2">
        <v>24</v>
      </c>
      <c r="V60" s="2">
        <v>25</v>
      </c>
      <c r="W60" s="8">
        <v>26</v>
      </c>
      <c r="X60" s="2">
        <v>27</v>
      </c>
      <c r="Y60" s="2">
        <v>28</v>
      </c>
      <c r="Z60" s="2">
        <v>29</v>
      </c>
      <c r="AA60" s="2">
        <v>30</v>
      </c>
    </row>
    <row r="61" spans="1:27" x14ac:dyDescent="0.3">
      <c r="A61"/>
      <c r="C61" s="9" t="s">
        <v>10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11</v>
      </c>
      <c r="I61" t="s">
        <v>11</v>
      </c>
      <c r="J61" s="9" t="s">
        <v>11</v>
      </c>
      <c r="K61" t="s">
        <v>11</v>
      </c>
      <c r="L61" s="9" t="s">
        <v>11</v>
      </c>
      <c r="M61" t="s">
        <v>29</v>
      </c>
      <c r="N61" s="9" t="s">
        <v>29</v>
      </c>
      <c r="O61" t="s">
        <v>29</v>
      </c>
      <c r="P61" s="9" t="s">
        <v>29</v>
      </c>
      <c r="Q61" t="s">
        <v>29</v>
      </c>
      <c r="R61" t="s">
        <v>13</v>
      </c>
      <c r="S61" s="9" t="s">
        <v>13</v>
      </c>
      <c r="T61" t="s">
        <v>13</v>
      </c>
      <c r="U61" s="9" t="s">
        <v>13</v>
      </c>
      <c r="V61" t="s">
        <v>13</v>
      </c>
      <c r="W61" t="s">
        <v>14</v>
      </c>
      <c r="X61" s="9" t="s">
        <v>14</v>
      </c>
      <c r="Y61" t="s">
        <v>14</v>
      </c>
      <c r="Z61" s="9" t="s">
        <v>14</v>
      </c>
      <c r="AA61" t="s">
        <v>14</v>
      </c>
    </row>
    <row r="62" spans="1:27" x14ac:dyDescent="0.3">
      <c r="A62" s="10">
        <v>43717</v>
      </c>
      <c r="C62" s="11" t="s">
        <v>15</v>
      </c>
      <c r="D62" s="12" t="s">
        <v>16</v>
      </c>
      <c r="E62" s="11" t="s">
        <v>17</v>
      </c>
      <c r="F62" s="11" t="s">
        <v>18</v>
      </c>
      <c r="G62" s="12" t="s">
        <v>19</v>
      </c>
      <c r="H62" s="11" t="s">
        <v>15</v>
      </c>
      <c r="I62" s="12" t="s">
        <v>16</v>
      </c>
      <c r="J62" s="11" t="s">
        <v>17</v>
      </c>
      <c r="K62" s="11" t="s">
        <v>18</v>
      </c>
      <c r="L62" s="12" t="s">
        <v>19</v>
      </c>
      <c r="M62" s="11" t="s">
        <v>15</v>
      </c>
      <c r="N62" s="12" t="s">
        <v>16</v>
      </c>
      <c r="O62" s="11" t="s">
        <v>17</v>
      </c>
      <c r="P62" s="11" t="s">
        <v>18</v>
      </c>
      <c r="Q62" s="12" t="s">
        <v>19</v>
      </c>
      <c r="R62" s="11" t="s">
        <v>15</v>
      </c>
      <c r="S62" s="12" t="s">
        <v>16</v>
      </c>
      <c r="T62" s="11" t="s">
        <v>17</v>
      </c>
      <c r="U62" s="11" t="s">
        <v>18</v>
      </c>
      <c r="V62" s="12" t="s">
        <v>19</v>
      </c>
      <c r="W62" s="11" t="s">
        <v>15</v>
      </c>
      <c r="X62" s="12" t="s">
        <v>16</v>
      </c>
      <c r="Y62" s="11" t="s">
        <v>17</v>
      </c>
      <c r="Z62" s="11" t="s">
        <v>18</v>
      </c>
      <c r="AA62" s="12" t="s">
        <v>19</v>
      </c>
    </row>
    <row r="63" spans="1:27" x14ac:dyDescent="0.3">
      <c r="A63" s="13" t="s">
        <v>35</v>
      </c>
      <c r="B63" t="s">
        <v>21</v>
      </c>
      <c r="C63" s="14">
        <v>10.199999999999999</v>
      </c>
      <c r="D63" s="14">
        <v>9</v>
      </c>
      <c r="E63" s="14">
        <v>12.5</v>
      </c>
      <c r="F63" s="14">
        <v>9.5</v>
      </c>
      <c r="G63" s="15">
        <v>8.5</v>
      </c>
      <c r="H63" s="15">
        <v>4.5</v>
      </c>
      <c r="I63" s="15">
        <v>6.5</v>
      </c>
      <c r="J63" s="15">
        <v>4</v>
      </c>
      <c r="K63" s="15">
        <v>4.5</v>
      </c>
      <c r="L63" s="15">
        <v>0</v>
      </c>
      <c r="M63" s="14">
        <v>5.5</v>
      </c>
      <c r="N63" s="14">
        <v>4.5</v>
      </c>
      <c r="O63" s="14">
        <v>4.2</v>
      </c>
      <c r="P63" s="14">
        <v>5</v>
      </c>
      <c r="Q63" s="14">
        <v>0</v>
      </c>
      <c r="R63" s="14">
        <v>4.2</v>
      </c>
      <c r="S63" s="14">
        <v>4.2</v>
      </c>
      <c r="T63" s="15">
        <v>0</v>
      </c>
      <c r="U63" s="14">
        <v>7.6</v>
      </c>
      <c r="V63" s="14">
        <v>6</v>
      </c>
      <c r="W63" s="14">
        <v>3.7</v>
      </c>
      <c r="X63" s="14">
        <v>4.2</v>
      </c>
      <c r="Y63" s="14">
        <v>0</v>
      </c>
      <c r="Z63" s="14">
        <v>4.2</v>
      </c>
      <c r="AA63" s="14">
        <v>5</v>
      </c>
    </row>
    <row r="64" spans="1:27" x14ac:dyDescent="0.3">
      <c r="A64" s="26"/>
      <c r="B64" t="s">
        <v>23</v>
      </c>
      <c r="C64" s="14">
        <v>12.5</v>
      </c>
      <c r="D64" s="14">
        <v>14</v>
      </c>
      <c r="E64" s="14">
        <v>16</v>
      </c>
      <c r="F64" s="14">
        <v>12</v>
      </c>
      <c r="G64" s="15">
        <v>14</v>
      </c>
      <c r="H64" s="15">
        <v>10</v>
      </c>
      <c r="I64" s="15">
        <v>11</v>
      </c>
      <c r="J64" s="15">
        <v>5</v>
      </c>
      <c r="K64" s="15">
        <v>5.5</v>
      </c>
      <c r="L64" s="15">
        <v>0</v>
      </c>
      <c r="M64" s="14">
        <v>7</v>
      </c>
      <c r="N64" s="14">
        <v>5</v>
      </c>
      <c r="O64" s="14">
        <v>6.2</v>
      </c>
      <c r="P64" s="14">
        <v>7.5</v>
      </c>
      <c r="Q64" s="14">
        <v>0</v>
      </c>
      <c r="R64" s="14">
        <v>4.5</v>
      </c>
      <c r="S64" s="14">
        <v>5</v>
      </c>
      <c r="T64" s="15">
        <v>0</v>
      </c>
      <c r="U64" s="14">
        <v>8.5</v>
      </c>
      <c r="V64" s="14">
        <v>7</v>
      </c>
      <c r="W64" s="14">
        <v>5</v>
      </c>
      <c r="X64" s="14">
        <v>7</v>
      </c>
      <c r="Y64" s="14">
        <v>0</v>
      </c>
      <c r="Z64" s="14">
        <v>4.5999999999999996</v>
      </c>
      <c r="AA64" s="14">
        <v>7</v>
      </c>
    </row>
    <row r="65" spans="1:27" x14ac:dyDescent="0.3">
      <c r="A65" s="13"/>
      <c r="B65" t="s">
        <v>24</v>
      </c>
      <c r="C65" s="14">
        <v>5.2</v>
      </c>
      <c r="D65" s="14">
        <v>6.4</v>
      </c>
      <c r="E65" s="14">
        <v>7.7</v>
      </c>
      <c r="F65" s="14">
        <v>4.8</v>
      </c>
      <c r="G65" s="15">
        <v>7</v>
      </c>
      <c r="H65" s="15">
        <v>2.8</v>
      </c>
      <c r="I65" s="15">
        <v>4.8</v>
      </c>
      <c r="J65" s="15">
        <v>1.8</v>
      </c>
      <c r="K65" s="15">
        <v>1.8</v>
      </c>
      <c r="L65" s="15">
        <v>0</v>
      </c>
      <c r="M65" s="14">
        <v>2.2000000000000002</v>
      </c>
      <c r="N65" s="14">
        <v>2</v>
      </c>
      <c r="O65" s="14">
        <v>2.5</v>
      </c>
      <c r="P65" s="14">
        <v>2.6</v>
      </c>
      <c r="Q65" s="14">
        <v>0</v>
      </c>
      <c r="R65" s="14">
        <v>1.8</v>
      </c>
      <c r="S65" s="14">
        <v>2</v>
      </c>
      <c r="T65" s="15">
        <v>0</v>
      </c>
      <c r="U65" s="14">
        <v>4.5</v>
      </c>
      <c r="V65" s="14">
        <v>4</v>
      </c>
      <c r="W65" s="14">
        <v>2</v>
      </c>
      <c r="X65" s="14">
        <v>2.6</v>
      </c>
      <c r="Y65" s="14">
        <v>0</v>
      </c>
      <c r="Z65" s="14">
        <v>2.6</v>
      </c>
      <c r="AA65" s="14">
        <v>3</v>
      </c>
    </row>
    <row r="66" spans="1:27" x14ac:dyDescent="0.3">
      <c r="A66" s="13"/>
      <c r="B66" s="17" t="s">
        <v>25</v>
      </c>
      <c r="C66" s="18">
        <f t="shared" ref="C66:AA66" si="32">3*4.178*C63*C64*C65/(C63+C64+C65)</f>
        <v>297.85096774193539</v>
      </c>
      <c r="D66" s="18">
        <f t="shared" si="32"/>
        <v>343.78971428571424</v>
      </c>
      <c r="E66" s="18">
        <f t="shared" si="32"/>
        <v>533.2143646408839</v>
      </c>
      <c r="F66" s="18">
        <f t="shared" si="32"/>
        <v>260.78345247148286</v>
      </c>
      <c r="G66" s="18">
        <f t="shared" si="32"/>
        <v>353.92616949152534</v>
      </c>
      <c r="H66" s="19">
        <f t="shared" si="32"/>
        <v>91.288092485549129</v>
      </c>
      <c r="I66" s="19">
        <f t="shared" si="32"/>
        <v>192.89994618834078</v>
      </c>
      <c r="J66" s="19">
        <f t="shared" si="32"/>
        <v>41.779999999999994</v>
      </c>
      <c r="K66" s="19">
        <f t="shared" si="32"/>
        <v>47.321161016949148</v>
      </c>
      <c r="L66" s="19">
        <v>0</v>
      </c>
      <c r="M66" s="20">
        <f t="shared" si="32"/>
        <v>72.219714285714289</v>
      </c>
      <c r="N66" s="20">
        <f t="shared" si="32"/>
        <v>49.046086956521734</v>
      </c>
      <c r="O66" s="20">
        <f t="shared" si="32"/>
        <v>63.252976744186043</v>
      </c>
      <c r="P66" s="20">
        <f t="shared" si="32"/>
        <v>80.931456953642396</v>
      </c>
      <c r="Q66" s="20">
        <v>0</v>
      </c>
      <c r="R66" s="21">
        <f t="shared" si="32"/>
        <v>40.610160000000008</v>
      </c>
      <c r="S66" s="21">
        <f t="shared" si="32"/>
        <v>47.002500000000005</v>
      </c>
      <c r="T66" s="21">
        <v>0</v>
      </c>
      <c r="U66" s="21">
        <f t="shared" si="32"/>
        <v>176.87542718446596</v>
      </c>
      <c r="V66" s="21">
        <f t="shared" si="32"/>
        <v>123.86541176470588</v>
      </c>
      <c r="W66" s="22">
        <f t="shared" si="32"/>
        <v>43.341869158878502</v>
      </c>
      <c r="X66" s="22">
        <f t="shared" si="32"/>
        <v>69.427460869565223</v>
      </c>
      <c r="Y66" s="22">
        <v>0</v>
      </c>
      <c r="Z66" s="22">
        <f t="shared" si="32"/>
        <v>55.228762105263158</v>
      </c>
      <c r="AA66" s="22">
        <f t="shared" si="32"/>
        <v>87.737999999999985</v>
      </c>
    </row>
    <row r="67" spans="1:27" x14ac:dyDescent="0.3">
      <c r="A67" s="13"/>
      <c r="B67" t="s">
        <v>26</v>
      </c>
      <c r="C67" s="9">
        <f>C66-C57</f>
        <v>15.574467022510987</v>
      </c>
      <c r="D67" s="9">
        <f t="shared" ref="D67:AA67" si="33">D66-D57</f>
        <v>48.132111397627625</v>
      </c>
      <c r="E67" s="9">
        <f t="shared" si="33"/>
        <v>119.59236464088394</v>
      </c>
      <c r="F67" s="9">
        <f t="shared" si="33"/>
        <v>8.9509007473449742</v>
      </c>
      <c r="G67" s="9">
        <f t="shared" si="33"/>
        <v>34.878896764252659</v>
      </c>
      <c r="H67" s="9">
        <f t="shared" si="33"/>
        <v>-43.273814250202122</v>
      </c>
      <c r="I67" s="9">
        <f t="shared" si="33"/>
        <v>4.4847522228235732</v>
      </c>
      <c r="J67" s="9">
        <f t="shared" si="33"/>
        <v>-58.728490566037728</v>
      </c>
      <c r="K67" s="9">
        <f t="shared" si="33"/>
        <v>-19.169279913283404</v>
      </c>
      <c r="L67" s="9">
        <f t="shared" si="33"/>
        <v>-72.934913793103433</v>
      </c>
      <c r="M67" s="9">
        <f t="shared" si="33"/>
        <v>-23.195360714285684</v>
      </c>
      <c r="N67" s="9">
        <f t="shared" si="33"/>
        <v>-27.550579710144916</v>
      </c>
      <c r="O67" s="9">
        <f t="shared" si="33"/>
        <v>-19.659433255813966</v>
      </c>
      <c r="P67" s="9">
        <f t="shared" si="33"/>
        <v>-19.340543046357595</v>
      </c>
      <c r="Q67" s="9">
        <f t="shared" si="33"/>
        <v>-45.578181818181811</v>
      </c>
      <c r="R67" s="9">
        <f t="shared" si="33"/>
        <v>-31.701378461538454</v>
      </c>
      <c r="S67" s="9">
        <f t="shared" si="33"/>
        <v>-30.30510839160835</v>
      </c>
      <c r="T67" s="9">
        <f t="shared" si="33"/>
        <v>-23.621769230769228</v>
      </c>
      <c r="U67" s="9">
        <f t="shared" si="33"/>
        <v>-26.089913724624921</v>
      </c>
      <c r="V67" s="9">
        <f t="shared" si="33"/>
        <v>-34.983853541416508</v>
      </c>
      <c r="W67" s="9">
        <f t="shared" si="33"/>
        <v>-17.0899165554072</v>
      </c>
      <c r="X67" s="9">
        <f t="shared" si="33"/>
        <v>-11.670906698002341</v>
      </c>
      <c r="Y67" s="9">
        <f t="shared" si="33"/>
        <v>-46.793599999999998</v>
      </c>
      <c r="Z67" s="9">
        <f t="shared" si="33"/>
        <v>-25.6863822425629</v>
      </c>
      <c r="AA67" s="9">
        <f t="shared" si="33"/>
        <v>-34.570679347826101</v>
      </c>
    </row>
    <row r="68" spans="1:27" x14ac:dyDescent="0.3">
      <c r="A68" s="23"/>
      <c r="B68" s="24" t="s">
        <v>27</v>
      </c>
      <c r="C68" s="25">
        <f>AVERAGE(C66:G66)</f>
        <v>357.91293372630832</v>
      </c>
      <c r="D68" s="25"/>
      <c r="E68" s="25"/>
      <c r="F68" s="25"/>
      <c r="G68" s="25"/>
      <c r="H68" s="25">
        <f t="shared" ref="H68" si="34">AVERAGE(H66:L66)</f>
        <v>74.657839938167797</v>
      </c>
      <c r="I68" s="25"/>
      <c r="J68" s="25"/>
      <c r="K68" s="25"/>
      <c r="L68" s="25"/>
      <c r="M68" s="25">
        <f t="shared" ref="M68" si="35">AVERAGE(M66:Q66)</f>
        <v>53.090046988012887</v>
      </c>
      <c r="N68" s="25"/>
      <c r="O68" s="25"/>
      <c r="P68" s="25"/>
      <c r="Q68" s="25"/>
      <c r="R68" s="25">
        <f t="shared" ref="R68" si="36">AVERAGE(R66:V66)</f>
        <v>77.670699789834359</v>
      </c>
      <c r="S68" s="25"/>
      <c r="T68" s="25"/>
      <c r="U68" s="25"/>
      <c r="V68" s="25"/>
      <c r="W68" s="25">
        <f t="shared" ref="W68" si="37">AVERAGE(W66:AA66)</f>
        <v>51.147218426741382</v>
      </c>
      <c r="X68" s="25"/>
      <c r="Y68" s="25"/>
      <c r="Z68" s="25"/>
      <c r="AA68" s="25"/>
    </row>
    <row r="69" spans="1:27" x14ac:dyDescent="0.3">
      <c r="A69" s="8"/>
      <c r="B69" s="2" t="s">
        <v>9</v>
      </c>
      <c r="C69" s="8">
        <v>1</v>
      </c>
      <c r="D69" s="2">
        <v>2</v>
      </c>
      <c r="E69" s="2">
        <v>3</v>
      </c>
      <c r="F69" s="2">
        <v>4</v>
      </c>
      <c r="G69" s="2">
        <v>5</v>
      </c>
      <c r="H69" s="8">
        <v>6</v>
      </c>
      <c r="I69" s="2">
        <v>7</v>
      </c>
      <c r="J69" s="2">
        <v>8</v>
      </c>
      <c r="K69" s="2">
        <v>9</v>
      </c>
      <c r="L69" s="2">
        <v>10</v>
      </c>
      <c r="M69" s="8">
        <v>16</v>
      </c>
      <c r="N69" s="2">
        <v>17</v>
      </c>
      <c r="O69" s="2">
        <v>18</v>
      </c>
      <c r="P69" s="2">
        <v>19</v>
      </c>
      <c r="Q69" s="2">
        <v>20</v>
      </c>
      <c r="R69" s="8">
        <v>21</v>
      </c>
      <c r="S69" s="2">
        <v>22</v>
      </c>
      <c r="T69" s="2">
        <v>23</v>
      </c>
      <c r="U69" s="2">
        <v>24</v>
      </c>
      <c r="V69" s="2">
        <v>25</v>
      </c>
      <c r="W69" s="8">
        <v>26</v>
      </c>
      <c r="X69" s="2">
        <v>27</v>
      </c>
      <c r="Y69" s="2">
        <v>28</v>
      </c>
      <c r="Z69" s="2">
        <v>29</v>
      </c>
      <c r="AA69" s="2">
        <v>30</v>
      </c>
    </row>
    <row r="70" spans="1:27" x14ac:dyDescent="0.3">
      <c r="A70"/>
      <c r="C70" s="9" t="s">
        <v>10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11</v>
      </c>
      <c r="I70" t="s">
        <v>11</v>
      </c>
      <c r="J70" s="9" t="s">
        <v>11</v>
      </c>
      <c r="K70" t="s">
        <v>11</v>
      </c>
      <c r="L70" s="9" t="s">
        <v>11</v>
      </c>
      <c r="M70" t="s">
        <v>29</v>
      </c>
      <c r="N70" s="9" t="s">
        <v>29</v>
      </c>
      <c r="O70" t="s">
        <v>29</v>
      </c>
      <c r="P70" s="9" t="s">
        <v>29</v>
      </c>
      <c r="Q70" t="s">
        <v>29</v>
      </c>
      <c r="R70" t="s">
        <v>13</v>
      </c>
      <c r="S70" s="9" t="s">
        <v>13</v>
      </c>
      <c r="T70" t="s">
        <v>13</v>
      </c>
      <c r="U70" s="9" t="s">
        <v>13</v>
      </c>
      <c r="V70" t="s">
        <v>13</v>
      </c>
      <c r="W70" t="s">
        <v>14</v>
      </c>
      <c r="X70" s="9" t="s">
        <v>14</v>
      </c>
      <c r="Y70" t="s">
        <v>14</v>
      </c>
      <c r="Z70" s="9" t="s">
        <v>14</v>
      </c>
      <c r="AA70" t="s">
        <v>14</v>
      </c>
    </row>
    <row r="71" spans="1:27" x14ac:dyDescent="0.3">
      <c r="A71" s="10">
        <v>43720</v>
      </c>
      <c r="C71" s="11" t="s">
        <v>15</v>
      </c>
      <c r="D71" s="12" t="s">
        <v>16</v>
      </c>
      <c r="E71" s="11" t="s">
        <v>17</v>
      </c>
      <c r="F71" s="11" t="s">
        <v>18</v>
      </c>
      <c r="G71" s="12" t="s">
        <v>19</v>
      </c>
      <c r="H71" s="11" t="s">
        <v>15</v>
      </c>
      <c r="I71" s="12" t="s">
        <v>16</v>
      </c>
      <c r="J71" s="11" t="s">
        <v>17</v>
      </c>
      <c r="K71" s="11" t="s">
        <v>18</v>
      </c>
      <c r="L71" s="12" t="s">
        <v>19</v>
      </c>
      <c r="M71" s="11" t="s">
        <v>15</v>
      </c>
      <c r="N71" s="12" t="s">
        <v>16</v>
      </c>
      <c r="O71" s="11" t="s">
        <v>17</v>
      </c>
      <c r="P71" s="11" t="s">
        <v>18</v>
      </c>
      <c r="Q71" s="12" t="s">
        <v>19</v>
      </c>
      <c r="R71" s="11" t="s">
        <v>15</v>
      </c>
      <c r="S71" s="12" t="s">
        <v>16</v>
      </c>
      <c r="T71" s="11" t="s">
        <v>17</v>
      </c>
      <c r="U71" s="11" t="s">
        <v>18</v>
      </c>
      <c r="V71" s="12" t="s">
        <v>19</v>
      </c>
      <c r="W71" s="11" t="s">
        <v>15</v>
      </c>
      <c r="X71" s="12" t="s">
        <v>16</v>
      </c>
      <c r="Y71" s="11" t="s">
        <v>17</v>
      </c>
      <c r="Z71" s="11" t="s">
        <v>18</v>
      </c>
      <c r="AA71" s="12" t="s">
        <v>19</v>
      </c>
    </row>
    <row r="72" spans="1:27" x14ac:dyDescent="0.3">
      <c r="A72" s="13" t="s">
        <v>36</v>
      </c>
      <c r="B72" t="s">
        <v>21</v>
      </c>
      <c r="C72" s="14">
        <v>10</v>
      </c>
      <c r="D72" s="14">
        <v>9</v>
      </c>
      <c r="E72" s="14"/>
      <c r="F72" s="14">
        <v>9.5</v>
      </c>
      <c r="G72" s="15">
        <v>9.5</v>
      </c>
      <c r="H72" s="15">
        <v>4</v>
      </c>
      <c r="I72" s="15">
        <v>7.5</v>
      </c>
      <c r="J72" s="15">
        <v>0</v>
      </c>
      <c r="K72" s="15">
        <v>3.9</v>
      </c>
      <c r="L72" s="15">
        <v>0</v>
      </c>
      <c r="M72" s="14">
        <v>4.5</v>
      </c>
      <c r="N72" s="14">
        <v>0</v>
      </c>
      <c r="O72" s="14">
        <v>4.2</v>
      </c>
      <c r="P72" s="14">
        <v>0</v>
      </c>
      <c r="Q72" s="14">
        <v>0</v>
      </c>
      <c r="R72" s="14">
        <v>0</v>
      </c>
      <c r="S72" s="14">
        <v>3.5</v>
      </c>
      <c r="T72" s="15">
        <v>0</v>
      </c>
      <c r="U72" s="14">
        <v>6.5</v>
      </c>
      <c r="V72" s="14">
        <v>5.6</v>
      </c>
      <c r="W72" s="14">
        <v>3.8</v>
      </c>
      <c r="X72" s="14">
        <v>3.5</v>
      </c>
      <c r="Y72" s="14">
        <v>0</v>
      </c>
      <c r="Z72" s="14">
        <v>0</v>
      </c>
      <c r="AA72" s="14">
        <v>0</v>
      </c>
    </row>
    <row r="73" spans="1:27" x14ac:dyDescent="0.3">
      <c r="A73" s="26"/>
      <c r="B73" t="s">
        <v>23</v>
      </c>
      <c r="C73" s="14">
        <v>12</v>
      </c>
      <c r="D73" s="14">
        <v>14.5</v>
      </c>
      <c r="E73" s="14"/>
      <c r="F73" s="14">
        <v>13</v>
      </c>
      <c r="G73" s="15">
        <v>15.5</v>
      </c>
      <c r="H73" s="15">
        <v>8</v>
      </c>
      <c r="I73" s="15">
        <v>13</v>
      </c>
      <c r="J73" s="15">
        <v>0</v>
      </c>
      <c r="K73" s="15">
        <v>5</v>
      </c>
      <c r="L73" s="15">
        <v>0</v>
      </c>
      <c r="M73" s="14">
        <v>6.8</v>
      </c>
      <c r="N73" s="14">
        <v>0</v>
      </c>
      <c r="O73" s="14">
        <v>6.2</v>
      </c>
      <c r="P73" s="14">
        <v>0</v>
      </c>
      <c r="Q73" s="14">
        <v>0</v>
      </c>
      <c r="R73" s="14">
        <v>0</v>
      </c>
      <c r="S73" s="14">
        <v>4.5</v>
      </c>
      <c r="T73" s="15">
        <v>0</v>
      </c>
      <c r="U73" s="14">
        <v>8</v>
      </c>
      <c r="V73" s="14">
        <v>6.2</v>
      </c>
      <c r="W73" s="14">
        <v>4.4000000000000004</v>
      </c>
      <c r="X73" s="14">
        <v>4</v>
      </c>
      <c r="Y73" s="14">
        <v>0</v>
      </c>
      <c r="Z73" s="14">
        <v>0</v>
      </c>
      <c r="AA73" s="14">
        <v>0</v>
      </c>
    </row>
    <row r="74" spans="1:27" x14ac:dyDescent="0.3">
      <c r="A74" s="13"/>
      <c r="B74" t="s">
        <v>24</v>
      </c>
      <c r="C74" s="14">
        <v>5.7</v>
      </c>
      <c r="D74" s="14">
        <v>6.5</v>
      </c>
      <c r="E74" s="14"/>
      <c r="F74" s="14">
        <v>5.2</v>
      </c>
      <c r="G74" s="15">
        <v>7.5</v>
      </c>
      <c r="H74" s="15">
        <v>1.5</v>
      </c>
      <c r="I74" s="15">
        <v>5.5</v>
      </c>
      <c r="J74" s="15">
        <v>0</v>
      </c>
      <c r="K74" s="15">
        <v>1.2</v>
      </c>
      <c r="L74" s="15">
        <v>0</v>
      </c>
      <c r="M74" s="14">
        <v>1.5</v>
      </c>
      <c r="N74" s="14">
        <v>0</v>
      </c>
      <c r="O74" s="14">
        <v>2</v>
      </c>
      <c r="P74" s="14">
        <v>0</v>
      </c>
      <c r="Q74" s="14">
        <v>0</v>
      </c>
      <c r="R74" s="14">
        <v>0</v>
      </c>
      <c r="S74" s="14">
        <v>1.2</v>
      </c>
      <c r="T74" s="15">
        <v>0</v>
      </c>
      <c r="U74" s="14">
        <v>4</v>
      </c>
      <c r="V74" s="14">
        <v>4</v>
      </c>
      <c r="W74" s="14">
        <v>1.2</v>
      </c>
      <c r="X74" s="14">
        <v>1</v>
      </c>
      <c r="Y74" s="14">
        <v>0</v>
      </c>
      <c r="Z74" s="14">
        <v>0</v>
      </c>
      <c r="AA74" s="14">
        <v>0</v>
      </c>
    </row>
    <row r="75" spans="1:27" x14ac:dyDescent="0.3">
      <c r="A75" s="13"/>
      <c r="B75" s="17" t="s">
        <v>25</v>
      </c>
      <c r="C75" s="18">
        <f t="shared" ref="C75:K75" si="38">3*4.178*C72*C73*C74/(C72+C73+C74)</f>
        <v>309.50382671480145</v>
      </c>
      <c r="D75" s="18">
        <f t="shared" si="38"/>
        <v>354.39884999999992</v>
      </c>
      <c r="E75" s="18"/>
      <c r="F75" s="18">
        <f t="shared" si="38"/>
        <v>290.58970397111915</v>
      </c>
      <c r="G75" s="18">
        <f t="shared" si="38"/>
        <v>425.91496153846151</v>
      </c>
      <c r="H75" s="19">
        <f t="shared" si="38"/>
        <v>44.565333333333328</v>
      </c>
      <c r="I75" s="19">
        <f t="shared" si="38"/>
        <v>258.51375000000002</v>
      </c>
      <c r="J75" s="19">
        <v>0</v>
      </c>
      <c r="K75" s="19">
        <f t="shared" si="38"/>
        <v>29.039168316831681</v>
      </c>
      <c r="L75" s="19">
        <v>0</v>
      </c>
      <c r="M75" s="20">
        <f t="shared" ref="M75:O75" si="39">3*4.178*M72*M73*M74/(M72+M73+M74)</f>
        <v>44.946140624999991</v>
      </c>
      <c r="N75" s="20">
        <v>0</v>
      </c>
      <c r="O75" s="20">
        <f t="shared" si="39"/>
        <v>52.642799999999994</v>
      </c>
      <c r="P75" s="20">
        <v>0</v>
      </c>
      <c r="Q75" s="20">
        <v>0</v>
      </c>
      <c r="R75" s="21">
        <v>0</v>
      </c>
      <c r="S75" s="21">
        <f t="shared" ref="S75" si="40">3*4.178*S72*S73*S74/(S72+S73+S74)</f>
        <v>25.749195652173917</v>
      </c>
      <c r="T75" s="21">
        <v>0</v>
      </c>
      <c r="U75" s="21">
        <f t="shared" ref="U75:X75" si="41">3*4.178*U72*U73*U74/(U72+U73+U74)</f>
        <v>140.9228108108108</v>
      </c>
      <c r="V75" s="21">
        <f t="shared" si="41"/>
        <v>110.1722734177215</v>
      </c>
      <c r="W75" s="22">
        <f t="shared" si="41"/>
        <v>26.753422978723403</v>
      </c>
      <c r="X75" s="22">
        <f t="shared" si="41"/>
        <v>20.644235294117646</v>
      </c>
      <c r="Y75" s="22">
        <v>0</v>
      </c>
      <c r="Z75" s="22">
        <v>0</v>
      </c>
      <c r="AA75" s="22">
        <v>0</v>
      </c>
    </row>
    <row r="76" spans="1:27" x14ac:dyDescent="0.3">
      <c r="A76" s="13"/>
      <c r="B76" t="s">
        <v>26</v>
      </c>
      <c r="C76" s="9">
        <f>C75-C66</f>
        <v>11.652858972866056</v>
      </c>
      <c r="D76" s="9">
        <f t="shared" ref="D76:AA76" si="42">D75-D66</f>
        <v>10.609135714285685</v>
      </c>
      <c r="E76" s="9"/>
      <c r="F76" s="9">
        <f t="shared" si="42"/>
        <v>29.806251499636289</v>
      </c>
      <c r="G76" s="9">
        <f t="shared" si="42"/>
        <v>71.988792046936169</v>
      </c>
      <c r="H76" s="9">
        <f t="shared" si="42"/>
        <v>-46.722759152215801</v>
      </c>
      <c r="I76" s="9">
        <f t="shared" si="42"/>
        <v>65.613803811659238</v>
      </c>
      <c r="J76" s="9">
        <f t="shared" si="42"/>
        <v>-41.779999999999994</v>
      </c>
      <c r="K76" s="9">
        <f t="shared" si="42"/>
        <v>-18.281992700117467</v>
      </c>
      <c r="L76" s="9">
        <f t="shared" si="42"/>
        <v>0</v>
      </c>
      <c r="M76" s="9">
        <f t="shared" si="42"/>
        <v>-27.273573660714298</v>
      </c>
      <c r="N76" s="9">
        <f t="shared" si="42"/>
        <v>-49.046086956521734</v>
      </c>
      <c r="O76" s="9">
        <f t="shared" si="42"/>
        <v>-10.610176744186049</v>
      </c>
      <c r="P76" s="9">
        <f t="shared" si="42"/>
        <v>-80.931456953642396</v>
      </c>
      <c r="Q76" s="9">
        <f t="shared" si="42"/>
        <v>0</v>
      </c>
      <c r="R76" s="9">
        <f t="shared" si="42"/>
        <v>-40.610160000000008</v>
      </c>
      <c r="S76" s="9">
        <f t="shared" si="42"/>
        <v>-21.253304347826088</v>
      </c>
      <c r="T76" s="9">
        <f t="shared" si="42"/>
        <v>0</v>
      </c>
      <c r="U76" s="9">
        <f t="shared" si="42"/>
        <v>-35.952616373655161</v>
      </c>
      <c r="V76" s="9">
        <f t="shared" si="42"/>
        <v>-13.693138346984384</v>
      </c>
      <c r="W76" s="9">
        <f t="shared" si="42"/>
        <v>-16.588446180155099</v>
      </c>
      <c r="X76" s="9">
        <f t="shared" si="42"/>
        <v>-48.783225575447574</v>
      </c>
      <c r="Y76" s="9">
        <f t="shared" si="42"/>
        <v>0</v>
      </c>
      <c r="Z76" s="9">
        <f t="shared" si="42"/>
        <v>-55.228762105263158</v>
      </c>
      <c r="AA76" s="9">
        <f t="shared" si="42"/>
        <v>-87.737999999999985</v>
      </c>
    </row>
    <row r="77" spans="1:27" x14ac:dyDescent="0.3">
      <c r="A77" s="23"/>
      <c r="B77" s="24" t="s">
        <v>27</v>
      </c>
      <c r="C77" s="25">
        <f>AVERAGE(C75:G75)</f>
        <v>345.10183555609552</v>
      </c>
      <c r="D77" s="25"/>
      <c r="E77" s="25"/>
      <c r="F77" s="25"/>
      <c r="G77" s="25"/>
      <c r="H77" s="25">
        <f t="shared" ref="H77" si="43">AVERAGE(H75:L75)</f>
        <v>66.423650330033013</v>
      </c>
      <c r="I77" s="25"/>
      <c r="J77" s="25"/>
      <c r="K77" s="25"/>
      <c r="L77" s="25"/>
      <c r="M77" s="25">
        <f t="shared" ref="M77" si="44">AVERAGE(M75:Q75)</f>
        <v>19.517788124999999</v>
      </c>
      <c r="N77" s="25"/>
      <c r="O77" s="25"/>
      <c r="P77" s="25"/>
      <c r="Q77" s="25"/>
      <c r="R77" s="25">
        <f t="shared" ref="R77" si="45">AVERAGE(R75:V75)</f>
        <v>55.368855976141241</v>
      </c>
      <c r="S77" s="25"/>
      <c r="T77" s="25"/>
      <c r="U77" s="25"/>
      <c r="V77" s="25"/>
      <c r="W77" s="25">
        <f t="shared" ref="W77" si="46">AVERAGE(W75:AA75)</f>
        <v>9.4795316545682091</v>
      </c>
      <c r="X77" s="25"/>
      <c r="Y77" s="25"/>
      <c r="Z77" s="25"/>
      <c r="AA77" s="25"/>
    </row>
    <row r="78" spans="1:27" x14ac:dyDescent="0.3">
      <c r="A78" s="8"/>
      <c r="B78" s="2" t="s">
        <v>9</v>
      </c>
      <c r="C78" s="8">
        <v>1</v>
      </c>
      <c r="D78" s="2">
        <v>2</v>
      </c>
      <c r="E78" s="2">
        <v>3</v>
      </c>
      <c r="F78" s="2">
        <v>4</v>
      </c>
      <c r="G78" s="2">
        <v>5</v>
      </c>
      <c r="H78" s="8">
        <v>6</v>
      </c>
      <c r="I78" s="2">
        <v>7</v>
      </c>
      <c r="J78" s="2">
        <v>8</v>
      </c>
      <c r="K78" s="2">
        <v>9</v>
      </c>
      <c r="L78" s="2">
        <v>10</v>
      </c>
      <c r="M78" s="8">
        <v>16</v>
      </c>
      <c r="N78" s="2">
        <v>17</v>
      </c>
      <c r="O78" s="2">
        <v>18</v>
      </c>
      <c r="P78" s="2">
        <v>19</v>
      </c>
      <c r="Q78" s="2">
        <v>20</v>
      </c>
      <c r="R78" s="8">
        <v>21</v>
      </c>
      <c r="S78" s="2">
        <v>22</v>
      </c>
      <c r="T78" s="2">
        <v>23</v>
      </c>
      <c r="U78" s="2">
        <v>24</v>
      </c>
      <c r="V78" s="2">
        <v>25</v>
      </c>
      <c r="W78" s="8">
        <v>26</v>
      </c>
      <c r="X78" s="2">
        <v>27</v>
      </c>
      <c r="Y78" s="2">
        <v>28</v>
      </c>
      <c r="Z78" s="2">
        <v>29</v>
      </c>
      <c r="AA78" s="2">
        <v>30</v>
      </c>
    </row>
    <row r="79" spans="1:27" x14ac:dyDescent="0.3">
      <c r="A79"/>
      <c r="C79" s="9" t="s">
        <v>10</v>
      </c>
      <c r="D79" s="9" t="s">
        <v>10</v>
      </c>
      <c r="E79" s="9" t="s">
        <v>10</v>
      </c>
      <c r="F79" s="9" t="s">
        <v>10</v>
      </c>
      <c r="G79" s="9" t="s">
        <v>10</v>
      </c>
      <c r="H79" s="9" t="s">
        <v>11</v>
      </c>
      <c r="I79" t="s">
        <v>11</v>
      </c>
      <c r="J79" s="9" t="s">
        <v>11</v>
      </c>
      <c r="K79" t="s">
        <v>11</v>
      </c>
      <c r="L79" s="9" t="s">
        <v>11</v>
      </c>
      <c r="M79" t="s">
        <v>29</v>
      </c>
      <c r="N79" s="9" t="s">
        <v>29</v>
      </c>
      <c r="O79" t="s">
        <v>29</v>
      </c>
      <c r="P79" s="9" t="s">
        <v>29</v>
      </c>
      <c r="Q79" t="s">
        <v>29</v>
      </c>
      <c r="R79" t="s">
        <v>13</v>
      </c>
      <c r="S79" s="9" t="s">
        <v>13</v>
      </c>
      <c r="T79" t="s">
        <v>13</v>
      </c>
      <c r="U79" s="9" t="s">
        <v>13</v>
      </c>
      <c r="V79" t="s">
        <v>13</v>
      </c>
      <c r="W79" t="s">
        <v>14</v>
      </c>
      <c r="X79" s="9" t="s">
        <v>14</v>
      </c>
      <c r="Y79" t="s">
        <v>14</v>
      </c>
      <c r="Z79" s="9" t="s">
        <v>14</v>
      </c>
      <c r="AA79" t="s">
        <v>14</v>
      </c>
    </row>
    <row r="80" spans="1:27" x14ac:dyDescent="0.3">
      <c r="A80" s="10">
        <v>43725</v>
      </c>
      <c r="C80" s="11" t="s">
        <v>15</v>
      </c>
      <c r="D80" s="12" t="s">
        <v>16</v>
      </c>
      <c r="E80" s="11" t="s">
        <v>17</v>
      </c>
      <c r="F80" s="11" t="s">
        <v>18</v>
      </c>
      <c r="G80" s="12" t="s">
        <v>19</v>
      </c>
      <c r="H80" s="11" t="s">
        <v>15</v>
      </c>
      <c r="I80" s="12" t="s">
        <v>16</v>
      </c>
      <c r="J80" s="11" t="s">
        <v>17</v>
      </c>
      <c r="K80" s="11" t="s">
        <v>18</v>
      </c>
      <c r="L80" s="12" t="s">
        <v>19</v>
      </c>
      <c r="M80" s="11" t="s">
        <v>15</v>
      </c>
      <c r="N80" s="12" t="s">
        <v>16</v>
      </c>
      <c r="O80" s="11" t="s">
        <v>17</v>
      </c>
      <c r="P80" s="11" t="s">
        <v>18</v>
      </c>
      <c r="Q80" s="12" t="s">
        <v>19</v>
      </c>
      <c r="R80" s="11" t="s">
        <v>15</v>
      </c>
      <c r="S80" s="12" t="s">
        <v>16</v>
      </c>
      <c r="T80" s="11" t="s">
        <v>17</v>
      </c>
      <c r="U80" s="11" t="s">
        <v>18</v>
      </c>
      <c r="V80" s="12" t="s">
        <v>19</v>
      </c>
      <c r="W80" s="11" t="s">
        <v>15</v>
      </c>
      <c r="X80" s="12" t="s">
        <v>16</v>
      </c>
      <c r="Y80" s="11" t="s">
        <v>17</v>
      </c>
      <c r="Z80" s="11" t="s">
        <v>18</v>
      </c>
      <c r="AA80" s="12" t="s">
        <v>19</v>
      </c>
    </row>
    <row r="81" spans="1:27" x14ac:dyDescent="0.3">
      <c r="A81" s="13" t="s">
        <v>37</v>
      </c>
      <c r="B81" t="s">
        <v>21</v>
      </c>
      <c r="C81" s="14">
        <v>13</v>
      </c>
      <c r="D81" s="14">
        <v>10</v>
      </c>
      <c r="E81" s="14"/>
      <c r="F81" s="14">
        <v>10</v>
      </c>
      <c r="G81" s="15">
        <v>10.5</v>
      </c>
      <c r="H81" s="15">
        <v>0</v>
      </c>
      <c r="I81" s="15">
        <v>9</v>
      </c>
      <c r="J81" s="15">
        <v>0</v>
      </c>
      <c r="K81" s="15">
        <v>0</v>
      </c>
      <c r="L81" s="15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5">
        <v>0</v>
      </c>
      <c r="U81" s="14">
        <v>5</v>
      </c>
      <c r="V81" s="14">
        <v>4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</row>
    <row r="82" spans="1:27" x14ac:dyDescent="0.3">
      <c r="A82" s="26"/>
      <c r="B82" t="s">
        <v>23</v>
      </c>
      <c r="C82" s="14">
        <v>13</v>
      </c>
      <c r="D82" s="14">
        <v>15.5</v>
      </c>
      <c r="E82" s="14"/>
      <c r="F82" s="14">
        <v>14</v>
      </c>
      <c r="G82" s="15">
        <v>16</v>
      </c>
      <c r="H82" s="15">
        <v>0</v>
      </c>
      <c r="I82" s="15">
        <v>15.5</v>
      </c>
      <c r="J82" s="15">
        <v>0</v>
      </c>
      <c r="K82" s="15">
        <v>0</v>
      </c>
      <c r="L82" s="15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5">
        <v>0</v>
      </c>
      <c r="U82" s="14">
        <v>6</v>
      </c>
      <c r="V82" s="14">
        <v>5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</row>
    <row r="83" spans="1:27" x14ac:dyDescent="0.3">
      <c r="A83" s="13"/>
      <c r="B83" t="s">
        <v>24</v>
      </c>
      <c r="C83" s="14">
        <v>6.8</v>
      </c>
      <c r="D83" s="14">
        <v>7</v>
      </c>
      <c r="E83" s="14"/>
      <c r="F83" s="14">
        <v>6.5</v>
      </c>
      <c r="G83" s="15">
        <v>7.5</v>
      </c>
      <c r="H83" s="15">
        <v>0</v>
      </c>
      <c r="I83" s="15">
        <v>6.2</v>
      </c>
      <c r="J83" s="15">
        <v>0</v>
      </c>
      <c r="K83" s="15">
        <v>0</v>
      </c>
      <c r="L83" s="15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5">
        <v>0</v>
      </c>
      <c r="U83" s="14">
        <v>3.5</v>
      </c>
      <c r="V83" s="14">
        <v>3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</row>
    <row r="84" spans="1:27" x14ac:dyDescent="0.3">
      <c r="A84" s="13"/>
      <c r="B84" s="17" t="s">
        <v>25</v>
      </c>
      <c r="C84" s="18">
        <f t="shared" ref="C84:D84" si="47">3*4.178*C81*C82*C83/(C81+C82+C83)</f>
        <v>439.14856097560966</v>
      </c>
      <c r="D84" s="18">
        <f t="shared" si="47"/>
        <v>418.44276923076916</v>
      </c>
      <c r="E84" s="18"/>
      <c r="F84" s="18">
        <f t="shared" ref="F84:I84" si="48">3*4.178*F81*F82*F83/(F81+F82+F83)</f>
        <v>373.96524590163932</v>
      </c>
      <c r="G84" s="18">
        <f t="shared" si="48"/>
        <v>464.49529411764706</v>
      </c>
      <c r="H84" s="19">
        <v>0</v>
      </c>
      <c r="I84" s="19">
        <f t="shared" si="48"/>
        <v>353.11585016286642</v>
      </c>
      <c r="J84" s="19">
        <v>0</v>
      </c>
      <c r="K84" s="19">
        <v>0</v>
      </c>
      <c r="L84" s="19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1">
        <v>0</v>
      </c>
      <c r="S84" s="21">
        <v>0</v>
      </c>
      <c r="T84" s="21">
        <v>0</v>
      </c>
      <c r="U84" s="21">
        <f t="shared" ref="U84:V84" si="49">3*4.178*U81*U82*U83/(U81+U82+U83)</f>
        <v>90.763448275862061</v>
      </c>
      <c r="V84" s="21">
        <f t="shared" si="49"/>
        <v>62.669999999999995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</row>
    <row r="85" spans="1:27" x14ac:dyDescent="0.3">
      <c r="A85" s="13"/>
      <c r="B85" t="s">
        <v>26</v>
      </c>
      <c r="C85" s="9">
        <f>C84-C75</f>
        <v>129.64473426080821</v>
      </c>
      <c r="D85" s="9">
        <f t="shared" ref="D85" si="50">D84-D75</f>
        <v>64.043919230769234</v>
      </c>
      <c r="E85" s="9"/>
      <c r="F85" s="9">
        <f t="shared" ref="F85:AA85" si="51">F84-F75</f>
        <v>83.375541930520171</v>
      </c>
      <c r="G85" s="9">
        <f t="shared" si="51"/>
        <v>38.580332579185551</v>
      </c>
      <c r="H85" s="9">
        <f t="shared" si="51"/>
        <v>-44.565333333333328</v>
      </c>
      <c r="I85" s="9">
        <f t="shared" si="51"/>
        <v>94.602100162866407</v>
      </c>
      <c r="J85" s="9">
        <f t="shared" si="51"/>
        <v>0</v>
      </c>
      <c r="K85" s="9">
        <f t="shared" si="51"/>
        <v>-29.039168316831681</v>
      </c>
      <c r="L85" s="9">
        <f t="shared" si="51"/>
        <v>0</v>
      </c>
      <c r="M85" s="9">
        <f t="shared" si="51"/>
        <v>-44.946140624999991</v>
      </c>
      <c r="N85" s="9">
        <f t="shared" si="51"/>
        <v>0</v>
      </c>
      <c r="O85" s="9">
        <f t="shared" si="51"/>
        <v>-52.642799999999994</v>
      </c>
      <c r="P85" s="9">
        <f t="shared" si="51"/>
        <v>0</v>
      </c>
      <c r="Q85" s="9">
        <f t="shared" si="51"/>
        <v>0</v>
      </c>
      <c r="R85" s="9">
        <f t="shared" si="51"/>
        <v>0</v>
      </c>
      <c r="S85" s="9">
        <f t="shared" si="51"/>
        <v>-25.749195652173917</v>
      </c>
      <c r="T85" s="9">
        <f t="shared" si="51"/>
        <v>0</v>
      </c>
      <c r="U85" s="9">
        <f t="shared" si="51"/>
        <v>-50.159362534948741</v>
      </c>
      <c r="V85" s="9">
        <f t="shared" si="51"/>
        <v>-47.502273417721504</v>
      </c>
      <c r="W85" s="9">
        <f t="shared" si="51"/>
        <v>-26.753422978723403</v>
      </c>
      <c r="X85" s="9">
        <f t="shared" si="51"/>
        <v>-20.644235294117646</v>
      </c>
      <c r="Y85" s="9">
        <f t="shared" si="51"/>
        <v>0</v>
      </c>
      <c r="Z85" s="9">
        <f t="shared" si="51"/>
        <v>0</v>
      </c>
      <c r="AA85" s="9">
        <f t="shared" si="51"/>
        <v>0</v>
      </c>
    </row>
    <row r="86" spans="1:27" x14ac:dyDescent="0.3">
      <c r="A86" s="23"/>
      <c r="B86" s="24" t="s">
        <v>27</v>
      </c>
      <c r="C86" s="25">
        <f>AVERAGE(C84:G84)</f>
        <v>424.0129675564163</v>
      </c>
      <c r="D86" s="25"/>
      <c r="E86" s="25"/>
      <c r="F86" s="25"/>
      <c r="G86" s="25"/>
      <c r="H86" s="25">
        <f t="shared" ref="H86" si="52">AVERAGE(H84:L84)</f>
        <v>70.623170032573285</v>
      </c>
      <c r="I86" s="25"/>
      <c r="J86" s="25"/>
      <c r="K86" s="25"/>
      <c r="L86" s="25"/>
      <c r="M86" s="25">
        <f t="shared" ref="M86" si="53">AVERAGE(M84:Q84)</f>
        <v>0</v>
      </c>
      <c r="N86" s="25"/>
      <c r="O86" s="25"/>
      <c r="P86" s="25"/>
      <c r="Q86" s="25"/>
      <c r="R86" s="25">
        <f t="shared" ref="R86" si="54">AVERAGE(R84:V84)</f>
        <v>30.686689655172408</v>
      </c>
      <c r="S86" s="25"/>
      <c r="T86" s="25"/>
      <c r="U86" s="25"/>
      <c r="V86" s="25"/>
      <c r="W86" s="25">
        <f t="shared" ref="W86" si="55">AVERAGE(W84:AA84)</f>
        <v>0</v>
      </c>
      <c r="X86" s="25"/>
      <c r="Y86" s="25"/>
      <c r="Z86" s="25"/>
      <c r="AA86" s="25"/>
    </row>
    <row r="87" spans="1:27" x14ac:dyDescent="0.3">
      <c r="A87" s="8"/>
      <c r="B87" s="2" t="s">
        <v>9</v>
      </c>
      <c r="C87" s="8">
        <v>1</v>
      </c>
      <c r="D87" s="2">
        <v>2</v>
      </c>
      <c r="E87" s="2">
        <v>3</v>
      </c>
      <c r="F87" s="2">
        <v>4</v>
      </c>
      <c r="G87" s="2">
        <v>5</v>
      </c>
      <c r="H87" s="8">
        <v>6</v>
      </c>
      <c r="I87" s="2">
        <v>7</v>
      </c>
      <c r="J87" s="2">
        <v>8</v>
      </c>
      <c r="K87" s="2">
        <v>9</v>
      </c>
      <c r="L87" s="2">
        <v>10</v>
      </c>
      <c r="M87" s="8">
        <v>16</v>
      </c>
      <c r="N87" s="2">
        <v>17</v>
      </c>
      <c r="O87" s="2">
        <v>18</v>
      </c>
      <c r="P87" s="2">
        <v>19</v>
      </c>
      <c r="Q87" s="2">
        <v>20</v>
      </c>
      <c r="R87" s="8">
        <v>21</v>
      </c>
      <c r="S87" s="2">
        <v>22</v>
      </c>
      <c r="T87" s="2">
        <v>23</v>
      </c>
      <c r="U87" s="2">
        <v>24</v>
      </c>
      <c r="V87" s="2">
        <v>25</v>
      </c>
      <c r="W87" s="8">
        <v>26</v>
      </c>
      <c r="X87" s="2">
        <v>27</v>
      </c>
      <c r="Y87" s="2">
        <v>28</v>
      </c>
      <c r="Z87" s="2">
        <v>29</v>
      </c>
      <c r="AA87" s="2">
        <v>30</v>
      </c>
    </row>
    <row r="88" spans="1:27" x14ac:dyDescent="0.3">
      <c r="A88"/>
      <c r="C88" s="9" t="s">
        <v>10</v>
      </c>
      <c r="D88" s="9" t="s">
        <v>10</v>
      </c>
      <c r="E88" s="9" t="s">
        <v>10</v>
      </c>
      <c r="F88" s="9" t="s">
        <v>10</v>
      </c>
      <c r="G88" s="9" t="s">
        <v>10</v>
      </c>
      <c r="H88" s="9" t="s">
        <v>11</v>
      </c>
      <c r="I88" t="s">
        <v>11</v>
      </c>
      <c r="J88" s="9" t="s">
        <v>11</v>
      </c>
      <c r="K88" t="s">
        <v>11</v>
      </c>
      <c r="L88" s="9" t="s">
        <v>11</v>
      </c>
      <c r="M88" t="s">
        <v>29</v>
      </c>
      <c r="N88" s="9" t="s">
        <v>29</v>
      </c>
      <c r="O88" t="s">
        <v>29</v>
      </c>
      <c r="P88" s="9" t="s">
        <v>29</v>
      </c>
      <c r="Q88" t="s">
        <v>29</v>
      </c>
      <c r="R88" t="s">
        <v>13</v>
      </c>
      <c r="S88" s="9" t="s">
        <v>13</v>
      </c>
      <c r="T88" t="s">
        <v>13</v>
      </c>
      <c r="U88" s="9" t="s">
        <v>13</v>
      </c>
      <c r="V88" t="s">
        <v>13</v>
      </c>
      <c r="W88" t="s">
        <v>14</v>
      </c>
      <c r="X88" s="9" t="s">
        <v>14</v>
      </c>
      <c r="Y88" t="s">
        <v>14</v>
      </c>
      <c r="Z88" s="9" t="s">
        <v>14</v>
      </c>
      <c r="AA88" t="s">
        <v>14</v>
      </c>
    </row>
    <row r="89" spans="1:27" x14ac:dyDescent="0.3">
      <c r="A89" s="10">
        <v>43728</v>
      </c>
      <c r="C89" s="11" t="s">
        <v>15</v>
      </c>
      <c r="D89" s="12" t="s">
        <v>16</v>
      </c>
      <c r="E89" s="11" t="s">
        <v>17</v>
      </c>
      <c r="F89" s="11" t="s">
        <v>18</v>
      </c>
      <c r="G89" s="12" t="s">
        <v>19</v>
      </c>
      <c r="H89" s="11" t="s">
        <v>15</v>
      </c>
      <c r="I89" s="12" t="s">
        <v>16</v>
      </c>
      <c r="J89" s="11" t="s">
        <v>17</v>
      </c>
      <c r="K89" s="11" t="s">
        <v>18</v>
      </c>
      <c r="L89" s="12" t="s">
        <v>19</v>
      </c>
      <c r="M89" s="11" t="s">
        <v>15</v>
      </c>
      <c r="N89" s="12" t="s">
        <v>16</v>
      </c>
      <c r="O89" s="11" t="s">
        <v>17</v>
      </c>
      <c r="P89" s="11" t="s">
        <v>18</v>
      </c>
      <c r="Q89" s="12" t="s">
        <v>19</v>
      </c>
      <c r="R89" s="11" t="s">
        <v>15</v>
      </c>
      <c r="S89" s="12" t="s">
        <v>16</v>
      </c>
      <c r="T89" s="11" t="s">
        <v>17</v>
      </c>
      <c r="U89" s="11" t="s">
        <v>18</v>
      </c>
      <c r="V89" s="12" t="s">
        <v>19</v>
      </c>
      <c r="W89" s="11" t="s">
        <v>15</v>
      </c>
      <c r="X89" s="12" t="s">
        <v>16</v>
      </c>
      <c r="Y89" s="11" t="s">
        <v>17</v>
      </c>
      <c r="Z89" s="11" t="s">
        <v>18</v>
      </c>
      <c r="AA89" s="12" t="s">
        <v>19</v>
      </c>
    </row>
    <row r="90" spans="1:27" x14ac:dyDescent="0.3">
      <c r="A90" s="13" t="s">
        <v>38</v>
      </c>
      <c r="B90" t="s">
        <v>21</v>
      </c>
      <c r="C90" s="14">
        <v>15</v>
      </c>
      <c r="D90" s="14">
        <v>10</v>
      </c>
      <c r="E90" s="14"/>
      <c r="F90" s="14">
        <v>10.5</v>
      </c>
      <c r="G90" s="15">
        <v>10.5</v>
      </c>
      <c r="H90" s="15">
        <v>0</v>
      </c>
      <c r="I90" s="15">
        <v>10</v>
      </c>
      <c r="J90" s="15">
        <v>0</v>
      </c>
      <c r="K90" s="15">
        <v>0</v>
      </c>
      <c r="L90" s="15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5">
        <v>0</v>
      </c>
      <c r="U90" s="14">
        <v>3.6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</row>
    <row r="91" spans="1:27" x14ac:dyDescent="0.3">
      <c r="A91" s="26"/>
      <c r="B91" t="s">
        <v>23</v>
      </c>
      <c r="C91" s="14">
        <v>16.5</v>
      </c>
      <c r="D91" s="14">
        <v>16</v>
      </c>
      <c r="E91" s="14"/>
      <c r="F91" s="14">
        <v>15.5</v>
      </c>
      <c r="G91" s="15">
        <v>16</v>
      </c>
      <c r="H91" s="15">
        <v>0</v>
      </c>
      <c r="I91" s="15">
        <v>18</v>
      </c>
      <c r="J91" s="15">
        <v>0</v>
      </c>
      <c r="K91" s="15">
        <v>0</v>
      </c>
      <c r="L91" s="15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5">
        <v>0</v>
      </c>
      <c r="U91" s="14">
        <v>5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</row>
    <row r="92" spans="1:27" x14ac:dyDescent="0.3">
      <c r="A92" s="13"/>
      <c r="B92" t="s">
        <v>24</v>
      </c>
      <c r="C92" s="14">
        <v>7.2</v>
      </c>
      <c r="D92" s="14">
        <v>7.6</v>
      </c>
      <c r="E92" s="14"/>
      <c r="F92" s="14">
        <v>7</v>
      </c>
      <c r="G92" s="15">
        <v>7.8</v>
      </c>
      <c r="H92" s="15">
        <v>0</v>
      </c>
      <c r="I92" s="15">
        <v>7.2</v>
      </c>
      <c r="J92" s="15">
        <v>0</v>
      </c>
      <c r="K92" s="15">
        <v>0</v>
      </c>
      <c r="L92" s="15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5">
        <v>0</v>
      </c>
      <c r="U92" s="14">
        <v>2.8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</row>
    <row r="93" spans="1:27" x14ac:dyDescent="0.3">
      <c r="A93" s="13"/>
      <c r="B93" s="17" t="s">
        <v>25</v>
      </c>
      <c r="C93" s="18">
        <f t="shared" ref="C93:D93" si="56">3*4.178*C90*C91*C92/(C90+C91+C92)</f>
        <v>577.14697674418596</v>
      </c>
      <c r="D93" s="18">
        <f t="shared" si="56"/>
        <v>453.61142857142846</v>
      </c>
      <c r="E93" s="18"/>
      <c r="F93" s="18">
        <f t="shared" ref="F93:G93" si="57">3*4.178*F90*F91*F92/(F90+F91+F92)</f>
        <v>432.70786363636364</v>
      </c>
      <c r="G93" s="18">
        <f t="shared" si="57"/>
        <v>478.84995918367349</v>
      </c>
      <c r="H93" s="19">
        <v>0</v>
      </c>
      <c r="I93" s="19">
        <f t="shared" ref="I93" si="58">3*4.178*I90*I91*I92/(I90+I91+I92)</f>
        <v>461.47909090909087</v>
      </c>
      <c r="J93" s="19">
        <v>0</v>
      </c>
      <c r="K93" s="19">
        <v>0</v>
      </c>
      <c r="L93" s="19">
        <v>0</v>
      </c>
      <c r="M93" s="20">
        <v>0</v>
      </c>
      <c r="N93" s="20">
        <v>0</v>
      </c>
      <c r="O93" s="20">
        <v>0</v>
      </c>
      <c r="P93" s="20">
        <v>0</v>
      </c>
      <c r="Q93" s="20">
        <v>0</v>
      </c>
      <c r="R93" s="21">
        <v>0</v>
      </c>
      <c r="S93" s="21">
        <v>0</v>
      </c>
      <c r="T93" s="21">
        <v>0</v>
      </c>
      <c r="U93" s="21">
        <f t="shared" ref="U93" si="59">3*4.178*U90*U91*U92/(U90+U91+U92)</f>
        <v>55.41347368421053</v>
      </c>
      <c r="V93" s="21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</row>
    <row r="94" spans="1:27" x14ac:dyDescent="0.3">
      <c r="A94" s="13"/>
      <c r="B94" t="s">
        <v>26</v>
      </c>
      <c r="C94" s="9">
        <f>C93-C84</f>
        <v>137.99841576857631</v>
      </c>
      <c r="D94" s="9">
        <f t="shared" ref="D94" si="60">D93-D84</f>
        <v>35.168659340659303</v>
      </c>
      <c r="E94" s="9"/>
      <c r="F94" s="9">
        <f t="shared" ref="F94:AA94" si="61">F93-F84</f>
        <v>58.74261773472432</v>
      </c>
      <c r="G94" s="9">
        <f t="shared" si="61"/>
        <v>14.354665066026428</v>
      </c>
      <c r="H94" s="9">
        <f t="shared" si="61"/>
        <v>0</v>
      </c>
      <c r="I94" s="9">
        <f t="shared" si="61"/>
        <v>108.36324074622445</v>
      </c>
      <c r="J94" s="9">
        <f t="shared" si="61"/>
        <v>0</v>
      </c>
      <c r="K94" s="9">
        <f t="shared" si="61"/>
        <v>0</v>
      </c>
      <c r="L94" s="9">
        <f t="shared" si="61"/>
        <v>0</v>
      </c>
      <c r="M94" s="9">
        <f t="shared" si="61"/>
        <v>0</v>
      </c>
      <c r="N94" s="9">
        <f t="shared" si="61"/>
        <v>0</v>
      </c>
      <c r="O94" s="9">
        <f t="shared" si="61"/>
        <v>0</v>
      </c>
      <c r="P94" s="9">
        <f t="shared" si="61"/>
        <v>0</v>
      </c>
      <c r="Q94" s="9">
        <f t="shared" si="61"/>
        <v>0</v>
      </c>
      <c r="R94" s="9">
        <f t="shared" si="61"/>
        <v>0</v>
      </c>
      <c r="S94" s="9">
        <f t="shared" si="61"/>
        <v>0</v>
      </c>
      <c r="T94" s="9">
        <f t="shared" si="61"/>
        <v>0</v>
      </c>
      <c r="U94" s="9">
        <f t="shared" si="61"/>
        <v>-35.349974591651531</v>
      </c>
      <c r="V94" s="9">
        <f t="shared" si="61"/>
        <v>-62.669999999999995</v>
      </c>
      <c r="W94" s="9">
        <f t="shared" si="61"/>
        <v>0</v>
      </c>
      <c r="X94" s="9">
        <f t="shared" si="61"/>
        <v>0</v>
      </c>
      <c r="Y94" s="9">
        <f t="shared" si="61"/>
        <v>0</v>
      </c>
      <c r="Z94" s="9">
        <f t="shared" si="61"/>
        <v>0</v>
      </c>
      <c r="AA94" s="9">
        <f t="shared" si="61"/>
        <v>0</v>
      </c>
    </row>
    <row r="95" spans="1:27" x14ac:dyDescent="0.3">
      <c r="A95" s="23"/>
      <c r="B95" s="24" t="s">
        <v>27</v>
      </c>
      <c r="C95" s="25">
        <f>AVERAGE(C93:G93)</f>
        <v>485.57905703391293</v>
      </c>
      <c r="D95" s="25"/>
      <c r="E95" s="25"/>
      <c r="F95" s="25"/>
      <c r="G95" s="25"/>
      <c r="H95" s="25">
        <f t="shared" ref="H95" si="62">AVERAGE(H93:L93)</f>
        <v>92.295818181818177</v>
      </c>
      <c r="I95" s="25"/>
      <c r="J95" s="25"/>
      <c r="K95" s="25"/>
      <c r="L95" s="25"/>
      <c r="M95" s="25">
        <f t="shared" ref="M95" si="63">AVERAGE(M93:Q93)</f>
        <v>0</v>
      </c>
      <c r="N95" s="25"/>
      <c r="O95" s="25"/>
      <c r="P95" s="25"/>
      <c r="Q95" s="25"/>
      <c r="R95" s="25">
        <f t="shared" ref="R95" si="64">AVERAGE(R93:V93)</f>
        <v>11.082694736842106</v>
      </c>
      <c r="S95" s="25"/>
      <c r="T95" s="25"/>
      <c r="U95" s="25"/>
      <c r="V95" s="25"/>
      <c r="W95" s="25">
        <f t="shared" ref="W95" si="65">AVERAGE(W93:AA93)</f>
        <v>0</v>
      </c>
      <c r="X95" s="25"/>
      <c r="Y95" s="25"/>
      <c r="Z95" s="25"/>
      <c r="AA95" s="25"/>
    </row>
    <row r="96" spans="1:27" x14ac:dyDescent="0.3">
      <c r="A96" s="8"/>
      <c r="B96" s="2" t="s">
        <v>9</v>
      </c>
      <c r="C96" s="8">
        <v>1</v>
      </c>
      <c r="D96" s="2">
        <v>2</v>
      </c>
      <c r="E96" s="2">
        <v>3</v>
      </c>
      <c r="F96" s="2">
        <v>4</v>
      </c>
      <c r="G96" s="2">
        <v>5</v>
      </c>
      <c r="H96" s="8">
        <v>6</v>
      </c>
      <c r="I96" s="2">
        <v>7</v>
      </c>
      <c r="J96" s="2">
        <v>8</v>
      </c>
      <c r="K96" s="2">
        <v>9</v>
      </c>
      <c r="L96" s="2">
        <v>10</v>
      </c>
      <c r="M96" s="8">
        <v>16</v>
      </c>
      <c r="N96" s="2">
        <v>17</v>
      </c>
      <c r="O96" s="2">
        <v>18</v>
      </c>
      <c r="P96" s="2">
        <v>19</v>
      </c>
      <c r="Q96" s="2">
        <v>20</v>
      </c>
      <c r="R96" s="8">
        <v>21</v>
      </c>
      <c r="S96" s="2">
        <v>22</v>
      </c>
      <c r="T96" s="2">
        <v>23</v>
      </c>
      <c r="U96" s="2">
        <v>24</v>
      </c>
      <c r="V96" s="2">
        <v>25</v>
      </c>
      <c r="W96" s="8">
        <v>26</v>
      </c>
      <c r="X96" s="2">
        <v>27</v>
      </c>
      <c r="Y96" s="2">
        <v>28</v>
      </c>
      <c r="Z96" s="2">
        <v>29</v>
      </c>
      <c r="AA96" s="2">
        <v>30</v>
      </c>
    </row>
    <row r="97" spans="1:27" x14ac:dyDescent="0.3">
      <c r="A97"/>
      <c r="C97" s="9" t="s">
        <v>10</v>
      </c>
      <c r="D97" s="9" t="s">
        <v>10</v>
      </c>
      <c r="E97" s="9" t="s">
        <v>10</v>
      </c>
      <c r="F97" s="9" t="s">
        <v>10</v>
      </c>
      <c r="G97" s="9" t="s">
        <v>10</v>
      </c>
      <c r="H97" s="9" t="s">
        <v>11</v>
      </c>
      <c r="I97" t="s">
        <v>11</v>
      </c>
      <c r="J97" s="9" t="s">
        <v>11</v>
      </c>
      <c r="K97" t="s">
        <v>11</v>
      </c>
      <c r="L97" s="9" t="s">
        <v>11</v>
      </c>
      <c r="M97" t="s">
        <v>29</v>
      </c>
      <c r="N97" s="9" t="s">
        <v>29</v>
      </c>
      <c r="O97" t="s">
        <v>29</v>
      </c>
      <c r="P97" s="9" t="s">
        <v>29</v>
      </c>
      <c r="Q97" t="s">
        <v>29</v>
      </c>
      <c r="R97" t="s">
        <v>13</v>
      </c>
      <c r="S97" s="9" t="s">
        <v>13</v>
      </c>
      <c r="T97" t="s">
        <v>13</v>
      </c>
      <c r="U97" s="9" t="s">
        <v>13</v>
      </c>
      <c r="V97" t="s">
        <v>13</v>
      </c>
      <c r="W97" t="s">
        <v>14</v>
      </c>
      <c r="X97" s="9" t="s">
        <v>14</v>
      </c>
      <c r="Y97" t="s">
        <v>14</v>
      </c>
      <c r="Z97" s="9" t="s">
        <v>14</v>
      </c>
      <c r="AA97" t="s">
        <v>14</v>
      </c>
    </row>
    <row r="98" spans="1:27" x14ac:dyDescent="0.3">
      <c r="A98" s="10">
        <v>43732</v>
      </c>
      <c r="C98" s="11" t="s">
        <v>15</v>
      </c>
      <c r="D98" s="12" t="s">
        <v>16</v>
      </c>
      <c r="E98" s="11" t="s">
        <v>17</v>
      </c>
      <c r="F98" s="11" t="s">
        <v>18</v>
      </c>
      <c r="G98" s="12" t="s">
        <v>19</v>
      </c>
      <c r="H98" s="11" t="s">
        <v>15</v>
      </c>
      <c r="I98" s="12" t="s">
        <v>16</v>
      </c>
      <c r="J98" s="11" t="s">
        <v>17</v>
      </c>
      <c r="K98" s="11" t="s">
        <v>18</v>
      </c>
      <c r="L98" s="12" t="s">
        <v>19</v>
      </c>
      <c r="M98" s="11" t="s">
        <v>15</v>
      </c>
      <c r="N98" s="12" t="s">
        <v>16</v>
      </c>
      <c r="O98" s="11" t="s">
        <v>17</v>
      </c>
      <c r="P98" s="11" t="s">
        <v>18</v>
      </c>
      <c r="Q98" s="12" t="s">
        <v>19</v>
      </c>
      <c r="R98" s="11" t="s">
        <v>15</v>
      </c>
      <c r="S98" s="12" t="s">
        <v>16</v>
      </c>
      <c r="T98" s="11" t="s">
        <v>17</v>
      </c>
      <c r="U98" s="11" t="s">
        <v>18</v>
      </c>
      <c r="V98" s="12" t="s">
        <v>19</v>
      </c>
      <c r="W98" s="11" t="s">
        <v>15</v>
      </c>
      <c r="X98" s="12" t="s">
        <v>16</v>
      </c>
      <c r="Y98" s="11" t="s">
        <v>17</v>
      </c>
      <c r="Z98" s="11" t="s">
        <v>18</v>
      </c>
      <c r="AA98" s="12" t="s">
        <v>19</v>
      </c>
    </row>
    <row r="99" spans="1:27" x14ac:dyDescent="0.3">
      <c r="A99" s="13" t="s">
        <v>39</v>
      </c>
      <c r="B99" t="s">
        <v>21</v>
      </c>
      <c r="C99" s="14"/>
      <c r="D99" s="14">
        <v>11</v>
      </c>
      <c r="E99" s="14"/>
      <c r="F99" s="14">
        <v>11</v>
      </c>
      <c r="G99" s="15">
        <v>12</v>
      </c>
      <c r="H99" s="15">
        <v>0</v>
      </c>
      <c r="I99" s="15">
        <v>11</v>
      </c>
      <c r="J99" s="15">
        <v>0</v>
      </c>
      <c r="K99" s="15">
        <v>0</v>
      </c>
      <c r="L99" s="15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5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</row>
    <row r="100" spans="1:27" x14ac:dyDescent="0.3">
      <c r="A100" s="26"/>
      <c r="B100" t="s">
        <v>23</v>
      </c>
      <c r="C100" s="14"/>
      <c r="D100" s="14">
        <v>16</v>
      </c>
      <c r="E100" s="14"/>
      <c r="F100" s="14">
        <v>16</v>
      </c>
      <c r="G100" s="15">
        <v>19</v>
      </c>
      <c r="H100" s="15">
        <v>0</v>
      </c>
      <c r="I100" s="15">
        <v>18.8</v>
      </c>
      <c r="J100" s="15">
        <v>0</v>
      </c>
      <c r="K100" s="15">
        <v>0</v>
      </c>
      <c r="L100" s="15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5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</row>
    <row r="101" spans="1:27" x14ac:dyDescent="0.3">
      <c r="A101" s="13"/>
      <c r="B101" t="s">
        <v>24</v>
      </c>
      <c r="C101" s="14"/>
      <c r="D101" s="14">
        <v>7.6</v>
      </c>
      <c r="E101" s="14"/>
      <c r="F101" s="14">
        <v>7</v>
      </c>
      <c r="G101" s="15">
        <v>7.8</v>
      </c>
      <c r="H101" s="15">
        <v>0</v>
      </c>
      <c r="I101" s="15">
        <v>7</v>
      </c>
      <c r="J101" s="15">
        <v>0</v>
      </c>
      <c r="K101" s="15">
        <v>0</v>
      </c>
      <c r="L101" s="15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5">
        <v>0</v>
      </c>
      <c r="U101" s="14">
        <v>0</v>
      </c>
      <c r="V101" s="14">
        <v>0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</row>
    <row r="102" spans="1:27" x14ac:dyDescent="0.3">
      <c r="A102" s="13"/>
      <c r="B102" s="17" t="s">
        <v>25</v>
      </c>
      <c r="C102" s="18"/>
      <c r="D102" s="18">
        <f t="shared" ref="D102" si="66">3*4.178*D99*D100*D101/(D99+D100+D101)</f>
        <v>484.5513988439306</v>
      </c>
      <c r="E102" s="18"/>
      <c r="F102" s="18">
        <f t="shared" ref="F102:G102" si="67">3*4.178*F99*F100*F101/(F99+F100+F101)</f>
        <v>454.1731764705882</v>
      </c>
      <c r="G102" s="18">
        <f t="shared" si="67"/>
        <v>574.49653608247422</v>
      </c>
      <c r="H102" s="19">
        <v>0</v>
      </c>
      <c r="I102" s="19">
        <f t="shared" ref="I102" si="68">3*4.178*I99*I100*I101/(I99+I100+I101)</f>
        <v>493.04941304347824</v>
      </c>
      <c r="J102" s="19">
        <v>0</v>
      </c>
      <c r="K102" s="19">
        <v>0</v>
      </c>
      <c r="L102" s="19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</row>
    <row r="103" spans="1:27" x14ac:dyDescent="0.3">
      <c r="A103" s="13"/>
      <c r="B103" t="s">
        <v>26</v>
      </c>
      <c r="C103" s="9"/>
      <c r="D103" s="9">
        <f t="shared" ref="D103" si="69">D102-D93</f>
        <v>30.939970272502137</v>
      </c>
      <c r="E103" s="9"/>
      <c r="F103" s="9">
        <f t="shared" ref="F103:AA103" si="70">F102-F93</f>
        <v>21.465312834224562</v>
      </c>
      <c r="G103" s="9">
        <f t="shared" si="70"/>
        <v>95.646576898800731</v>
      </c>
      <c r="H103" s="9">
        <f t="shared" si="70"/>
        <v>0</v>
      </c>
      <c r="I103" s="9">
        <f t="shared" si="70"/>
        <v>31.570322134387368</v>
      </c>
      <c r="J103" s="9">
        <f t="shared" si="70"/>
        <v>0</v>
      </c>
      <c r="K103" s="9">
        <f t="shared" si="70"/>
        <v>0</v>
      </c>
      <c r="L103" s="9">
        <f t="shared" si="70"/>
        <v>0</v>
      </c>
      <c r="M103" s="9">
        <f t="shared" si="70"/>
        <v>0</v>
      </c>
      <c r="N103" s="9">
        <f t="shared" si="70"/>
        <v>0</v>
      </c>
      <c r="O103" s="9">
        <f t="shared" si="70"/>
        <v>0</v>
      </c>
      <c r="P103" s="9">
        <f t="shared" si="70"/>
        <v>0</v>
      </c>
      <c r="Q103" s="9">
        <f t="shared" si="70"/>
        <v>0</v>
      </c>
      <c r="R103" s="9">
        <f t="shared" si="70"/>
        <v>0</v>
      </c>
      <c r="S103" s="9">
        <f t="shared" si="70"/>
        <v>0</v>
      </c>
      <c r="T103" s="9">
        <f t="shared" si="70"/>
        <v>0</v>
      </c>
      <c r="U103" s="9">
        <f t="shared" si="70"/>
        <v>-55.41347368421053</v>
      </c>
      <c r="V103" s="9">
        <f t="shared" si="70"/>
        <v>0</v>
      </c>
      <c r="W103" s="9">
        <f t="shared" si="70"/>
        <v>0</v>
      </c>
      <c r="X103" s="9">
        <f t="shared" si="70"/>
        <v>0</v>
      </c>
      <c r="Y103" s="9">
        <f t="shared" si="70"/>
        <v>0</v>
      </c>
      <c r="Z103" s="9">
        <f t="shared" si="70"/>
        <v>0</v>
      </c>
      <c r="AA103" s="9">
        <f t="shared" si="70"/>
        <v>0</v>
      </c>
    </row>
    <row r="104" spans="1:27" x14ac:dyDescent="0.3">
      <c r="A104" s="23"/>
      <c r="B104" s="24" t="s">
        <v>27</v>
      </c>
      <c r="C104" s="25">
        <f>AVERAGE(C102:G102)</f>
        <v>504.40703713233097</v>
      </c>
      <c r="D104" s="25"/>
      <c r="E104" s="25"/>
      <c r="F104" s="25"/>
      <c r="G104" s="25"/>
      <c r="H104" s="25">
        <f t="shared" ref="H104" si="71">AVERAGE(H102:L102)</f>
        <v>98.609882608695642</v>
      </c>
      <c r="I104" s="25"/>
      <c r="J104" s="25"/>
      <c r="K104" s="25"/>
      <c r="L104" s="25"/>
      <c r="M104" s="25">
        <f t="shared" ref="M104" si="72">AVERAGE(M102:Q102)</f>
        <v>0</v>
      </c>
      <c r="N104" s="25"/>
      <c r="O104" s="25"/>
      <c r="P104" s="25"/>
      <c r="Q104" s="25"/>
      <c r="R104" s="25">
        <f t="shared" ref="R104" si="73">AVERAGE(R102:V102)</f>
        <v>0</v>
      </c>
      <c r="S104" s="25"/>
      <c r="T104" s="25"/>
      <c r="U104" s="25"/>
      <c r="V104" s="25"/>
      <c r="W104" s="25">
        <f t="shared" ref="W104" si="74">AVERAGE(W102:AA102)</f>
        <v>0</v>
      </c>
      <c r="X104" s="25"/>
      <c r="Y104" s="25"/>
      <c r="Z104" s="25"/>
      <c r="AA104" s="25"/>
    </row>
    <row r="105" spans="1:27" x14ac:dyDescent="0.3">
      <c r="A105" s="8"/>
      <c r="B105" s="2" t="s">
        <v>9</v>
      </c>
      <c r="C105" s="8">
        <v>1</v>
      </c>
      <c r="D105" s="2">
        <v>2</v>
      </c>
      <c r="E105" s="2">
        <v>3</v>
      </c>
      <c r="F105" s="2">
        <v>4</v>
      </c>
      <c r="G105" s="2">
        <v>5</v>
      </c>
      <c r="H105" s="8">
        <v>6</v>
      </c>
      <c r="I105" s="2">
        <v>7</v>
      </c>
      <c r="J105" s="2">
        <v>8</v>
      </c>
      <c r="K105" s="2">
        <v>9</v>
      </c>
      <c r="L105" s="2">
        <v>10</v>
      </c>
      <c r="M105" s="8">
        <v>16</v>
      </c>
      <c r="N105" s="2">
        <v>17</v>
      </c>
      <c r="O105" s="2">
        <v>18</v>
      </c>
      <c r="P105" s="2">
        <v>19</v>
      </c>
      <c r="Q105" s="2">
        <v>20</v>
      </c>
      <c r="R105" s="8">
        <v>21</v>
      </c>
      <c r="S105" s="2">
        <v>22</v>
      </c>
      <c r="T105" s="2">
        <v>23</v>
      </c>
      <c r="U105" s="2">
        <v>24</v>
      </c>
      <c r="V105" s="2">
        <v>25</v>
      </c>
      <c r="W105" s="8">
        <v>26</v>
      </c>
      <c r="X105" s="2">
        <v>27</v>
      </c>
      <c r="Y105" s="2">
        <v>28</v>
      </c>
      <c r="Z105" s="2">
        <v>29</v>
      </c>
      <c r="AA105" s="2">
        <v>30</v>
      </c>
    </row>
    <row r="106" spans="1:27" x14ac:dyDescent="0.3">
      <c r="A106"/>
      <c r="C106" s="9" t="s">
        <v>10</v>
      </c>
      <c r="D106" s="9" t="s">
        <v>10</v>
      </c>
      <c r="E106" s="9" t="s">
        <v>10</v>
      </c>
      <c r="F106" s="9" t="s">
        <v>10</v>
      </c>
      <c r="G106" s="9" t="s">
        <v>10</v>
      </c>
      <c r="H106" s="9" t="s">
        <v>11</v>
      </c>
      <c r="I106" t="s">
        <v>11</v>
      </c>
      <c r="J106" s="9" t="s">
        <v>11</v>
      </c>
      <c r="K106" t="s">
        <v>11</v>
      </c>
      <c r="L106" s="9" t="s">
        <v>11</v>
      </c>
      <c r="M106" t="s">
        <v>29</v>
      </c>
      <c r="N106" s="9" t="s">
        <v>29</v>
      </c>
      <c r="O106" t="s">
        <v>29</v>
      </c>
      <c r="P106" s="9" t="s">
        <v>29</v>
      </c>
      <c r="Q106" t="s">
        <v>29</v>
      </c>
      <c r="R106" t="s">
        <v>13</v>
      </c>
      <c r="S106" s="9" t="s">
        <v>13</v>
      </c>
      <c r="T106" t="s">
        <v>13</v>
      </c>
      <c r="U106" s="9" t="s">
        <v>13</v>
      </c>
      <c r="V106" t="s">
        <v>13</v>
      </c>
      <c r="W106" t="s">
        <v>14</v>
      </c>
      <c r="X106" s="9" t="s">
        <v>14</v>
      </c>
      <c r="Y106" t="s">
        <v>14</v>
      </c>
      <c r="Z106" s="9" t="s">
        <v>14</v>
      </c>
      <c r="AA106" t="s">
        <v>14</v>
      </c>
    </row>
    <row r="107" spans="1:27" x14ac:dyDescent="0.3">
      <c r="A107" s="10">
        <v>43735</v>
      </c>
      <c r="C107" s="11" t="s">
        <v>15</v>
      </c>
      <c r="D107" s="12" t="s">
        <v>16</v>
      </c>
      <c r="E107" s="11" t="s">
        <v>17</v>
      </c>
      <c r="F107" s="11" t="s">
        <v>18</v>
      </c>
      <c r="G107" s="12" t="s">
        <v>19</v>
      </c>
      <c r="H107" s="11" t="s">
        <v>15</v>
      </c>
      <c r="I107" s="12" t="s">
        <v>16</v>
      </c>
      <c r="J107" s="11" t="s">
        <v>17</v>
      </c>
      <c r="K107" s="11" t="s">
        <v>18</v>
      </c>
      <c r="L107" s="12" t="s">
        <v>19</v>
      </c>
      <c r="M107" s="11" t="s">
        <v>15</v>
      </c>
      <c r="N107" s="12" t="s">
        <v>16</v>
      </c>
      <c r="O107" s="11" t="s">
        <v>17</v>
      </c>
      <c r="P107" s="11" t="s">
        <v>18</v>
      </c>
      <c r="Q107" s="12" t="s">
        <v>19</v>
      </c>
      <c r="R107" s="11" t="s">
        <v>15</v>
      </c>
      <c r="S107" s="12" t="s">
        <v>16</v>
      </c>
      <c r="T107" s="11" t="s">
        <v>17</v>
      </c>
      <c r="U107" s="11" t="s">
        <v>18</v>
      </c>
      <c r="V107" s="12" t="s">
        <v>19</v>
      </c>
      <c r="W107" s="11" t="s">
        <v>15</v>
      </c>
      <c r="X107" s="12" t="s">
        <v>16</v>
      </c>
      <c r="Y107" s="11" t="s">
        <v>17</v>
      </c>
      <c r="Z107" s="11" t="s">
        <v>18</v>
      </c>
      <c r="AA107" s="12" t="s">
        <v>19</v>
      </c>
    </row>
    <row r="108" spans="1:27" x14ac:dyDescent="0.3">
      <c r="A108" s="13" t="s">
        <v>40</v>
      </c>
      <c r="B108" t="s">
        <v>21</v>
      </c>
      <c r="C108" s="14"/>
      <c r="D108" s="14">
        <v>11</v>
      </c>
      <c r="E108" s="14"/>
      <c r="F108" s="14">
        <v>11</v>
      </c>
      <c r="G108" s="15"/>
      <c r="H108" s="15">
        <v>0</v>
      </c>
      <c r="I108" s="15">
        <v>12</v>
      </c>
      <c r="J108" s="15">
        <v>0</v>
      </c>
      <c r="K108" s="15">
        <v>0</v>
      </c>
      <c r="L108" s="15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5">
        <v>0</v>
      </c>
      <c r="U108" s="14">
        <v>0</v>
      </c>
      <c r="V108" s="14">
        <v>0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</row>
    <row r="109" spans="1:27" x14ac:dyDescent="0.3">
      <c r="A109" s="26"/>
      <c r="B109" t="s">
        <v>23</v>
      </c>
      <c r="C109" s="14"/>
      <c r="D109" s="14">
        <v>17</v>
      </c>
      <c r="E109" s="14"/>
      <c r="F109" s="14">
        <v>18</v>
      </c>
      <c r="G109" s="15"/>
      <c r="H109" s="15">
        <v>0</v>
      </c>
      <c r="I109" s="15">
        <v>18</v>
      </c>
      <c r="J109" s="15">
        <v>0</v>
      </c>
      <c r="K109" s="15">
        <v>0</v>
      </c>
      <c r="L109" s="15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5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</row>
    <row r="110" spans="1:27" x14ac:dyDescent="0.3">
      <c r="A110" s="13"/>
      <c r="B110" t="s">
        <v>24</v>
      </c>
      <c r="C110" s="14"/>
      <c r="D110" s="14">
        <v>7.8</v>
      </c>
      <c r="E110" s="14"/>
      <c r="F110" s="14">
        <v>7</v>
      </c>
      <c r="G110" s="15"/>
      <c r="H110" s="15">
        <v>0</v>
      </c>
      <c r="I110" s="15">
        <v>7.2</v>
      </c>
      <c r="J110" s="15">
        <v>0</v>
      </c>
      <c r="K110" s="15">
        <v>0</v>
      </c>
      <c r="L110" s="15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5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</row>
    <row r="111" spans="1:27" x14ac:dyDescent="0.3">
      <c r="A111" s="13"/>
      <c r="B111" s="17" t="s">
        <v>25</v>
      </c>
      <c r="C111" s="18"/>
      <c r="D111" s="18">
        <f t="shared" ref="D111" si="75">3*4.178*D108*D109*D110/(D108+D109+D110)</f>
        <v>510.6729720670391</v>
      </c>
      <c r="E111" s="18"/>
      <c r="F111" s="18">
        <f t="shared" ref="F111" si="76">3*4.178*F108*F109*F110/(F108+F109+F110)</f>
        <v>482.55899999999997</v>
      </c>
      <c r="G111" s="18"/>
      <c r="H111" s="19">
        <v>0</v>
      </c>
      <c r="I111" s="19">
        <f t="shared" ref="I111" si="77">3*4.178*I108*I109*I110/(I108+I109+I110)</f>
        <v>524.00206451612894</v>
      </c>
      <c r="J111" s="19">
        <v>0</v>
      </c>
      <c r="K111" s="19">
        <v>0</v>
      </c>
      <c r="L111" s="19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</row>
    <row r="112" spans="1:27" x14ac:dyDescent="0.3">
      <c r="A112" s="13"/>
      <c r="B112" t="s">
        <v>26</v>
      </c>
      <c r="C112" s="9"/>
      <c r="D112" s="9">
        <f t="shared" ref="D112" si="78">D111-D102</f>
        <v>26.121573223108498</v>
      </c>
      <c r="E112" s="9"/>
      <c r="F112" s="9">
        <f t="shared" ref="F112:AA112" si="79">F111-F102</f>
        <v>28.385823529411766</v>
      </c>
      <c r="G112" s="9"/>
      <c r="H112" s="9">
        <f t="shared" si="79"/>
        <v>0</v>
      </c>
      <c r="I112" s="9">
        <f t="shared" si="79"/>
        <v>30.9526514726507</v>
      </c>
      <c r="J112" s="9">
        <f t="shared" si="79"/>
        <v>0</v>
      </c>
      <c r="K112" s="9">
        <f t="shared" si="79"/>
        <v>0</v>
      </c>
      <c r="L112" s="9">
        <f t="shared" si="79"/>
        <v>0</v>
      </c>
      <c r="M112" s="9">
        <f t="shared" si="79"/>
        <v>0</v>
      </c>
      <c r="N112" s="9">
        <f t="shared" si="79"/>
        <v>0</v>
      </c>
      <c r="O112" s="9">
        <f t="shared" si="79"/>
        <v>0</v>
      </c>
      <c r="P112" s="9">
        <f t="shared" si="79"/>
        <v>0</v>
      </c>
      <c r="Q112" s="9">
        <f t="shared" si="79"/>
        <v>0</v>
      </c>
      <c r="R112" s="9">
        <f t="shared" si="79"/>
        <v>0</v>
      </c>
      <c r="S112" s="9">
        <f t="shared" si="79"/>
        <v>0</v>
      </c>
      <c r="T112" s="9">
        <f t="shared" si="79"/>
        <v>0</v>
      </c>
      <c r="U112" s="9">
        <f t="shared" si="79"/>
        <v>0</v>
      </c>
      <c r="V112" s="9">
        <f t="shared" si="79"/>
        <v>0</v>
      </c>
      <c r="W112" s="9">
        <f t="shared" si="79"/>
        <v>0</v>
      </c>
      <c r="X112" s="9">
        <f t="shared" si="79"/>
        <v>0</v>
      </c>
      <c r="Y112" s="9">
        <f t="shared" si="79"/>
        <v>0</v>
      </c>
      <c r="Z112" s="9">
        <f t="shared" si="79"/>
        <v>0</v>
      </c>
      <c r="AA112" s="9">
        <f t="shared" si="79"/>
        <v>0</v>
      </c>
    </row>
    <row r="113" spans="1:27" x14ac:dyDescent="0.3">
      <c r="A113" s="23"/>
      <c r="B113" s="24" t="s">
        <v>27</v>
      </c>
      <c r="C113" s="25">
        <f>AVERAGE(C111:G111)</f>
        <v>496.61598603351956</v>
      </c>
      <c r="D113" s="25"/>
      <c r="E113" s="25"/>
      <c r="F113" s="25"/>
      <c r="G113" s="25"/>
      <c r="H113" s="25">
        <f t="shared" ref="H113" si="80">AVERAGE(H111:L111)</f>
        <v>104.80041290322579</v>
      </c>
      <c r="I113" s="25"/>
      <c r="J113" s="25"/>
      <c r="K113" s="25"/>
      <c r="L113" s="25"/>
      <c r="M113" s="25">
        <f t="shared" ref="M113" si="81">AVERAGE(M111:Q111)</f>
        <v>0</v>
      </c>
      <c r="N113" s="25"/>
      <c r="O113" s="25"/>
      <c r="P113" s="25"/>
      <c r="Q113" s="25"/>
      <c r="R113" s="25">
        <f t="shared" ref="R113" si="82">AVERAGE(R111:V111)</f>
        <v>0</v>
      </c>
      <c r="S113" s="25"/>
      <c r="T113" s="25"/>
      <c r="U113" s="25"/>
      <c r="V113" s="25"/>
      <c r="W113" s="25">
        <f t="shared" ref="W113" si="83">AVERAGE(W111:AA111)</f>
        <v>0</v>
      </c>
      <c r="X113" s="25"/>
      <c r="Y113" s="25"/>
      <c r="Z113" s="25"/>
      <c r="AA113" s="25"/>
    </row>
    <row r="114" spans="1:27" x14ac:dyDescent="0.3">
      <c r="A114" s="8"/>
      <c r="B114" s="2" t="s">
        <v>9</v>
      </c>
      <c r="C114" s="8">
        <v>1</v>
      </c>
      <c r="D114" s="2">
        <v>2</v>
      </c>
      <c r="E114" s="2">
        <v>3</v>
      </c>
      <c r="F114" s="2">
        <v>4</v>
      </c>
      <c r="G114" s="2">
        <v>5</v>
      </c>
      <c r="H114" s="8">
        <v>6</v>
      </c>
      <c r="I114" s="2">
        <v>7</v>
      </c>
      <c r="J114" s="2">
        <v>8</v>
      </c>
      <c r="K114" s="2">
        <v>9</v>
      </c>
      <c r="L114" s="2">
        <v>10</v>
      </c>
      <c r="M114" s="8">
        <v>16</v>
      </c>
      <c r="N114" s="2">
        <v>17</v>
      </c>
      <c r="O114" s="2">
        <v>18</v>
      </c>
      <c r="P114" s="2">
        <v>19</v>
      </c>
      <c r="Q114" s="2">
        <v>20</v>
      </c>
      <c r="R114" s="8">
        <v>21</v>
      </c>
      <c r="S114" s="2">
        <v>22</v>
      </c>
      <c r="T114" s="2">
        <v>23</v>
      </c>
      <c r="U114" s="2">
        <v>24</v>
      </c>
      <c r="V114" s="2">
        <v>25</v>
      </c>
      <c r="W114" s="8">
        <v>26</v>
      </c>
      <c r="X114" s="2">
        <v>27</v>
      </c>
      <c r="Y114" s="2">
        <v>28</v>
      </c>
      <c r="Z114" s="2">
        <v>29</v>
      </c>
      <c r="AA114" s="2">
        <v>30</v>
      </c>
    </row>
    <row r="115" spans="1:27" x14ac:dyDescent="0.3">
      <c r="A115"/>
      <c r="C115" s="9" t="s">
        <v>10</v>
      </c>
      <c r="D115" s="9" t="s">
        <v>10</v>
      </c>
      <c r="E115" s="9" t="s">
        <v>10</v>
      </c>
      <c r="F115" s="9" t="s">
        <v>10</v>
      </c>
      <c r="G115" s="9" t="s">
        <v>10</v>
      </c>
      <c r="H115" s="9" t="s">
        <v>11</v>
      </c>
      <c r="I115" t="s">
        <v>11</v>
      </c>
      <c r="J115" s="9" t="s">
        <v>11</v>
      </c>
      <c r="K115" t="s">
        <v>11</v>
      </c>
      <c r="L115" s="9" t="s">
        <v>11</v>
      </c>
      <c r="M115" t="s">
        <v>29</v>
      </c>
      <c r="N115" s="9" t="s">
        <v>29</v>
      </c>
      <c r="O115" t="s">
        <v>29</v>
      </c>
      <c r="P115" s="9" t="s">
        <v>29</v>
      </c>
      <c r="Q115" t="s">
        <v>29</v>
      </c>
      <c r="R115" t="s">
        <v>13</v>
      </c>
      <c r="S115" s="9" t="s">
        <v>13</v>
      </c>
      <c r="T115" t="s">
        <v>13</v>
      </c>
      <c r="U115" s="9" t="s">
        <v>13</v>
      </c>
      <c r="V115" t="s">
        <v>13</v>
      </c>
      <c r="W115" t="s">
        <v>14</v>
      </c>
      <c r="X115" s="9" t="s">
        <v>14</v>
      </c>
      <c r="Y115" t="s">
        <v>14</v>
      </c>
      <c r="Z115" s="9" t="s">
        <v>14</v>
      </c>
      <c r="AA115" t="s">
        <v>14</v>
      </c>
    </row>
    <row r="116" spans="1:27" x14ac:dyDescent="0.3">
      <c r="A116" s="10">
        <v>43739</v>
      </c>
      <c r="C116" s="11" t="s">
        <v>15</v>
      </c>
      <c r="D116" s="12" t="s">
        <v>16</v>
      </c>
      <c r="E116" s="11" t="s">
        <v>17</v>
      </c>
      <c r="F116" s="11" t="s">
        <v>18</v>
      </c>
      <c r="G116" s="12" t="s">
        <v>19</v>
      </c>
      <c r="H116" s="11" t="s">
        <v>15</v>
      </c>
      <c r="I116" s="12" t="s">
        <v>16</v>
      </c>
      <c r="J116" s="11" t="s">
        <v>17</v>
      </c>
      <c r="K116" s="11" t="s">
        <v>18</v>
      </c>
      <c r="L116" s="12" t="s">
        <v>19</v>
      </c>
      <c r="M116" s="11" t="s">
        <v>15</v>
      </c>
      <c r="N116" s="12" t="s">
        <v>16</v>
      </c>
      <c r="O116" s="11" t="s">
        <v>17</v>
      </c>
      <c r="P116" s="11" t="s">
        <v>18</v>
      </c>
      <c r="Q116" s="12" t="s">
        <v>19</v>
      </c>
      <c r="R116" s="11" t="s">
        <v>15</v>
      </c>
      <c r="S116" s="12" t="s">
        <v>16</v>
      </c>
      <c r="T116" s="11" t="s">
        <v>17</v>
      </c>
      <c r="U116" s="11" t="s">
        <v>18</v>
      </c>
      <c r="V116" s="12" t="s">
        <v>19</v>
      </c>
      <c r="W116" s="11" t="s">
        <v>15</v>
      </c>
      <c r="X116" s="12" t="s">
        <v>16</v>
      </c>
      <c r="Y116" s="11" t="s">
        <v>17</v>
      </c>
      <c r="Z116" s="11" t="s">
        <v>18</v>
      </c>
      <c r="AA116" s="12" t="s">
        <v>19</v>
      </c>
    </row>
    <row r="117" spans="1:27" x14ac:dyDescent="0.3">
      <c r="A117" s="13" t="s">
        <v>41</v>
      </c>
      <c r="B117" t="s">
        <v>21</v>
      </c>
      <c r="C117" s="14"/>
      <c r="D117" s="14"/>
      <c r="E117" s="14"/>
      <c r="F117" s="14">
        <v>13</v>
      </c>
      <c r="G117" s="15"/>
      <c r="H117" s="15">
        <v>0</v>
      </c>
      <c r="I117" s="15"/>
      <c r="J117" s="15">
        <v>0</v>
      </c>
      <c r="K117" s="15">
        <v>0</v>
      </c>
      <c r="L117" s="15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0</v>
      </c>
      <c r="S117" s="14">
        <v>0</v>
      </c>
      <c r="T117" s="15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</row>
    <row r="118" spans="1:27" x14ac:dyDescent="0.3">
      <c r="A118" s="26"/>
      <c r="B118" t="s">
        <v>23</v>
      </c>
      <c r="C118" s="14"/>
      <c r="D118" s="14"/>
      <c r="E118" s="14"/>
      <c r="F118" s="14">
        <v>18</v>
      </c>
      <c r="G118" s="15"/>
      <c r="H118" s="15">
        <v>0</v>
      </c>
      <c r="I118" s="15"/>
      <c r="J118" s="15">
        <v>0</v>
      </c>
      <c r="K118" s="15">
        <v>0</v>
      </c>
      <c r="L118" s="15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5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</row>
    <row r="119" spans="1:27" x14ac:dyDescent="0.3">
      <c r="A119" s="13"/>
      <c r="B119" t="s">
        <v>24</v>
      </c>
      <c r="C119" s="14"/>
      <c r="D119" s="14"/>
      <c r="E119" s="14"/>
      <c r="F119" s="14">
        <v>7</v>
      </c>
      <c r="G119" s="15"/>
      <c r="H119" s="15">
        <v>0</v>
      </c>
      <c r="I119" s="15"/>
      <c r="J119" s="15">
        <v>0</v>
      </c>
      <c r="K119" s="15">
        <v>0</v>
      </c>
      <c r="L119" s="15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5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</row>
    <row r="120" spans="1:27" x14ac:dyDescent="0.3">
      <c r="A120" s="13"/>
      <c r="B120" s="17" t="s">
        <v>25</v>
      </c>
      <c r="C120" s="18"/>
      <c r="D120" s="18"/>
      <c r="E120" s="18"/>
      <c r="F120" s="18">
        <f t="shared" ref="F120" si="84">3*4.178*F117*F118*F119/(F117+F118+F119)</f>
        <v>540.28136842105266</v>
      </c>
      <c r="G120" s="18"/>
      <c r="H120" s="19">
        <v>0</v>
      </c>
      <c r="I120" s="19"/>
      <c r="J120" s="19">
        <v>0</v>
      </c>
      <c r="K120" s="19">
        <v>0</v>
      </c>
      <c r="L120" s="19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</row>
    <row r="121" spans="1:27" x14ac:dyDescent="0.3">
      <c r="A121" s="13"/>
      <c r="B121" t="s">
        <v>26</v>
      </c>
      <c r="C121" s="9"/>
      <c r="D121" s="9"/>
      <c r="E121" s="9"/>
      <c r="F121" s="9">
        <f t="shared" ref="F121" si="85">F120-F111</f>
        <v>57.722368421052693</v>
      </c>
      <c r="G121" s="9"/>
      <c r="H121" s="9">
        <f t="shared" ref="H121:AA121" si="86">H120-H111</f>
        <v>0</v>
      </c>
      <c r="I121" s="9"/>
      <c r="J121" s="9">
        <f t="shared" si="86"/>
        <v>0</v>
      </c>
      <c r="K121" s="9">
        <f t="shared" si="86"/>
        <v>0</v>
      </c>
      <c r="L121" s="9">
        <f t="shared" si="86"/>
        <v>0</v>
      </c>
      <c r="M121" s="9">
        <f t="shared" si="86"/>
        <v>0</v>
      </c>
      <c r="N121" s="9">
        <f t="shared" si="86"/>
        <v>0</v>
      </c>
      <c r="O121" s="9">
        <f t="shared" si="86"/>
        <v>0</v>
      </c>
      <c r="P121" s="9">
        <f t="shared" si="86"/>
        <v>0</v>
      </c>
      <c r="Q121" s="9">
        <f t="shared" si="86"/>
        <v>0</v>
      </c>
      <c r="R121" s="9">
        <f t="shared" si="86"/>
        <v>0</v>
      </c>
      <c r="S121" s="9">
        <f t="shared" si="86"/>
        <v>0</v>
      </c>
      <c r="T121" s="9">
        <f t="shared" si="86"/>
        <v>0</v>
      </c>
      <c r="U121" s="9">
        <f t="shared" si="86"/>
        <v>0</v>
      </c>
      <c r="V121" s="9">
        <f t="shared" si="86"/>
        <v>0</v>
      </c>
      <c r="W121" s="9">
        <f t="shared" si="86"/>
        <v>0</v>
      </c>
      <c r="X121" s="9">
        <f t="shared" si="86"/>
        <v>0</v>
      </c>
      <c r="Y121" s="9">
        <f t="shared" si="86"/>
        <v>0</v>
      </c>
      <c r="Z121" s="9">
        <f t="shared" si="86"/>
        <v>0</v>
      </c>
      <c r="AA121" s="9">
        <f t="shared" si="86"/>
        <v>0</v>
      </c>
    </row>
    <row r="122" spans="1:27" x14ac:dyDescent="0.3">
      <c r="A122" s="23"/>
      <c r="B122" s="24" t="s">
        <v>27</v>
      </c>
      <c r="C122" s="25">
        <f>AVERAGE(C120:G120)</f>
        <v>540.28136842105266</v>
      </c>
      <c r="D122" s="25"/>
      <c r="E122" s="25"/>
      <c r="F122" s="25"/>
      <c r="G122" s="25"/>
      <c r="H122" s="25">
        <f t="shared" ref="H122" si="87">AVERAGE(H120:L120)</f>
        <v>0</v>
      </c>
      <c r="I122" s="25"/>
      <c r="J122" s="25"/>
      <c r="K122" s="25"/>
      <c r="L122" s="25"/>
      <c r="M122" s="25">
        <f t="shared" ref="M122" si="88">AVERAGE(M120:Q120)</f>
        <v>0</v>
      </c>
      <c r="N122" s="25"/>
      <c r="O122" s="25"/>
      <c r="P122" s="25"/>
      <c r="Q122" s="25"/>
      <c r="R122" s="25">
        <f t="shared" ref="R122" si="89">AVERAGE(R120:V120)</f>
        <v>0</v>
      </c>
      <c r="S122" s="25"/>
      <c r="T122" s="25"/>
      <c r="U122" s="25"/>
      <c r="V122" s="25"/>
      <c r="W122" s="25">
        <f t="shared" ref="W122" si="90">AVERAGE(W120:AA120)</f>
        <v>0</v>
      </c>
      <c r="X122" s="25"/>
      <c r="Y122" s="25"/>
      <c r="Z122" s="25"/>
      <c r="AA122" s="25"/>
    </row>
    <row r="123" spans="1:27" x14ac:dyDescent="0.3">
      <c r="A123" s="8"/>
      <c r="B123" s="2" t="s">
        <v>9</v>
      </c>
      <c r="C123" s="8">
        <v>1</v>
      </c>
      <c r="D123" s="2">
        <v>2</v>
      </c>
      <c r="E123" s="2">
        <v>3</v>
      </c>
      <c r="F123" s="2">
        <v>4</v>
      </c>
      <c r="G123" s="2">
        <v>5</v>
      </c>
      <c r="H123" s="8">
        <v>6</v>
      </c>
      <c r="I123" s="2">
        <v>7</v>
      </c>
      <c r="J123" s="2">
        <v>8</v>
      </c>
      <c r="K123" s="2">
        <v>9</v>
      </c>
      <c r="L123" s="2">
        <v>10</v>
      </c>
      <c r="M123" s="8">
        <v>16</v>
      </c>
      <c r="N123" s="2">
        <v>17</v>
      </c>
      <c r="O123" s="2">
        <v>18</v>
      </c>
      <c r="P123" s="2">
        <v>19</v>
      </c>
      <c r="Q123" s="2">
        <v>20</v>
      </c>
      <c r="R123" s="8">
        <v>21</v>
      </c>
      <c r="S123" s="2">
        <v>22</v>
      </c>
      <c r="T123" s="2">
        <v>23</v>
      </c>
      <c r="U123" s="2">
        <v>24</v>
      </c>
      <c r="V123" s="2">
        <v>25</v>
      </c>
      <c r="W123" s="8">
        <v>26</v>
      </c>
      <c r="X123" s="2">
        <v>27</v>
      </c>
      <c r="Y123" s="2">
        <v>28</v>
      </c>
      <c r="Z123" s="2">
        <v>29</v>
      </c>
      <c r="AA123" s="2">
        <v>30</v>
      </c>
    </row>
    <row r="124" spans="1:27" x14ac:dyDescent="0.3">
      <c r="A124"/>
      <c r="C124" s="9" t="s">
        <v>10</v>
      </c>
      <c r="D124" s="9" t="s">
        <v>10</v>
      </c>
      <c r="E124" s="9" t="s">
        <v>10</v>
      </c>
      <c r="F124" s="9" t="s">
        <v>10</v>
      </c>
      <c r="G124" s="9" t="s">
        <v>10</v>
      </c>
      <c r="H124" s="9" t="s">
        <v>11</v>
      </c>
      <c r="I124" t="s">
        <v>11</v>
      </c>
      <c r="J124" s="9" t="s">
        <v>11</v>
      </c>
      <c r="K124" t="s">
        <v>11</v>
      </c>
      <c r="L124" s="9" t="s">
        <v>11</v>
      </c>
      <c r="M124" t="s">
        <v>29</v>
      </c>
      <c r="N124" s="9" t="s">
        <v>29</v>
      </c>
      <c r="O124" t="s">
        <v>29</v>
      </c>
      <c r="P124" s="9" t="s">
        <v>29</v>
      </c>
      <c r="Q124" t="s">
        <v>29</v>
      </c>
      <c r="R124" t="s">
        <v>13</v>
      </c>
      <c r="S124" s="9" t="s">
        <v>13</v>
      </c>
      <c r="T124" t="s">
        <v>13</v>
      </c>
      <c r="U124" s="9" t="s">
        <v>13</v>
      </c>
      <c r="V124" t="s">
        <v>13</v>
      </c>
      <c r="W124" t="s">
        <v>14</v>
      </c>
      <c r="X124" s="9" t="s">
        <v>14</v>
      </c>
      <c r="Y124" t="s">
        <v>14</v>
      </c>
      <c r="Z124" s="9" t="s">
        <v>14</v>
      </c>
      <c r="AA124" t="s">
        <v>14</v>
      </c>
    </row>
    <row r="125" spans="1:27" x14ac:dyDescent="0.3">
      <c r="A125" s="10">
        <v>43746</v>
      </c>
      <c r="C125" s="11" t="s">
        <v>15</v>
      </c>
      <c r="D125" s="12" t="s">
        <v>16</v>
      </c>
      <c r="E125" s="11" t="s">
        <v>17</v>
      </c>
      <c r="F125" s="11" t="s">
        <v>18</v>
      </c>
      <c r="G125" s="12" t="s">
        <v>19</v>
      </c>
      <c r="H125" s="11" t="s">
        <v>15</v>
      </c>
      <c r="I125" s="12" t="s">
        <v>16</v>
      </c>
      <c r="J125" s="11" t="s">
        <v>17</v>
      </c>
      <c r="K125" s="11" t="s">
        <v>18</v>
      </c>
      <c r="L125" s="12" t="s">
        <v>19</v>
      </c>
      <c r="M125" s="11" t="s">
        <v>15</v>
      </c>
      <c r="N125" s="12" t="s">
        <v>16</v>
      </c>
      <c r="O125" s="11" t="s">
        <v>17</v>
      </c>
      <c r="P125" s="11" t="s">
        <v>18</v>
      </c>
      <c r="Q125" s="12" t="s">
        <v>19</v>
      </c>
      <c r="R125" s="11" t="s">
        <v>15</v>
      </c>
      <c r="S125" s="12" t="s">
        <v>16</v>
      </c>
      <c r="T125" s="11" t="s">
        <v>17</v>
      </c>
      <c r="U125" s="11" t="s">
        <v>18</v>
      </c>
      <c r="V125" s="12" t="s">
        <v>19</v>
      </c>
      <c r="W125" s="11" t="s">
        <v>15</v>
      </c>
      <c r="X125" s="12" t="s">
        <v>16</v>
      </c>
      <c r="Y125" s="11" t="s">
        <v>17</v>
      </c>
      <c r="Z125" s="11" t="s">
        <v>18</v>
      </c>
      <c r="AA125" s="12" t="s">
        <v>19</v>
      </c>
    </row>
    <row r="126" spans="1:27" x14ac:dyDescent="0.3">
      <c r="A126" s="13" t="s">
        <v>42</v>
      </c>
      <c r="B126" t="s">
        <v>21</v>
      </c>
      <c r="C126" s="14"/>
      <c r="D126" s="14"/>
      <c r="E126" s="14"/>
      <c r="F126" s="14"/>
      <c r="G126" s="15"/>
      <c r="H126" s="15">
        <v>0</v>
      </c>
      <c r="I126" s="15"/>
      <c r="J126" s="15">
        <v>0</v>
      </c>
      <c r="K126" s="15">
        <v>0</v>
      </c>
      <c r="L126" s="15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5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</row>
    <row r="127" spans="1:27" x14ac:dyDescent="0.3">
      <c r="A127" s="26"/>
      <c r="B127" t="s">
        <v>23</v>
      </c>
      <c r="C127" s="14"/>
      <c r="D127" s="14"/>
      <c r="E127" s="14"/>
      <c r="F127" s="14"/>
      <c r="G127" s="15"/>
      <c r="H127" s="15">
        <v>0</v>
      </c>
      <c r="I127" s="15"/>
      <c r="J127" s="15">
        <v>0</v>
      </c>
      <c r="K127" s="15">
        <v>0</v>
      </c>
      <c r="L127" s="15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5">
        <v>0</v>
      </c>
      <c r="U127" s="14">
        <v>0</v>
      </c>
      <c r="V127" s="14">
        <v>0</v>
      </c>
      <c r="W127" s="14">
        <v>0</v>
      </c>
      <c r="X127" s="14">
        <v>0</v>
      </c>
      <c r="Y127" s="14">
        <v>0</v>
      </c>
      <c r="Z127" s="14">
        <v>0</v>
      </c>
      <c r="AA127" s="14">
        <v>0</v>
      </c>
    </row>
    <row r="128" spans="1:27" x14ac:dyDescent="0.3">
      <c r="A128" s="13"/>
      <c r="B128" t="s">
        <v>24</v>
      </c>
      <c r="C128" s="14"/>
      <c r="D128" s="14"/>
      <c r="E128" s="14"/>
      <c r="F128" s="14"/>
      <c r="G128" s="15"/>
      <c r="H128" s="15">
        <v>0</v>
      </c>
      <c r="I128" s="15"/>
      <c r="J128" s="15">
        <v>0</v>
      </c>
      <c r="K128" s="15">
        <v>0</v>
      </c>
      <c r="L128" s="15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5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</row>
    <row r="129" spans="1:27" x14ac:dyDescent="0.3">
      <c r="A129" s="13"/>
      <c r="B129" s="17" t="s">
        <v>25</v>
      </c>
      <c r="C129" s="18"/>
      <c r="D129" s="18"/>
      <c r="E129" s="18"/>
      <c r="F129" s="18"/>
      <c r="G129" s="18"/>
      <c r="H129" s="19">
        <v>0</v>
      </c>
      <c r="I129" s="19"/>
      <c r="J129" s="19">
        <v>0</v>
      </c>
      <c r="K129" s="19">
        <v>0</v>
      </c>
      <c r="L129" s="19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</row>
    <row r="130" spans="1:27" x14ac:dyDescent="0.3">
      <c r="A130" s="13"/>
      <c r="B130" t="s">
        <v>26</v>
      </c>
      <c r="C130" s="9"/>
      <c r="D130" s="9"/>
      <c r="E130" s="9"/>
      <c r="F130" s="9"/>
      <c r="G130" s="9"/>
      <c r="H130" s="9">
        <f t="shared" ref="H130" si="91">H129-H120</f>
        <v>0</v>
      </c>
      <c r="I130" s="9"/>
      <c r="J130" s="9">
        <f t="shared" ref="J130:AA130" si="92">J129-J120</f>
        <v>0</v>
      </c>
      <c r="K130" s="9">
        <f t="shared" si="92"/>
        <v>0</v>
      </c>
      <c r="L130" s="9">
        <f t="shared" si="92"/>
        <v>0</v>
      </c>
      <c r="M130" s="9">
        <f t="shared" si="92"/>
        <v>0</v>
      </c>
      <c r="N130" s="9">
        <f t="shared" si="92"/>
        <v>0</v>
      </c>
      <c r="O130" s="9">
        <f t="shared" si="92"/>
        <v>0</v>
      </c>
      <c r="P130" s="9">
        <f t="shared" si="92"/>
        <v>0</v>
      </c>
      <c r="Q130" s="9">
        <f t="shared" si="92"/>
        <v>0</v>
      </c>
      <c r="R130" s="9">
        <f t="shared" si="92"/>
        <v>0</v>
      </c>
      <c r="S130" s="9">
        <f t="shared" si="92"/>
        <v>0</v>
      </c>
      <c r="T130" s="9">
        <f t="shared" si="92"/>
        <v>0</v>
      </c>
      <c r="U130" s="9">
        <f t="shared" si="92"/>
        <v>0</v>
      </c>
      <c r="V130" s="9">
        <f t="shared" si="92"/>
        <v>0</v>
      </c>
      <c r="W130" s="9">
        <f t="shared" si="92"/>
        <v>0</v>
      </c>
      <c r="X130" s="9">
        <f t="shared" si="92"/>
        <v>0</v>
      </c>
      <c r="Y130" s="9">
        <f t="shared" si="92"/>
        <v>0</v>
      </c>
      <c r="Z130" s="9">
        <f t="shared" si="92"/>
        <v>0</v>
      </c>
      <c r="AA130" s="9">
        <f t="shared" si="92"/>
        <v>0</v>
      </c>
    </row>
    <row r="131" spans="1:27" x14ac:dyDescent="0.3">
      <c r="A131" s="23"/>
      <c r="B131" s="24" t="s">
        <v>27</v>
      </c>
      <c r="C131" s="25" t="e">
        <f>AVERAGE(C129:G129)</f>
        <v>#DIV/0!</v>
      </c>
      <c r="D131" s="25"/>
      <c r="E131" s="25"/>
      <c r="F131" s="25"/>
      <c r="G131" s="25"/>
      <c r="H131" s="25">
        <f t="shared" ref="H131" si="93">AVERAGE(H129:L129)</f>
        <v>0</v>
      </c>
      <c r="I131" s="25"/>
      <c r="J131" s="25"/>
      <c r="K131" s="25"/>
      <c r="L131" s="25"/>
      <c r="M131" s="25">
        <f t="shared" ref="M131" si="94">AVERAGE(M129:Q129)</f>
        <v>0</v>
      </c>
      <c r="N131" s="25"/>
      <c r="O131" s="25"/>
      <c r="P131" s="25"/>
      <c r="Q131" s="25"/>
      <c r="R131" s="25">
        <f t="shared" ref="R131" si="95">AVERAGE(R129:V129)</f>
        <v>0</v>
      </c>
      <c r="S131" s="25"/>
      <c r="T131" s="25"/>
      <c r="U131" s="25"/>
      <c r="V131" s="25"/>
      <c r="W131" s="25">
        <f t="shared" ref="W131" si="96">AVERAGE(W129:AA129)</f>
        <v>0</v>
      </c>
      <c r="X131" s="25"/>
      <c r="Y131" s="25"/>
      <c r="Z131" s="25"/>
      <c r="AA131" s="25"/>
    </row>
    <row r="132" spans="1:27" x14ac:dyDescent="0.3">
      <c r="A132" s="8"/>
      <c r="B132" s="2" t="s">
        <v>9</v>
      </c>
      <c r="C132" s="8">
        <v>1</v>
      </c>
      <c r="D132" s="2">
        <v>2</v>
      </c>
      <c r="E132" s="2">
        <v>3</v>
      </c>
      <c r="F132" s="2">
        <v>4</v>
      </c>
      <c r="G132" s="2">
        <v>5</v>
      </c>
      <c r="H132" s="8">
        <v>6</v>
      </c>
      <c r="I132" s="2">
        <v>7</v>
      </c>
      <c r="J132" s="2">
        <v>8</v>
      </c>
      <c r="K132" s="2">
        <v>9</v>
      </c>
      <c r="L132" s="2">
        <v>10</v>
      </c>
      <c r="M132" s="8">
        <v>16</v>
      </c>
      <c r="N132" s="2">
        <v>17</v>
      </c>
      <c r="O132" s="2">
        <v>18</v>
      </c>
      <c r="P132" s="2">
        <v>19</v>
      </c>
      <c r="Q132" s="2">
        <v>20</v>
      </c>
      <c r="R132" s="8">
        <v>21</v>
      </c>
      <c r="S132" s="2">
        <v>22</v>
      </c>
      <c r="T132" s="2">
        <v>23</v>
      </c>
      <c r="U132" s="2">
        <v>24</v>
      </c>
      <c r="V132" s="2">
        <v>25</v>
      </c>
      <c r="W132" s="8">
        <v>26</v>
      </c>
      <c r="X132" s="2">
        <v>27</v>
      </c>
      <c r="Y132" s="2">
        <v>28</v>
      </c>
      <c r="Z132" s="2">
        <v>29</v>
      </c>
      <c r="AA132" s="2">
        <v>30</v>
      </c>
    </row>
    <row r="133" spans="1:27" x14ac:dyDescent="0.3">
      <c r="A133"/>
      <c r="C133" s="9" t="s">
        <v>10</v>
      </c>
      <c r="D133" s="9" t="s">
        <v>10</v>
      </c>
      <c r="E133" s="9" t="s">
        <v>10</v>
      </c>
      <c r="F133" s="9" t="s">
        <v>10</v>
      </c>
      <c r="G133" s="9" t="s">
        <v>10</v>
      </c>
      <c r="H133" s="9" t="s">
        <v>11</v>
      </c>
      <c r="I133" t="s">
        <v>11</v>
      </c>
      <c r="J133" s="9" t="s">
        <v>11</v>
      </c>
      <c r="K133" t="s">
        <v>11</v>
      </c>
      <c r="L133" s="9" t="s">
        <v>11</v>
      </c>
      <c r="M133" t="s">
        <v>29</v>
      </c>
      <c r="N133" s="9" t="s">
        <v>29</v>
      </c>
      <c r="O133" t="s">
        <v>29</v>
      </c>
      <c r="P133" s="9" t="s">
        <v>29</v>
      </c>
      <c r="Q133" t="s">
        <v>29</v>
      </c>
      <c r="R133" t="s">
        <v>13</v>
      </c>
      <c r="S133" s="9" t="s">
        <v>13</v>
      </c>
      <c r="T133" t="s">
        <v>13</v>
      </c>
      <c r="U133" s="9" t="s">
        <v>13</v>
      </c>
      <c r="V133" t="s">
        <v>13</v>
      </c>
      <c r="W133" t="s">
        <v>14</v>
      </c>
      <c r="X133" s="9" t="s">
        <v>14</v>
      </c>
      <c r="Y133" t="s">
        <v>14</v>
      </c>
      <c r="Z133" s="9" t="s">
        <v>14</v>
      </c>
      <c r="AA133" t="s">
        <v>14</v>
      </c>
    </row>
    <row r="134" spans="1:27" x14ac:dyDescent="0.3">
      <c r="A134" s="10">
        <v>43753</v>
      </c>
      <c r="C134" s="11" t="s">
        <v>15</v>
      </c>
      <c r="D134" s="12" t="s">
        <v>16</v>
      </c>
      <c r="E134" s="11" t="s">
        <v>17</v>
      </c>
      <c r="F134" s="11" t="s">
        <v>18</v>
      </c>
      <c r="G134" s="12" t="s">
        <v>19</v>
      </c>
      <c r="H134" s="11" t="s">
        <v>15</v>
      </c>
      <c r="I134" s="12" t="s">
        <v>16</v>
      </c>
      <c r="J134" s="11" t="s">
        <v>17</v>
      </c>
      <c r="K134" s="11" t="s">
        <v>18</v>
      </c>
      <c r="L134" s="12" t="s">
        <v>19</v>
      </c>
      <c r="M134" s="11" t="s">
        <v>15</v>
      </c>
      <c r="N134" s="12" t="s">
        <v>16</v>
      </c>
      <c r="O134" s="11" t="s">
        <v>17</v>
      </c>
      <c r="P134" s="11" t="s">
        <v>18</v>
      </c>
      <c r="Q134" s="12" t="s">
        <v>19</v>
      </c>
      <c r="R134" s="11" t="s">
        <v>15</v>
      </c>
      <c r="S134" s="12" t="s">
        <v>16</v>
      </c>
      <c r="T134" s="11" t="s">
        <v>17</v>
      </c>
      <c r="U134" s="11" t="s">
        <v>18</v>
      </c>
      <c r="V134" s="12" t="s">
        <v>19</v>
      </c>
      <c r="W134" s="11" t="s">
        <v>15</v>
      </c>
      <c r="X134" s="12" t="s">
        <v>16</v>
      </c>
      <c r="Y134" s="11" t="s">
        <v>17</v>
      </c>
      <c r="Z134" s="11" t="s">
        <v>18</v>
      </c>
      <c r="AA134" s="12" t="s">
        <v>19</v>
      </c>
    </row>
    <row r="135" spans="1:27" x14ac:dyDescent="0.3">
      <c r="A135" s="13" t="s">
        <v>43</v>
      </c>
      <c r="B135" t="s">
        <v>21</v>
      </c>
      <c r="C135" s="14"/>
      <c r="D135" s="14"/>
      <c r="E135" s="14"/>
      <c r="F135" s="14"/>
      <c r="G135" s="15"/>
      <c r="H135" s="15">
        <v>0</v>
      </c>
      <c r="I135" s="15"/>
      <c r="J135" s="15">
        <v>0</v>
      </c>
      <c r="K135" s="15">
        <v>0</v>
      </c>
      <c r="L135" s="15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5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</row>
    <row r="136" spans="1:27" x14ac:dyDescent="0.3">
      <c r="A136" s="26"/>
      <c r="B136" t="s">
        <v>23</v>
      </c>
      <c r="C136" s="14"/>
      <c r="D136" s="14"/>
      <c r="E136" s="14"/>
      <c r="F136" s="14"/>
      <c r="G136" s="15"/>
      <c r="H136" s="15">
        <v>0</v>
      </c>
      <c r="I136" s="15"/>
      <c r="J136" s="15">
        <v>0</v>
      </c>
      <c r="K136" s="15">
        <v>0</v>
      </c>
      <c r="L136" s="15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5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</row>
    <row r="137" spans="1:27" x14ac:dyDescent="0.3">
      <c r="A137" s="13"/>
      <c r="B137" t="s">
        <v>24</v>
      </c>
      <c r="C137" s="14"/>
      <c r="D137" s="14"/>
      <c r="E137" s="14"/>
      <c r="F137" s="14"/>
      <c r="G137" s="15"/>
      <c r="H137" s="15">
        <v>0</v>
      </c>
      <c r="I137" s="15"/>
      <c r="J137" s="15">
        <v>0</v>
      </c>
      <c r="K137" s="15">
        <v>0</v>
      </c>
      <c r="L137" s="15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5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</row>
    <row r="138" spans="1:27" x14ac:dyDescent="0.3">
      <c r="A138" s="13"/>
      <c r="B138" s="17" t="s">
        <v>25</v>
      </c>
      <c r="C138" s="18"/>
      <c r="D138" s="18"/>
      <c r="E138" s="18"/>
      <c r="F138" s="18"/>
      <c r="G138" s="18"/>
      <c r="H138" s="19">
        <v>0</v>
      </c>
      <c r="I138" s="19"/>
      <c r="J138" s="19">
        <v>0</v>
      </c>
      <c r="K138" s="19">
        <v>0</v>
      </c>
      <c r="L138" s="19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</row>
    <row r="139" spans="1:27" x14ac:dyDescent="0.3">
      <c r="A139" s="13"/>
      <c r="B139" t="s">
        <v>26</v>
      </c>
      <c r="C139" s="9"/>
      <c r="D139" s="9"/>
      <c r="E139" s="9"/>
      <c r="F139" s="9"/>
      <c r="G139" s="9"/>
      <c r="H139" s="9">
        <f t="shared" ref="H139" si="97">H138-H129</f>
        <v>0</v>
      </c>
      <c r="I139" s="9"/>
      <c r="J139" s="9">
        <f t="shared" ref="J139:AA139" si="98">J138-J129</f>
        <v>0</v>
      </c>
      <c r="K139" s="9">
        <f t="shared" si="98"/>
        <v>0</v>
      </c>
      <c r="L139" s="9">
        <f t="shared" si="98"/>
        <v>0</v>
      </c>
      <c r="M139" s="9">
        <f t="shared" si="98"/>
        <v>0</v>
      </c>
      <c r="N139" s="9">
        <f t="shared" si="98"/>
        <v>0</v>
      </c>
      <c r="O139" s="9">
        <f t="shared" si="98"/>
        <v>0</v>
      </c>
      <c r="P139" s="9">
        <f t="shared" si="98"/>
        <v>0</v>
      </c>
      <c r="Q139" s="9">
        <f t="shared" si="98"/>
        <v>0</v>
      </c>
      <c r="R139" s="9">
        <f t="shared" si="98"/>
        <v>0</v>
      </c>
      <c r="S139" s="9">
        <f t="shared" si="98"/>
        <v>0</v>
      </c>
      <c r="T139" s="9">
        <f t="shared" si="98"/>
        <v>0</v>
      </c>
      <c r="U139" s="9">
        <f t="shared" si="98"/>
        <v>0</v>
      </c>
      <c r="V139" s="9">
        <f t="shared" si="98"/>
        <v>0</v>
      </c>
      <c r="W139" s="9">
        <f t="shared" si="98"/>
        <v>0</v>
      </c>
      <c r="X139" s="9">
        <f t="shared" si="98"/>
        <v>0</v>
      </c>
      <c r="Y139" s="9">
        <f t="shared" si="98"/>
        <v>0</v>
      </c>
      <c r="Z139" s="9">
        <f t="shared" si="98"/>
        <v>0</v>
      </c>
      <c r="AA139" s="9">
        <f t="shared" si="98"/>
        <v>0</v>
      </c>
    </row>
    <row r="140" spans="1:27" x14ac:dyDescent="0.3">
      <c r="A140" s="23"/>
      <c r="B140" s="24" t="s">
        <v>27</v>
      </c>
      <c r="C140" s="25" t="e">
        <f>AVERAGE(C138:G138)</f>
        <v>#DIV/0!</v>
      </c>
      <c r="D140" s="25"/>
      <c r="E140" s="25"/>
      <c r="F140" s="25"/>
      <c r="G140" s="25"/>
      <c r="H140" s="25">
        <f t="shared" ref="H140" si="99">AVERAGE(H138:L138)</f>
        <v>0</v>
      </c>
      <c r="I140" s="25"/>
      <c r="J140" s="25"/>
      <c r="K140" s="25"/>
      <c r="L140" s="25"/>
      <c r="M140" s="25">
        <f t="shared" ref="M140" si="100">AVERAGE(M138:Q138)</f>
        <v>0</v>
      </c>
      <c r="N140" s="25"/>
      <c r="O140" s="25"/>
      <c r="P140" s="25"/>
      <c r="Q140" s="25"/>
      <c r="R140" s="25">
        <f t="shared" ref="R140" si="101">AVERAGE(R138:V138)</f>
        <v>0</v>
      </c>
      <c r="S140" s="25"/>
      <c r="T140" s="25"/>
      <c r="U140" s="25"/>
      <c r="V140" s="25"/>
      <c r="W140" s="25">
        <f t="shared" ref="W140" si="102">AVERAGE(W138:AA138)</f>
        <v>0</v>
      </c>
      <c r="X140" s="25"/>
      <c r="Y140" s="25"/>
      <c r="Z140" s="25"/>
      <c r="AA140" s="25"/>
    </row>
    <row r="141" spans="1:27" x14ac:dyDescent="0.3">
      <c r="A141" s="8"/>
      <c r="B141" s="2" t="s">
        <v>9</v>
      </c>
      <c r="C141" s="8">
        <v>1</v>
      </c>
      <c r="D141" s="2">
        <v>2</v>
      </c>
      <c r="E141" s="2">
        <v>3</v>
      </c>
      <c r="F141" s="2">
        <v>4</v>
      </c>
      <c r="G141" s="2">
        <v>5</v>
      </c>
      <c r="H141" s="8">
        <v>6</v>
      </c>
      <c r="I141" s="2">
        <v>7</v>
      </c>
      <c r="J141" s="2">
        <v>8</v>
      </c>
      <c r="K141" s="2">
        <v>9</v>
      </c>
      <c r="L141" s="2">
        <v>10</v>
      </c>
      <c r="M141" s="8">
        <v>16</v>
      </c>
      <c r="N141" s="2">
        <v>17</v>
      </c>
      <c r="O141" s="2">
        <v>18</v>
      </c>
      <c r="P141" s="2">
        <v>19</v>
      </c>
      <c r="Q141" s="2">
        <v>20</v>
      </c>
      <c r="R141" s="8">
        <v>21</v>
      </c>
      <c r="S141" s="2">
        <v>22</v>
      </c>
      <c r="T141" s="2">
        <v>23</v>
      </c>
      <c r="U141" s="2">
        <v>24</v>
      </c>
      <c r="V141" s="2">
        <v>25</v>
      </c>
      <c r="W141" s="8">
        <v>26</v>
      </c>
      <c r="X141" s="2">
        <v>27</v>
      </c>
      <c r="Y141" s="2">
        <v>28</v>
      </c>
      <c r="Z141" s="2">
        <v>29</v>
      </c>
      <c r="AA141" s="2">
        <v>30</v>
      </c>
    </row>
    <row r="142" spans="1:27" x14ac:dyDescent="0.3">
      <c r="A142"/>
      <c r="C142" s="9" t="s">
        <v>10</v>
      </c>
      <c r="D142" s="9" t="s">
        <v>10</v>
      </c>
      <c r="E142" s="9" t="s">
        <v>10</v>
      </c>
      <c r="F142" s="9" t="s">
        <v>10</v>
      </c>
      <c r="G142" s="9" t="s">
        <v>10</v>
      </c>
      <c r="H142" s="9" t="s">
        <v>11</v>
      </c>
      <c r="I142" t="s">
        <v>11</v>
      </c>
      <c r="J142" s="9" t="s">
        <v>11</v>
      </c>
      <c r="K142" t="s">
        <v>11</v>
      </c>
      <c r="L142" s="9" t="s">
        <v>11</v>
      </c>
      <c r="M142" t="s">
        <v>29</v>
      </c>
      <c r="N142" s="9" t="s">
        <v>29</v>
      </c>
      <c r="O142" t="s">
        <v>29</v>
      </c>
      <c r="P142" s="9" t="s">
        <v>29</v>
      </c>
      <c r="Q142" t="s">
        <v>29</v>
      </c>
      <c r="R142" t="s">
        <v>13</v>
      </c>
      <c r="S142" s="9" t="s">
        <v>13</v>
      </c>
      <c r="T142" t="s">
        <v>13</v>
      </c>
      <c r="U142" s="9" t="s">
        <v>13</v>
      </c>
      <c r="V142" t="s">
        <v>13</v>
      </c>
      <c r="W142" t="s">
        <v>14</v>
      </c>
      <c r="X142" s="9" t="s">
        <v>14</v>
      </c>
      <c r="Y142" t="s">
        <v>14</v>
      </c>
      <c r="Z142" s="9" t="s">
        <v>14</v>
      </c>
      <c r="AA142" t="s">
        <v>14</v>
      </c>
    </row>
    <row r="143" spans="1:27" x14ac:dyDescent="0.3">
      <c r="A143" s="10">
        <v>43760</v>
      </c>
      <c r="C143" s="11" t="s">
        <v>15</v>
      </c>
      <c r="D143" s="12" t="s">
        <v>16</v>
      </c>
      <c r="E143" s="11" t="s">
        <v>17</v>
      </c>
      <c r="F143" s="11" t="s">
        <v>18</v>
      </c>
      <c r="G143" s="12" t="s">
        <v>19</v>
      </c>
      <c r="H143" s="11" t="s">
        <v>15</v>
      </c>
      <c r="I143" s="12" t="s">
        <v>16</v>
      </c>
      <c r="J143" s="11" t="s">
        <v>17</v>
      </c>
      <c r="K143" s="11" t="s">
        <v>18</v>
      </c>
      <c r="L143" s="12" t="s">
        <v>19</v>
      </c>
      <c r="M143" s="11" t="s">
        <v>15</v>
      </c>
      <c r="N143" s="12" t="s">
        <v>16</v>
      </c>
      <c r="O143" s="11" t="s">
        <v>17</v>
      </c>
      <c r="P143" s="11" t="s">
        <v>18</v>
      </c>
      <c r="Q143" s="12" t="s">
        <v>19</v>
      </c>
      <c r="R143" s="11" t="s">
        <v>15</v>
      </c>
      <c r="S143" s="12" t="s">
        <v>16</v>
      </c>
      <c r="T143" s="11" t="s">
        <v>17</v>
      </c>
      <c r="U143" s="11" t="s">
        <v>18</v>
      </c>
      <c r="V143" s="12" t="s">
        <v>19</v>
      </c>
      <c r="W143" s="11" t="s">
        <v>15</v>
      </c>
      <c r="X143" s="12" t="s">
        <v>16</v>
      </c>
      <c r="Y143" s="11" t="s">
        <v>17</v>
      </c>
      <c r="Z143" s="11" t="s">
        <v>18</v>
      </c>
      <c r="AA143" s="12" t="s">
        <v>19</v>
      </c>
    </row>
    <row r="144" spans="1:27" x14ac:dyDescent="0.3">
      <c r="A144" s="13" t="s">
        <v>44</v>
      </c>
      <c r="B144" t="s">
        <v>21</v>
      </c>
      <c r="C144" s="14"/>
      <c r="D144" s="14"/>
      <c r="E144" s="14"/>
      <c r="F144" s="14"/>
      <c r="G144" s="15"/>
      <c r="H144" s="15">
        <v>0</v>
      </c>
      <c r="I144" s="15"/>
      <c r="J144" s="15">
        <v>0</v>
      </c>
      <c r="K144" s="15">
        <v>0</v>
      </c>
      <c r="L144" s="15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5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</row>
    <row r="145" spans="1:27" x14ac:dyDescent="0.3">
      <c r="A145" s="26"/>
      <c r="B145" t="s">
        <v>23</v>
      </c>
      <c r="C145" s="14"/>
      <c r="D145" s="14"/>
      <c r="E145" s="14"/>
      <c r="F145" s="14"/>
      <c r="G145" s="15"/>
      <c r="H145" s="15">
        <v>0</v>
      </c>
      <c r="I145" s="15"/>
      <c r="J145" s="15">
        <v>0</v>
      </c>
      <c r="K145" s="15">
        <v>0</v>
      </c>
      <c r="L145" s="15">
        <v>0</v>
      </c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5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</row>
    <row r="146" spans="1:27" x14ac:dyDescent="0.3">
      <c r="A146" s="13"/>
      <c r="B146" t="s">
        <v>24</v>
      </c>
      <c r="C146" s="14"/>
      <c r="D146" s="14"/>
      <c r="E146" s="14"/>
      <c r="F146" s="14"/>
      <c r="G146" s="15"/>
      <c r="H146" s="15">
        <v>0</v>
      </c>
      <c r="I146" s="15"/>
      <c r="J146" s="15">
        <v>0</v>
      </c>
      <c r="K146" s="15">
        <v>0</v>
      </c>
      <c r="L146" s="15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5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</row>
    <row r="147" spans="1:27" x14ac:dyDescent="0.3">
      <c r="A147" s="13"/>
      <c r="B147" s="17" t="s">
        <v>25</v>
      </c>
      <c r="C147" s="18"/>
      <c r="D147" s="18"/>
      <c r="E147" s="18"/>
      <c r="F147" s="18"/>
      <c r="G147" s="18"/>
      <c r="H147" s="19">
        <v>0</v>
      </c>
      <c r="I147" s="19"/>
      <c r="J147" s="19">
        <v>0</v>
      </c>
      <c r="K147" s="19">
        <v>0</v>
      </c>
      <c r="L147" s="19">
        <v>0</v>
      </c>
      <c r="M147" s="20">
        <v>0</v>
      </c>
      <c r="N147" s="20">
        <v>0</v>
      </c>
      <c r="O147" s="20">
        <v>0</v>
      </c>
      <c r="P147" s="20">
        <v>0</v>
      </c>
      <c r="Q147" s="20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</row>
    <row r="148" spans="1:27" x14ac:dyDescent="0.3">
      <c r="A148" s="13"/>
      <c r="B148" t="s">
        <v>26</v>
      </c>
      <c r="C148" s="9"/>
      <c r="D148" s="9"/>
      <c r="E148" s="9"/>
      <c r="F148" s="9"/>
      <c r="G148" s="9"/>
      <c r="H148" s="9">
        <f t="shared" ref="H148" si="103">H147-H138</f>
        <v>0</v>
      </c>
      <c r="I148" s="9"/>
      <c r="J148" s="9">
        <f t="shared" ref="J148:AA148" si="104">J147-J138</f>
        <v>0</v>
      </c>
      <c r="K148" s="9">
        <f t="shared" si="104"/>
        <v>0</v>
      </c>
      <c r="L148" s="9">
        <f t="shared" si="104"/>
        <v>0</v>
      </c>
      <c r="M148" s="9">
        <f t="shared" si="104"/>
        <v>0</v>
      </c>
      <c r="N148" s="9">
        <f t="shared" si="104"/>
        <v>0</v>
      </c>
      <c r="O148" s="9">
        <f t="shared" si="104"/>
        <v>0</v>
      </c>
      <c r="P148" s="9">
        <f t="shared" si="104"/>
        <v>0</v>
      </c>
      <c r="Q148" s="9">
        <f t="shared" si="104"/>
        <v>0</v>
      </c>
      <c r="R148" s="9">
        <f t="shared" si="104"/>
        <v>0</v>
      </c>
      <c r="S148" s="9">
        <f t="shared" si="104"/>
        <v>0</v>
      </c>
      <c r="T148" s="9">
        <f t="shared" si="104"/>
        <v>0</v>
      </c>
      <c r="U148" s="9">
        <f t="shared" si="104"/>
        <v>0</v>
      </c>
      <c r="V148" s="9">
        <f t="shared" si="104"/>
        <v>0</v>
      </c>
      <c r="W148" s="9">
        <f t="shared" si="104"/>
        <v>0</v>
      </c>
      <c r="X148" s="9">
        <f t="shared" si="104"/>
        <v>0</v>
      </c>
      <c r="Y148" s="9">
        <f t="shared" si="104"/>
        <v>0</v>
      </c>
      <c r="Z148" s="9">
        <f t="shared" si="104"/>
        <v>0</v>
      </c>
      <c r="AA148" s="9">
        <f t="shared" si="104"/>
        <v>0</v>
      </c>
    </row>
    <row r="149" spans="1:27" x14ac:dyDescent="0.3">
      <c r="A149" s="23"/>
      <c r="B149" s="24" t="s">
        <v>27</v>
      </c>
      <c r="C149" s="25" t="e">
        <f>AVERAGE(C147:G147)</f>
        <v>#DIV/0!</v>
      </c>
      <c r="D149" s="25"/>
      <c r="E149" s="25"/>
      <c r="F149" s="25"/>
      <c r="G149" s="25"/>
      <c r="H149" s="25">
        <f t="shared" ref="H149" si="105">AVERAGE(H147:L147)</f>
        <v>0</v>
      </c>
      <c r="I149" s="25"/>
      <c r="J149" s="25"/>
      <c r="K149" s="25"/>
      <c r="L149" s="25"/>
      <c r="M149" s="25">
        <f t="shared" ref="M149" si="106">AVERAGE(M147:Q147)</f>
        <v>0</v>
      </c>
      <c r="N149" s="25"/>
      <c r="O149" s="25"/>
      <c r="P149" s="25"/>
      <c r="Q149" s="25"/>
      <c r="R149" s="25">
        <f t="shared" ref="R149" si="107">AVERAGE(R147:V147)</f>
        <v>0</v>
      </c>
      <c r="S149" s="25"/>
      <c r="T149" s="25"/>
      <c r="U149" s="25"/>
      <c r="V149" s="25"/>
      <c r="W149" s="25">
        <f t="shared" ref="W149" si="108">AVERAGE(W147:AA147)</f>
        <v>0</v>
      </c>
      <c r="X149" s="25"/>
      <c r="Y149" s="25"/>
      <c r="Z149" s="25"/>
      <c r="AA149" s="25"/>
    </row>
    <row r="150" spans="1:27" x14ac:dyDescent="0.3">
      <c r="A150" s="8"/>
      <c r="B150" s="2" t="s">
        <v>9</v>
      </c>
      <c r="C150" s="8">
        <v>1</v>
      </c>
      <c r="D150" s="2">
        <v>2</v>
      </c>
      <c r="E150" s="2">
        <v>3</v>
      </c>
      <c r="F150" s="2">
        <v>4</v>
      </c>
      <c r="G150" s="2">
        <v>5</v>
      </c>
      <c r="H150" s="8">
        <v>6</v>
      </c>
      <c r="I150" s="2">
        <v>7</v>
      </c>
      <c r="J150" s="2">
        <v>8</v>
      </c>
      <c r="K150" s="2">
        <v>9</v>
      </c>
      <c r="L150" s="2">
        <v>10</v>
      </c>
      <c r="M150" s="8">
        <v>16</v>
      </c>
      <c r="N150" s="2">
        <v>17</v>
      </c>
      <c r="O150" s="2">
        <v>18</v>
      </c>
      <c r="P150" s="2">
        <v>19</v>
      </c>
      <c r="Q150" s="2">
        <v>20</v>
      </c>
      <c r="R150" s="8">
        <v>21</v>
      </c>
      <c r="S150" s="2">
        <v>22</v>
      </c>
      <c r="T150" s="2">
        <v>23</v>
      </c>
      <c r="U150" s="2">
        <v>24</v>
      </c>
      <c r="V150" s="2">
        <v>25</v>
      </c>
      <c r="W150" s="8">
        <v>26</v>
      </c>
      <c r="X150" s="2">
        <v>27</v>
      </c>
      <c r="Y150" s="2">
        <v>28</v>
      </c>
      <c r="Z150" s="2">
        <v>29</v>
      </c>
      <c r="AA150" s="2">
        <v>30</v>
      </c>
    </row>
    <row r="151" spans="1:27" x14ac:dyDescent="0.3">
      <c r="A151"/>
      <c r="C151" s="9" t="s">
        <v>10</v>
      </c>
      <c r="D151" s="9" t="s">
        <v>10</v>
      </c>
      <c r="E151" s="9" t="s">
        <v>10</v>
      </c>
      <c r="F151" s="9" t="s">
        <v>10</v>
      </c>
      <c r="G151" s="9" t="s">
        <v>10</v>
      </c>
      <c r="H151" s="9" t="s">
        <v>11</v>
      </c>
      <c r="I151" t="s">
        <v>11</v>
      </c>
      <c r="J151" s="9" t="s">
        <v>11</v>
      </c>
      <c r="K151" t="s">
        <v>11</v>
      </c>
      <c r="L151" s="9" t="s">
        <v>11</v>
      </c>
      <c r="M151" t="s">
        <v>29</v>
      </c>
      <c r="N151" s="9" t="s">
        <v>29</v>
      </c>
      <c r="O151" t="s">
        <v>29</v>
      </c>
      <c r="P151" s="9" t="s">
        <v>29</v>
      </c>
      <c r="Q151" t="s">
        <v>29</v>
      </c>
      <c r="R151" t="s">
        <v>13</v>
      </c>
      <c r="S151" s="9" t="s">
        <v>13</v>
      </c>
      <c r="T151" t="s">
        <v>13</v>
      </c>
      <c r="U151" s="9" t="s">
        <v>13</v>
      </c>
      <c r="V151" t="s">
        <v>13</v>
      </c>
      <c r="W151" t="s">
        <v>14</v>
      </c>
      <c r="X151" s="9" t="s">
        <v>14</v>
      </c>
      <c r="Y151" t="s">
        <v>14</v>
      </c>
      <c r="Z151" s="9" t="s">
        <v>14</v>
      </c>
      <c r="AA151" t="s">
        <v>14</v>
      </c>
    </row>
    <row r="152" spans="1:27" x14ac:dyDescent="0.3">
      <c r="A152" s="10">
        <v>43767</v>
      </c>
      <c r="C152" s="11" t="s">
        <v>15</v>
      </c>
      <c r="D152" s="12" t="s">
        <v>16</v>
      </c>
      <c r="E152" s="11" t="s">
        <v>17</v>
      </c>
      <c r="F152" s="11" t="s">
        <v>18</v>
      </c>
      <c r="G152" s="12" t="s">
        <v>19</v>
      </c>
      <c r="H152" s="11" t="s">
        <v>15</v>
      </c>
      <c r="I152" s="12" t="s">
        <v>16</v>
      </c>
      <c r="J152" s="11" t="s">
        <v>17</v>
      </c>
      <c r="K152" s="11" t="s">
        <v>18</v>
      </c>
      <c r="L152" s="12" t="s">
        <v>19</v>
      </c>
      <c r="M152" s="11" t="s">
        <v>15</v>
      </c>
      <c r="N152" s="12" t="s">
        <v>16</v>
      </c>
      <c r="O152" s="11" t="s">
        <v>17</v>
      </c>
      <c r="P152" s="11" t="s">
        <v>18</v>
      </c>
      <c r="Q152" s="12" t="s">
        <v>19</v>
      </c>
      <c r="R152" s="11" t="s">
        <v>15</v>
      </c>
      <c r="S152" s="12" t="s">
        <v>16</v>
      </c>
      <c r="T152" s="11" t="s">
        <v>17</v>
      </c>
      <c r="U152" s="11" t="s">
        <v>18</v>
      </c>
      <c r="V152" s="12" t="s">
        <v>19</v>
      </c>
      <c r="W152" s="11" t="s">
        <v>15</v>
      </c>
      <c r="X152" s="12" t="s">
        <v>16</v>
      </c>
      <c r="Y152" s="11" t="s">
        <v>17</v>
      </c>
      <c r="Z152" s="11" t="s">
        <v>18</v>
      </c>
      <c r="AA152" s="12" t="s">
        <v>19</v>
      </c>
    </row>
    <row r="153" spans="1:27" x14ac:dyDescent="0.3">
      <c r="A153" s="13" t="s">
        <v>45</v>
      </c>
      <c r="B153" t="s">
        <v>21</v>
      </c>
      <c r="C153" s="14"/>
      <c r="D153" s="14"/>
      <c r="E153" s="14"/>
      <c r="F153" s="14"/>
      <c r="G153" s="15"/>
      <c r="H153" s="15">
        <v>0</v>
      </c>
      <c r="I153" s="15"/>
      <c r="J153" s="15">
        <v>0</v>
      </c>
      <c r="K153" s="15">
        <v>0</v>
      </c>
      <c r="L153" s="15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5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0</v>
      </c>
      <c r="Z153" s="14">
        <v>0</v>
      </c>
      <c r="AA153" s="14">
        <v>0</v>
      </c>
    </row>
    <row r="154" spans="1:27" x14ac:dyDescent="0.3">
      <c r="A154" s="26"/>
      <c r="B154" t="s">
        <v>23</v>
      </c>
      <c r="C154" s="14"/>
      <c r="D154" s="14"/>
      <c r="E154" s="14"/>
      <c r="F154" s="14"/>
      <c r="G154" s="15"/>
      <c r="H154" s="15">
        <v>0</v>
      </c>
      <c r="I154" s="15"/>
      <c r="J154" s="15">
        <v>0</v>
      </c>
      <c r="K154" s="15">
        <v>0</v>
      </c>
      <c r="L154" s="15">
        <v>0</v>
      </c>
      <c r="M154" s="14">
        <v>0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5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0</v>
      </c>
      <c r="AA154" s="14">
        <v>0</v>
      </c>
    </row>
    <row r="155" spans="1:27" x14ac:dyDescent="0.3">
      <c r="A155" s="13"/>
      <c r="B155" t="s">
        <v>24</v>
      </c>
      <c r="C155" s="14"/>
      <c r="D155" s="14"/>
      <c r="E155" s="14"/>
      <c r="F155" s="14"/>
      <c r="G155" s="15"/>
      <c r="H155" s="15">
        <v>0</v>
      </c>
      <c r="I155" s="15"/>
      <c r="J155" s="15">
        <v>0</v>
      </c>
      <c r="K155" s="15">
        <v>0</v>
      </c>
      <c r="L155" s="15">
        <v>0</v>
      </c>
      <c r="M155" s="14">
        <v>0</v>
      </c>
      <c r="N155" s="14">
        <v>0</v>
      </c>
      <c r="O155" s="14">
        <v>0</v>
      </c>
      <c r="P155" s="14">
        <v>0</v>
      </c>
      <c r="Q155" s="14">
        <v>0</v>
      </c>
      <c r="R155" s="14">
        <v>0</v>
      </c>
      <c r="S155" s="14">
        <v>0</v>
      </c>
      <c r="T155" s="15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0</v>
      </c>
      <c r="AA155" s="14">
        <v>0</v>
      </c>
    </row>
    <row r="156" spans="1:27" x14ac:dyDescent="0.3">
      <c r="A156" s="13"/>
      <c r="B156" s="17" t="s">
        <v>25</v>
      </c>
      <c r="C156" s="18"/>
      <c r="D156" s="18"/>
      <c r="E156" s="18"/>
      <c r="F156" s="18"/>
      <c r="G156" s="18"/>
      <c r="H156" s="19">
        <v>0</v>
      </c>
      <c r="I156" s="19"/>
      <c r="J156" s="19">
        <v>0</v>
      </c>
      <c r="K156" s="19">
        <v>0</v>
      </c>
      <c r="L156" s="19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1">
        <v>0</v>
      </c>
      <c r="S156" s="21">
        <v>0</v>
      </c>
      <c r="T156" s="21">
        <v>0</v>
      </c>
      <c r="U156" s="21">
        <v>0</v>
      </c>
      <c r="V156" s="21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</row>
    <row r="157" spans="1:27" x14ac:dyDescent="0.3">
      <c r="A157" s="13"/>
      <c r="B157" t="s">
        <v>26</v>
      </c>
      <c r="C157" s="9"/>
      <c r="D157" s="9"/>
      <c r="E157" s="9"/>
      <c r="F157" s="9"/>
      <c r="G157" s="9"/>
      <c r="H157" s="9">
        <f t="shared" ref="H157" si="109">H156-H147</f>
        <v>0</v>
      </c>
      <c r="I157" s="9"/>
      <c r="J157" s="9">
        <f t="shared" ref="J157:AA157" si="110">J156-J147</f>
        <v>0</v>
      </c>
      <c r="K157" s="9">
        <f t="shared" si="110"/>
        <v>0</v>
      </c>
      <c r="L157" s="9">
        <f t="shared" si="110"/>
        <v>0</v>
      </c>
      <c r="M157" s="9">
        <f t="shared" si="110"/>
        <v>0</v>
      </c>
      <c r="N157" s="9">
        <f t="shared" si="110"/>
        <v>0</v>
      </c>
      <c r="O157" s="9">
        <f t="shared" si="110"/>
        <v>0</v>
      </c>
      <c r="P157" s="9">
        <f t="shared" si="110"/>
        <v>0</v>
      </c>
      <c r="Q157" s="9">
        <f t="shared" si="110"/>
        <v>0</v>
      </c>
      <c r="R157" s="9">
        <f t="shared" si="110"/>
        <v>0</v>
      </c>
      <c r="S157" s="9">
        <f t="shared" si="110"/>
        <v>0</v>
      </c>
      <c r="T157" s="9">
        <f t="shared" si="110"/>
        <v>0</v>
      </c>
      <c r="U157" s="9">
        <f t="shared" si="110"/>
        <v>0</v>
      </c>
      <c r="V157" s="9">
        <f t="shared" si="110"/>
        <v>0</v>
      </c>
      <c r="W157" s="9">
        <f t="shared" si="110"/>
        <v>0</v>
      </c>
      <c r="X157" s="9">
        <f t="shared" si="110"/>
        <v>0</v>
      </c>
      <c r="Y157" s="9">
        <f t="shared" si="110"/>
        <v>0</v>
      </c>
      <c r="Z157" s="9">
        <f t="shared" si="110"/>
        <v>0</v>
      </c>
      <c r="AA157" s="9">
        <f t="shared" si="110"/>
        <v>0</v>
      </c>
    </row>
    <row r="158" spans="1:27" x14ac:dyDescent="0.3">
      <c r="A158" s="23"/>
      <c r="B158" s="24" t="s">
        <v>27</v>
      </c>
      <c r="C158" s="25" t="e">
        <f>AVERAGE(C156:G156)</f>
        <v>#DIV/0!</v>
      </c>
      <c r="D158" s="25"/>
      <c r="E158" s="25"/>
      <c r="F158" s="25"/>
      <c r="G158" s="25"/>
      <c r="H158" s="25">
        <f t="shared" ref="H158" si="111">AVERAGE(H156:L156)</f>
        <v>0</v>
      </c>
      <c r="I158" s="25"/>
      <c r="J158" s="25"/>
      <c r="K158" s="25"/>
      <c r="L158" s="25"/>
      <c r="M158" s="25">
        <f t="shared" ref="M158" si="112">AVERAGE(M156:Q156)</f>
        <v>0</v>
      </c>
      <c r="N158" s="25"/>
      <c r="O158" s="25"/>
      <c r="P158" s="25"/>
      <c r="Q158" s="25"/>
      <c r="R158" s="25">
        <f t="shared" ref="R158" si="113">AVERAGE(R156:V156)</f>
        <v>0</v>
      </c>
      <c r="S158" s="25"/>
      <c r="T158" s="25"/>
      <c r="U158" s="25"/>
      <c r="V158" s="25"/>
      <c r="W158" s="25">
        <f t="shared" ref="W158" si="114">AVERAGE(W156:AA156)</f>
        <v>0</v>
      </c>
      <c r="X158" s="25"/>
      <c r="Y158" s="25"/>
      <c r="Z158" s="25"/>
      <c r="AA158" s="25"/>
    </row>
    <row r="159" spans="1:27" x14ac:dyDescent="0.3">
      <c r="A159" s="8"/>
      <c r="B159" s="2" t="s">
        <v>9</v>
      </c>
      <c r="C159" s="8">
        <v>1</v>
      </c>
      <c r="D159" s="2">
        <v>2</v>
      </c>
      <c r="E159" s="2">
        <v>3</v>
      </c>
      <c r="F159" s="2">
        <v>4</v>
      </c>
      <c r="G159" s="2">
        <v>5</v>
      </c>
      <c r="H159" s="8">
        <v>6</v>
      </c>
      <c r="I159" s="2">
        <v>7</v>
      </c>
      <c r="J159" s="2">
        <v>8</v>
      </c>
      <c r="K159" s="2">
        <v>9</v>
      </c>
      <c r="L159" s="2">
        <v>10</v>
      </c>
      <c r="M159" s="8">
        <v>16</v>
      </c>
      <c r="N159" s="2">
        <v>17</v>
      </c>
      <c r="O159" s="2">
        <v>18</v>
      </c>
      <c r="P159" s="2">
        <v>19</v>
      </c>
      <c r="Q159" s="2">
        <v>20</v>
      </c>
      <c r="R159" s="8">
        <v>21</v>
      </c>
      <c r="S159" s="2">
        <v>22</v>
      </c>
      <c r="T159" s="2">
        <v>23</v>
      </c>
      <c r="U159" s="2">
        <v>24</v>
      </c>
      <c r="V159" s="2">
        <v>25</v>
      </c>
      <c r="W159" s="8">
        <v>26</v>
      </c>
      <c r="X159" s="2">
        <v>27</v>
      </c>
      <c r="Y159" s="2">
        <v>28</v>
      </c>
      <c r="Z159" s="2">
        <v>29</v>
      </c>
      <c r="AA159" s="2">
        <v>30</v>
      </c>
    </row>
    <row r="160" spans="1:27" x14ac:dyDescent="0.3">
      <c r="A160"/>
      <c r="C160" s="9" t="s">
        <v>10</v>
      </c>
      <c r="D160" s="9" t="s">
        <v>10</v>
      </c>
      <c r="E160" s="9" t="s">
        <v>10</v>
      </c>
      <c r="F160" s="9" t="s">
        <v>10</v>
      </c>
      <c r="G160" s="9" t="s">
        <v>10</v>
      </c>
      <c r="H160" s="9" t="s">
        <v>11</v>
      </c>
      <c r="I160" t="s">
        <v>11</v>
      </c>
      <c r="J160" s="9" t="s">
        <v>11</v>
      </c>
      <c r="K160" t="s">
        <v>11</v>
      </c>
      <c r="L160" s="9" t="s">
        <v>11</v>
      </c>
      <c r="M160" t="s">
        <v>29</v>
      </c>
      <c r="N160" s="9" t="s">
        <v>29</v>
      </c>
      <c r="O160" t="s">
        <v>29</v>
      </c>
      <c r="P160" s="9" t="s">
        <v>29</v>
      </c>
      <c r="Q160" t="s">
        <v>29</v>
      </c>
      <c r="R160" t="s">
        <v>13</v>
      </c>
      <c r="S160" s="9" t="s">
        <v>13</v>
      </c>
      <c r="T160" t="s">
        <v>13</v>
      </c>
      <c r="U160" s="9" t="s">
        <v>13</v>
      </c>
      <c r="V160" t="s">
        <v>13</v>
      </c>
      <c r="W160" t="s">
        <v>14</v>
      </c>
      <c r="X160" s="9" t="s">
        <v>14</v>
      </c>
      <c r="Y160" t="s">
        <v>14</v>
      </c>
      <c r="Z160" s="9" t="s">
        <v>14</v>
      </c>
      <c r="AA160" t="s">
        <v>14</v>
      </c>
    </row>
    <row r="161" spans="1:27" x14ac:dyDescent="0.3">
      <c r="A161" s="10">
        <v>43774</v>
      </c>
      <c r="C161" s="11" t="s">
        <v>15</v>
      </c>
      <c r="D161" s="12" t="s">
        <v>16</v>
      </c>
      <c r="E161" s="11" t="s">
        <v>17</v>
      </c>
      <c r="F161" s="11" t="s">
        <v>18</v>
      </c>
      <c r="G161" s="12" t="s">
        <v>19</v>
      </c>
      <c r="H161" s="11" t="s">
        <v>15</v>
      </c>
      <c r="I161" s="12" t="s">
        <v>16</v>
      </c>
      <c r="J161" s="11" t="s">
        <v>17</v>
      </c>
      <c r="K161" s="11" t="s">
        <v>18</v>
      </c>
      <c r="L161" s="12" t="s">
        <v>19</v>
      </c>
      <c r="M161" s="11" t="s">
        <v>15</v>
      </c>
      <c r="N161" s="12" t="s">
        <v>16</v>
      </c>
      <c r="O161" s="11" t="s">
        <v>17</v>
      </c>
      <c r="P161" s="11" t="s">
        <v>18</v>
      </c>
      <c r="Q161" s="12" t="s">
        <v>19</v>
      </c>
      <c r="R161" s="11" t="s">
        <v>15</v>
      </c>
      <c r="S161" s="12" t="s">
        <v>16</v>
      </c>
      <c r="T161" s="11" t="s">
        <v>17</v>
      </c>
      <c r="U161" s="11" t="s">
        <v>18</v>
      </c>
      <c r="V161" s="12" t="s">
        <v>19</v>
      </c>
      <c r="W161" s="11" t="s">
        <v>15</v>
      </c>
      <c r="X161" s="12" t="s">
        <v>16</v>
      </c>
      <c r="Y161" s="11" t="s">
        <v>17</v>
      </c>
      <c r="Z161" s="11" t="s">
        <v>18</v>
      </c>
      <c r="AA161" s="12" t="s">
        <v>19</v>
      </c>
    </row>
    <row r="162" spans="1:27" x14ac:dyDescent="0.3">
      <c r="A162" s="13" t="s">
        <v>46</v>
      </c>
      <c r="B162" t="s">
        <v>21</v>
      </c>
      <c r="C162" s="14"/>
      <c r="D162" s="14"/>
      <c r="E162" s="14"/>
      <c r="F162" s="14"/>
      <c r="G162" s="15"/>
      <c r="H162" s="15">
        <v>0</v>
      </c>
      <c r="I162" s="15"/>
      <c r="J162" s="15">
        <v>0</v>
      </c>
      <c r="K162" s="15">
        <v>0</v>
      </c>
      <c r="L162" s="15">
        <v>0</v>
      </c>
      <c r="M162" s="14">
        <v>0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5">
        <v>0</v>
      </c>
      <c r="U162" s="14">
        <v>0</v>
      </c>
      <c r="V162" s="14">
        <v>0</v>
      </c>
      <c r="W162" s="14">
        <v>0</v>
      </c>
      <c r="X162" s="14">
        <v>0</v>
      </c>
      <c r="Y162" s="14">
        <v>0</v>
      </c>
      <c r="Z162" s="14">
        <v>0</v>
      </c>
      <c r="AA162" s="14">
        <v>0</v>
      </c>
    </row>
    <row r="163" spans="1:27" x14ac:dyDescent="0.3">
      <c r="A163" s="26"/>
      <c r="B163" t="s">
        <v>23</v>
      </c>
      <c r="C163" s="14"/>
      <c r="D163" s="14"/>
      <c r="E163" s="14"/>
      <c r="F163" s="14"/>
      <c r="G163" s="15"/>
      <c r="H163" s="15">
        <v>0</v>
      </c>
      <c r="I163" s="15"/>
      <c r="J163" s="15">
        <v>0</v>
      </c>
      <c r="K163" s="15">
        <v>0</v>
      </c>
      <c r="L163" s="15">
        <v>0</v>
      </c>
      <c r="M163" s="14">
        <v>0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5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</row>
    <row r="164" spans="1:27" x14ac:dyDescent="0.3">
      <c r="A164" s="13"/>
      <c r="B164" t="s">
        <v>24</v>
      </c>
      <c r="C164" s="14"/>
      <c r="D164" s="14"/>
      <c r="E164" s="14"/>
      <c r="F164" s="14"/>
      <c r="G164" s="15"/>
      <c r="H164" s="15">
        <v>0</v>
      </c>
      <c r="I164" s="15"/>
      <c r="J164" s="15">
        <v>0</v>
      </c>
      <c r="K164" s="15">
        <v>0</v>
      </c>
      <c r="L164" s="15">
        <v>0</v>
      </c>
      <c r="M164" s="14">
        <v>0</v>
      </c>
      <c r="N164" s="14">
        <v>0</v>
      </c>
      <c r="O164" s="14">
        <v>0</v>
      </c>
      <c r="P164" s="14">
        <v>0</v>
      </c>
      <c r="Q164" s="14">
        <v>0</v>
      </c>
      <c r="R164" s="14">
        <v>0</v>
      </c>
      <c r="S164" s="14">
        <v>0</v>
      </c>
      <c r="T164" s="15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</row>
    <row r="165" spans="1:27" x14ac:dyDescent="0.3">
      <c r="A165" s="13"/>
      <c r="B165" s="17" t="s">
        <v>25</v>
      </c>
      <c r="C165" s="18"/>
      <c r="D165" s="18"/>
      <c r="E165" s="18"/>
      <c r="F165" s="18"/>
      <c r="G165" s="18"/>
      <c r="H165" s="19">
        <v>0</v>
      </c>
      <c r="I165" s="19"/>
      <c r="J165" s="19">
        <v>0</v>
      </c>
      <c r="K165" s="19">
        <v>0</v>
      </c>
      <c r="L165" s="19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1">
        <v>0</v>
      </c>
      <c r="S165" s="21">
        <v>0</v>
      </c>
      <c r="T165" s="21">
        <v>0</v>
      </c>
      <c r="U165" s="21">
        <v>0</v>
      </c>
      <c r="V165" s="21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</row>
    <row r="166" spans="1:27" x14ac:dyDescent="0.3">
      <c r="A166" s="13"/>
      <c r="B166" t="s">
        <v>26</v>
      </c>
      <c r="C166" s="9"/>
      <c r="D166" s="9"/>
      <c r="E166" s="9"/>
      <c r="F166" s="9"/>
      <c r="G166" s="9"/>
      <c r="H166" s="9">
        <f t="shared" ref="H166" si="115">H165-H156</f>
        <v>0</v>
      </c>
      <c r="I166" s="9"/>
      <c r="J166" s="9">
        <f t="shared" ref="J166:AA166" si="116">J165-J156</f>
        <v>0</v>
      </c>
      <c r="K166" s="9">
        <f t="shared" si="116"/>
        <v>0</v>
      </c>
      <c r="L166" s="9">
        <f t="shared" si="116"/>
        <v>0</v>
      </c>
      <c r="M166" s="9">
        <f t="shared" si="116"/>
        <v>0</v>
      </c>
      <c r="N166" s="9">
        <f t="shared" si="116"/>
        <v>0</v>
      </c>
      <c r="O166" s="9">
        <f t="shared" si="116"/>
        <v>0</v>
      </c>
      <c r="P166" s="9">
        <f t="shared" si="116"/>
        <v>0</v>
      </c>
      <c r="Q166" s="9">
        <f t="shared" si="116"/>
        <v>0</v>
      </c>
      <c r="R166" s="9">
        <f t="shared" si="116"/>
        <v>0</v>
      </c>
      <c r="S166" s="9">
        <f t="shared" si="116"/>
        <v>0</v>
      </c>
      <c r="T166" s="9">
        <f t="shared" si="116"/>
        <v>0</v>
      </c>
      <c r="U166" s="9">
        <f t="shared" si="116"/>
        <v>0</v>
      </c>
      <c r="V166" s="9">
        <f t="shared" si="116"/>
        <v>0</v>
      </c>
      <c r="W166" s="9">
        <f t="shared" si="116"/>
        <v>0</v>
      </c>
      <c r="X166" s="9">
        <f t="shared" si="116"/>
        <v>0</v>
      </c>
      <c r="Y166" s="9">
        <f t="shared" si="116"/>
        <v>0</v>
      </c>
      <c r="Z166" s="9">
        <f t="shared" si="116"/>
        <v>0</v>
      </c>
      <c r="AA166" s="9">
        <f t="shared" si="116"/>
        <v>0</v>
      </c>
    </row>
    <row r="167" spans="1:27" x14ac:dyDescent="0.3">
      <c r="A167" s="23"/>
      <c r="B167" s="24" t="s">
        <v>27</v>
      </c>
      <c r="C167" s="25" t="e">
        <f>AVERAGE(C165:G165)</f>
        <v>#DIV/0!</v>
      </c>
      <c r="D167" s="25"/>
      <c r="E167" s="25"/>
      <c r="F167" s="25"/>
      <c r="G167" s="25"/>
      <c r="H167" s="25">
        <f t="shared" ref="H167" si="117">AVERAGE(H165:L165)</f>
        <v>0</v>
      </c>
      <c r="I167" s="25"/>
      <c r="J167" s="25"/>
      <c r="K167" s="25"/>
      <c r="L167" s="25"/>
      <c r="M167" s="25">
        <f t="shared" ref="M167" si="118">AVERAGE(M165:Q165)</f>
        <v>0</v>
      </c>
      <c r="N167" s="25"/>
      <c r="O167" s="25"/>
      <c r="P167" s="25"/>
      <c r="Q167" s="25"/>
      <c r="R167" s="25">
        <f t="shared" ref="R167" si="119">AVERAGE(R165:V165)</f>
        <v>0</v>
      </c>
      <c r="S167" s="25"/>
      <c r="T167" s="25"/>
      <c r="U167" s="25"/>
      <c r="V167" s="25"/>
      <c r="W167" s="25">
        <f t="shared" ref="W167" si="120">AVERAGE(W165:AA165)</f>
        <v>0</v>
      </c>
      <c r="X167" s="25"/>
      <c r="Y167" s="25"/>
      <c r="Z167" s="25"/>
      <c r="AA167" s="25"/>
    </row>
    <row r="168" spans="1:27" x14ac:dyDescent="0.3">
      <c r="A168" s="8"/>
      <c r="B168" s="2" t="s">
        <v>9</v>
      </c>
      <c r="C168" s="8">
        <v>1</v>
      </c>
      <c r="D168" s="2">
        <v>2</v>
      </c>
      <c r="E168" s="2">
        <v>3</v>
      </c>
      <c r="F168" s="2">
        <v>4</v>
      </c>
      <c r="G168" s="2">
        <v>5</v>
      </c>
      <c r="H168" s="8">
        <v>6</v>
      </c>
      <c r="I168" s="2">
        <v>7</v>
      </c>
      <c r="J168" s="2">
        <v>8</v>
      </c>
      <c r="K168" s="2">
        <v>9</v>
      </c>
      <c r="L168" s="2">
        <v>10</v>
      </c>
      <c r="M168" s="8">
        <v>16</v>
      </c>
      <c r="N168" s="2">
        <v>17</v>
      </c>
      <c r="O168" s="2">
        <v>18</v>
      </c>
      <c r="P168" s="2">
        <v>19</v>
      </c>
      <c r="Q168" s="2">
        <v>20</v>
      </c>
      <c r="R168" s="8">
        <v>21</v>
      </c>
      <c r="S168" s="2">
        <v>22</v>
      </c>
      <c r="T168" s="2">
        <v>23</v>
      </c>
      <c r="U168" s="2">
        <v>24</v>
      </c>
      <c r="V168" s="2">
        <v>25</v>
      </c>
      <c r="W168" s="8">
        <v>26</v>
      </c>
      <c r="X168" s="2">
        <v>27</v>
      </c>
      <c r="Y168" s="2">
        <v>28</v>
      </c>
      <c r="Z168" s="2">
        <v>29</v>
      </c>
      <c r="AA168" s="2">
        <v>30</v>
      </c>
    </row>
    <row r="169" spans="1:27" x14ac:dyDescent="0.3">
      <c r="A169"/>
      <c r="C169" s="9" t="s">
        <v>10</v>
      </c>
      <c r="D169" s="9" t="s">
        <v>10</v>
      </c>
      <c r="E169" s="9" t="s">
        <v>10</v>
      </c>
      <c r="F169" s="9" t="s">
        <v>10</v>
      </c>
      <c r="G169" s="9" t="s">
        <v>10</v>
      </c>
      <c r="H169" s="9" t="s">
        <v>11</v>
      </c>
      <c r="I169" t="s">
        <v>11</v>
      </c>
      <c r="J169" s="9" t="s">
        <v>11</v>
      </c>
      <c r="K169" t="s">
        <v>11</v>
      </c>
      <c r="L169" s="9" t="s">
        <v>11</v>
      </c>
      <c r="M169" t="s">
        <v>29</v>
      </c>
      <c r="N169" s="9" t="s">
        <v>29</v>
      </c>
      <c r="O169" t="s">
        <v>29</v>
      </c>
      <c r="P169" s="9" t="s">
        <v>29</v>
      </c>
      <c r="Q169" t="s">
        <v>29</v>
      </c>
      <c r="R169" t="s">
        <v>13</v>
      </c>
      <c r="S169" s="9" t="s">
        <v>13</v>
      </c>
      <c r="T169" t="s">
        <v>13</v>
      </c>
      <c r="U169" s="9" t="s">
        <v>13</v>
      </c>
      <c r="V169" t="s">
        <v>13</v>
      </c>
      <c r="W169" t="s">
        <v>14</v>
      </c>
      <c r="X169" s="9" t="s">
        <v>14</v>
      </c>
      <c r="Y169" t="s">
        <v>14</v>
      </c>
      <c r="Z169" s="9" t="s">
        <v>14</v>
      </c>
      <c r="AA169" t="s">
        <v>14</v>
      </c>
    </row>
    <row r="170" spans="1:27" x14ac:dyDescent="0.3">
      <c r="A170" s="10">
        <v>43781</v>
      </c>
      <c r="C170" s="11" t="s">
        <v>15</v>
      </c>
      <c r="D170" s="12" t="s">
        <v>16</v>
      </c>
      <c r="E170" s="11" t="s">
        <v>17</v>
      </c>
      <c r="F170" s="11" t="s">
        <v>18</v>
      </c>
      <c r="G170" s="12" t="s">
        <v>19</v>
      </c>
      <c r="H170" s="11" t="s">
        <v>15</v>
      </c>
      <c r="I170" s="12" t="s">
        <v>16</v>
      </c>
      <c r="J170" s="11" t="s">
        <v>17</v>
      </c>
      <c r="K170" s="11" t="s">
        <v>18</v>
      </c>
      <c r="L170" s="12" t="s">
        <v>19</v>
      </c>
      <c r="M170" s="11" t="s">
        <v>15</v>
      </c>
      <c r="N170" s="12" t="s">
        <v>16</v>
      </c>
      <c r="O170" s="11" t="s">
        <v>17</v>
      </c>
      <c r="P170" s="11" t="s">
        <v>18</v>
      </c>
      <c r="Q170" s="12" t="s">
        <v>19</v>
      </c>
      <c r="R170" s="11" t="s">
        <v>15</v>
      </c>
      <c r="S170" s="12" t="s">
        <v>16</v>
      </c>
      <c r="T170" s="11" t="s">
        <v>17</v>
      </c>
      <c r="U170" s="11" t="s">
        <v>18</v>
      </c>
      <c r="V170" s="12" t="s">
        <v>19</v>
      </c>
      <c r="W170" s="11" t="s">
        <v>15</v>
      </c>
      <c r="X170" s="12" t="s">
        <v>16</v>
      </c>
      <c r="Y170" s="11" t="s">
        <v>17</v>
      </c>
      <c r="Z170" s="11" t="s">
        <v>18</v>
      </c>
      <c r="AA170" s="12" t="s">
        <v>19</v>
      </c>
    </row>
    <row r="171" spans="1:27" x14ac:dyDescent="0.3">
      <c r="A171" s="13" t="s">
        <v>47</v>
      </c>
      <c r="B171" t="s">
        <v>21</v>
      </c>
      <c r="C171" s="14"/>
      <c r="D171" s="14"/>
      <c r="E171" s="14"/>
      <c r="F171" s="14"/>
      <c r="G171" s="15"/>
      <c r="H171" s="15">
        <v>0</v>
      </c>
      <c r="I171" s="15"/>
      <c r="J171" s="15">
        <v>0</v>
      </c>
      <c r="K171" s="15">
        <v>0</v>
      </c>
      <c r="L171" s="15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5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</row>
    <row r="172" spans="1:27" x14ac:dyDescent="0.3">
      <c r="A172" s="26"/>
      <c r="B172" t="s">
        <v>23</v>
      </c>
      <c r="C172" s="14"/>
      <c r="D172" s="14"/>
      <c r="E172" s="14"/>
      <c r="F172" s="14"/>
      <c r="G172" s="15"/>
      <c r="H172" s="15">
        <v>0</v>
      </c>
      <c r="I172" s="15"/>
      <c r="J172" s="15">
        <v>0</v>
      </c>
      <c r="K172" s="15">
        <v>0</v>
      </c>
      <c r="L172" s="15">
        <v>0</v>
      </c>
      <c r="M172" s="14">
        <v>0</v>
      </c>
      <c r="N172" s="14">
        <v>0</v>
      </c>
      <c r="O172" s="14">
        <v>0</v>
      </c>
      <c r="P172" s="14">
        <v>0</v>
      </c>
      <c r="Q172" s="14">
        <v>0</v>
      </c>
      <c r="R172" s="14">
        <v>0</v>
      </c>
      <c r="S172" s="14">
        <v>0</v>
      </c>
      <c r="T172" s="15">
        <v>0</v>
      </c>
      <c r="U172" s="14">
        <v>0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0</v>
      </c>
    </row>
    <row r="173" spans="1:27" x14ac:dyDescent="0.3">
      <c r="A173" s="13"/>
      <c r="B173" t="s">
        <v>24</v>
      </c>
      <c r="C173" s="14"/>
      <c r="D173" s="14"/>
      <c r="E173" s="14"/>
      <c r="F173" s="14"/>
      <c r="G173" s="15"/>
      <c r="H173" s="15">
        <v>0</v>
      </c>
      <c r="I173" s="15"/>
      <c r="J173" s="15">
        <v>0</v>
      </c>
      <c r="K173" s="15">
        <v>0</v>
      </c>
      <c r="L173" s="15">
        <v>0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5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0</v>
      </c>
    </row>
    <row r="174" spans="1:27" x14ac:dyDescent="0.3">
      <c r="A174" s="13"/>
      <c r="B174" s="17" t="s">
        <v>25</v>
      </c>
      <c r="C174" s="18"/>
      <c r="D174" s="18"/>
      <c r="E174" s="18"/>
      <c r="F174" s="18"/>
      <c r="G174" s="18"/>
      <c r="H174" s="19">
        <v>0</v>
      </c>
      <c r="I174" s="19"/>
      <c r="J174" s="19">
        <v>0</v>
      </c>
      <c r="K174" s="19">
        <v>0</v>
      </c>
      <c r="L174" s="19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1">
        <v>0</v>
      </c>
      <c r="S174" s="21">
        <v>0</v>
      </c>
      <c r="T174" s="21">
        <v>0</v>
      </c>
      <c r="U174" s="21">
        <v>0</v>
      </c>
      <c r="V174" s="21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</row>
    <row r="175" spans="1:27" x14ac:dyDescent="0.3">
      <c r="A175" s="13"/>
      <c r="B175" t="s">
        <v>26</v>
      </c>
      <c r="C175" s="9"/>
      <c r="D175" s="9"/>
      <c r="E175" s="9"/>
      <c r="F175" s="9"/>
      <c r="G175" s="9"/>
      <c r="H175" s="9">
        <f t="shared" ref="H175" si="121">H174-H165</f>
        <v>0</v>
      </c>
      <c r="I175" s="9"/>
      <c r="J175" s="9">
        <f t="shared" ref="J175:AA175" si="122">J174-J165</f>
        <v>0</v>
      </c>
      <c r="K175" s="9">
        <f t="shared" si="122"/>
        <v>0</v>
      </c>
      <c r="L175" s="9">
        <f t="shared" si="122"/>
        <v>0</v>
      </c>
      <c r="M175" s="9">
        <f t="shared" si="122"/>
        <v>0</v>
      </c>
      <c r="N175" s="9">
        <f t="shared" si="122"/>
        <v>0</v>
      </c>
      <c r="O175" s="9">
        <f t="shared" si="122"/>
        <v>0</v>
      </c>
      <c r="P175" s="9">
        <f t="shared" si="122"/>
        <v>0</v>
      </c>
      <c r="Q175" s="9">
        <f t="shared" si="122"/>
        <v>0</v>
      </c>
      <c r="R175" s="9">
        <f t="shared" si="122"/>
        <v>0</v>
      </c>
      <c r="S175" s="9">
        <f t="shared" si="122"/>
        <v>0</v>
      </c>
      <c r="T175" s="9">
        <f t="shared" si="122"/>
        <v>0</v>
      </c>
      <c r="U175" s="9">
        <f t="shared" si="122"/>
        <v>0</v>
      </c>
      <c r="V175" s="9">
        <f t="shared" si="122"/>
        <v>0</v>
      </c>
      <c r="W175" s="9">
        <f t="shared" si="122"/>
        <v>0</v>
      </c>
      <c r="X175" s="9">
        <f t="shared" si="122"/>
        <v>0</v>
      </c>
      <c r="Y175" s="9">
        <f t="shared" si="122"/>
        <v>0</v>
      </c>
      <c r="Z175" s="9">
        <f t="shared" si="122"/>
        <v>0</v>
      </c>
      <c r="AA175" s="9">
        <f t="shared" si="122"/>
        <v>0</v>
      </c>
    </row>
    <row r="176" spans="1:27" x14ac:dyDescent="0.3">
      <c r="A176" s="23"/>
      <c r="B176" s="24" t="s">
        <v>27</v>
      </c>
      <c r="C176" s="25" t="e">
        <f>AVERAGE(C174:G174)</f>
        <v>#DIV/0!</v>
      </c>
      <c r="D176" s="25"/>
      <c r="E176" s="25"/>
      <c r="F176" s="25"/>
      <c r="G176" s="25"/>
      <c r="H176" s="25">
        <f t="shared" ref="H176" si="123">AVERAGE(H174:L174)</f>
        <v>0</v>
      </c>
      <c r="I176" s="25"/>
      <c r="J176" s="25"/>
      <c r="K176" s="25"/>
      <c r="L176" s="25"/>
      <c r="M176" s="25">
        <f t="shared" ref="M176" si="124">AVERAGE(M174:Q174)</f>
        <v>0</v>
      </c>
      <c r="N176" s="25"/>
      <c r="O176" s="25"/>
      <c r="P176" s="25"/>
      <c r="Q176" s="25"/>
      <c r="R176" s="25">
        <f t="shared" ref="R176" si="125">AVERAGE(R174:V174)</f>
        <v>0</v>
      </c>
      <c r="S176" s="25"/>
      <c r="T176" s="25"/>
      <c r="U176" s="25"/>
      <c r="V176" s="25"/>
      <c r="W176" s="25">
        <f t="shared" ref="W176" si="126">AVERAGE(W174:AA174)</f>
        <v>0</v>
      </c>
      <c r="X176" s="25"/>
      <c r="Y176" s="25"/>
      <c r="Z176" s="25"/>
      <c r="AA176" s="25"/>
    </row>
    <row r="177" spans="1:27" x14ac:dyDescent="0.3">
      <c r="A177" s="8"/>
      <c r="B177" s="2" t="s">
        <v>9</v>
      </c>
      <c r="C177" s="8">
        <v>1</v>
      </c>
      <c r="D177" s="2">
        <v>2</v>
      </c>
      <c r="E177" s="2">
        <v>3</v>
      </c>
      <c r="F177" s="2">
        <v>4</v>
      </c>
      <c r="G177" s="2">
        <v>5</v>
      </c>
      <c r="H177" s="8">
        <v>6</v>
      </c>
      <c r="I177" s="2">
        <v>7</v>
      </c>
      <c r="J177" s="2">
        <v>8</v>
      </c>
      <c r="K177" s="2">
        <v>9</v>
      </c>
      <c r="L177" s="2">
        <v>10</v>
      </c>
      <c r="M177" s="8">
        <v>16</v>
      </c>
      <c r="N177" s="2">
        <v>17</v>
      </c>
      <c r="O177" s="2">
        <v>18</v>
      </c>
      <c r="P177" s="2">
        <v>19</v>
      </c>
      <c r="Q177" s="2">
        <v>20</v>
      </c>
      <c r="R177" s="8">
        <v>21</v>
      </c>
      <c r="S177" s="2">
        <v>22</v>
      </c>
      <c r="T177" s="2">
        <v>23</v>
      </c>
      <c r="U177" s="2">
        <v>24</v>
      </c>
      <c r="V177" s="2">
        <v>25</v>
      </c>
      <c r="W177" s="8">
        <v>26</v>
      </c>
      <c r="X177" s="2">
        <v>27</v>
      </c>
      <c r="Y177" s="2">
        <v>28</v>
      </c>
      <c r="Z177" s="2">
        <v>29</v>
      </c>
      <c r="AA177" s="2">
        <v>30</v>
      </c>
    </row>
    <row r="178" spans="1:27" x14ac:dyDescent="0.3">
      <c r="A178"/>
      <c r="C178" s="9" t="s">
        <v>10</v>
      </c>
      <c r="D178" s="9" t="s">
        <v>10</v>
      </c>
      <c r="E178" s="9" t="s">
        <v>10</v>
      </c>
      <c r="F178" s="9" t="s">
        <v>10</v>
      </c>
      <c r="G178" s="9" t="s">
        <v>10</v>
      </c>
      <c r="H178" s="9" t="s">
        <v>11</v>
      </c>
      <c r="I178" t="s">
        <v>11</v>
      </c>
      <c r="J178" s="9" t="s">
        <v>11</v>
      </c>
      <c r="K178" t="s">
        <v>11</v>
      </c>
      <c r="L178" s="9" t="s">
        <v>11</v>
      </c>
      <c r="M178" t="s">
        <v>12</v>
      </c>
      <c r="N178" s="9" t="s">
        <v>12</v>
      </c>
      <c r="O178" t="s">
        <v>12</v>
      </c>
      <c r="P178" s="9" t="s">
        <v>12</v>
      </c>
      <c r="Q178" t="s">
        <v>12</v>
      </c>
      <c r="R178" t="s">
        <v>13</v>
      </c>
      <c r="S178" s="9" t="s">
        <v>13</v>
      </c>
      <c r="T178" t="s">
        <v>13</v>
      </c>
      <c r="U178" s="9" t="s">
        <v>13</v>
      </c>
      <c r="V178" t="s">
        <v>13</v>
      </c>
      <c r="W178" t="s">
        <v>14</v>
      </c>
      <c r="X178" s="9" t="s">
        <v>14</v>
      </c>
      <c r="Y178" t="s">
        <v>14</v>
      </c>
      <c r="Z178" s="9" t="s">
        <v>14</v>
      </c>
      <c r="AA178" t="s">
        <v>14</v>
      </c>
    </row>
    <row r="179" spans="1:27" x14ac:dyDescent="0.3">
      <c r="A179" s="10">
        <v>43788</v>
      </c>
      <c r="C179" s="11" t="s">
        <v>15</v>
      </c>
      <c r="D179" s="12" t="s">
        <v>16</v>
      </c>
      <c r="E179" s="11" t="s">
        <v>17</v>
      </c>
      <c r="F179" s="11" t="s">
        <v>18</v>
      </c>
      <c r="G179" s="12" t="s">
        <v>19</v>
      </c>
      <c r="H179" s="11" t="s">
        <v>15</v>
      </c>
      <c r="I179" s="12" t="s">
        <v>16</v>
      </c>
      <c r="J179" s="11" t="s">
        <v>17</v>
      </c>
      <c r="K179" s="11" t="s">
        <v>18</v>
      </c>
      <c r="L179" s="12" t="s">
        <v>19</v>
      </c>
      <c r="M179" s="11" t="s">
        <v>15</v>
      </c>
      <c r="N179" s="12" t="s">
        <v>16</v>
      </c>
      <c r="O179" s="11" t="s">
        <v>17</v>
      </c>
      <c r="P179" s="11" t="s">
        <v>18</v>
      </c>
      <c r="Q179" s="12" t="s">
        <v>19</v>
      </c>
      <c r="R179" s="11" t="s">
        <v>15</v>
      </c>
      <c r="S179" s="12" t="s">
        <v>16</v>
      </c>
      <c r="T179" s="11" t="s">
        <v>17</v>
      </c>
      <c r="U179" s="11" t="s">
        <v>18</v>
      </c>
      <c r="V179" s="12" t="s">
        <v>19</v>
      </c>
      <c r="W179" s="11" t="s">
        <v>15</v>
      </c>
      <c r="X179" s="12" t="s">
        <v>16</v>
      </c>
      <c r="Y179" s="11" t="s">
        <v>17</v>
      </c>
      <c r="Z179" s="11" t="s">
        <v>18</v>
      </c>
      <c r="AA179" s="12" t="s">
        <v>19</v>
      </c>
    </row>
    <row r="180" spans="1:27" x14ac:dyDescent="0.3">
      <c r="A180" s="13" t="s">
        <v>48</v>
      </c>
      <c r="B180" t="s">
        <v>21</v>
      </c>
      <c r="C180" s="14"/>
      <c r="D180" s="14"/>
      <c r="E180" s="14"/>
      <c r="F180" s="14"/>
      <c r="G180" s="15"/>
      <c r="H180" s="15">
        <v>0</v>
      </c>
      <c r="I180" s="15"/>
      <c r="J180" s="15">
        <v>0</v>
      </c>
      <c r="K180" s="15">
        <v>0</v>
      </c>
      <c r="L180" s="15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5">
        <v>0</v>
      </c>
      <c r="U180" s="14">
        <v>0</v>
      </c>
      <c r="V180" s="14">
        <v>0</v>
      </c>
      <c r="W180" s="14">
        <v>0</v>
      </c>
      <c r="X180" s="14">
        <v>0</v>
      </c>
      <c r="Y180" s="14">
        <v>0</v>
      </c>
      <c r="Z180" s="14">
        <v>0</v>
      </c>
      <c r="AA180" s="14">
        <v>0</v>
      </c>
    </row>
    <row r="181" spans="1:27" x14ac:dyDescent="0.3">
      <c r="A181" s="26"/>
      <c r="B181" t="s">
        <v>23</v>
      </c>
      <c r="C181" s="14"/>
      <c r="D181" s="14"/>
      <c r="E181" s="14"/>
      <c r="F181" s="14"/>
      <c r="G181" s="15"/>
      <c r="H181" s="15">
        <v>0</v>
      </c>
      <c r="I181" s="15"/>
      <c r="J181" s="15">
        <v>0</v>
      </c>
      <c r="K181" s="15">
        <v>0</v>
      </c>
      <c r="L181" s="15">
        <v>0</v>
      </c>
      <c r="M181" s="14">
        <v>0</v>
      </c>
      <c r="N181" s="14">
        <v>0</v>
      </c>
      <c r="O181" s="14">
        <v>0</v>
      </c>
      <c r="P181" s="14">
        <v>0</v>
      </c>
      <c r="Q181" s="14">
        <v>0</v>
      </c>
      <c r="R181" s="14">
        <v>0</v>
      </c>
      <c r="S181" s="14">
        <v>0</v>
      </c>
      <c r="T181" s="15">
        <v>0</v>
      </c>
      <c r="U181" s="14">
        <v>0</v>
      </c>
      <c r="V181" s="14">
        <v>0</v>
      </c>
      <c r="W181" s="14">
        <v>0</v>
      </c>
      <c r="X181" s="14">
        <v>0</v>
      </c>
      <c r="Y181" s="14">
        <v>0</v>
      </c>
      <c r="Z181" s="14">
        <v>0</v>
      </c>
      <c r="AA181" s="14">
        <v>0</v>
      </c>
    </row>
    <row r="182" spans="1:27" x14ac:dyDescent="0.3">
      <c r="A182" s="13"/>
      <c r="B182" t="s">
        <v>24</v>
      </c>
      <c r="C182" s="14"/>
      <c r="D182" s="14"/>
      <c r="E182" s="14"/>
      <c r="F182" s="14"/>
      <c r="G182" s="15"/>
      <c r="H182" s="15">
        <v>0</v>
      </c>
      <c r="I182" s="15"/>
      <c r="J182" s="15">
        <v>0</v>
      </c>
      <c r="K182" s="15">
        <v>0</v>
      </c>
      <c r="L182" s="15">
        <v>0</v>
      </c>
      <c r="M182" s="14">
        <v>0</v>
      </c>
      <c r="N182" s="14">
        <v>0</v>
      </c>
      <c r="O182" s="14">
        <v>0</v>
      </c>
      <c r="P182" s="14">
        <v>0</v>
      </c>
      <c r="Q182" s="14">
        <v>0</v>
      </c>
      <c r="R182" s="14">
        <v>0</v>
      </c>
      <c r="S182" s="14">
        <v>0</v>
      </c>
      <c r="T182" s="15">
        <v>0</v>
      </c>
      <c r="U182" s="14">
        <v>0</v>
      </c>
      <c r="V182" s="14">
        <v>0</v>
      </c>
      <c r="W182" s="14">
        <v>0</v>
      </c>
      <c r="X182" s="14">
        <v>0</v>
      </c>
      <c r="Y182" s="14">
        <v>0</v>
      </c>
      <c r="Z182" s="14">
        <v>0</v>
      </c>
      <c r="AA182" s="14">
        <v>0</v>
      </c>
    </row>
    <row r="183" spans="1:27" x14ac:dyDescent="0.3">
      <c r="A183" s="13"/>
      <c r="B183" s="17" t="s">
        <v>25</v>
      </c>
      <c r="C183" s="18"/>
      <c r="D183" s="18"/>
      <c r="E183" s="18"/>
      <c r="F183" s="18"/>
      <c r="G183" s="18"/>
      <c r="H183" s="19">
        <v>0</v>
      </c>
      <c r="I183" s="19"/>
      <c r="J183" s="19">
        <v>0</v>
      </c>
      <c r="K183" s="19">
        <v>0</v>
      </c>
      <c r="L183" s="19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1">
        <v>0</v>
      </c>
      <c r="S183" s="21">
        <v>0</v>
      </c>
      <c r="T183" s="21">
        <v>0</v>
      </c>
      <c r="U183" s="21">
        <v>0</v>
      </c>
      <c r="V183" s="21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</row>
    <row r="184" spans="1:27" x14ac:dyDescent="0.3">
      <c r="A184" s="13"/>
      <c r="B184" t="s">
        <v>26</v>
      </c>
      <c r="C184" s="9"/>
      <c r="D184" s="9"/>
      <c r="E184" s="9"/>
      <c r="F184" s="9"/>
      <c r="G184" s="9"/>
      <c r="H184" s="9">
        <f t="shared" ref="H184" si="127">H183-H174</f>
        <v>0</v>
      </c>
      <c r="I184" s="9"/>
      <c r="J184" s="9">
        <f t="shared" ref="J184:AA184" si="128">J183-J174</f>
        <v>0</v>
      </c>
      <c r="K184" s="9">
        <f t="shared" si="128"/>
        <v>0</v>
      </c>
      <c r="L184" s="9">
        <f t="shared" si="128"/>
        <v>0</v>
      </c>
      <c r="M184" s="9">
        <f t="shared" si="128"/>
        <v>0</v>
      </c>
      <c r="N184" s="9">
        <f t="shared" si="128"/>
        <v>0</v>
      </c>
      <c r="O184" s="9">
        <f t="shared" si="128"/>
        <v>0</v>
      </c>
      <c r="P184" s="9">
        <f t="shared" si="128"/>
        <v>0</v>
      </c>
      <c r="Q184" s="9">
        <f t="shared" si="128"/>
        <v>0</v>
      </c>
      <c r="R184" s="9">
        <f t="shared" si="128"/>
        <v>0</v>
      </c>
      <c r="S184" s="9">
        <f t="shared" si="128"/>
        <v>0</v>
      </c>
      <c r="T184" s="9">
        <f t="shared" si="128"/>
        <v>0</v>
      </c>
      <c r="U184" s="9">
        <f t="shared" si="128"/>
        <v>0</v>
      </c>
      <c r="V184" s="9">
        <f t="shared" si="128"/>
        <v>0</v>
      </c>
      <c r="W184" s="9">
        <f t="shared" si="128"/>
        <v>0</v>
      </c>
      <c r="X184" s="9">
        <f t="shared" si="128"/>
        <v>0</v>
      </c>
      <c r="Y184" s="9">
        <f t="shared" si="128"/>
        <v>0</v>
      </c>
      <c r="Z184" s="9">
        <f t="shared" si="128"/>
        <v>0</v>
      </c>
      <c r="AA184" s="9">
        <f t="shared" si="128"/>
        <v>0</v>
      </c>
    </row>
    <row r="185" spans="1:27" x14ac:dyDescent="0.3">
      <c r="A185" s="23"/>
      <c r="B185" s="24" t="s">
        <v>27</v>
      </c>
      <c r="C185" s="25" t="e">
        <f>AVERAGE(C183:G183)</f>
        <v>#DIV/0!</v>
      </c>
      <c r="D185" s="25"/>
      <c r="E185" s="25"/>
      <c r="F185" s="25"/>
      <c r="G185" s="25"/>
      <c r="H185" s="25">
        <f t="shared" ref="H185" si="129">AVERAGE(H183:L183)</f>
        <v>0</v>
      </c>
      <c r="I185" s="25"/>
      <c r="J185" s="25"/>
      <c r="K185" s="25"/>
      <c r="L185" s="25"/>
      <c r="M185" s="25">
        <f t="shared" ref="M185" si="130">AVERAGE(M183:Q183)</f>
        <v>0</v>
      </c>
      <c r="N185" s="25"/>
      <c r="O185" s="25"/>
      <c r="P185" s="25"/>
      <c r="Q185" s="25"/>
      <c r="R185" s="25">
        <f t="shared" ref="R185" si="131">AVERAGE(R183:V183)</f>
        <v>0</v>
      </c>
      <c r="S185" s="25"/>
      <c r="T185" s="25"/>
      <c r="U185" s="25"/>
      <c r="V185" s="25"/>
      <c r="W185" s="25">
        <f t="shared" ref="W185" si="132">AVERAGE(W183:AA183)</f>
        <v>0</v>
      </c>
      <c r="X185" s="25"/>
      <c r="Y185" s="25"/>
      <c r="Z185" s="25"/>
      <c r="AA185" s="25"/>
    </row>
    <row r="186" spans="1:27" x14ac:dyDescent="0.3">
      <c r="A186" s="8"/>
      <c r="B186" s="2" t="s">
        <v>9</v>
      </c>
      <c r="C186" s="8">
        <v>1</v>
      </c>
      <c r="D186" s="2">
        <v>2</v>
      </c>
      <c r="E186" s="2">
        <v>3</v>
      </c>
      <c r="F186" s="2">
        <v>4</v>
      </c>
      <c r="G186" s="2">
        <v>5</v>
      </c>
      <c r="H186" s="8">
        <v>6</v>
      </c>
      <c r="I186" s="2">
        <v>7</v>
      </c>
      <c r="J186" s="2">
        <v>8</v>
      </c>
      <c r="K186" s="2">
        <v>9</v>
      </c>
      <c r="L186" s="2">
        <v>10</v>
      </c>
      <c r="M186" s="8">
        <v>16</v>
      </c>
      <c r="N186" s="2">
        <v>17</v>
      </c>
      <c r="O186" s="2">
        <v>18</v>
      </c>
      <c r="P186" s="2">
        <v>19</v>
      </c>
      <c r="Q186" s="2">
        <v>20</v>
      </c>
      <c r="R186" s="8">
        <v>21</v>
      </c>
      <c r="S186" s="2">
        <v>22</v>
      </c>
      <c r="T186" s="2">
        <v>23</v>
      </c>
      <c r="U186" s="2">
        <v>24</v>
      </c>
      <c r="V186" s="2">
        <v>25</v>
      </c>
      <c r="W186" s="8">
        <v>26</v>
      </c>
      <c r="X186" s="2">
        <v>27</v>
      </c>
      <c r="Y186" s="2">
        <v>28</v>
      </c>
      <c r="Z186" s="2">
        <v>29</v>
      </c>
      <c r="AA186" s="2">
        <v>30</v>
      </c>
    </row>
    <row r="187" spans="1:27" x14ac:dyDescent="0.3">
      <c r="A187"/>
      <c r="C187" s="9" t="s">
        <v>10</v>
      </c>
      <c r="D187" s="9" t="s">
        <v>10</v>
      </c>
      <c r="E187" s="9" t="s">
        <v>10</v>
      </c>
      <c r="F187" s="9" t="s">
        <v>10</v>
      </c>
      <c r="G187" s="9" t="s">
        <v>10</v>
      </c>
      <c r="H187" s="9" t="s">
        <v>11</v>
      </c>
      <c r="I187" t="s">
        <v>11</v>
      </c>
      <c r="J187" s="9" t="s">
        <v>11</v>
      </c>
      <c r="K187" t="s">
        <v>11</v>
      </c>
      <c r="L187" s="9" t="s">
        <v>11</v>
      </c>
      <c r="M187" t="s">
        <v>12</v>
      </c>
      <c r="N187" s="9" t="s">
        <v>12</v>
      </c>
      <c r="O187" t="s">
        <v>12</v>
      </c>
      <c r="P187" s="9" t="s">
        <v>12</v>
      </c>
      <c r="Q187" t="s">
        <v>12</v>
      </c>
      <c r="R187" t="s">
        <v>29</v>
      </c>
      <c r="S187" s="9" t="s">
        <v>29</v>
      </c>
      <c r="T187" t="s">
        <v>29</v>
      </c>
      <c r="U187" s="9" t="s">
        <v>29</v>
      </c>
      <c r="V187" t="s">
        <v>29</v>
      </c>
      <c r="W187" t="s">
        <v>14</v>
      </c>
      <c r="X187" s="9" t="s">
        <v>14</v>
      </c>
      <c r="Y187" t="s">
        <v>14</v>
      </c>
      <c r="Z187" s="9" t="s">
        <v>14</v>
      </c>
      <c r="AA187" t="s">
        <v>14</v>
      </c>
    </row>
    <row r="188" spans="1:27" x14ac:dyDescent="0.3">
      <c r="A188" s="10">
        <v>43795</v>
      </c>
      <c r="C188" s="11" t="s">
        <v>15</v>
      </c>
      <c r="D188" s="12" t="s">
        <v>16</v>
      </c>
      <c r="E188" s="11" t="s">
        <v>17</v>
      </c>
      <c r="F188" s="11" t="s">
        <v>18</v>
      </c>
      <c r="G188" s="12" t="s">
        <v>19</v>
      </c>
      <c r="H188" s="11" t="s">
        <v>15</v>
      </c>
      <c r="I188" s="12" t="s">
        <v>16</v>
      </c>
      <c r="J188" s="11" t="s">
        <v>17</v>
      </c>
      <c r="K188" s="11" t="s">
        <v>18</v>
      </c>
      <c r="L188" s="12" t="s">
        <v>19</v>
      </c>
      <c r="M188" s="11" t="s">
        <v>15</v>
      </c>
      <c r="N188" s="12" t="s">
        <v>16</v>
      </c>
      <c r="O188" s="11" t="s">
        <v>17</v>
      </c>
      <c r="P188" s="11" t="s">
        <v>18</v>
      </c>
      <c r="Q188" s="12" t="s">
        <v>19</v>
      </c>
      <c r="R188" s="11" t="s">
        <v>15</v>
      </c>
      <c r="S188" s="12" t="s">
        <v>16</v>
      </c>
      <c r="T188" s="11" t="s">
        <v>17</v>
      </c>
      <c r="U188" s="11" t="s">
        <v>18</v>
      </c>
      <c r="V188" s="12" t="s">
        <v>19</v>
      </c>
      <c r="W188" s="11" t="s">
        <v>15</v>
      </c>
      <c r="X188" s="12" t="s">
        <v>16</v>
      </c>
      <c r="Y188" s="11" t="s">
        <v>17</v>
      </c>
      <c r="Z188" s="11" t="s">
        <v>18</v>
      </c>
      <c r="AA188" s="12" t="s">
        <v>19</v>
      </c>
    </row>
    <row r="189" spans="1:27" x14ac:dyDescent="0.3">
      <c r="A189" s="13" t="s">
        <v>49</v>
      </c>
      <c r="B189" t="s">
        <v>21</v>
      </c>
      <c r="C189" s="14"/>
      <c r="D189" s="14"/>
      <c r="E189" s="14"/>
      <c r="F189" s="14"/>
      <c r="G189" s="15"/>
      <c r="H189" s="15">
        <v>0</v>
      </c>
      <c r="I189" s="15"/>
      <c r="J189" s="15">
        <v>0</v>
      </c>
      <c r="K189" s="15">
        <v>0</v>
      </c>
      <c r="L189" s="15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5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</row>
    <row r="190" spans="1:27" x14ac:dyDescent="0.3">
      <c r="A190" s="26"/>
      <c r="B190" t="s">
        <v>23</v>
      </c>
      <c r="C190" s="14"/>
      <c r="D190" s="14"/>
      <c r="E190" s="14"/>
      <c r="F190" s="14"/>
      <c r="G190" s="15"/>
      <c r="H190" s="15">
        <v>0</v>
      </c>
      <c r="I190" s="15"/>
      <c r="J190" s="15">
        <v>0</v>
      </c>
      <c r="K190" s="15">
        <v>0</v>
      </c>
      <c r="L190" s="15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5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</row>
    <row r="191" spans="1:27" x14ac:dyDescent="0.3">
      <c r="A191" s="13"/>
      <c r="B191" t="s">
        <v>24</v>
      </c>
      <c r="C191" s="14"/>
      <c r="D191" s="14"/>
      <c r="E191" s="14"/>
      <c r="F191" s="14"/>
      <c r="G191" s="15"/>
      <c r="H191" s="15">
        <v>0</v>
      </c>
      <c r="I191" s="15"/>
      <c r="J191" s="15">
        <v>0</v>
      </c>
      <c r="K191" s="15">
        <v>0</v>
      </c>
      <c r="L191" s="15">
        <v>0</v>
      </c>
      <c r="M191" s="14">
        <v>0</v>
      </c>
      <c r="N191" s="14">
        <v>0</v>
      </c>
      <c r="O191" s="14">
        <v>0</v>
      </c>
      <c r="P191" s="14">
        <v>0</v>
      </c>
      <c r="Q191" s="14">
        <v>0</v>
      </c>
      <c r="R191" s="14">
        <v>0</v>
      </c>
      <c r="S191" s="14">
        <v>0</v>
      </c>
      <c r="T191" s="15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0</v>
      </c>
      <c r="AA191" s="14">
        <v>0</v>
      </c>
    </row>
    <row r="192" spans="1:27" x14ac:dyDescent="0.3">
      <c r="A192" s="13"/>
      <c r="B192" s="17" t="s">
        <v>25</v>
      </c>
      <c r="C192" s="18"/>
      <c r="D192" s="18"/>
      <c r="E192" s="18"/>
      <c r="F192" s="18"/>
      <c r="G192" s="18"/>
      <c r="H192" s="19">
        <v>0</v>
      </c>
      <c r="I192" s="19"/>
      <c r="J192" s="19">
        <v>0</v>
      </c>
      <c r="K192" s="19">
        <v>0</v>
      </c>
      <c r="L192" s="19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21">
        <v>0</v>
      </c>
      <c r="S192" s="21">
        <v>0</v>
      </c>
      <c r="T192" s="21">
        <v>0</v>
      </c>
      <c r="U192" s="21">
        <v>0</v>
      </c>
      <c r="V192" s="21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</row>
    <row r="193" spans="1:27" x14ac:dyDescent="0.3">
      <c r="A193" s="13"/>
      <c r="B193" t="s">
        <v>26</v>
      </c>
      <c r="C193" s="9"/>
      <c r="D193" s="9"/>
      <c r="E193" s="9"/>
      <c r="F193" s="9"/>
      <c r="G193" s="9"/>
      <c r="H193" s="9">
        <f t="shared" ref="H193" si="133">H192-H183</f>
        <v>0</v>
      </c>
      <c r="I193" s="9"/>
      <c r="J193" s="9">
        <f t="shared" ref="J193:AA193" si="134">J192-J183</f>
        <v>0</v>
      </c>
      <c r="K193" s="9">
        <f t="shared" si="134"/>
        <v>0</v>
      </c>
      <c r="L193" s="9">
        <f t="shared" si="134"/>
        <v>0</v>
      </c>
      <c r="M193" s="9">
        <f t="shared" si="134"/>
        <v>0</v>
      </c>
      <c r="N193" s="9">
        <f t="shared" si="134"/>
        <v>0</v>
      </c>
      <c r="O193" s="9">
        <f t="shared" si="134"/>
        <v>0</v>
      </c>
      <c r="P193" s="9">
        <f t="shared" si="134"/>
        <v>0</v>
      </c>
      <c r="Q193" s="9">
        <f t="shared" si="134"/>
        <v>0</v>
      </c>
      <c r="R193" s="9">
        <f t="shared" si="134"/>
        <v>0</v>
      </c>
      <c r="S193" s="9">
        <f t="shared" si="134"/>
        <v>0</v>
      </c>
      <c r="T193" s="9">
        <f t="shared" si="134"/>
        <v>0</v>
      </c>
      <c r="U193" s="9">
        <f t="shared" si="134"/>
        <v>0</v>
      </c>
      <c r="V193" s="9">
        <f t="shared" si="134"/>
        <v>0</v>
      </c>
      <c r="W193" s="9">
        <f t="shared" si="134"/>
        <v>0</v>
      </c>
      <c r="X193" s="9">
        <f t="shared" si="134"/>
        <v>0</v>
      </c>
      <c r="Y193" s="9">
        <f t="shared" si="134"/>
        <v>0</v>
      </c>
      <c r="Z193" s="9">
        <f t="shared" si="134"/>
        <v>0</v>
      </c>
      <c r="AA193" s="9">
        <f t="shared" si="134"/>
        <v>0</v>
      </c>
    </row>
    <row r="194" spans="1:27" x14ac:dyDescent="0.3">
      <c r="A194" s="23"/>
      <c r="B194" s="24" t="s">
        <v>27</v>
      </c>
      <c r="C194" s="25" t="e">
        <f>AVERAGE(C192:G192)</f>
        <v>#DIV/0!</v>
      </c>
      <c r="D194" s="25"/>
      <c r="E194" s="25"/>
      <c r="F194" s="25"/>
      <c r="G194" s="25"/>
      <c r="H194" s="25">
        <f t="shared" ref="H194" si="135">AVERAGE(H192:L192)</f>
        <v>0</v>
      </c>
      <c r="I194" s="25"/>
      <c r="J194" s="25"/>
      <c r="K194" s="25"/>
      <c r="L194" s="25"/>
      <c r="M194" s="25">
        <f t="shared" ref="M194" si="136">AVERAGE(M192:Q192)</f>
        <v>0</v>
      </c>
      <c r="N194" s="25"/>
      <c r="O194" s="25"/>
      <c r="P194" s="25"/>
      <c r="Q194" s="25"/>
      <c r="R194" s="25">
        <f t="shared" ref="R194" si="137">AVERAGE(R192:V192)</f>
        <v>0</v>
      </c>
      <c r="S194" s="25"/>
      <c r="T194" s="25"/>
      <c r="U194" s="25"/>
      <c r="V194" s="25"/>
      <c r="W194" s="25">
        <f t="shared" ref="W194" si="138">AVERAGE(W192:AA192)</f>
        <v>0</v>
      </c>
      <c r="X194" s="25"/>
      <c r="Y194" s="25"/>
      <c r="Z194" s="25"/>
      <c r="AA194" s="25"/>
    </row>
    <row r="195" spans="1:27" x14ac:dyDescent="0.3">
      <c r="A195" s="6" t="s">
        <v>0</v>
      </c>
    </row>
    <row r="196" spans="1:27" x14ac:dyDescent="0.3">
      <c r="A196" t="s">
        <v>1</v>
      </c>
      <c r="F196" s="6"/>
    </row>
    <row r="197" spans="1:27" x14ac:dyDescent="0.3">
      <c r="A197" t="s">
        <v>50</v>
      </c>
      <c r="F197" t="s">
        <v>51</v>
      </c>
    </row>
    <row r="198" spans="1:27" x14ac:dyDescent="0.3">
      <c r="A198" s="7"/>
      <c r="B198" s="7"/>
      <c r="C198" s="6" t="s">
        <v>4</v>
      </c>
      <c r="D198" s="6"/>
      <c r="H198" s="6" t="s">
        <v>52</v>
      </c>
      <c r="M198" s="6" t="s">
        <v>53</v>
      </c>
      <c r="R198" s="6" t="s">
        <v>54</v>
      </c>
      <c r="S198" s="6"/>
      <c r="W198" s="6" t="s">
        <v>55</v>
      </c>
      <c r="X198" s="6"/>
    </row>
    <row r="199" spans="1:27" x14ac:dyDescent="0.3">
      <c r="A199" s="8"/>
      <c r="B199" s="2" t="s">
        <v>9</v>
      </c>
      <c r="C199" s="8">
        <v>1</v>
      </c>
      <c r="D199" s="2">
        <v>2</v>
      </c>
      <c r="E199" s="2">
        <v>3</v>
      </c>
      <c r="F199" s="2">
        <v>4</v>
      </c>
      <c r="G199" s="2">
        <v>5</v>
      </c>
      <c r="H199" s="8">
        <v>6</v>
      </c>
      <c r="I199" s="2">
        <v>7</v>
      </c>
      <c r="J199" s="2">
        <v>8</v>
      </c>
      <c r="K199" s="2">
        <v>9</v>
      </c>
      <c r="L199" s="2">
        <v>10</v>
      </c>
      <c r="M199" s="8">
        <v>16</v>
      </c>
      <c r="N199" s="2">
        <v>17</v>
      </c>
      <c r="O199" s="2">
        <v>18</v>
      </c>
      <c r="P199" s="2">
        <v>19</v>
      </c>
      <c r="Q199" s="2">
        <v>20</v>
      </c>
      <c r="R199" s="8">
        <v>21</v>
      </c>
      <c r="S199" s="2">
        <v>22</v>
      </c>
      <c r="T199" s="2">
        <v>23</v>
      </c>
      <c r="U199" s="2">
        <v>24</v>
      </c>
      <c r="V199" s="2">
        <v>25</v>
      </c>
      <c r="W199" s="8">
        <v>26</v>
      </c>
      <c r="X199" s="2">
        <v>27</v>
      </c>
      <c r="Y199" s="2">
        <v>28</v>
      </c>
      <c r="Z199" s="2">
        <v>29</v>
      </c>
      <c r="AA199" s="2">
        <v>30</v>
      </c>
    </row>
    <row r="200" spans="1:27" x14ac:dyDescent="0.3">
      <c r="A200"/>
      <c r="C200" s="9" t="s">
        <v>10</v>
      </c>
      <c r="D200" s="9" t="s">
        <v>10</v>
      </c>
      <c r="E200" s="9" t="s">
        <v>10</v>
      </c>
      <c r="F200" s="9" t="s">
        <v>10</v>
      </c>
      <c r="G200" s="9" t="s">
        <v>10</v>
      </c>
      <c r="H200" s="9" t="s">
        <v>11</v>
      </c>
      <c r="I200" t="s">
        <v>11</v>
      </c>
      <c r="J200" s="9" t="s">
        <v>11</v>
      </c>
      <c r="K200" t="s">
        <v>11</v>
      </c>
      <c r="L200" s="9" t="s">
        <v>11</v>
      </c>
      <c r="M200" t="s">
        <v>12</v>
      </c>
      <c r="N200" s="9" t="s">
        <v>12</v>
      </c>
      <c r="O200" t="s">
        <v>12</v>
      </c>
      <c r="P200" s="9" t="s">
        <v>12</v>
      </c>
      <c r="Q200" t="s">
        <v>12</v>
      </c>
      <c r="R200" t="s">
        <v>29</v>
      </c>
      <c r="S200" s="9" t="s">
        <v>29</v>
      </c>
      <c r="T200" t="s">
        <v>29</v>
      </c>
      <c r="U200" s="9" t="s">
        <v>29</v>
      </c>
      <c r="V200" t="s">
        <v>29</v>
      </c>
      <c r="W200" t="s">
        <v>13</v>
      </c>
      <c r="X200" s="9" t="s">
        <v>13</v>
      </c>
      <c r="Y200" t="s">
        <v>13</v>
      </c>
      <c r="Z200" s="9" t="s">
        <v>13</v>
      </c>
      <c r="AA200" t="s">
        <v>13</v>
      </c>
    </row>
    <row r="201" spans="1:27" x14ac:dyDescent="0.3">
      <c r="A201" s="10">
        <v>43740</v>
      </c>
      <c r="C201" s="11" t="s">
        <v>15</v>
      </c>
      <c r="D201" s="12" t="s">
        <v>16</v>
      </c>
      <c r="E201" s="11" t="s">
        <v>17</v>
      </c>
      <c r="F201" s="11" t="s">
        <v>18</v>
      </c>
      <c r="G201" s="12" t="s">
        <v>19</v>
      </c>
      <c r="H201" s="11" t="s">
        <v>15</v>
      </c>
      <c r="I201" s="12" t="s">
        <v>16</v>
      </c>
      <c r="J201" s="11" t="s">
        <v>17</v>
      </c>
      <c r="K201" s="11" t="s">
        <v>18</v>
      </c>
      <c r="L201" s="12" t="s">
        <v>19</v>
      </c>
      <c r="M201" s="11" t="s">
        <v>15</v>
      </c>
      <c r="N201" s="12" t="s">
        <v>16</v>
      </c>
      <c r="O201" s="11" t="s">
        <v>17</v>
      </c>
      <c r="P201" s="11" t="s">
        <v>18</v>
      </c>
      <c r="Q201" s="12" t="s">
        <v>19</v>
      </c>
      <c r="R201" s="11" t="s">
        <v>15</v>
      </c>
      <c r="S201" s="12" t="s">
        <v>16</v>
      </c>
      <c r="T201" s="11" t="s">
        <v>17</v>
      </c>
      <c r="U201" s="11" t="s">
        <v>18</v>
      </c>
      <c r="V201" s="12" t="s">
        <v>19</v>
      </c>
      <c r="W201" s="11" t="s">
        <v>15</v>
      </c>
      <c r="X201" s="12" t="s">
        <v>16</v>
      </c>
      <c r="Y201" s="11" t="s">
        <v>17</v>
      </c>
      <c r="Z201" s="11" t="s">
        <v>18</v>
      </c>
      <c r="AA201" s="12" t="s">
        <v>19</v>
      </c>
    </row>
    <row r="202" spans="1:27" x14ac:dyDescent="0.3">
      <c r="A202" s="13" t="s">
        <v>20</v>
      </c>
      <c r="B202" t="s">
        <v>21</v>
      </c>
      <c r="C202" s="14">
        <v>6.5</v>
      </c>
      <c r="D202" s="14">
        <v>7.7</v>
      </c>
      <c r="E202" s="14">
        <v>5.8</v>
      </c>
      <c r="F202" s="14">
        <v>5.8</v>
      </c>
      <c r="G202" s="15">
        <v>5</v>
      </c>
      <c r="H202" s="15">
        <v>5.2</v>
      </c>
      <c r="I202" s="15">
        <v>5.6</v>
      </c>
      <c r="J202" s="15">
        <v>6.2</v>
      </c>
      <c r="K202" s="15">
        <v>4.5</v>
      </c>
      <c r="L202" s="15">
        <v>5.5</v>
      </c>
      <c r="M202" s="14">
        <v>6</v>
      </c>
      <c r="N202" s="14">
        <v>6</v>
      </c>
      <c r="O202" s="14">
        <v>5.2</v>
      </c>
      <c r="P202" s="14">
        <v>5.3</v>
      </c>
      <c r="Q202" s="14">
        <v>5.5</v>
      </c>
      <c r="R202" s="14">
        <v>5.5</v>
      </c>
      <c r="S202" s="14">
        <v>6</v>
      </c>
      <c r="T202" s="15">
        <v>5</v>
      </c>
      <c r="U202" s="14">
        <v>5.3</v>
      </c>
      <c r="V202" s="14">
        <v>5.4</v>
      </c>
      <c r="W202" s="14">
        <v>5</v>
      </c>
      <c r="X202" s="14">
        <v>5.4</v>
      </c>
      <c r="Y202" s="14">
        <v>5</v>
      </c>
      <c r="Z202" s="14">
        <v>4.8</v>
      </c>
      <c r="AA202" s="14">
        <v>6.2</v>
      </c>
    </row>
    <row r="203" spans="1:27" x14ac:dyDescent="0.3">
      <c r="A203" s="16" t="s">
        <v>22</v>
      </c>
      <c r="B203" t="s">
        <v>23</v>
      </c>
      <c r="C203" s="14">
        <v>7</v>
      </c>
      <c r="D203" s="14">
        <v>8.8000000000000007</v>
      </c>
      <c r="E203" s="14">
        <v>6</v>
      </c>
      <c r="F203" s="14">
        <v>8</v>
      </c>
      <c r="G203" s="15">
        <v>7.8</v>
      </c>
      <c r="H203" s="15">
        <v>8</v>
      </c>
      <c r="I203" s="15">
        <v>9</v>
      </c>
      <c r="J203" s="15">
        <v>7.5</v>
      </c>
      <c r="K203" s="15">
        <v>8</v>
      </c>
      <c r="L203" s="15">
        <v>7.8</v>
      </c>
      <c r="M203" s="14">
        <v>6.5</v>
      </c>
      <c r="N203" s="14">
        <v>8.8000000000000007</v>
      </c>
      <c r="O203" s="14">
        <v>8.8000000000000007</v>
      </c>
      <c r="P203" s="14">
        <v>6.4</v>
      </c>
      <c r="Q203" s="14">
        <v>7.7</v>
      </c>
      <c r="R203" s="14">
        <v>9.4</v>
      </c>
      <c r="S203" s="14">
        <v>7.2</v>
      </c>
      <c r="T203" s="15">
        <v>7</v>
      </c>
      <c r="U203" s="14">
        <v>8</v>
      </c>
      <c r="V203" s="14">
        <v>9.6999999999999993</v>
      </c>
      <c r="W203" s="14">
        <v>8</v>
      </c>
      <c r="X203" s="14">
        <v>7.7</v>
      </c>
      <c r="Y203" s="14">
        <v>8</v>
      </c>
      <c r="Z203" s="14">
        <v>8.5</v>
      </c>
      <c r="AA203" s="14">
        <v>7.4</v>
      </c>
    </row>
    <row r="204" spans="1:27" x14ac:dyDescent="0.3">
      <c r="A204" s="13"/>
      <c r="B204" t="s">
        <v>24</v>
      </c>
      <c r="C204" s="14">
        <v>3.5</v>
      </c>
      <c r="D204" s="14">
        <v>3.5</v>
      </c>
      <c r="E204" s="14">
        <v>4</v>
      </c>
      <c r="F204" s="14">
        <v>4</v>
      </c>
      <c r="G204" s="15">
        <v>4</v>
      </c>
      <c r="H204" s="15">
        <v>4</v>
      </c>
      <c r="I204" s="15">
        <v>4</v>
      </c>
      <c r="J204" s="15">
        <v>4.2</v>
      </c>
      <c r="K204" s="15">
        <v>3.7</v>
      </c>
      <c r="L204" s="15">
        <v>3.9</v>
      </c>
      <c r="M204" s="14">
        <v>3.8</v>
      </c>
      <c r="N204" s="14">
        <v>4.3</v>
      </c>
      <c r="O204" s="14">
        <v>3.6</v>
      </c>
      <c r="P204" s="14">
        <v>3.8</v>
      </c>
      <c r="Q204" s="14">
        <v>4.2</v>
      </c>
      <c r="R204" s="14">
        <v>3.7</v>
      </c>
      <c r="S204" s="14">
        <v>4</v>
      </c>
      <c r="T204" s="15">
        <v>4.2</v>
      </c>
      <c r="U204" s="14">
        <v>4</v>
      </c>
      <c r="V204" s="14">
        <v>3.5</v>
      </c>
      <c r="W204" s="14">
        <v>4.2</v>
      </c>
      <c r="X204" s="14">
        <v>3.2</v>
      </c>
      <c r="Y204" s="14">
        <v>4.2</v>
      </c>
      <c r="Z204" s="14">
        <v>4.2</v>
      </c>
      <c r="AA204" s="14">
        <v>4.5999999999999996</v>
      </c>
    </row>
    <row r="205" spans="1:27" x14ac:dyDescent="0.3">
      <c r="A205" s="13"/>
      <c r="B205" s="17" t="s">
        <v>25</v>
      </c>
      <c r="C205" s="18">
        <f t="shared" ref="C205:AA205" si="139">3*4.178*C202*C203*C204/(C202+C203+C204)</f>
        <v>117.4140882352941</v>
      </c>
      <c r="D205" s="18">
        <f t="shared" si="139"/>
        <v>148.62817200000001</v>
      </c>
      <c r="E205" s="18">
        <f t="shared" si="139"/>
        <v>110.42612658227846</v>
      </c>
      <c r="F205" s="18">
        <f t="shared" si="139"/>
        <v>130.69159550561795</v>
      </c>
      <c r="G205" s="18">
        <f t="shared" si="139"/>
        <v>116.38714285714285</v>
      </c>
      <c r="H205" s="19">
        <f t="shared" si="139"/>
        <v>121.25916279069767</v>
      </c>
      <c r="I205" s="19">
        <f t="shared" si="139"/>
        <v>135.85238709677415</v>
      </c>
      <c r="J205" s="19">
        <f t="shared" si="139"/>
        <v>136.75364245810056</v>
      </c>
      <c r="K205" s="19">
        <f t="shared" si="139"/>
        <v>103.05733333333333</v>
      </c>
      <c r="L205" s="19">
        <f t="shared" si="139"/>
        <v>121.92229883720928</v>
      </c>
      <c r="M205" s="20">
        <f t="shared" si="139"/>
        <v>113.95943558282207</v>
      </c>
      <c r="N205" s="20">
        <f t="shared" si="139"/>
        <v>148.99054240837697</v>
      </c>
      <c r="O205" s="20">
        <f t="shared" si="139"/>
        <v>117.31824</v>
      </c>
      <c r="P205" s="20">
        <f t="shared" si="139"/>
        <v>104.2311267096774</v>
      </c>
      <c r="Q205" s="20">
        <f t="shared" si="139"/>
        <v>128.12773448275863</v>
      </c>
      <c r="R205" s="21">
        <f t="shared" si="139"/>
        <v>128.90477741935482</v>
      </c>
      <c r="S205" s="21">
        <f t="shared" si="139"/>
        <v>125.92297674418604</v>
      </c>
      <c r="T205" s="21">
        <f t="shared" si="139"/>
        <v>113.73444444444443</v>
      </c>
      <c r="U205" s="21">
        <f t="shared" si="139"/>
        <v>122.87667052023119</v>
      </c>
      <c r="V205" s="21">
        <f t="shared" si="139"/>
        <v>123.540764516129</v>
      </c>
      <c r="W205" s="22">
        <f t="shared" si="139"/>
        <v>122.42511627906977</v>
      </c>
      <c r="X205" s="22">
        <f t="shared" si="139"/>
        <v>102.31434993865031</v>
      </c>
      <c r="Y205" s="22">
        <f t="shared" si="139"/>
        <v>122.42511627906977</v>
      </c>
      <c r="Z205" s="22">
        <f t="shared" si="139"/>
        <v>122.73292799999997</v>
      </c>
      <c r="AA205" s="22">
        <f t="shared" si="139"/>
        <v>145.34481494505488</v>
      </c>
    </row>
    <row r="206" spans="1:27" x14ac:dyDescent="0.3">
      <c r="A206" s="13"/>
      <c r="B206" t="s">
        <v>26</v>
      </c>
      <c r="C206" s="9"/>
      <c r="M206" s="14"/>
      <c r="N206" s="14"/>
      <c r="O206" s="14"/>
      <c r="P206" s="14"/>
      <c r="Q206" s="14"/>
      <c r="R206" s="9"/>
    </row>
    <row r="207" spans="1:27" x14ac:dyDescent="0.3">
      <c r="A207" s="23"/>
      <c r="B207" s="24" t="s">
        <v>27</v>
      </c>
      <c r="C207" s="25">
        <f>AVERAGE(C205:G205)</f>
        <v>124.70942503606668</v>
      </c>
      <c r="D207" s="25"/>
      <c r="E207" s="25"/>
      <c r="F207" s="25"/>
      <c r="G207" s="25"/>
      <c r="H207" s="25">
        <f t="shared" ref="H207:W207" si="140">AVERAGE(H205:L205)</f>
        <v>123.76896490322299</v>
      </c>
      <c r="I207" s="25"/>
      <c r="J207" s="25"/>
      <c r="K207" s="25"/>
      <c r="L207" s="25"/>
      <c r="M207" s="25">
        <f t="shared" si="140"/>
        <v>122.52541583672701</v>
      </c>
      <c r="N207" s="25"/>
      <c r="O207" s="25"/>
      <c r="P207" s="25"/>
      <c r="Q207" s="25"/>
      <c r="R207" s="25">
        <f t="shared" si="140"/>
        <v>122.99592672886911</v>
      </c>
      <c r="S207" s="25"/>
      <c r="T207" s="25"/>
      <c r="U207" s="25"/>
      <c r="V207" s="25"/>
      <c r="W207" s="25">
        <f t="shared" si="140"/>
        <v>123.04846508836893</v>
      </c>
      <c r="X207" s="25"/>
      <c r="Y207" s="25"/>
      <c r="Z207" s="25"/>
      <c r="AA207" s="25"/>
    </row>
    <row r="208" spans="1:27" x14ac:dyDescent="0.3">
      <c r="A208" s="10">
        <v>43741</v>
      </c>
      <c r="C208" s="11" t="s">
        <v>15</v>
      </c>
      <c r="D208" s="12" t="s">
        <v>16</v>
      </c>
      <c r="E208" s="11" t="s">
        <v>17</v>
      </c>
      <c r="F208" s="11" t="s">
        <v>18</v>
      </c>
      <c r="G208" s="12" t="s">
        <v>19</v>
      </c>
      <c r="H208" s="11" t="s">
        <v>15</v>
      </c>
      <c r="I208" s="12" t="s">
        <v>16</v>
      </c>
      <c r="J208" s="11" t="s">
        <v>17</v>
      </c>
      <c r="K208" s="11" t="s">
        <v>18</v>
      </c>
      <c r="L208" s="12" t="s">
        <v>19</v>
      </c>
      <c r="M208" s="11" t="s">
        <v>15</v>
      </c>
      <c r="N208" s="12" t="s">
        <v>16</v>
      </c>
      <c r="O208" s="11" t="s">
        <v>17</v>
      </c>
      <c r="P208" s="11" t="s">
        <v>18</v>
      </c>
      <c r="Q208" s="12" t="s">
        <v>19</v>
      </c>
      <c r="R208" s="11" t="s">
        <v>15</v>
      </c>
      <c r="S208" s="12" t="s">
        <v>16</v>
      </c>
      <c r="T208" s="11" t="s">
        <v>17</v>
      </c>
      <c r="U208" s="11" t="s">
        <v>18</v>
      </c>
      <c r="V208" s="12" t="s">
        <v>19</v>
      </c>
      <c r="W208" s="11" t="s">
        <v>15</v>
      </c>
      <c r="X208" s="12" t="s">
        <v>16</v>
      </c>
      <c r="Y208" s="11" t="s">
        <v>17</v>
      </c>
      <c r="Z208" s="11" t="s">
        <v>18</v>
      </c>
      <c r="AA208" s="12" t="s">
        <v>19</v>
      </c>
    </row>
    <row r="209" spans="1:27" x14ac:dyDescent="0.3">
      <c r="A209" s="13" t="s">
        <v>30</v>
      </c>
      <c r="B209" t="s">
        <v>21</v>
      </c>
      <c r="C209" s="14">
        <v>7</v>
      </c>
      <c r="D209" s="14">
        <v>7.8</v>
      </c>
      <c r="E209" s="14">
        <v>6.6</v>
      </c>
      <c r="F209" s="14">
        <v>6.5</v>
      </c>
      <c r="G209" s="15">
        <v>7.2</v>
      </c>
      <c r="H209" s="15">
        <v>6.6</v>
      </c>
      <c r="I209" s="15">
        <v>7.6</v>
      </c>
      <c r="J209" s="15">
        <v>7</v>
      </c>
      <c r="K209" s="15">
        <v>6.2</v>
      </c>
      <c r="L209" s="15">
        <v>7.2</v>
      </c>
      <c r="M209" s="14">
        <v>6.5</v>
      </c>
      <c r="N209" s="14">
        <v>7</v>
      </c>
      <c r="O209" s="14">
        <v>5.2</v>
      </c>
      <c r="P209" s="14">
        <v>4.8</v>
      </c>
      <c r="Q209" s="14">
        <v>6.5</v>
      </c>
      <c r="R209" s="14">
        <v>5.6</v>
      </c>
      <c r="S209" s="14">
        <v>7</v>
      </c>
      <c r="T209" s="15">
        <v>6</v>
      </c>
      <c r="U209" s="14">
        <v>6.7</v>
      </c>
      <c r="V209" s="14">
        <v>5.5</v>
      </c>
      <c r="W209" s="14">
        <v>6.2</v>
      </c>
      <c r="X209" s="14">
        <v>5.5</v>
      </c>
      <c r="Y209" s="14">
        <v>5.7</v>
      </c>
      <c r="Z209" s="14">
        <v>5.0999999999999996</v>
      </c>
      <c r="AA209" s="14">
        <v>6.2</v>
      </c>
    </row>
    <row r="210" spans="1:27" x14ac:dyDescent="0.3">
      <c r="A210" s="26" t="s">
        <v>22</v>
      </c>
      <c r="B210" t="s">
        <v>23</v>
      </c>
      <c r="C210" s="14">
        <v>9.4</v>
      </c>
      <c r="D210" s="14">
        <v>9</v>
      </c>
      <c r="E210" s="14">
        <v>8.5</v>
      </c>
      <c r="F210" s="14">
        <v>11</v>
      </c>
      <c r="G210" s="15">
        <v>10</v>
      </c>
      <c r="H210" s="15">
        <v>9.1999999999999993</v>
      </c>
      <c r="I210" s="15">
        <v>9.6</v>
      </c>
      <c r="J210" s="15">
        <v>8</v>
      </c>
      <c r="K210" s="15">
        <v>9.5</v>
      </c>
      <c r="L210" s="15">
        <v>9.5</v>
      </c>
      <c r="M210" s="14">
        <v>7.5</v>
      </c>
      <c r="N210" s="14">
        <v>9</v>
      </c>
      <c r="O210" s="14">
        <v>9.1999999999999993</v>
      </c>
      <c r="P210" s="14">
        <v>6.4</v>
      </c>
      <c r="Q210" s="14">
        <v>9</v>
      </c>
      <c r="R210" s="14">
        <v>9.5</v>
      </c>
      <c r="S210" s="14">
        <v>8.8000000000000007</v>
      </c>
      <c r="T210" s="15">
        <v>8</v>
      </c>
      <c r="U210" s="14">
        <v>9</v>
      </c>
      <c r="V210" s="14">
        <v>9.5</v>
      </c>
      <c r="W210" s="14">
        <v>7.8</v>
      </c>
      <c r="X210" s="14">
        <v>8.1999999999999993</v>
      </c>
      <c r="Y210" s="14">
        <v>8.1</v>
      </c>
      <c r="Z210" s="14">
        <v>8</v>
      </c>
      <c r="AA210" s="14">
        <v>7.4</v>
      </c>
    </row>
    <row r="211" spans="1:27" x14ac:dyDescent="0.3">
      <c r="A211" s="13"/>
      <c r="B211" t="s">
        <v>24</v>
      </c>
      <c r="C211" s="14">
        <v>4.0999999999999996</v>
      </c>
      <c r="D211" s="14">
        <v>4.4000000000000004</v>
      </c>
      <c r="E211" s="14">
        <v>4.3</v>
      </c>
      <c r="F211" s="14">
        <v>4.5999999999999996</v>
      </c>
      <c r="G211" s="15">
        <v>4</v>
      </c>
      <c r="H211" s="15">
        <v>4.5999999999999996</v>
      </c>
      <c r="I211" s="15">
        <v>4.3</v>
      </c>
      <c r="J211" s="15">
        <v>4.4000000000000004</v>
      </c>
      <c r="K211" s="15">
        <v>4.0999999999999996</v>
      </c>
      <c r="L211" s="15">
        <v>4.4000000000000004</v>
      </c>
      <c r="M211" s="14">
        <v>4.3</v>
      </c>
      <c r="N211" s="14">
        <v>4.5</v>
      </c>
      <c r="O211" s="14">
        <v>4</v>
      </c>
      <c r="P211" s="14">
        <v>3.8</v>
      </c>
      <c r="Q211" s="14">
        <v>4.5999999999999996</v>
      </c>
      <c r="R211" s="14">
        <v>4.2</v>
      </c>
      <c r="S211" s="14">
        <v>4.4000000000000004</v>
      </c>
      <c r="T211" s="15">
        <v>4.7</v>
      </c>
      <c r="U211" s="14">
        <v>4.4000000000000004</v>
      </c>
      <c r="V211" s="14">
        <v>3.5</v>
      </c>
      <c r="W211" s="14">
        <v>4.3</v>
      </c>
      <c r="X211" s="14">
        <v>4.2</v>
      </c>
      <c r="Y211" s="14">
        <v>4.2</v>
      </c>
      <c r="Z211" s="14">
        <v>4.3</v>
      </c>
      <c r="AA211" s="14">
        <v>4.8</v>
      </c>
    </row>
    <row r="212" spans="1:27" x14ac:dyDescent="0.3">
      <c r="A212" s="13"/>
      <c r="B212" s="17" t="s">
        <v>25</v>
      </c>
      <c r="C212" s="18">
        <f t="shared" ref="C212:AA212" si="141">3*4.178*C209*C210*C211/(C209+C210+C211)</f>
        <v>164.94743999999997</v>
      </c>
      <c r="D212" s="18">
        <f t="shared" si="141"/>
        <v>182.6180150943396</v>
      </c>
      <c r="E212" s="18">
        <f t="shared" si="141"/>
        <v>155.85447525773196</v>
      </c>
      <c r="F212" s="18">
        <f t="shared" si="141"/>
        <v>186.53541176470583</v>
      </c>
      <c r="G212" s="18">
        <f t="shared" si="141"/>
        <v>170.27320754716982</v>
      </c>
      <c r="H212" s="19">
        <f t="shared" si="141"/>
        <v>171.61257882352939</v>
      </c>
      <c r="I212" s="19">
        <f t="shared" si="141"/>
        <v>182.89612799999995</v>
      </c>
      <c r="J212" s="19">
        <f t="shared" si="141"/>
        <v>159.19472164948456</v>
      </c>
      <c r="K212" s="19">
        <f t="shared" si="141"/>
        <v>152.87048787878786</v>
      </c>
      <c r="L212" s="19">
        <f t="shared" si="141"/>
        <v>178.77879810426541</v>
      </c>
      <c r="M212" s="20">
        <f t="shared" si="141"/>
        <v>143.57594262295078</v>
      </c>
      <c r="N212" s="20">
        <f t="shared" si="141"/>
        <v>173.3360487804878</v>
      </c>
      <c r="O212" s="20">
        <f t="shared" si="141"/>
        <v>130.3536</v>
      </c>
      <c r="P212" s="20">
        <f t="shared" si="141"/>
        <v>97.544601599999993</v>
      </c>
      <c r="Q212" s="20">
        <f t="shared" si="141"/>
        <v>167.80594029850741</v>
      </c>
      <c r="R212" s="21">
        <f t="shared" si="141"/>
        <v>145.10865077720203</v>
      </c>
      <c r="S212" s="21">
        <f t="shared" si="141"/>
        <v>168.17897821782179</v>
      </c>
      <c r="T212" s="21">
        <f t="shared" si="141"/>
        <v>151.21232085561499</v>
      </c>
      <c r="U212" s="21">
        <f t="shared" si="141"/>
        <v>165.44880000000001</v>
      </c>
      <c r="V212" s="21">
        <f t="shared" si="141"/>
        <v>123.90028378378378</v>
      </c>
      <c r="W212" s="22">
        <f t="shared" si="141"/>
        <v>142.42733508196721</v>
      </c>
      <c r="X212" s="22">
        <f t="shared" si="141"/>
        <v>132.63632849162011</v>
      </c>
      <c r="Y212" s="22">
        <f t="shared" si="141"/>
        <v>135.02878199999998</v>
      </c>
      <c r="Z212" s="22">
        <f t="shared" si="141"/>
        <v>126.37729655172411</v>
      </c>
      <c r="AA212" s="22">
        <f t="shared" si="141"/>
        <v>150.01563130434778</v>
      </c>
    </row>
    <row r="213" spans="1:27" x14ac:dyDescent="0.3">
      <c r="A213" s="13"/>
      <c r="B213" t="s">
        <v>26</v>
      </c>
      <c r="C213" s="9">
        <f>C212-C205</f>
        <v>47.53335176470587</v>
      </c>
      <c r="D213" s="9">
        <f t="shared" ref="D213:AA213" si="142">D212-D205</f>
        <v>33.989843094339591</v>
      </c>
      <c r="E213" s="9">
        <f t="shared" si="142"/>
        <v>45.428348675453506</v>
      </c>
      <c r="F213" s="9">
        <f t="shared" si="142"/>
        <v>55.843816259087873</v>
      </c>
      <c r="G213" s="9">
        <f t="shared" si="142"/>
        <v>53.88606469002697</v>
      </c>
      <c r="H213" s="9">
        <f t="shared" si="142"/>
        <v>50.353416032831717</v>
      </c>
      <c r="I213" s="9">
        <f t="shared" si="142"/>
        <v>47.043740903225796</v>
      </c>
      <c r="J213" s="9">
        <f t="shared" si="142"/>
        <v>22.441079191384006</v>
      </c>
      <c r="K213" s="9">
        <f t="shared" si="142"/>
        <v>49.813154545454523</v>
      </c>
      <c r="L213" s="9">
        <f t="shared" si="142"/>
        <v>56.856499267056122</v>
      </c>
      <c r="M213" s="9">
        <f t="shared" si="142"/>
        <v>29.61650704012871</v>
      </c>
      <c r="N213" s="9">
        <f t="shared" si="142"/>
        <v>24.345506372110833</v>
      </c>
      <c r="O213" s="9">
        <f t="shared" si="142"/>
        <v>13.035359999999997</v>
      </c>
      <c r="P213" s="9">
        <f t="shared" si="142"/>
        <v>-6.6865251096774045</v>
      </c>
      <c r="Q213" s="9">
        <f t="shared" si="142"/>
        <v>39.678205815748782</v>
      </c>
      <c r="R213" s="9">
        <f t="shared" si="142"/>
        <v>16.203873357847215</v>
      </c>
      <c r="S213" s="9">
        <f t="shared" si="142"/>
        <v>42.256001473635749</v>
      </c>
      <c r="T213" s="9">
        <f t="shared" si="142"/>
        <v>37.477876411170556</v>
      </c>
      <c r="U213" s="9">
        <f t="shared" si="142"/>
        <v>42.572129479768819</v>
      </c>
      <c r="V213" s="9">
        <f t="shared" si="142"/>
        <v>0.35951926765477538</v>
      </c>
      <c r="W213" s="9">
        <f t="shared" si="142"/>
        <v>20.002218802897445</v>
      </c>
      <c r="X213" s="9">
        <f t="shared" si="142"/>
        <v>30.321978552969796</v>
      </c>
      <c r="Y213" s="9">
        <f t="shared" si="142"/>
        <v>12.603665720930209</v>
      </c>
      <c r="Z213" s="9">
        <f t="shared" si="142"/>
        <v>3.644368551724142</v>
      </c>
      <c r="AA213" s="9">
        <f t="shared" si="142"/>
        <v>4.6708163592928997</v>
      </c>
    </row>
    <row r="214" spans="1:27" x14ac:dyDescent="0.3">
      <c r="A214" s="23"/>
      <c r="B214" s="24" t="s">
        <v>27</v>
      </c>
      <c r="C214" s="25">
        <f>AVERAGE(C212:G212)</f>
        <v>172.04570993278941</v>
      </c>
      <c r="D214" s="25"/>
      <c r="E214" s="25"/>
      <c r="F214" s="25"/>
      <c r="G214" s="25"/>
      <c r="H214" s="25">
        <f t="shared" ref="H214" si="143">AVERAGE(H212:L212)</f>
        <v>169.07054289121342</v>
      </c>
      <c r="I214" s="25"/>
      <c r="J214" s="25"/>
      <c r="K214" s="25"/>
      <c r="L214" s="25"/>
      <c r="M214" s="25">
        <f t="shared" ref="M214" si="144">AVERAGE(M212:Q212)</f>
        <v>142.52322666038918</v>
      </c>
      <c r="N214" s="25"/>
      <c r="O214" s="25"/>
      <c r="P214" s="25"/>
      <c r="Q214" s="25"/>
      <c r="R214" s="25">
        <f t="shared" ref="R214" si="145">AVERAGE(R212:V212)</f>
        <v>150.7698067268845</v>
      </c>
      <c r="S214" s="25"/>
      <c r="T214" s="25"/>
      <c r="U214" s="25"/>
      <c r="V214" s="25"/>
      <c r="W214" s="25">
        <f t="shared" ref="W214" si="146">AVERAGE(W212:AA212)</f>
        <v>137.29707468593182</v>
      </c>
      <c r="X214" s="25"/>
      <c r="Y214" s="25"/>
      <c r="Z214" s="25"/>
      <c r="AA214" s="25"/>
    </row>
    <row r="215" spans="1:27" x14ac:dyDescent="0.3">
      <c r="A215" s="10">
        <v>43742</v>
      </c>
      <c r="C215" s="11" t="s">
        <v>15</v>
      </c>
      <c r="D215" s="12" t="s">
        <v>16</v>
      </c>
      <c r="E215" s="11" t="s">
        <v>17</v>
      </c>
      <c r="F215" s="11" t="s">
        <v>18</v>
      </c>
      <c r="G215" s="12" t="s">
        <v>19</v>
      </c>
      <c r="H215" s="11" t="s">
        <v>15</v>
      </c>
      <c r="I215" s="12" t="s">
        <v>16</v>
      </c>
      <c r="J215" s="11" t="s">
        <v>17</v>
      </c>
      <c r="K215" s="11" t="s">
        <v>18</v>
      </c>
      <c r="L215" s="12" t="s">
        <v>19</v>
      </c>
      <c r="M215" s="11" t="s">
        <v>15</v>
      </c>
      <c r="N215" s="12" t="s">
        <v>16</v>
      </c>
      <c r="O215" s="11" t="s">
        <v>17</v>
      </c>
      <c r="P215" s="11" t="s">
        <v>18</v>
      </c>
      <c r="Q215" s="12" t="s">
        <v>19</v>
      </c>
      <c r="R215" s="11" t="s">
        <v>15</v>
      </c>
      <c r="S215" s="12" t="s">
        <v>16</v>
      </c>
      <c r="T215" s="11" t="s">
        <v>17</v>
      </c>
      <c r="U215" s="11" t="s">
        <v>18</v>
      </c>
      <c r="V215" s="12" t="s">
        <v>19</v>
      </c>
      <c r="W215" s="11" t="s">
        <v>15</v>
      </c>
      <c r="X215" s="12" t="s">
        <v>16</v>
      </c>
      <c r="Y215" s="11" t="s">
        <v>17</v>
      </c>
      <c r="Z215" s="11" t="s">
        <v>18</v>
      </c>
      <c r="AA215" s="12" t="s">
        <v>19</v>
      </c>
    </row>
    <row r="216" spans="1:27" x14ac:dyDescent="0.3">
      <c r="A216" s="13" t="s">
        <v>31</v>
      </c>
      <c r="B216" t="s">
        <v>21</v>
      </c>
      <c r="C216" s="14">
        <v>7.2</v>
      </c>
      <c r="D216" s="14">
        <v>8</v>
      </c>
      <c r="E216" s="14">
        <v>6.6</v>
      </c>
      <c r="F216" s="14">
        <v>7.3</v>
      </c>
      <c r="G216" s="15">
        <v>8</v>
      </c>
      <c r="H216" s="15">
        <v>7</v>
      </c>
      <c r="I216" s="15">
        <v>7.6</v>
      </c>
      <c r="J216" s="15">
        <v>7.5</v>
      </c>
      <c r="K216" s="15">
        <v>7</v>
      </c>
      <c r="L216" s="15">
        <v>7.1</v>
      </c>
      <c r="M216" s="14">
        <v>6.4</v>
      </c>
      <c r="N216" s="14">
        <v>8</v>
      </c>
      <c r="O216" s="14">
        <v>6</v>
      </c>
      <c r="P216" s="14">
        <v>4.5</v>
      </c>
      <c r="Q216" s="14">
        <v>6.8</v>
      </c>
      <c r="R216" s="14">
        <v>6</v>
      </c>
      <c r="S216" s="14">
        <v>7.5</v>
      </c>
      <c r="T216" s="15">
        <v>6.2</v>
      </c>
      <c r="U216" s="14">
        <v>7</v>
      </c>
      <c r="V216" s="14">
        <v>5.2</v>
      </c>
      <c r="W216" s="14">
        <v>5.5</v>
      </c>
      <c r="X216" s="14">
        <v>5.2</v>
      </c>
      <c r="Y216" s="14">
        <v>5</v>
      </c>
      <c r="Z216" s="14">
        <v>5.5</v>
      </c>
      <c r="AA216" s="14">
        <v>6.8</v>
      </c>
    </row>
    <row r="217" spans="1:27" x14ac:dyDescent="0.3">
      <c r="A217" s="26" t="s">
        <v>22</v>
      </c>
      <c r="B217" t="s">
        <v>23</v>
      </c>
      <c r="C217" s="14">
        <v>11</v>
      </c>
      <c r="D217" s="14">
        <v>10</v>
      </c>
      <c r="E217" s="14">
        <v>9</v>
      </c>
      <c r="F217" s="14">
        <v>12</v>
      </c>
      <c r="G217" s="15">
        <v>12</v>
      </c>
      <c r="H217" s="15">
        <v>9.5</v>
      </c>
      <c r="I217" s="15">
        <v>11.2</v>
      </c>
      <c r="J217" s="15">
        <v>10.5</v>
      </c>
      <c r="K217" s="15">
        <v>11</v>
      </c>
      <c r="L217" s="15">
        <v>9.6</v>
      </c>
      <c r="M217" s="14">
        <v>9.1999999999999993</v>
      </c>
      <c r="N217" s="14">
        <v>9</v>
      </c>
      <c r="O217" s="14">
        <v>9</v>
      </c>
      <c r="P217" s="14">
        <v>5.5</v>
      </c>
      <c r="Q217" s="14">
        <v>9.1999999999999993</v>
      </c>
      <c r="R217" s="14">
        <v>9.5</v>
      </c>
      <c r="S217" s="14">
        <v>10</v>
      </c>
      <c r="T217" s="15">
        <v>8.3000000000000007</v>
      </c>
      <c r="U217" s="14">
        <v>9.6999999999999993</v>
      </c>
      <c r="V217" s="14">
        <v>8</v>
      </c>
      <c r="W217" s="14">
        <v>6</v>
      </c>
      <c r="X217" s="14">
        <v>8</v>
      </c>
      <c r="Y217" s="14">
        <v>13</v>
      </c>
      <c r="Z217" s="14">
        <v>9</v>
      </c>
      <c r="AA217" s="14">
        <v>8</v>
      </c>
    </row>
    <row r="218" spans="1:27" x14ac:dyDescent="0.3">
      <c r="A218" s="13"/>
      <c r="B218" t="s">
        <v>24</v>
      </c>
      <c r="C218" s="14">
        <v>4.8</v>
      </c>
      <c r="D218" s="14">
        <v>4.4000000000000004</v>
      </c>
      <c r="E218" s="14">
        <v>4.5</v>
      </c>
      <c r="F218" s="14">
        <v>5.2</v>
      </c>
      <c r="G218" s="15">
        <v>4.2</v>
      </c>
      <c r="H218" s="15">
        <v>4.7</v>
      </c>
      <c r="I218" s="15">
        <v>4.4000000000000004</v>
      </c>
      <c r="J218" s="15">
        <v>4</v>
      </c>
      <c r="K218" s="15">
        <v>4.3</v>
      </c>
      <c r="L218" s="15">
        <v>5.0999999999999996</v>
      </c>
      <c r="M218" s="14">
        <v>4.5</v>
      </c>
      <c r="N218" s="14">
        <v>4.5999999999999996</v>
      </c>
      <c r="O218" s="14">
        <v>4</v>
      </c>
      <c r="P218" s="14">
        <v>3.8</v>
      </c>
      <c r="Q218" s="14">
        <v>4.5999999999999996</v>
      </c>
      <c r="R218" s="14">
        <v>5</v>
      </c>
      <c r="S218" s="14">
        <v>4.5</v>
      </c>
      <c r="T218" s="15">
        <v>5</v>
      </c>
      <c r="U218" s="14">
        <v>4.5</v>
      </c>
      <c r="V218" s="14">
        <v>3.5</v>
      </c>
      <c r="W218" s="14">
        <v>4</v>
      </c>
      <c r="X218" s="14">
        <v>4.2</v>
      </c>
      <c r="Y218" s="14">
        <v>4</v>
      </c>
      <c r="Z218" s="14">
        <v>4</v>
      </c>
      <c r="AA218" s="14">
        <v>5</v>
      </c>
    </row>
    <row r="219" spans="1:27" x14ac:dyDescent="0.3">
      <c r="A219" s="13"/>
      <c r="B219" s="17" t="s">
        <v>25</v>
      </c>
      <c r="C219" s="18">
        <f t="shared" ref="C219:AA219" si="147">3*4.178*C216*C217*C218/(C216+C217+C218)</f>
        <v>207.17067130434782</v>
      </c>
      <c r="D219" s="18">
        <f t="shared" si="147"/>
        <v>196.96285714285716</v>
      </c>
      <c r="E219" s="18">
        <f t="shared" si="147"/>
        <v>166.68349253731338</v>
      </c>
      <c r="F219" s="18">
        <f t="shared" si="147"/>
        <v>233.04031346938771</v>
      </c>
      <c r="G219" s="18">
        <f t="shared" si="147"/>
        <v>208.8309421487603</v>
      </c>
      <c r="H219" s="19">
        <f t="shared" si="147"/>
        <v>184.78781603773584</v>
      </c>
      <c r="I219" s="19">
        <f t="shared" si="147"/>
        <v>202.3419806896552</v>
      </c>
      <c r="J219" s="19">
        <f t="shared" si="147"/>
        <v>179.46409090909091</v>
      </c>
      <c r="K219" s="19">
        <f t="shared" si="147"/>
        <v>186.09898654708516</v>
      </c>
      <c r="L219" s="19">
        <f t="shared" si="147"/>
        <v>199.86325431192657</v>
      </c>
      <c r="M219" s="20">
        <f t="shared" si="147"/>
        <v>165.22431044776116</v>
      </c>
      <c r="N219" s="20">
        <f t="shared" si="147"/>
        <v>192.18799999999996</v>
      </c>
      <c r="O219" s="20">
        <f t="shared" si="147"/>
        <v>142.49178947368418</v>
      </c>
      <c r="P219" s="20">
        <f t="shared" si="147"/>
        <v>85.421934782608673</v>
      </c>
      <c r="Q219" s="20">
        <f t="shared" si="147"/>
        <v>175.09632932038829</v>
      </c>
      <c r="R219" s="21">
        <f t="shared" si="147"/>
        <v>174.25317073170731</v>
      </c>
      <c r="S219" s="21">
        <f t="shared" si="147"/>
        <v>192.28295454545452</v>
      </c>
      <c r="T219" s="21">
        <f t="shared" si="147"/>
        <v>165.38452307692307</v>
      </c>
      <c r="U219" s="21">
        <f t="shared" si="147"/>
        <v>180.64923113207547</v>
      </c>
      <c r="V219" s="21">
        <f t="shared" si="147"/>
        <v>109.27846706586827</v>
      </c>
      <c r="W219" s="22">
        <f t="shared" si="147"/>
        <v>106.74116129032257</v>
      </c>
      <c r="X219" s="22">
        <f t="shared" si="147"/>
        <v>125.85864827586209</v>
      </c>
      <c r="Y219" s="22">
        <f t="shared" si="147"/>
        <v>148.12909090909091</v>
      </c>
      <c r="Z219" s="22">
        <f t="shared" si="147"/>
        <v>134.14767567567569</v>
      </c>
      <c r="AA219" s="22">
        <f t="shared" si="147"/>
        <v>172.1842424242424</v>
      </c>
    </row>
    <row r="220" spans="1:27" x14ac:dyDescent="0.3">
      <c r="A220" s="13"/>
      <c r="B220" t="s">
        <v>26</v>
      </c>
      <c r="C220" s="9">
        <f>C219-C212</f>
        <v>42.223231304347848</v>
      </c>
      <c r="D220" s="9">
        <f t="shared" ref="D220:AA220" si="148">D219-D212</f>
        <v>14.344842048517563</v>
      </c>
      <c r="E220" s="9">
        <f t="shared" si="148"/>
        <v>10.829017279581421</v>
      </c>
      <c r="F220" s="9">
        <f t="shared" si="148"/>
        <v>46.504901704681885</v>
      </c>
      <c r="G220" s="9">
        <f t="shared" si="148"/>
        <v>38.557734601590482</v>
      </c>
      <c r="H220" s="9">
        <f t="shared" si="148"/>
        <v>13.175237214206447</v>
      </c>
      <c r="I220" s="9">
        <f t="shared" si="148"/>
        <v>19.445852689655254</v>
      </c>
      <c r="J220" s="9">
        <f t="shared" si="148"/>
        <v>20.26936925960635</v>
      </c>
      <c r="K220" s="9">
        <f t="shared" si="148"/>
        <v>33.228498668297306</v>
      </c>
      <c r="L220" s="9">
        <f t="shared" si="148"/>
        <v>21.084456207661162</v>
      </c>
      <c r="M220" s="9">
        <f t="shared" si="148"/>
        <v>21.648367824810379</v>
      </c>
      <c r="N220" s="9">
        <f t="shared" si="148"/>
        <v>18.851951219512159</v>
      </c>
      <c r="O220" s="9">
        <f t="shared" si="148"/>
        <v>12.138189473684179</v>
      </c>
      <c r="P220" s="9">
        <f t="shared" si="148"/>
        <v>-12.12266681739132</v>
      </c>
      <c r="Q220" s="9">
        <f t="shared" si="148"/>
        <v>7.290389021880884</v>
      </c>
      <c r="R220" s="9">
        <f t="shared" si="148"/>
        <v>29.144519954505284</v>
      </c>
      <c r="S220" s="9">
        <f t="shared" si="148"/>
        <v>24.103976327632722</v>
      </c>
      <c r="T220" s="9">
        <f t="shared" si="148"/>
        <v>14.172202221308083</v>
      </c>
      <c r="U220" s="9">
        <f t="shared" si="148"/>
        <v>15.200431132075465</v>
      </c>
      <c r="V220" s="9">
        <f t="shared" si="148"/>
        <v>-14.621816717915507</v>
      </c>
      <c r="W220" s="9">
        <f t="shared" si="148"/>
        <v>-35.686173791644649</v>
      </c>
      <c r="X220" s="9">
        <f t="shared" si="148"/>
        <v>-6.7776802157580107</v>
      </c>
      <c r="Y220" s="9">
        <f t="shared" si="148"/>
        <v>13.100308909090927</v>
      </c>
      <c r="Z220" s="9">
        <f t="shared" si="148"/>
        <v>7.7703791239515709</v>
      </c>
      <c r="AA220" s="9">
        <f t="shared" si="148"/>
        <v>22.168611119894621</v>
      </c>
    </row>
    <row r="221" spans="1:27" x14ac:dyDescent="0.3">
      <c r="A221" s="23"/>
      <c r="B221" s="24" t="s">
        <v>27</v>
      </c>
      <c r="C221" s="25">
        <f>AVERAGE(C219:G219)</f>
        <v>202.53765532053328</v>
      </c>
      <c r="D221" s="25"/>
      <c r="E221" s="25"/>
      <c r="F221" s="25"/>
      <c r="G221" s="25"/>
      <c r="H221" s="25">
        <f t="shared" ref="H221" si="149">AVERAGE(H219:L219)</f>
        <v>190.51122569909873</v>
      </c>
      <c r="I221" s="25"/>
      <c r="J221" s="25"/>
      <c r="K221" s="25"/>
      <c r="L221" s="25"/>
      <c r="M221" s="25">
        <f t="shared" ref="M221" si="150">AVERAGE(M219:Q219)</f>
        <v>152.08447280488843</v>
      </c>
      <c r="N221" s="25"/>
      <c r="O221" s="25"/>
      <c r="P221" s="25"/>
      <c r="Q221" s="25"/>
      <c r="R221" s="25">
        <f t="shared" ref="R221" si="151">AVERAGE(R219:V219)</f>
        <v>164.36966931040575</v>
      </c>
      <c r="S221" s="25"/>
      <c r="T221" s="25"/>
      <c r="U221" s="25"/>
      <c r="V221" s="25"/>
      <c r="W221" s="25">
        <f t="shared" ref="W221" si="152">AVERAGE(W219:AA219)</f>
        <v>137.41216371503873</v>
      </c>
      <c r="X221" s="25"/>
      <c r="Y221" s="25"/>
      <c r="Z221" s="25"/>
      <c r="AA221" s="25"/>
    </row>
    <row r="222" spans="1:27" x14ac:dyDescent="0.3">
      <c r="A222" s="10">
        <v>43745</v>
      </c>
      <c r="C222" s="11" t="s">
        <v>15</v>
      </c>
      <c r="D222" s="12" t="s">
        <v>16</v>
      </c>
      <c r="E222" s="11" t="s">
        <v>17</v>
      </c>
      <c r="F222" s="11" t="s">
        <v>18</v>
      </c>
      <c r="G222" s="12" t="s">
        <v>19</v>
      </c>
      <c r="H222" s="11" t="s">
        <v>15</v>
      </c>
      <c r="I222" s="12" t="s">
        <v>16</v>
      </c>
      <c r="J222" s="11" t="s">
        <v>17</v>
      </c>
      <c r="K222" s="11" t="s">
        <v>18</v>
      </c>
      <c r="L222" s="12" t="s">
        <v>19</v>
      </c>
      <c r="M222" s="11" t="s">
        <v>15</v>
      </c>
      <c r="N222" s="12" t="s">
        <v>16</v>
      </c>
      <c r="O222" s="11" t="s">
        <v>17</v>
      </c>
      <c r="P222" s="11" t="s">
        <v>18</v>
      </c>
      <c r="Q222" s="12" t="s">
        <v>19</v>
      </c>
      <c r="R222" s="11" t="s">
        <v>15</v>
      </c>
      <c r="S222" s="12" t="s">
        <v>16</v>
      </c>
      <c r="T222" s="11" t="s">
        <v>17</v>
      </c>
      <c r="U222" s="11" t="s">
        <v>18</v>
      </c>
      <c r="V222" s="12" t="s">
        <v>19</v>
      </c>
      <c r="W222" s="11" t="s">
        <v>15</v>
      </c>
      <c r="X222" s="12" t="s">
        <v>16</v>
      </c>
      <c r="Y222" s="11" t="s">
        <v>17</v>
      </c>
      <c r="Z222" s="11" t="s">
        <v>18</v>
      </c>
      <c r="AA222" s="12" t="s">
        <v>19</v>
      </c>
    </row>
    <row r="223" spans="1:27" x14ac:dyDescent="0.3">
      <c r="A223" s="13" t="s">
        <v>56</v>
      </c>
      <c r="B223" t="s">
        <v>21</v>
      </c>
      <c r="C223" s="14">
        <v>7.6</v>
      </c>
      <c r="D223" s="14">
        <v>7.5</v>
      </c>
      <c r="E223" s="14">
        <v>8.5</v>
      </c>
      <c r="F223" s="14">
        <v>9</v>
      </c>
      <c r="G223" s="15">
        <v>9</v>
      </c>
      <c r="H223" s="15">
        <v>7</v>
      </c>
      <c r="I223" s="15">
        <v>7.4</v>
      </c>
      <c r="J223" s="15">
        <v>6.2</v>
      </c>
      <c r="K223" s="15">
        <v>7.6</v>
      </c>
      <c r="L223" s="15">
        <v>7.4</v>
      </c>
      <c r="M223" s="14">
        <v>6.6</v>
      </c>
      <c r="N223" s="14">
        <v>6</v>
      </c>
      <c r="O223" s="14">
        <v>6.6</v>
      </c>
      <c r="P223" s="14">
        <v>5</v>
      </c>
      <c r="Q223" s="14">
        <v>6.8</v>
      </c>
      <c r="R223" s="14">
        <v>6.2</v>
      </c>
      <c r="S223" s="14">
        <v>8.6</v>
      </c>
      <c r="T223" s="15">
        <v>6.2</v>
      </c>
      <c r="U223" s="14">
        <v>7</v>
      </c>
      <c r="V223" s="14">
        <v>4.5</v>
      </c>
      <c r="W223" s="14">
        <v>3.6</v>
      </c>
      <c r="X223" s="14">
        <v>4.3</v>
      </c>
      <c r="Y223" s="14">
        <v>6.1</v>
      </c>
      <c r="Z223" s="14">
        <v>4.7</v>
      </c>
      <c r="AA223" s="14">
        <v>6.5</v>
      </c>
    </row>
    <row r="224" spans="1:27" x14ac:dyDescent="0.3">
      <c r="A224" s="26" t="s">
        <v>22</v>
      </c>
      <c r="B224" t="s">
        <v>23</v>
      </c>
      <c r="C224" s="14">
        <v>11</v>
      </c>
      <c r="D224" s="14">
        <v>11</v>
      </c>
      <c r="E224" s="14">
        <v>9.5</v>
      </c>
      <c r="F224" s="14">
        <v>14</v>
      </c>
      <c r="G224" s="15">
        <v>15</v>
      </c>
      <c r="H224" s="15">
        <v>10.5</v>
      </c>
      <c r="I224" s="15">
        <v>11.8</v>
      </c>
      <c r="J224" s="15">
        <v>8</v>
      </c>
      <c r="K224" s="15">
        <v>13</v>
      </c>
      <c r="L224" s="15">
        <v>9.1999999999999993</v>
      </c>
      <c r="M224" s="14">
        <v>10</v>
      </c>
      <c r="N224" s="14">
        <v>7.5</v>
      </c>
      <c r="O224" s="14">
        <v>8.6999999999999993</v>
      </c>
      <c r="P224" s="14">
        <v>4.5</v>
      </c>
      <c r="Q224" s="14">
        <v>9.4</v>
      </c>
      <c r="R224" s="14">
        <v>8</v>
      </c>
      <c r="S224" s="14">
        <v>11</v>
      </c>
      <c r="T224" s="15">
        <v>9.6</v>
      </c>
      <c r="U224" s="14">
        <v>10.199999999999999</v>
      </c>
      <c r="V224" s="14">
        <v>7</v>
      </c>
      <c r="W224" s="14">
        <v>5.2</v>
      </c>
      <c r="X224" s="14">
        <v>7.3</v>
      </c>
      <c r="Y224" s="14">
        <v>14</v>
      </c>
      <c r="Z224" s="14">
        <v>9</v>
      </c>
      <c r="AA224" s="14">
        <v>8</v>
      </c>
    </row>
    <row r="225" spans="1:27" x14ac:dyDescent="0.3">
      <c r="A225" s="13"/>
      <c r="B225" t="s">
        <v>24</v>
      </c>
      <c r="C225" s="14">
        <v>5.5</v>
      </c>
      <c r="D225" s="14">
        <v>4.5999999999999996</v>
      </c>
      <c r="E225" s="14">
        <v>4.8</v>
      </c>
      <c r="F225" s="14">
        <v>6</v>
      </c>
      <c r="G225" s="15">
        <v>5</v>
      </c>
      <c r="H225" s="15">
        <v>4.8</v>
      </c>
      <c r="I225" s="15">
        <v>5.2</v>
      </c>
      <c r="J225" s="15">
        <v>3.5</v>
      </c>
      <c r="K225" s="15">
        <v>4.5999999999999996</v>
      </c>
      <c r="L225" s="15">
        <v>5.2</v>
      </c>
      <c r="M225" s="14">
        <v>4.4000000000000004</v>
      </c>
      <c r="N225" s="14">
        <v>3.8</v>
      </c>
      <c r="O225" s="14">
        <v>3.8</v>
      </c>
      <c r="P225" s="14">
        <v>3.6</v>
      </c>
      <c r="Q225" s="14">
        <v>4.5999999999999996</v>
      </c>
      <c r="R225" s="14">
        <v>4.7</v>
      </c>
      <c r="S225" s="14">
        <v>4.8</v>
      </c>
      <c r="T225" s="15">
        <v>4.8</v>
      </c>
      <c r="U225" s="14">
        <v>4.7</v>
      </c>
      <c r="V225" s="14">
        <v>2.2000000000000002</v>
      </c>
      <c r="W225" s="14">
        <v>2.5</v>
      </c>
      <c r="X225" s="14">
        <v>3.8</v>
      </c>
      <c r="Y225" s="14">
        <v>3.8</v>
      </c>
      <c r="Z225" s="14">
        <v>3.5</v>
      </c>
      <c r="AA225" s="14">
        <v>4.7</v>
      </c>
    </row>
    <row r="226" spans="1:27" x14ac:dyDescent="0.3">
      <c r="A226" s="13"/>
      <c r="B226" s="17" t="s">
        <v>25</v>
      </c>
      <c r="C226" s="18">
        <f t="shared" ref="C226:AA226" si="153">3*4.178*C223*C224*C225/(C223+C224+C225)</f>
        <v>239.13415767634848</v>
      </c>
      <c r="D226" s="18">
        <f t="shared" si="153"/>
        <v>205.91571428571422</v>
      </c>
      <c r="E226" s="18">
        <f t="shared" si="153"/>
        <v>213.07799999999995</v>
      </c>
      <c r="F226" s="18">
        <f t="shared" si="153"/>
        <v>326.7484137931034</v>
      </c>
      <c r="G226" s="18">
        <f t="shared" si="153"/>
        <v>291.73965517241373</v>
      </c>
      <c r="H226" s="19">
        <f t="shared" si="153"/>
        <v>198.29574887892377</v>
      </c>
      <c r="I226" s="19">
        <f t="shared" si="153"/>
        <v>233.24746622950821</v>
      </c>
      <c r="J226" s="19">
        <f t="shared" si="153"/>
        <v>122.93233898305085</v>
      </c>
      <c r="K226" s="19">
        <f t="shared" si="153"/>
        <v>226.04969523809513</v>
      </c>
      <c r="L226" s="19">
        <f t="shared" si="153"/>
        <v>203.54296073394491</v>
      </c>
      <c r="M226" s="20">
        <f t="shared" si="153"/>
        <v>173.32731428571429</v>
      </c>
      <c r="N226" s="20">
        <f t="shared" si="153"/>
        <v>123.89098265895953</v>
      </c>
      <c r="O226" s="20">
        <f t="shared" si="153"/>
        <v>143.1868410471204</v>
      </c>
      <c r="P226" s="20">
        <f t="shared" si="153"/>
        <v>77.500305343511457</v>
      </c>
      <c r="Q226" s="20">
        <f t="shared" si="153"/>
        <v>177.1825523076923</v>
      </c>
      <c r="R226" s="21">
        <f t="shared" si="153"/>
        <v>154.5992634920635</v>
      </c>
      <c r="S226" s="21">
        <f t="shared" si="153"/>
        <v>233.25568524590159</v>
      </c>
      <c r="T226" s="21">
        <f t="shared" si="153"/>
        <v>173.83076038834946</v>
      </c>
      <c r="U226" s="21">
        <f t="shared" si="153"/>
        <v>192.06208767123286</v>
      </c>
      <c r="V226" s="21">
        <f t="shared" si="153"/>
        <v>63.401912408759117</v>
      </c>
      <c r="W226" s="22">
        <f t="shared" si="153"/>
        <v>51.910725663716818</v>
      </c>
      <c r="X226" s="22">
        <f t="shared" si="153"/>
        <v>97.083155064935042</v>
      </c>
      <c r="Y226" s="22">
        <f t="shared" si="153"/>
        <v>170.18969372384933</v>
      </c>
      <c r="Z226" s="22">
        <f t="shared" si="153"/>
        <v>107.88713372093022</v>
      </c>
      <c r="AA226" s="22">
        <f t="shared" si="153"/>
        <v>159.54737499999999</v>
      </c>
    </row>
    <row r="227" spans="1:27" x14ac:dyDescent="0.3">
      <c r="A227" s="13"/>
      <c r="B227" t="s">
        <v>26</v>
      </c>
      <c r="C227" s="9">
        <f>C226-C219</f>
        <v>31.963486372000659</v>
      </c>
      <c r="D227" s="9">
        <f t="shared" ref="D227:AA227" si="154">D226-D219</f>
        <v>8.9528571428570558</v>
      </c>
      <c r="E227" s="9">
        <f t="shared" si="154"/>
        <v>46.394507462686562</v>
      </c>
      <c r="F227" s="9">
        <f t="shared" si="154"/>
        <v>93.708100323715684</v>
      </c>
      <c r="G227" s="9">
        <f t="shared" si="154"/>
        <v>82.908713023653434</v>
      </c>
      <c r="H227" s="9">
        <f t="shared" si="154"/>
        <v>13.507932841187937</v>
      </c>
      <c r="I227" s="9">
        <f t="shared" si="154"/>
        <v>30.905485539853004</v>
      </c>
      <c r="J227" s="9">
        <f t="shared" si="154"/>
        <v>-56.531751926040059</v>
      </c>
      <c r="K227" s="9">
        <f t="shared" si="154"/>
        <v>39.950708691009964</v>
      </c>
      <c r="L227" s="9">
        <f t="shared" si="154"/>
        <v>3.6797064220183415</v>
      </c>
      <c r="M227" s="9">
        <f t="shared" si="154"/>
        <v>8.1030038379531391</v>
      </c>
      <c r="N227" s="9">
        <f t="shared" si="154"/>
        <v>-68.29701734104043</v>
      </c>
      <c r="O227" s="9">
        <f t="shared" si="154"/>
        <v>0.69505157343621704</v>
      </c>
      <c r="P227" s="9">
        <f t="shared" si="154"/>
        <v>-7.9216294390972166</v>
      </c>
      <c r="Q227" s="9">
        <f t="shared" si="154"/>
        <v>2.0862229873040121</v>
      </c>
      <c r="R227" s="9">
        <f t="shared" si="154"/>
        <v>-19.653907239643814</v>
      </c>
      <c r="S227" s="9">
        <f t="shared" si="154"/>
        <v>40.972730700447073</v>
      </c>
      <c r="T227" s="9">
        <f t="shared" si="154"/>
        <v>8.4462373114263869</v>
      </c>
      <c r="U227" s="9">
        <f t="shared" si="154"/>
        <v>11.412856539157389</v>
      </c>
      <c r="V227" s="9">
        <f t="shared" si="154"/>
        <v>-45.876554657109153</v>
      </c>
      <c r="W227" s="9">
        <f t="shared" si="154"/>
        <v>-54.830435626605748</v>
      </c>
      <c r="X227" s="9">
        <f t="shared" si="154"/>
        <v>-28.775493210927053</v>
      </c>
      <c r="Y227" s="9">
        <f t="shared" si="154"/>
        <v>22.060602814758425</v>
      </c>
      <c r="Z227" s="9">
        <f t="shared" si="154"/>
        <v>-26.260541954745463</v>
      </c>
      <c r="AA227" s="9">
        <f t="shared" si="154"/>
        <v>-12.636867424242411</v>
      </c>
    </row>
    <row r="228" spans="1:27" x14ac:dyDescent="0.3">
      <c r="A228" s="23"/>
      <c r="B228" s="24" t="s">
        <v>27</v>
      </c>
      <c r="C228" s="25">
        <f>AVERAGE(C226:G226)</f>
        <v>255.32318818551593</v>
      </c>
      <c r="D228" s="25"/>
      <c r="E228" s="25"/>
      <c r="F228" s="25"/>
      <c r="G228" s="25"/>
      <c r="H228" s="25">
        <f t="shared" ref="H228" si="155">AVERAGE(H226:L226)</f>
        <v>196.81364201270458</v>
      </c>
      <c r="I228" s="25"/>
      <c r="J228" s="25"/>
      <c r="K228" s="25"/>
      <c r="L228" s="25"/>
      <c r="M228" s="25">
        <f t="shared" ref="M228" si="156">AVERAGE(M226:Q226)</f>
        <v>139.01759912859961</v>
      </c>
      <c r="N228" s="25"/>
      <c r="O228" s="25"/>
      <c r="P228" s="25"/>
      <c r="Q228" s="25"/>
      <c r="R228" s="25">
        <f t="shared" ref="R228" si="157">AVERAGE(R226:V226)</f>
        <v>163.4299418412613</v>
      </c>
      <c r="S228" s="25"/>
      <c r="T228" s="25"/>
      <c r="U228" s="25"/>
      <c r="V228" s="25"/>
      <c r="W228" s="25">
        <f t="shared" ref="W228" si="158">AVERAGE(W226:AA226)</f>
        <v>117.32361663468627</v>
      </c>
      <c r="X228" s="25"/>
      <c r="Y228" s="25"/>
      <c r="Z228" s="25"/>
      <c r="AA228" s="25"/>
    </row>
    <row r="229" spans="1:27" x14ac:dyDescent="0.3">
      <c r="A229" s="10">
        <v>43747</v>
      </c>
      <c r="C229" s="11" t="s">
        <v>15</v>
      </c>
      <c r="D229" s="12" t="s">
        <v>16</v>
      </c>
      <c r="E229" s="11" t="s">
        <v>17</v>
      </c>
      <c r="F229" s="11" t="s">
        <v>18</v>
      </c>
      <c r="G229" s="12" t="s">
        <v>19</v>
      </c>
      <c r="H229" s="11" t="s">
        <v>15</v>
      </c>
      <c r="I229" s="12" t="s">
        <v>16</v>
      </c>
      <c r="J229" s="11" t="s">
        <v>17</v>
      </c>
      <c r="K229" s="11" t="s">
        <v>18</v>
      </c>
      <c r="L229" s="12" t="s">
        <v>19</v>
      </c>
      <c r="M229" s="11" t="s">
        <v>15</v>
      </c>
      <c r="N229" s="12" t="s">
        <v>16</v>
      </c>
      <c r="O229" s="11" t="s">
        <v>17</v>
      </c>
      <c r="P229" s="11" t="s">
        <v>18</v>
      </c>
      <c r="Q229" s="12" t="s">
        <v>19</v>
      </c>
      <c r="R229" s="11" t="s">
        <v>15</v>
      </c>
      <c r="S229" s="12" t="s">
        <v>16</v>
      </c>
      <c r="T229" s="11" t="s">
        <v>17</v>
      </c>
      <c r="U229" s="11" t="s">
        <v>18</v>
      </c>
      <c r="V229" s="12" t="s">
        <v>19</v>
      </c>
      <c r="W229" s="11" t="s">
        <v>15</v>
      </c>
      <c r="X229" s="12" t="s">
        <v>16</v>
      </c>
      <c r="Y229" s="11" t="s">
        <v>17</v>
      </c>
      <c r="Z229" s="11" t="s">
        <v>18</v>
      </c>
      <c r="AA229" s="12" t="s">
        <v>19</v>
      </c>
    </row>
    <row r="230" spans="1:27" x14ac:dyDescent="0.3">
      <c r="A230" s="13" t="s">
        <v>57</v>
      </c>
      <c r="B230" t="s">
        <v>21</v>
      </c>
      <c r="C230" s="14">
        <v>8.5</v>
      </c>
      <c r="D230" s="14">
        <v>7.5</v>
      </c>
      <c r="E230" s="14">
        <v>9</v>
      </c>
      <c r="F230" s="14">
        <v>11</v>
      </c>
      <c r="G230" s="15">
        <v>10</v>
      </c>
      <c r="H230" s="15">
        <v>7.2</v>
      </c>
      <c r="I230" s="15">
        <v>7.5</v>
      </c>
      <c r="J230" s="15">
        <v>4.5</v>
      </c>
      <c r="K230" s="15">
        <v>8</v>
      </c>
      <c r="L230" s="15">
        <v>8.3000000000000007</v>
      </c>
      <c r="M230" s="14">
        <v>6.6</v>
      </c>
      <c r="N230" s="14">
        <v>4.4000000000000004</v>
      </c>
      <c r="O230" s="14">
        <v>6</v>
      </c>
      <c r="P230" s="14">
        <v>4.7</v>
      </c>
      <c r="Q230" s="14">
        <v>6.7</v>
      </c>
      <c r="R230" s="14">
        <v>5.4</v>
      </c>
      <c r="S230" s="14">
        <v>9</v>
      </c>
      <c r="T230" s="15">
        <v>7</v>
      </c>
      <c r="U230" s="14">
        <v>9</v>
      </c>
      <c r="V230" s="14">
        <v>4</v>
      </c>
      <c r="W230" s="14">
        <v>3.4</v>
      </c>
      <c r="X230" s="14">
        <v>4.5</v>
      </c>
      <c r="Y230" s="14">
        <v>7.5</v>
      </c>
      <c r="Z230" s="14">
        <v>4.5</v>
      </c>
      <c r="AA230" s="14">
        <v>6</v>
      </c>
    </row>
    <row r="231" spans="1:27" x14ac:dyDescent="0.3">
      <c r="A231" s="26" t="s">
        <v>22</v>
      </c>
      <c r="B231" t="s">
        <v>23</v>
      </c>
      <c r="C231" s="14">
        <v>11</v>
      </c>
      <c r="D231" s="14">
        <v>11.5</v>
      </c>
      <c r="E231" s="14">
        <v>11</v>
      </c>
      <c r="F231" s="14">
        <v>15</v>
      </c>
      <c r="G231" s="15">
        <v>18</v>
      </c>
      <c r="H231" s="15">
        <v>10.5</v>
      </c>
      <c r="I231" s="15">
        <v>12.5</v>
      </c>
      <c r="J231" s="15">
        <v>6</v>
      </c>
      <c r="K231" s="15">
        <v>16</v>
      </c>
      <c r="L231" s="15">
        <v>9</v>
      </c>
      <c r="M231" s="14">
        <v>10.5</v>
      </c>
      <c r="N231" s="14">
        <v>5.5</v>
      </c>
      <c r="O231" s="14">
        <v>7</v>
      </c>
      <c r="P231" s="14">
        <v>7</v>
      </c>
      <c r="Q231" s="14">
        <v>9.5</v>
      </c>
      <c r="R231" s="14">
        <v>6.9</v>
      </c>
      <c r="S231" s="14">
        <v>11</v>
      </c>
      <c r="T231" s="15">
        <v>9.5</v>
      </c>
      <c r="U231" s="14">
        <v>10.5</v>
      </c>
      <c r="V231" s="14">
        <v>6</v>
      </c>
      <c r="W231" s="14">
        <v>5.3</v>
      </c>
      <c r="X231" s="14">
        <v>6</v>
      </c>
      <c r="Y231" s="14">
        <v>14.5</v>
      </c>
      <c r="Z231" s="14">
        <v>9</v>
      </c>
      <c r="AA231" s="14">
        <v>7.5</v>
      </c>
    </row>
    <row r="232" spans="1:27" x14ac:dyDescent="0.3">
      <c r="A232" s="13"/>
      <c r="B232" t="s">
        <v>24</v>
      </c>
      <c r="C232" s="14">
        <v>5.5</v>
      </c>
      <c r="D232" s="14">
        <v>5</v>
      </c>
      <c r="E232" s="14">
        <v>4.8</v>
      </c>
      <c r="F232" s="14">
        <v>5.8</v>
      </c>
      <c r="G232" s="15">
        <v>6</v>
      </c>
      <c r="H232" s="15">
        <v>4.9000000000000004</v>
      </c>
      <c r="I232" s="15">
        <v>5.4</v>
      </c>
      <c r="J232" s="15">
        <v>3</v>
      </c>
      <c r="K232" s="15">
        <v>4.7</v>
      </c>
      <c r="L232" s="15">
        <v>5</v>
      </c>
      <c r="M232" s="14">
        <v>4.5</v>
      </c>
      <c r="N232" s="14">
        <v>3</v>
      </c>
      <c r="O232" s="14">
        <v>4.0999999999999996</v>
      </c>
      <c r="P232" s="14">
        <v>3.6</v>
      </c>
      <c r="Q232" s="14">
        <v>4.5999999999999996</v>
      </c>
      <c r="R232" s="14">
        <v>4</v>
      </c>
      <c r="S232" s="14">
        <v>5</v>
      </c>
      <c r="T232" s="15">
        <v>4.7</v>
      </c>
      <c r="U232" s="14">
        <v>5</v>
      </c>
      <c r="V232" s="14">
        <v>1.8</v>
      </c>
      <c r="W232" s="14">
        <v>1.8</v>
      </c>
      <c r="X232" s="14">
        <v>3.5</v>
      </c>
      <c r="Y232" s="14">
        <v>3.8</v>
      </c>
      <c r="Z232" s="14">
        <v>3</v>
      </c>
      <c r="AA232" s="14">
        <v>4.5</v>
      </c>
    </row>
    <row r="233" spans="1:27" x14ac:dyDescent="0.3">
      <c r="A233" s="13"/>
      <c r="B233" s="17" t="s">
        <v>25</v>
      </c>
      <c r="C233" s="18">
        <f t="shared" ref="C233:AA233" si="159">3*4.178*C230*C231*C232/(C230+C231+C232)</f>
        <v>257.82437999999996</v>
      </c>
      <c r="D233" s="18">
        <f t="shared" si="159"/>
        <v>225.22031249999998</v>
      </c>
      <c r="E233" s="18">
        <f t="shared" si="159"/>
        <v>240.16761290322574</v>
      </c>
      <c r="F233" s="18">
        <f t="shared" si="159"/>
        <v>377.20245283018869</v>
      </c>
      <c r="G233" s="18">
        <f t="shared" si="159"/>
        <v>398.13882352941175</v>
      </c>
      <c r="H233" s="19">
        <f t="shared" si="159"/>
        <v>205.44667964601771</v>
      </c>
      <c r="I233" s="19">
        <f t="shared" si="159"/>
        <v>249.81643700787404</v>
      </c>
      <c r="J233" s="19">
        <f t="shared" si="159"/>
        <v>75.203999999999994</v>
      </c>
      <c r="K233" s="19">
        <f t="shared" si="159"/>
        <v>262.73360278745645</v>
      </c>
      <c r="L233" s="19">
        <f t="shared" si="159"/>
        <v>209.9304484304933</v>
      </c>
      <c r="M233" s="20">
        <f t="shared" si="159"/>
        <v>180.95962499999996</v>
      </c>
      <c r="N233" s="20">
        <f t="shared" si="159"/>
        <v>70.540186046511621</v>
      </c>
      <c r="O233" s="20">
        <f t="shared" si="159"/>
        <v>126.21957894736839</v>
      </c>
      <c r="P233" s="20">
        <f t="shared" si="159"/>
        <v>97.02790588235294</v>
      </c>
      <c r="Q233" s="20">
        <f t="shared" si="159"/>
        <v>176.43412788461538</v>
      </c>
      <c r="R233" s="21">
        <f t="shared" si="159"/>
        <v>114.60535950920244</v>
      </c>
      <c r="S233" s="21">
        <f t="shared" si="159"/>
        <v>248.17319999999995</v>
      </c>
      <c r="T233" s="21">
        <f t="shared" si="159"/>
        <v>184.78781603773584</v>
      </c>
      <c r="U233" s="21">
        <f t="shared" si="159"/>
        <v>241.72714285714281</v>
      </c>
      <c r="V233" s="21">
        <f t="shared" si="159"/>
        <v>45.887186440677965</v>
      </c>
      <c r="W233" s="22">
        <f t="shared" si="159"/>
        <v>38.719316571428564</v>
      </c>
      <c r="X233" s="22">
        <f t="shared" si="159"/>
        <v>84.604499999999987</v>
      </c>
      <c r="Y233" s="22">
        <f t="shared" si="159"/>
        <v>200.76261627906973</v>
      </c>
      <c r="Z233" s="22">
        <f t="shared" si="159"/>
        <v>92.295818181818177</v>
      </c>
      <c r="AA233" s="22">
        <f t="shared" si="159"/>
        <v>141.00749999999999</v>
      </c>
    </row>
    <row r="234" spans="1:27" x14ac:dyDescent="0.3">
      <c r="A234" s="13"/>
      <c r="B234" t="s">
        <v>26</v>
      </c>
      <c r="C234" s="9">
        <f>C233-C226</f>
        <v>18.690222323651483</v>
      </c>
      <c r="D234" s="9">
        <f t="shared" ref="D234:AA234" si="160">D233-D226</f>
        <v>19.304598214285761</v>
      </c>
      <c r="E234" s="9">
        <f t="shared" si="160"/>
        <v>27.089612903225799</v>
      </c>
      <c r="F234" s="9">
        <f t="shared" si="160"/>
        <v>50.454039037085295</v>
      </c>
      <c r="G234" s="9">
        <f t="shared" si="160"/>
        <v>106.39916835699802</v>
      </c>
      <c r="H234" s="9">
        <f t="shared" si="160"/>
        <v>7.1509307670939393</v>
      </c>
      <c r="I234" s="9">
        <f t="shared" si="160"/>
        <v>16.568970778365838</v>
      </c>
      <c r="J234" s="9">
        <f t="shared" si="160"/>
        <v>-47.728338983050861</v>
      </c>
      <c r="K234" s="9">
        <f t="shared" si="160"/>
        <v>36.683907549361322</v>
      </c>
      <c r="L234" s="9">
        <f t="shared" si="160"/>
        <v>6.3874876965483907</v>
      </c>
      <c r="M234" s="9">
        <f t="shared" si="160"/>
        <v>7.6323107142856657</v>
      </c>
      <c r="N234" s="9">
        <f t="shared" si="160"/>
        <v>-53.350796612447908</v>
      </c>
      <c r="O234" s="9">
        <f t="shared" si="160"/>
        <v>-16.967262099752006</v>
      </c>
      <c r="P234" s="9">
        <f t="shared" si="160"/>
        <v>19.527600538841483</v>
      </c>
      <c r="Q234" s="9">
        <f t="shared" si="160"/>
        <v>-0.74842442307692636</v>
      </c>
      <c r="R234" s="9">
        <f t="shared" si="160"/>
        <v>-39.993903982861056</v>
      </c>
      <c r="S234" s="9">
        <f t="shared" si="160"/>
        <v>14.917514754098363</v>
      </c>
      <c r="T234" s="9">
        <f t="shared" si="160"/>
        <v>10.957055649386376</v>
      </c>
      <c r="U234" s="9">
        <f t="shared" si="160"/>
        <v>49.665055185909949</v>
      </c>
      <c r="V234" s="9">
        <f t="shared" si="160"/>
        <v>-17.514725968081152</v>
      </c>
      <c r="W234" s="9">
        <f t="shared" si="160"/>
        <v>-13.191409092288254</v>
      </c>
      <c r="X234" s="9">
        <f t="shared" si="160"/>
        <v>-12.478655064935054</v>
      </c>
      <c r="Y234" s="9">
        <f t="shared" si="160"/>
        <v>30.572922555220401</v>
      </c>
      <c r="Z234" s="9">
        <f t="shared" si="160"/>
        <v>-15.591315539112045</v>
      </c>
      <c r="AA234" s="9">
        <f t="shared" si="160"/>
        <v>-18.539874999999995</v>
      </c>
    </row>
    <row r="235" spans="1:27" x14ac:dyDescent="0.3">
      <c r="A235" s="23"/>
      <c r="B235" s="24" t="s">
        <v>27</v>
      </c>
      <c r="C235" s="25">
        <f>AVERAGE(C233:G233)</f>
        <v>299.71071635256521</v>
      </c>
      <c r="D235" s="25"/>
      <c r="E235" s="25"/>
      <c r="F235" s="25"/>
      <c r="G235" s="25"/>
      <c r="H235" s="25">
        <f t="shared" ref="H235" si="161">AVERAGE(H233:L233)</f>
        <v>200.62623357436829</v>
      </c>
      <c r="I235" s="25"/>
      <c r="J235" s="25"/>
      <c r="K235" s="25"/>
      <c r="L235" s="25"/>
      <c r="M235" s="25">
        <f t="shared" ref="M235" si="162">AVERAGE(M233:Q233)</f>
        <v>130.23628475216964</v>
      </c>
      <c r="N235" s="25"/>
      <c r="O235" s="25"/>
      <c r="P235" s="25"/>
      <c r="Q235" s="25"/>
      <c r="R235" s="25">
        <f t="shared" ref="R235" si="163">AVERAGE(R233:V233)</f>
        <v>167.0361409689518</v>
      </c>
      <c r="S235" s="25"/>
      <c r="T235" s="25"/>
      <c r="U235" s="25"/>
      <c r="V235" s="25"/>
      <c r="W235" s="25">
        <f t="shared" ref="W235" si="164">AVERAGE(W233:AA233)</f>
        <v>111.47795020646329</v>
      </c>
      <c r="X235" s="25"/>
      <c r="Y235" s="25"/>
      <c r="Z235" s="25"/>
      <c r="AA235" s="25"/>
    </row>
    <row r="236" spans="1:27" x14ac:dyDescent="0.3">
      <c r="A236" s="10">
        <v>43749</v>
      </c>
      <c r="C236" s="11" t="s">
        <v>15</v>
      </c>
      <c r="D236" s="12" t="s">
        <v>16</v>
      </c>
      <c r="E236" s="11" t="s">
        <v>17</v>
      </c>
      <c r="F236" s="11" t="s">
        <v>18</v>
      </c>
      <c r="G236" s="12" t="s">
        <v>19</v>
      </c>
      <c r="H236" s="11" t="s">
        <v>15</v>
      </c>
      <c r="I236" s="12" t="s">
        <v>16</v>
      </c>
      <c r="J236" s="11" t="s">
        <v>17</v>
      </c>
      <c r="K236" s="11" t="s">
        <v>18</v>
      </c>
      <c r="L236" s="12" t="s">
        <v>19</v>
      </c>
      <c r="M236" s="11" t="s">
        <v>15</v>
      </c>
      <c r="N236" s="12" t="s">
        <v>16</v>
      </c>
      <c r="O236" s="11" t="s">
        <v>17</v>
      </c>
      <c r="P236" s="11" t="s">
        <v>18</v>
      </c>
      <c r="Q236" s="12" t="s">
        <v>19</v>
      </c>
      <c r="R236" s="11" t="s">
        <v>15</v>
      </c>
      <c r="S236" s="12" t="s">
        <v>16</v>
      </c>
      <c r="T236" s="11" t="s">
        <v>17</v>
      </c>
      <c r="U236" s="11" t="s">
        <v>18</v>
      </c>
      <c r="V236" s="12" t="s">
        <v>19</v>
      </c>
      <c r="W236" s="11" t="s">
        <v>15</v>
      </c>
      <c r="X236" s="12" t="s">
        <v>16</v>
      </c>
      <c r="Y236" s="11" t="s">
        <v>17</v>
      </c>
      <c r="Z236" s="11" t="s">
        <v>18</v>
      </c>
      <c r="AA236" s="12" t="s">
        <v>19</v>
      </c>
    </row>
    <row r="237" spans="1:27" x14ac:dyDescent="0.3">
      <c r="A237" s="13" t="s">
        <v>34</v>
      </c>
      <c r="B237" t="s">
        <v>21</v>
      </c>
      <c r="C237" s="14">
        <v>9.4</v>
      </c>
      <c r="D237" s="14">
        <v>8</v>
      </c>
      <c r="E237" s="14">
        <v>10</v>
      </c>
      <c r="F237" s="14">
        <v>12</v>
      </c>
      <c r="G237" s="15">
        <v>11</v>
      </c>
      <c r="H237" s="15">
        <v>7.2</v>
      </c>
      <c r="I237" s="15">
        <v>7.6</v>
      </c>
      <c r="J237" s="15">
        <v>4.2</v>
      </c>
      <c r="K237" s="15">
        <v>9</v>
      </c>
      <c r="L237" s="15">
        <v>8.6999999999999993</v>
      </c>
      <c r="M237" s="14">
        <v>6.6</v>
      </c>
      <c r="N237" s="14">
        <v>3.7</v>
      </c>
      <c r="O237" s="14">
        <v>5.5</v>
      </c>
      <c r="P237" s="14">
        <v>5.2</v>
      </c>
      <c r="Q237" s="14">
        <v>6.7</v>
      </c>
      <c r="R237" s="14">
        <v>5</v>
      </c>
      <c r="S237" s="14">
        <v>9.6</v>
      </c>
      <c r="T237" s="15">
        <v>8</v>
      </c>
      <c r="U237" s="14">
        <v>9.5</v>
      </c>
      <c r="V237" s="14">
        <v>3.5</v>
      </c>
      <c r="W237" s="14">
        <v>3.4</v>
      </c>
      <c r="X237" s="14">
        <v>4.5</v>
      </c>
      <c r="Y237" s="14">
        <v>8</v>
      </c>
      <c r="Z237" s="14">
        <v>4.5</v>
      </c>
      <c r="AA237" s="14">
        <v>6</v>
      </c>
    </row>
    <row r="238" spans="1:27" x14ac:dyDescent="0.3">
      <c r="A238" s="26" t="s">
        <v>22</v>
      </c>
      <c r="B238" t="s">
        <v>23</v>
      </c>
      <c r="C238" s="14">
        <v>11</v>
      </c>
      <c r="D238" s="14">
        <v>12</v>
      </c>
      <c r="E238" s="14">
        <v>12</v>
      </c>
      <c r="F238" s="14">
        <v>16</v>
      </c>
      <c r="G238" s="15">
        <v>18</v>
      </c>
      <c r="H238" s="15">
        <v>12.2</v>
      </c>
      <c r="I238" s="15">
        <v>12.6</v>
      </c>
      <c r="J238" s="15">
        <v>5.4</v>
      </c>
      <c r="K238" s="15">
        <v>16.5</v>
      </c>
      <c r="L238" s="15">
        <v>10.7</v>
      </c>
      <c r="M238" s="14">
        <v>10.8</v>
      </c>
      <c r="N238" s="14">
        <v>5</v>
      </c>
      <c r="O238" s="14">
        <v>7.2</v>
      </c>
      <c r="P238" s="14">
        <v>7.4</v>
      </c>
      <c r="Q238" s="14">
        <v>10.4</v>
      </c>
      <c r="R238" s="14">
        <v>6</v>
      </c>
      <c r="S238" s="14">
        <v>11</v>
      </c>
      <c r="T238" s="15">
        <v>9.4</v>
      </c>
      <c r="U238" s="14">
        <v>11</v>
      </c>
      <c r="V238" s="14">
        <v>5</v>
      </c>
      <c r="W238" s="14">
        <v>4.8</v>
      </c>
      <c r="X238" s="14">
        <v>6.2</v>
      </c>
      <c r="Y238" s="14">
        <v>15.5</v>
      </c>
      <c r="Z238" s="14">
        <v>7.5</v>
      </c>
      <c r="AA238" s="14">
        <v>8</v>
      </c>
    </row>
    <row r="239" spans="1:27" x14ac:dyDescent="0.3">
      <c r="A239" s="13"/>
      <c r="B239" t="s">
        <v>24</v>
      </c>
      <c r="C239" s="14">
        <v>5.7</v>
      </c>
      <c r="D239" s="14">
        <v>5.5</v>
      </c>
      <c r="E239" s="14">
        <v>5.6</v>
      </c>
      <c r="F239" s="14">
        <v>6</v>
      </c>
      <c r="G239" s="15">
        <v>6.7</v>
      </c>
      <c r="H239" s="15">
        <v>5.2</v>
      </c>
      <c r="I239" s="15">
        <v>6</v>
      </c>
      <c r="J239" s="15">
        <v>2.2000000000000002</v>
      </c>
      <c r="K239" s="15">
        <v>5.4</v>
      </c>
      <c r="L239" s="15">
        <v>5.3</v>
      </c>
      <c r="M239" s="14">
        <v>4.5</v>
      </c>
      <c r="N239" s="14">
        <v>2</v>
      </c>
      <c r="O239" s="14">
        <v>4</v>
      </c>
      <c r="P239" s="14">
        <v>3.6</v>
      </c>
      <c r="Q239" s="14">
        <v>5</v>
      </c>
      <c r="R239" s="14">
        <v>2</v>
      </c>
      <c r="S239" s="14">
        <v>6</v>
      </c>
      <c r="T239" s="15">
        <v>4.8</v>
      </c>
      <c r="U239" s="14">
        <v>5.7</v>
      </c>
      <c r="V239" s="14">
        <v>1.5</v>
      </c>
      <c r="W239" s="14">
        <v>1.5</v>
      </c>
      <c r="X239" s="14">
        <v>3</v>
      </c>
      <c r="Y239" s="14">
        <v>4.5</v>
      </c>
      <c r="Z239" s="14">
        <v>2</v>
      </c>
      <c r="AA239" s="14">
        <v>4</v>
      </c>
    </row>
    <row r="240" spans="1:27" x14ac:dyDescent="0.3">
      <c r="A240" s="13"/>
      <c r="B240" s="17" t="s">
        <v>25</v>
      </c>
      <c r="C240" s="18">
        <f t="shared" ref="C240:AA240" si="165">3*4.178*C237*C238*C239/(C237+C238+C239)</f>
        <v>283.03788965517242</v>
      </c>
      <c r="D240" s="18">
        <f t="shared" si="165"/>
        <v>259.5275294117647</v>
      </c>
      <c r="E240" s="18">
        <f t="shared" si="165"/>
        <v>305.17565217391302</v>
      </c>
      <c r="F240" s="18">
        <f t="shared" si="165"/>
        <v>424.68141176470584</v>
      </c>
      <c r="G240" s="18">
        <f t="shared" si="165"/>
        <v>465.75922689075628</v>
      </c>
      <c r="H240" s="19">
        <f t="shared" si="165"/>
        <v>232.7288663414634</v>
      </c>
      <c r="I240" s="19">
        <f t="shared" si="165"/>
        <v>274.8677496183206</v>
      </c>
      <c r="J240" s="19">
        <f t="shared" si="165"/>
        <v>52.999700338983061</v>
      </c>
      <c r="K240" s="19">
        <f t="shared" si="165"/>
        <v>325.27555339805821</v>
      </c>
      <c r="L240" s="19">
        <f t="shared" si="165"/>
        <v>250.36385902834004</v>
      </c>
      <c r="M240" s="20">
        <f t="shared" si="165"/>
        <v>183.58017534246576</v>
      </c>
      <c r="N240" s="20">
        <f t="shared" si="165"/>
        <v>43.341869158878502</v>
      </c>
      <c r="O240" s="20">
        <f t="shared" si="165"/>
        <v>118.88536526946109</v>
      </c>
      <c r="P240" s="20">
        <f t="shared" si="165"/>
        <v>107.17962666666665</v>
      </c>
      <c r="Q240" s="20">
        <f t="shared" si="165"/>
        <v>197.59482352941177</v>
      </c>
      <c r="R240" s="21">
        <f t="shared" si="165"/>
        <v>57.849230769230765</v>
      </c>
      <c r="S240" s="21">
        <f t="shared" si="165"/>
        <v>298.55422556390971</v>
      </c>
      <c r="T240" s="21">
        <f t="shared" si="165"/>
        <v>203.79606486486483</v>
      </c>
      <c r="U240" s="21">
        <f t="shared" si="165"/>
        <v>284.95714122137406</v>
      </c>
      <c r="V240" s="21">
        <f t="shared" si="165"/>
        <v>32.90175</v>
      </c>
      <c r="W240" s="22">
        <f t="shared" si="165"/>
        <v>31.63219793814433</v>
      </c>
      <c r="X240" s="22">
        <f t="shared" si="165"/>
        <v>76.576335766423355</v>
      </c>
      <c r="Y240" s="22">
        <f t="shared" si="165"/>
        <v>249.78471428571427</v>
      </c>
      <c r="Z240" s="22">
        <f t="shared" si="165"/>
        <v>60.431785714285702</v>
      </c>
      <c r="AA240" s="22">
        <f t="shared" si="165"/>
        <v>133.696</v>
      </c>
    </row>
    <row r="241" spans="1:27" x14ac:dyDescent="0.3">
      <c r="A241" s="13"/>
      <c r="B241" t="s">
        <v>26</v>
      </c>
      <c r="C241" s="9">
        <f>C240-C233</f>
        <v>25.213509655172459</v>
      </c>
      <c r="D241" s="9">
        <f t="shared" ref="D241:AA241" si="166">D240-D233</f>
        <v>34.307216911764726</v>
      </c>
      <c r="E241" s="9">
        <f t="shared" si="166"/>
        <v>65.008039270687277</v>
      </c>
      <c r="F241" s="9">
        <f t="shared" si="166"/>
        <v>47.478958934517152</v>
      </c>
      <c r="G241" s="9">
        <f t="shared" si="166"/>
        <v>67.620403361344529</v>
      </c>
      <c r="H241" s="9">
        <f t="shared" si="166"/>
        <v>27.282186695445688</v>
      </c>
      <c r="I241" s="9">
        <f t="shared" si="166"/>
        <v>25.051312610446558</v>
      </c>
      <c r="J241" s="9">
        <f t="shared" si="166"/>
        <v>-22.204299661016933</v>
      </c>
      <c r="K241" s="9">
        <f t="shared" si="166"/>
        <v>62.541950610601759</v>
      </c>
      <c r="L241" s="9">
        <f t="shared" si="166"/>
        <v>40.433410597846745</v>
      </c>
      <c r="M241" s="9">
        <f t="shared" si="166"/>
        <v>2.6205503424658048</v>
      </c>
      <c r="N241" s="9">
        <f t="shared" si="166"/>
        <v>-27.198316887633119</v>
      </c>
      <c r="O241" s="9">
        <f t="shared" si="166"/>
        <v>-7.3342136779073002</v>
      </c>
      <c r="P241" s="9">
        <f t="shared" si="166"/>
        <v>10.15172078431371</v>
      </c>
      <c r="Q241" s="9">
        <f t="shared" si="166"/>
        <v>21.160695644796391</v>
      </c>
      <c r="R241" s="9">
        <f t="shared" si="166"/>
        <v>-56.756128739971679</v>
      </c>
      <c r="S241" s="9">
        <f t="shared" si="166"/>
        <v>50.381025563909759</v>
      </c>
      <c r="T241" s="9">
        <f t="shared" si="166"/>
        <v>19.008248827128995</v>
      </c>
      <c r="U241" s="9">
        <f t="shared" si="166"/>
        <v>43.22999836423125</v>
      </c>
      <c r="V241" s="9">
        <f t="shared" si="166"/>
        <v>-12.985436440677965</v>
      </c>
      <c r="W241" s="9">
        <f t="shared" si="166"/>
        <v>-7.0871186332842342</v>
      </c>
      <c r="X241" s="9">
        <f t="shared" si="166"/>
        <v>-8.0281642335766321</v>
      </c>
      <c r="Y241" s="9">
        <f t="shared" si="166"/>
        <v>49.022098006644541</v>
      </c>
      <c r="Z241" s="9">
        <f t="shared" si="166"/>
        <v>-31.864032467532475</v>
      </c>
      <c r="AA241" s="9">
        <f t="shared" si="166"/>
        <v>-7.3114999999999952</v>
      </c>
    </row>
    <row r="242" spans="1:27" x14ac:dyDescent="0.3">
      <c r="A242" s="23"/>
      <c r="B242" s="24" t="s">
        <v>27</v>
      </c>
      <c r="C242" s="25">
        <f>AVERAGE(C240:G240)</f>
        <v>347.63634197926245</v>
      </c>
      <c r="D242" s="25"/>
      <c r="E242" s="25"/>
      <c r="F242" s="25"/>
      <c r="G242" s="25"/>
      <c r="H242" s="25">
        <f t="shared" ref="H242" si="167">AVERAGE(H240:L240)</f>
        <v>227.24714574503309</v>
      </c>
      <c r="I242" s="25"/>
      <c r="J242" s="25"/>
      <c r="K242" s="25"/>
      <c r="L242" s="25"/>
      <c r="M242" s="25">
        <f t="shared" ref="M242" si="168">AVERAGE(M240:Q240)</f>
        <v>130.11637199337673</v>
      </c>
      <c r="N242" s="25"/>
      <c r="O242" s="25"/>
      <c r="P242" s="25"/>
      <c r="Q242" s="25"/>
      <c r="R242" s="25">
        <f t="shared" ref="R242" si="169">AVERAGE(R240:V240)</f>
        <v>175.61168248387588</v>
      </c>
      <c r="S242" s="25"/>
      <c r="T242" s="25"/>
      <c r="U242" s="25"/>
      <c r="V242" s="25"/>
      <c r="W242" s="25">
        <f t="shared" ref="W242" si="170">AVERAGE(W240:AA240)</f>
        <v>110.42420674091352</v>
      </c>
      <c r="X242" s="25"/>
      <c r="Y242" s="25"/>
      <c r="Z242" s="25"/>
      <c r="AA242" s="25"/>
    </row>
    <row r="243" spans="1:27" x14ac:dyDescent="0.3">
      <c r="A243" s="10">
        <v>43753</v>
      </c>
      <c r="C243" s="11" t="s">
        <v>15</v>
      </c>
      <c r="D243" s="12" t="s">
        <v>16</v>
      </c>
      <c r="E243" s="11" t="s">
        <v>17</v>
      </c>
      <c r="F243" s="11" t="s">
        <v>18</v>
      </c>
      <c r="G243" s="12" t="s">
        <v>19</v>
      </c>
      <c r="H243" s="11" t="s">
        <v>15</v>
      </c>
      <c r="I243" s="12" t="s">
        <v>16</v>
      </c>
      <c r="J243" s="11" t="s">
        <v>17</v>
      </c>
      <c r="K243" s="11" t="s">
        <v>18</v>
      </c>
      <c r="L243" s="12" t="s">
        <v>19</v>
      </c>
      <c r="M243" s="11" t="s">
        <v>15</v>
      </c>
      <c r="N243" s="12" t="s">
        <v>16</v>
      </c>
      <c r="O243" s="11" t="s">
        <v>17</v>
      </c>
      <c r="P243" s="11" t="s">
        <v>18</v>
      </c>
      <c r="Q243" s="12" t="s">
        <v>19</v>
      </c>
      <c r="R243" s="11" t="s">
        <v>15</v>
      </c>
      <c r="S243" s="12" t="s">
        <v>16</v>
      </c>
      <c r="T243" s="11" t="s">
        <v>17</v>
      </c>
      <c r="U243" s="11" t="s">
        <v>18</v>
      </c>
      <c r="V243" s="12" t="s">
        <v>19</v>
      </c>
      <c r="W243" s="11" t="s">
        <v>15</v>
      </c>
      <c r="X243" s="12" t="s">
        <v>16</v>
      </c>
      <c r="Y243" s="11" t="s">
        <v>17</v>
      </c>
      <c r="Z243" s="11" t="s">
        <v>18</v>
      </c>
      <c r="AA243" s="12" t="s">
        <v>19</v>
      </c>
    </row>
    <row r="244" spans="1:27" x14ac:dyDescent="0.3">
      <c r="A244" s="13" t="s">
        <v>58</v>
      </c>
      <c r="B244" t="s">
        <v>21</v>
      </c>
      <c r="C244" s="14">
        <v>9.4</v>
      </c>
      <c r="D244" s="14">
        <v>8.5</v>
      </c>
      <c r="E244" s="14">
        <v>12</v>
      </c>
      <c r="F244" s="14">
        <v>14</v>
      </c>
      <c r="G244" s="15">
        <v>13</v>
      </c>
      <c r="H244" s="15">
        <v>8.5</v>
      </c>
      <c r="I244" s="15">
        <v>8.5</v>
      </c>
      <c r="J244" s="15">
        <v>4</v>
      </c>
      <c r="K244" s="15">
        <v>10.5</v>
      </c>
      <c r="L244" s="15">
        <v>8.6999999999999993</v>
      </c>
      <c r="M244" s="14">
        <v>6.5</v>
      </c>
      <c r="N244" s="14">
        <v>3.5</v>
      </c>
      <c r="O244" s="14">
        <v>4</v>
      </c>
      <c r="P244" s="14">
        <v>5.2</v>
      </c>
      <c r="Q244" s="14">
        <v>7.2</v>
      </c>
      <c r="R244" s="14">
        <v>3.5</v>
      </c>
      <c r="S244" s="14">
        <v>11</v>
      </c>
      <c r="T244" s="15">
        <v>8.5</v>
      </c>
      <c r="U244" s="14">
        <v>12</v>
      </c>
      <c r="V244" s="14">
        <v>0</v>
      </c>
      <c r="W244" s="14">
        <v>0</v>
      </c>
      <c r="X244" s="14">
        <v>4</v>
      </c>
      <c r="Y244" s="14">
        <v>9.1999999999999993</v>
      </c>
      <c r="Z244" s="14">
        <v>0</v>
      </c>
      <c r="AA244" s="14">
        <v>5.5</v>
      </c>
    </row>
    <row r="245" spans="1:27" x14ac:dyDescent="0.3">
      <c r="A245" s="26" t="s">
        <v>22</v>
      </c>
      <c r="B245" t="s">
        <v>23</v>
      </c>
      <c r="C245" s="14">
        <v>11</v>
      </c>
      <c r="D245" s="14">
        <v>14.2</v>
      </c>
      <c r="E245" s="14">
        <v>15</v>
      </c>
      <c r="F245" s="14">
        <v>18</v>
      </c>
      <c r="G245" s="15">
        <v>19</v>
      </c>
      <c r="H245" s="15">
        <v>13</v>
      </c>
      <c r="I245" s="15">
        <v>14</v>
      </c>
      <c r="J245" s="15">
        <v>5.5</v>
      </c>
      <c r="K245" s="15">
        <v>17.5</v>
      </c>
      <c r="L245" s="15">
        <v>13</v>
      </c>
      <c r="M245" s="14">
        <v>11</v>
      </c>
      <c r="N245" s="14">
        <v>4.5</v>
      </c>
      <c r="O245" s="14">
        <v>6.5</v>
      </c>
      <c r="P245" s="14">
        <v>7.4</v>
      </c>
      <c r="Q245" s="14">
        <v>12.2</v>
      </c>
      <c r="R245" s="14">
        <v>4.5</v>
      </c>
      <c r="S245" s="14">
        <v>13</v>
      </c>
      <c r="T245" s="15">
        <v>9.5</v>
      </c>
      <c r="U245" s="14">
        <v>13</v>
      </c>
      <c r="V245" s="14">
        <v>0</v>
      </c>
      <c r="W245" s="14">
        <v>0</v>
      </c>
      <c r="X245" s="14">
        <v>4</v>
      </c>
      <c r="Y245" s="14">
        <v>18</v>
      </c>
      <c r="Z245" s="14">
        <v>0</v>
      </c>
      <c r="AA245" s="14">
        <v>7.6</v>
      </c>
    </row>
    <row r="246" spans="1:27" x14ac:dyDescent="0.3">
      <c r="A246" s="13"/>
      <c r="B246" t="s">
        <v>24</v>
      </c>
      <c r="C246" s="14">
        <v>6.3</v>
      </c>
      <c r="D246" s="14">
        <v>6.2</v>
      </c>
      <c r="E246" s="14">
        <v>6</v>
      </c>
      <c r="F246" s="14">
        <v>7</v>
      </c>
      <c r="G246" s="15">
        <v>6.8</v>
      </c>
      <c r="H246" s="15">
        <v>5.5</v>
      </c>
      <c r="I246" s="15">
        <v>6.2</v>
      </c>
      <c r="J246" s="15">
        <v>2.2000000000000002</v>
      </c>
      <c r="K246" s="15">
        <v>5.6</v>
      </c>
      <c r="L246" s="15">
        <v>5</v>
      </c>
      <c r="M246" s="14">
        <v>5</v>
      </c>
      <c r="N246" s="14">
        <v>1.6</v>
      </c>
      <c r="O246" s="14">
        <v>3</v>
      </c>
      <c r="P246" s="14">
        <v>4</v>
      </c>
      <c r="Q246" s="14">
        <v>5.3</v>
      </c>
      <c r="R246" s="14">
        <v>1.5</v>
      </c>
      <c r="S246" s="14">
        <v>6.5</v>
      </c>
      <c r="T246" s="15">
        <v>5.5</v>
      </c>
      <c r="U246" s="14">
        <v>6.5</v>
      </c>
      <c r="V246" s="14">
        <v>0</v>
      </c>
      <c r="W246" s="14">
        <v>0</v>
      </c>
      <c r="X246" s="14">
        <v>2</v>
      </c>
      <c r="Y246" s="14">
        <v>5.2</v>
      </c>
      <c r="Z246" s="14">
        <v>0</v>
      </c>
      <c r="AA246" s="14">
        <v>3.8</v>
      </c>
    </row>
    <row r="247" spans="1:27" x14ac:dyDescent="0.3">
      <c r="A247" s="13"/>
      <c r="B247" s="17" t="s">
        <v>25</v>
      </c>
      <c r="C247" s="18">
        <f t="shared" ref="C247:AA247" si="171">3*4.178*C244*C245*C246/(C244+C245+C246)</f>
        <v>305.80143370786516</v>
      </c>
      <c r="D247" s="18">
        <f t="shared" si="171"/>
        <v>324.55687058823526</v>
      </c>
      <c r="E247" s="18">
        <f t="shared" si="171"/>
        <v>410.20363636363635</v>
      </c>
      <c r="F247" s="18">
        <f t="shared" si="171"/>
        <v>566.92246153846156</v>
      </c>
      <c r="G247" s="18">
        <f t="shared" si="171"/>
        <v>542.58006185567001</v>
      </c>
      <c r="H247" s="19">
        <f t="shared" si="171"/>
        <v>282.13105555555552</v>
      </c>
      <c r="I247" s="19">
        <f t="shared" si="171"/>
        <v>322.21551219512196</v>
      </c>
      <c r="J247" s="19">
        <f t="shared" si="171"/>
        <v>51.85005128205129</v>
      </c>
      <c r="K247" s="19">
        <f t="shared" si="171"/>
        <v>383.85374999999993</v>
      </c>
      <c r="L247" s="19">
        <f t="shared" si="171"/>
        <v>265.46730337078651</v>
      </c>
      <c r="M247" s="20">
        <f t="shared" si="171"/>
        <v>199.15133333333333</v>
      </c>
      <c r="N247" s="20">
        <f t="shared" si="171"/>
        <v>32.901750000000007</v>
      </c>
      <c r="O247" s="20">
        <f t="shared" si="171"/>
        <v>72.418666666666653</v>
      </c>
      <c r="P247" s="20">
        <f t="shared" si="171"/>
        <v>116.21887228915662</v>
      </c>
      <c r="Q247" s="20">
        <f t="shared" si="171"/>
        <v>236.24407967611333</v>
      </c>
      <c r="R247" s="21">
        <f t="shared" si="171"/>
        <v>31.170078947368427</v>
      </c>
      <c r="S247" s="21">
        <f t="shared" si="171"/>
        <v>381.97878688524588</v>
      </c>
      <c r="T247" s="21">
        <f t="shared" si="171"/>
        <v>236.87926595744679</v>
      </c>
      <c r="U247" s="21">
        <f t="shared" si="171"/>
        <v>403.47542857142855</v>
      </c>
      <c r="V247" s="21">
        <v>0</v>
      </c>
      <c r="W247" s="22">
        <v>0</v>
      </c>
      <c r="X247" s="22">
        <f t="shared" si="171"/>
        <v>40.108799999999995</v>
      </c>
      <c r="Y247" s="22">
        <f t="shared" si="171"/>
        <v>333.12586666666664</v>
      </c>
      <c r="Z247" s="22">
        <v>0</v>
      </c>
      <c r="AA247" s="22">
        <f t="shared" si="171"/>
        <v>117.80476686390533</v>
      </c>
    </row>
    <row r="248" spans="1:27" x14ac:dyDescent="0.3">
      <c r="A248" s="13"/>
      <c r="B248" t="s">
        <v>26</v>
      </c>
      <c r="C248" s="9">
        <f>C247-C240</f>
        <v>22.763544052692737</v>
      </c>
      <c r="D248" s="9">
        <f t="shared" ref="D248:AA248" si="172">D247-D240</f>
        <v>65.029341176470552</v>
      </c>
      <c r="E248" s="9">
        <f t="shared" si="172"/>
        <v>105.02798418972333</v>
      </c>
      <c r="F248" s="9">
        <f t="shared" si="172"/>
        <v>142.24104977375572</v>
      </c>
      <c r="G248" s="9">
        <f t="shared" si="172"/>
        <v>76.820834964913729</v>
      </c>
      <c r="H248" s="9">
        <f t="shared" si="172"/>
        <v>49.402189214092118</v>
      </c>
      <c r="I248" s="9">
        <f t="shared" si="172"/>
        <v>47.347762576801358</v>
      </c>
      <c r="J248" s="9">
        <f t="shared" si="172"/>
        <v>-1.1496490569317714</v>
      </c>
      <c r="K248" s="9">
        <f t="shared" si="172"/>
        <v>58.578196601941727</v>
      </c>
      <c r="L248" s="9">
        <f t="shared" si="172"/>
        <v>15.103444342446465</v>
      </c>
      <c r="M248" s="9">
        <f t="shared" si="172"/>
        <v>15.571157990867562</v>
      </c>
      <c r="N248" s="9">
        <f t="shared" si="172"/>
        <v>-10.440119158878495</v>
      </c>
      <c r="O248" s="9">
        <f t="shared" si="172"/>
        <v>-46.466698602794438</v>
      </c>
      <c r="P248" s="9">
        <f t="shared" si="172"/>
        <v>9.0392456224899718</v>
      </c>
      <c r="Q248" s="9">
        <f t="shared" si="172"/>
        <v>38.649256146701561</v>
      </c>
      <c r="R248" s="9">
        <f t="shared" si="172"/>
        <v>-26.679151821862337</v>
      </c>
      <c r="S248" s="9">
        <f t="shared" si="172"/>
        <v>83.424561321336171</v>
      </c>
      <c r="T248" s="9">
        <f t="shared" si="172"/>
        <v>33.083201092581959</v>
      </c>
      <c r="U248" s="9">
        <f t="shared" si="172"/>
        <v>118.51828735005449</v>
      </c>
      <c r="V248" s="9">
        <f t="shared" si="172"/>
        <v>-32.90175</v>
      </c>
      <c r="W248" s="9">
        <f t="shared" si="172"/>
        <v>-31.63219793814433</v>
      </c>
      <c r="X248" s="9">
        <f t="shared" si="172"/>
        <v>-36.46753576642336</v>
      </c>
      <c r="Y248" s="9">
        <f t="shared" si="172"/>
        <v>83.341152380952366</v>
      </c>
      <c r="Z248" s="9">
        <f t="shared" si="172"/>
        <v>-60.431785714285702</v>
      </c>
      <c r="AA248" s="9">
        <f t="shared" si="172"/>
        <v>-15.891233136094669</v>
      </c>
    </row>
    <row r="249" spans="1:27" x14ac:dyDescent="0.3">
      <c r="A249" s="23"/>
      <c r="B249" s="24" t="s">
        <v>27</v>
      </c>
      <c r="C249" s="25">
        <f>AVERAGE(C247:G247)</f>
        <v>430.01289281077368</v>
      </c>
      <c r="D249" s="25"/>
      <c r="E249" s="25"/>
      <c r="F249" s="25"/>
      <c r="G249" s="25"/>
      <c r="H249" s="25">
        <f t="shared" ref="H249" si="173">AVERAGE(H247:L247)</f>
        <v>261.10353448070305</v>
      </c>
      <c r="I249" s="25"/>
      <c r="J249" s="25"/>
      <c r="K249" s="25"/>
      <c r="L249" s="25"/>
      <c r="M249" s="25">
        <f t="shared" ref="M249" si="174">AVERAGE(M247:Q247)</f>
        <v>131.38694039305398</v>
      </c>
      <c r="N249" s="25"/>
      <c r="O249" s="25"/>
      <c r="P249" s="25"/>
      <c r="Q249" s="25"/>
      <c r="R249" s="25">
        <f t="shared" ref="R249" si="175">AVERAGE(R247:V247)</f>
        <v>210.70071207229793</v>
      </c>
      <c r="S249" s="25"/>
      <c r="T249" s="25"/>
      <c r="U249" s="25"/>
      <c r="V249" s="25"/>
      <c r="W249" s="25">
        <f t="shared" ref="W249" si="176">AVERAGE(W247:AA247)</f>
        <v>98.207886706114394</v>
      </c>
      <c r="X249" s="25"/>
      <c r="Y249" s="25"/>
      <c r="Z249" s="25"/>
      <c r="AA249" s="25"/>
    </row>
    <row r="250" spans="1:27" x14ac:dyDescent="0.3">
      <c r="A250" s="10">
        <v>43756</v>
      </c>
      <c r="C250" s="11" t="s">
        <v>15</v>
      </c>
      <c r="D250" s="12" t="s">
        <v>16</v>
      </c>
      <c r="E250" s="11" t="s">
        <v>17</v>
      </c>
      <c r="F250" s="11" t="s">
        <v>18</v>
      </c>
      <c r="G250" s="12" t="s">
        <v>19</v>
      </c>
      <c r="H250" s="11" t="s">
        <v>15</v>
      </c>
      <c r="I250" s="12" t="s">
        <v>16</v>
      </c>
      <c r="J250" s="11" t="s">
        <v>17</v>
      </c>
      <c r="K250" s="11" t="s">
        <v>18</v>
      </c>
      <c r="L250" s="12" t="s">
        <v>19</v>
      </c>
      <c r="M250" s="11" t="s">
        <v>15</v>
      </c>
      <c r="N250" s="12" t="s">
        <v>16</v>
      </c>
      <c r="O250" s="11" t="s">
        <v>17</v>
      </c>
      <c r="P250" s="11" t="s">
        <v>18</v>
      </c>
      <c r="Q250" s="12" t="s">
        <v>19</v>
      </c>
      <c r="R250" s="11" t="s">
        <v>15</v>
      </c>
      <c r="S250" s="12" t="s">
        <v>16</v>
      </c>
      <c r="T250" s="11" t="s">
        <v>17</v>
      </c>
      <c r="U250" s="11" t="s">
        <v>18</v>
      </c>
      <c r="V250" s="12" t="s">
        <v>19</v>
      </c>
      <c r="W250" s="11" t="s">
        <v>15</v>
      </c>
      <c r="X250" s="12" t="s">
        <v>16</v>
      </c>
      <c r="Y250" s="11" t="s">
        <v>17</v>
      </c>
      <c r="Z250" s="11" t="s">
        <v>18</v>
      </c>
      <c r="AA250" s="12" t="s">
        <v>19</v>
      </c>
    </row>
    <row r="251" spans="1:27" x14ac:dyDescent="0.3">
      <c r="A251" s="13" t="s">
        <v>59</v>
      </c>
      <c r="B251" t="s">
        <v>21</v>
      </c>
      <c r="C251" s="14">
        <v>10</v>
      </c>
      <c r="D251" s="14">
        <v>9.5</v>
      </c>
      <c r="E251" s="14">
        <v>13</v>
      </c>
      <c r="F251" s="14"/>
      <c r="G251" s="15"/>
      <c r="H251" s="15">
        <v>8.5</v>
      </c>
      <c r="I251" s="15">
        <v>9.1999999999999993</v>
      </c>
      <c r="J251" s="15">
        <v>0</v>
      </c>
      <c r="K251" s="15">
        <v>11</v>
      </c>
      <c r="L251" s="15">
        <v>9</v>
      </c>
      <c r="M251" s="14">
        <v>7.5</v>
      </c>
      <c r="N251" s="14">
        <v>0</v>
      </c>
      <c r="O251" s="14">
        <v>3.6</v>
      </c>
      <c r="P251" s="14">
        <v>5.2</v>
      </c>
      <c r="Q251" s="14">
        <v>9</v>
      </c>
      <c r="R251" s="14">
        <v>0</v>
      </c>
      <c r="S251" s="14">
        <v>12</v>
      </c>
      <c r="T251" s="15">
        <v>9</v>
      </c>
      <c r="U251" s="14">
        <v>14</v>
      </c>
      <c r="V251" s="14">
        <v>0</v>
      </c>
      <c r="W251" s="14">
        <v>0</v>
      </c>
      <c r="X251" s="14">
        <v>3.5</v>
      </c>
      <c r="Y251" s="14">
        <v>10</v>
      </c>
      <c r="Z251" s="14">
        <v>0</v>
      </c>
      <c r="AA251" s="14">
        <v>4.5</v>
      </c>
    </row>
    <row r="252" spans="1:27" x14ac:dyDescent="0.3">
      <c r="A252" s="26" t="s">
        <v>22</v>
      </c>
      <c r="B252" t="s">
        <v>23</v>
      </c>
      <c r="C252" s="14">
        <v>11.2</v>
      </c>
      <c r="D252" s="14">
        <v>16.100000000000001</v>
      </c>
      <c r="E252" s="14">
        <v>17</v>
      </c>
      <c r="F252" s="14"/>
      <c r="G252" s="15"/>
      <c r="H252" s="15">
        <v>14.5</v>
      </c>
      <c r="I252" s="15">
        <v>14.8</v>
      </c>
      <c r="J252" s="15">
        <v>0</v>
      </c>
      <c r="K252" s="15">
        <v>18.2</v>
      </c>
      <c r="L252" s="15">
        <v>13.8</v>
      </c>
      <c r="M252" s="14">
        <v>12</v>
      </c>
      <c r="N252" s="14">
        <v>0</v>
      </c>
      <c r="O252" s="14">
        <v>5</v>
      </c>
      <c r="P252" s="14">
        <v>6.5</v>
      </c>
      <c r="Q252" s="14">
        <v>14</v>
      </c>
      <c r="R252" s="14">
        <v>0</v>
      </c>
      <c r="S252" s="14">
        <v>14</v>
      </c>
      <c r="T252" s="15">
        <v>10</v>
      </c>
      <c r="U252" s="14">
        <v>15</v>
      </c>
      <c r="V252" s="14">
        <v>0</v>
      </c>
      <c r="W252" s="14">
        <v>0</v>
      </c>
      <c r="X252" s="14">
        <v>4</v>
      </c>
      <c r="Y252" s="14">
        <v>18</v>
      </c>
      <c r="Z252" s="14">
        <v>0</v>
      </c>
      <c r="AA252" s="14">
        <v>6</v>
      </c>
    </row>
    <row r="253" spans="1:27" x14ac:dyDescent="0.3">
      <c r="A253" s="13"/>
      <c r="B253" t="s">
        <v>24</v>
      </c>
      <c r="C253" s="14">
        <v>7.5</v>
      </c>
      <c r="D253" s="14">
        <v>7.3</v>
      </c>
      <c r="E253" s="14">
        <v>7</v>
      </c>
      <c r="F253" s="14"/>
      <c r="G253" s="15"/>
      <c r="H253" s="15">
        <v>6.7</v>
      </c>
      <c r="I253" s="15">
        <v>7</v>
      </c>
      <c r="J253" s="15">
        <v>0</v>
      </c>
      <c r="K253" s="15">
        <v>6.4</v>
      </c>
      <c r="L253" s="15">
        <v>5.5</v>
      </c>
      <c r="M253" s="14">
        <v>5.6</v>
      </c>
      <c r="N253" s="14">
        <v>0</v>
      </c>
      <c r="O253" s="14">
        <v>2.8</v>
      </c>
      <c r="P253" s="14">
        <v>3.7</v>
      </c>
      <c r="Q253" s="14">
        <v>6</v>
      </c>
      <c r="R253" s="14">
        <v>0</v>
      </c>
      <c r="S253" s="14">
        <v>7.2</v>
      </c>
      <c r="T253" s="15">
        <v>6</v>
      </c>
      <c r="U253" s="14">
        <v>7.6</v>
      </c>
      <c r="V253" s="14">
        <v>0</v>
      </c>
      <c r="W253" s="14">
        <v>0</v>
      </c>
      <c r="X253" s="14">
        <v>1.6</v>
      </c>
      <c r="Y253" s="14">
        <v>5.5</v>
      </c>
      <c r="Z253" s="14">
        <v>0</v>
      </c>
      <c r="AA253" s="14">
        <v>3</v>
      </c>
    </row>
    <row r="254" spans="1:27" x14ac:dyDescent="0.3">
      <c r="A254" s="13"/>
      <c r="B254" s="17" t="s">
        <v>25</v>
      </c>
      <c r="C254" s="18">
        <f t="shared" ref="C254:U254" si="177">3*4.178*C251*C252*C253/(C251+C252+C253)</f>
        <v>366.84878048780479</v>
      </c>
      <c r="D254" s="18">
        <f t="shared" si="177"/>
        <v>425.36929148936173</v>
      </c>
      <c r="E254" s="18">
        <f t="shared" si="177"/>
        <v>524.05670270270264</v>
      </c>
      <c r="F254" s="18"/>
      <c r="G254" s="18"/>
      <c r="H254" s="19">
        <f t="shared" si="177"/>
        <v>348.49373232323222</v>
      </c>
      <c r="I254" s="19">
        <f t="shared" si="177"/>
        <v>385.36793806451601</v>
      </c>
      <c r="J254" s="19">
        <v>0</v>
      </c>
      <c r="K254" s="19">
        <f t="shared" si="177"/>
        <v>451.11133483146062</v>
      </c>
      <c r="L254" s="19">
        <f t="shared" si="177"/>
        <v>302.54330035335687</v>
      </c>
      <c r="M254" s="20">
        <f t="shared" si="177"/>
        <v>251.67872509960156</v>
      </c>
      <c r="N254" s="20">
        <v>0</v>
      </c>
      <c r="O254" s="20">
        <f t="shared" si="177"/>
        <v>55.41347368421053</v>
      </c>
      <c r="P254" s="20">
        <f t="shared" si="177"/>
        <v>101.78584675324677</v>
      </c>
      <c r="Q254" s="20">
        <f t="shared" si="177"/>
        <v>326.7484137931034</v>
      </c>
      <c r="R254" s="21">
        <v>0</v>
      </c>
      <c r="S254" s="21">
        <f t="shared" si="177"/>
        <v>456.66043373493977</v>
      </c>
      <c r="T254" s="21">
        <f t="shared" si="177"/>
        <v>270.73439999999999</v>
      </c>
      <c r="U254" s="21">
        <f t="shared" si="177"/>
        <v>546.56459016393444</v>
      </c>
      <c r="V254" s="21">
        <v>0</v>
      </c>
      <c r="W254" s="22">
        <v>0</v>
      </c>
      <c r="X254" s="22">
        <f t="shared" ref="X254:Y254" si="178">3*4.178*X251*X252*X253/(X251+X252+X253)</f>
        <v>30.852923076923076</v>
      </c>
      <c r="Y254" s="22">
        <f t="shared" si="178"/>
        <v>370.40776119402983</v>
      </c>
      <c r="Z254" s="22">
        <v>0</v>
      </c>
      <c r="AA254" s="22">
        <f t="shared" ref="AA254" si="179">3*4.178*AA251*AA252*AA253/(AA251+AA252+AA253)</f>
        <v>75.203999999999994</v>
      </c>
    </row>
    <row r="255" spans="1:27" x14ac:dyDescent="0.3">
      <c r="A255" s="13"/>
      <c r="B255" t="s">
        <v>26</v>
      </c>
      <c r="C255" s="9">
        <f>C254-C247</f>
        <v>61.04734677993963</v>
      </c>
      <c r="D255" s="9">
        <f t="shared" ref="D255:AA255" si="180">D254-D247</f>
        <v>100.81242090112647</v>
      </c>
      <c r="E255" s="9">
        <f t="shared" si="180"/>
        <v>113.85306633906629</v>
      </c>
      <c r="F255" s="9"/>
      <c r="G255" s="9"/>
      <c r="H255" s="9">
        <f t="shared" si="180"/>
        <v>66.362676767676703</v>
      </c>
      <c r="I255" s="9">
        <f t="shared" si="180"/>
        <v>63.152425869394051</v>
      </c>
      <c r="J255" s="9">
        <f t="shared" si="180"/>
        <v>-51.85005128205129</v>
      </c>
      <c r="K255" s="9">
        <f t="shared" si="180"/>
        <v>67.25758483146069</v>
      </c>
      <c r="L255" s="9">
        <f t="shared" si="180"/>
        <v>37.075996982570359</v>
      </c>
      <c r="M255" s="9">
        <f t="shared" si="180"/>
        <v>52.527391766268238</v>
      </c>
      <c r="N255" s="9">
        <f t="shared" si="180"/>
        <v>-32.901750000000007</v>
      </c>
      <c r="O255" s="9">
        <f t="shared" si="180"/>
        <v>-17.005192982456123</v>
      </c>
      <c r="P255" s="9">
        <f t="shared" si="180"/>
        <v>-14.433025535909849</v>
      </c>
      <c r="Q255" s="9">
        <f t="shared" si="180"/>
        <v>90.504334116990066</v>
      </c>
      <c r="R255" s="9">
        <f t="shared" si="180"/>
        <v>-31.170078947368427</v>
      </c>
      <c r="S255" s="9">
        <f t="shared" si="180"/>
        <v>74.681646849693891</v>
      </c>
      <c r="T255" s="9">
        <f t="shared" si="180"/>
        <v>33.855134042553203</v>
      </c>
      <c r="U255" s="9">
        <f t="shared" si="180"/>
        <v>143.08916159250589</v>
      </c>
      <c r="V255" s="9">
        <f t="shared" si="180"/>
        <v>0</v>
      </c>
      <c r="W255" s="9">
        <f t="shared" si="180"/>
        <v>0</v>
      </c>
      <c r="X255" s="9">
        <f t="shared" si="180"/>
        <v>-9.2558769230769187</v>
      </c>
      <c r="Y255" s="9">
        <f t="shared" si="180"/>
        <v>37.281894527363193</v>
      </c>
      <c r="Z255" s="9">
        <f t="shared" si="180"/>
        <v>0</v>
      </c>
      <c r="AA255" s="9">
        <f t="shared" si="180"/>
        <v>-42.600766863905335</v>
      </c>
    </row>
    <row r="256" spans="1:27" x14ac:dyDescent="0.3">
      <c r="A256" s="23"/>
      <c r="B256" s="24" t="s">
        <v>27</v>
      </c>
      <c r="C256" s="25">
        <f>AVERAGE(C254:G254)</f>
        <v>438.75825822662301</v>
      </c>
      <c r="D256" s="25"/>
      <c r="E256" s="25"/>
      <c r="F256" s="25"/>
      <c r="G256" s="25"/>
      <c r="H256" s="25">
        <f t="shared" ref="H256" si="181">AVERAGE(H254:L254)</f>
        <v>297.50326111451318</v>
      </c>
      <c r="I256" s="25"/>
      <c r="J256" s="25"/>
      <c r="K256" s="25"/>
      <c r="L256" s="25"/>
      <c r="M256" s="25">
        <f t="shared" ref="M256" si="182">AVERAGE(M254:Q254)</f>
        <v>147.12529186603246</v>
      </c>
      <c r="N256" s="25"/>
      <c r="O256" s="25"/>
      <c r="P256" s="25"/>
      <c r="Q256" s="25"/>
      <c r="R256" s="25">
        <f t="shared" ref="R256" si="183">AVERAGE(R254:V254)</f>
        <v>254.79188477977488</v>
      </c>
      <c r="S256" s="25"/>
      <c r="T256" s="25"/>
      <c r="U256" s="25"/>
      <c r="V256" s="25"/>
      <c r="W256" s="25">
        <f t="shared" ref="W256" si="184">AVERAGE(W254:AA254)</f>
        <v>95.292936854190572</v>
      </c>
      <c r="X256" s="25"/>
      <c r="Y256" s="25"/>
      <c r="Z256" s="25"/>
      <c r="AA256" s="25"/>
    </row>
    <row r="257" spans="1:27" x14ac:dyDescent="0.3">
      <c r="A257" s="10">
        <v>43760</v>
      </c>
      <c r="C257" s="11" t="s">
        <v>15</v>
      </c>
      <c r="D257" s="12" t="s">
        <v>16</v>
      </c>
      <c r="E257" s="11" t="s">
        <v>17</v>
      </c>
      <c r="F257" s="11" t="s">
        <v>18</v>
      </c>
      <c r="G257" s="12" t="s">
        <v>19</v>
      </c>
      <c r="H257" s="11" t="s">
        <v>15</v>
      </c>
      <c r="I257" s="12" t="s">
        <v>16</v>
      </c>
      <c r="J257" s="11" t="s">
        <v>17</v>
      </c>
      <c r="K257" s="11" t="s">
        <v>18</v>
      </c>
      <c r="L257" s="12" t="s">
        <v>19</v>
      </c>
      <c r="M257" s="11" t="s">
        <v>15</v>
      </c>
      <c r="N257" s="12" t="s">
        <v>16</v>
      </c>
      <c r="O257" s="11" t="s">
        <v>17</v>
      </c>
      <c r="P257" s="11" t="s">
        <v>18</v>
      </c>
      <c r="Q257" s="12" t="s">
        <v>19</v>
      </c>
      <c r="R257" s="11" t="s">
        <v>15</v>
      </c>
      <c r="S257" s="12" t="s">
        <v>16</v>
      </c>
      <c r="T257" s="11" t="s">
        <v>17</v>
      </c>
      <c r="U257" s="11" t="s">
        <v>18</v>
      </c>
      <c r="V257" s="12" t="s">
        <v>19</v>
      </c>
      <c r="W257" s="11" t="s">
        <v>15</v>
      </c>
      <c r="X257" s="12" t="s">
        <v>16</v>
      </c>
      <c r="Y257" s="11" t="s">
        <v>17</v>
      </c>
      <c r="Z257" s="11" t="s">
        <v>18</v>
      </c>
      <c r="AA257" s="12" t="s">
        <v>19</v>
      </c>
    </row>
    <row r="258" spans="1:27" x14ac:dyDescent="0.3">
      <c r="A258" s="13" t="s">
        <v>37</v>
      </c>
      <c r="B258" t="s">
        <v>21</v>
      </c>
      <c r="C258" s="14">
        <v>12</v>
      </c>
      <c r="D258" s="14">
        <v>13</v>
      </c>
      <c r="E258" s="14"/>
      <c r="F258" s="14"/>
      <c r="G258" s="15"/>
      <c r="H258" s="15">
        <v>10</v>
      </c>
      <c r="I258" s="15">
        <v>11</v>
      </c>
      <c r="J258" s="15">
        <v>0</v>
      </c>
      <c r="K258" s="15">
        <v>12</v>
      </c>
      <c r="L258" s="15">
        <v>9.3000000000000007</v>
      </c>
      <c r="M258" s="14">
        <v>9</v>
      </c>
      <c r="N258" s="14">
        <v>0</v>
      </c>
      <c r="O258" s="14">
        <v>3.8</v>
      </c>
      <c r="P258" s="14">
        <v>4.5</v>
      </c>
      <c r="Q258" s="14">
        <v>10</v>
      </c>
      <c r="R258" s="14">
        <v>0</v>
      </c>
      <c r="S258" s="14">
        <v>13</v>
      </c>
      <c r="T258" s="15">
        <v>10</v>
      </c>
      <c r="U258" s="14"/>
      <c r="V258" s="14">
        <v>0</v>
      </c>
      <c r="W258" s="14">
        <v>0</v>
      </c>
      <c r="X258" s="14">
        <v>0</v>
      </c>
      <c r="Y258" s="14">
        <v>11</v>
      </c>
      <c r="Z258" s="14">
        <v>0</v>
      </c>
      <c r="AA258" s="14">
        <v>4</v>
      </c>
    </row>
    <row r="259" spans="1:27" x14ac:dyDescent="0.3">
      <c r="A259" s="26" t="s">
        <v>22</v>
      </c>
      <c r="B259" t="s">
        <v>23</v>
      </c>
      <c r="C259" s="14">
        <v>13</v>
      </c>
      <c r="D259" s="14">
        <v>17</v>
      </c>
      <c r="E259" s="14"/>
      <c r="F259" s="14"/>
      <c r="G259" s="15"/>
      <c r="H259" s="15">
        <v>15</v>
      </c>
      <c r="I259" s="15">
        <v>15</v>
      </c>
      <c r="J259" s="15">
        <v>0</v>
      </c>
      <c r="K259" s="15">
        <v>18</v>
      </c>
      <c r="L259" s="15">
        <v>14</v>
      </c>
      <c r="M259" s="14">
        <v>14</v>
      </c>
      <c r="N259" s="14">
        <v>0</v>
      </c>
      <c r="O259" s="14">
        <v>4.5</v>
      </c>
      <c r="P259" s="14">
        <v>6</v>
      </c>
      <c r="Q259" s="14">
        <v>15</v>
      </c>
      <c r="R259" s="14">
        <v>0</v>
      </c>
      <c r="S259" s="14">
        <v>15</v>
      </c>
      <c r="T259" s="15">
        <v>10</v>
      </c>
      <c r="U259" s="14"/>
      <c r="V259" s="14">
        <v>0</v>
      </c>
      <c r="W259" s="14">
        <v>0</v>
      </c>
      <c r="X259" s="14">
        <v>0</v>
      </c>
      <c r="Y259" s="14">
        <v>18</v>
      </c>
      <c r="Z259" s="14">
        <v>0</v>
      </c>
      <c r="AA259" s="14">
        <v>5</v>
      </c>
    </row>
    <row r="260" spans="1:27" x14ac:dyDescent="0.3">
      <c r="A260" s="13"/>
      <c r="B260" t="s">
        <v>24</v>
      </c>
      <c r="C260" s="14">
        <v>7.5</v>
      </c>
      <c r="D260" s="14">
        <v>7.5</v>
      </c>
      <c r="E260" s="14"/>
      <c r="F260" s="14"/>
      <c r="G260" s="15"/>
      <c r="H260" s="15">
        <v>7</v>
      </c>
      <c r="I260" s="15">
        <v>7.5</v>
      </c>
      <c r="J260" s="15">
        <v>0</v>
      </c>
      <c r="K260" s="15">
        <v>7.4</v>
      </c>
      <c r="L260" s="15">
        <v>6</v>
      </c>
      <c r="M260" s="14">
        <v>6.2</v>
      </c>
      <c r="N260" s="14">
        <v>0</v>
      </c>
      <c r="O260" s="14">
        <v>2.5</v>
      </c>
      <c r="P260" s="14">
        <v>3</v>
      </c>
      <c r="Q260" s="14">
        <v>6.6</v>
      </c>
      <c r="R260" s="14">
        <v>0</v>
      </c>
      <c r="S260" s="14">
        <v>8</v>
      </c>
      <c r="T260" s="15">
        <v>6.6</v>
      </c>
      <c r="U260" s="14"/>
      <c r="V260" s="14">
        <v>0</v>
      </c>
      <c r="W260" s="14">
        <v>0</v>
      </c>
      <c r="X260" s="14">
        <v>0</v>
      </c>
      <c r="Y260" s="14">
        <v>6</v>
      </c>
      <c r="Z260" s="14">
        <v>0</v>
      </c>
      <c r="AA260" s="14">
        <v>2.6</v>
      </c>
    </row>
    <row r="261" spans="1:27" x14ac:dyDescent="0.3">
      <c r="A261" s="13"/>
      <c r="B261" s="17" t="s">
        <v>25</v>
      </c>
      <c r="C261" s="18">
        <f t="shared" ref="C261:D261" si="185">3*4.178*C258*C259*C260/(C258+C259+C260)</f>
        <v>451.22399999999999</v>
      </c>
      <c r="D261" s="18">
        <f t="shared" si="185"/>
        <v>554.00279999999987</v>
      </c>
      <c r="E261" s="18"/>
      <c r="F261" s="18"/>
      <c r="G261" s="18"/>
      <c r="H261" s="19">
        <f t="shared" ref="H261:I261" si="186">3*4.178*H258*H259*H260/(H258+H259+H260)</f>
        <v>411.27187499999997</v>
      </c>
      <c r="I261" s="19">
        <f t="shared" si="186"/>
        <v>463.00970149253732</v>
      </c>
      <c r="J261" s="19">
        <v>0</v>
      </c>
      <c r="K261" s="19">
        <f t="shared" ref="K261:M261" si="187">3*4.178*K258*K259*K260/(K258+K259+K260)</f>
        <v>535.67768983957217</v>
      </c>
      <c r="L261" s="19">
        <f t="shared" si="187"/>
        <v>334.18296245733785</v>
      </c>
      <c r="M261" s="20">
        <f t="shared" si="187"/>
        <v>335.32742465753415</v>
      </c>
      <c r="N261" s="20">
        <v>0</v>
      </c>
      <c r="O261" s="20">
        <f t="shared" ref="O261:Q261" si="188">3*4.178*O258*O259*O260/(O258+O259+O260)</f>
        <v>49.613749999999982</v>
      </c>
      <c r="P261" s="20">
        <f t="shared" si="188"/>
        <v>75.203999999999994</v>
      </c>
      <c r="Q261" s="20">
        <f t="shared" si="188"/>
        <v>392.67911392405057</v>
      </c>
      <c r="R261" s="21">
        <v>0</v>
      </c>
      <c r="S261" s="21">
        <f t="shared" ref="S261:T261" si="189">3*4.178*S258*S259*S260/(S258+S259+S260)</f>
        <v>543.13999999999987</v>
      </c>
      <c r="T261" s="21">
        <f t="shared" si="189"/>
        <v>310.99398496240593</v>
      </c>
      <c r="U261" s="21"/>
      <c r="V261" s="21">
        <v>0</v>
      </c>
      <c r="W261" s="22">
        <v>0</v>
      </c>
      <c r="X261" s="22">
        <v>0</v>
      </c>
      <c r="Y261" s="22">
        <f t="shared" ref="Y261" si="190">3*4.178*Y258*Y259*Y260/(Y258+Y259+Y260)</f>
        <v>425.43977142857142</v>
      </c>
      <c r="Z261" s="22">
        <v>0</v>
      </c>
      <c r="AA261" s="22">
        <f t="shared" ref="AA261" si="191">3*4.178*AA258*AA259*AA260/(AA258+AA259+AA260)</f>
        <v>56.186896551724132</v>
      </c>
    </row>
    <row r="262" spans="1:27" x14ac:dyDescent="0.3">
      <c r="A262" s="13"/>
      <c r="B262" t="s">
        <v>26</v>
      </c>
      <c r="C262" s="9">
        <f>C261-C254</f>
        <v>84.375219512195201</v>
      </c>
      <c r="D262" s="9">
        <f t="shared" ref="D262" si="192">D261-D254</f>
        <v>128.63350851063814</v>
      </c>
      <c r="E262" s="9"/>
      <c r="F262" s="9"/>
      <c r="G262" s="9"/>
      <c r="H262" s="9">
        <f t="shared" ref="H262:AA262" si="193">H261-H254</f>
        <v>62.778142676767743</v>
      </c>
      <c r="I262" s="9">
        <f t="shared" si="193"/>
        <v>77.641763428021306</v>
      </c>
      <c r="J262" s="9">
        <f t="shared" si="193"/>
        <v>0</v>
      </c>
      <c r="K262" s="9">
        <f t="shared" si="193"/>
        <v>84.566355008111543</v>
      </c>
      <c r="L262" s="9">
        <f t="shared" si="193"/>
        <v>31.639662103980982</v>
      </c>
      <c r="M262" s="9">
        <f t="shared" si="193"/>
        <v>83.648699557932588</v>
      </c>
      <c r="N262" s="9">
        <f t="shared" si="193"/>
        <v>0</v>
      </c>
      <c r="O262" s="9">
        <f t="shared" si="193"/>
        <v>-5.799723684210548</v>
      </c>
      <c r="P262" s="9">
        <f t="shared" si="193"/>
        <v>-26.581846753246779</v>
      </c>
      <c r="Q262" s="9">
        <f t="shared" si="193"/>
        <v>65.930700130947173</v>
      </c>
      <c r="R262" s="9">
        <f t="shared" si="193"/>
        <v>0</v>
      </c>
      <c r="S262" s="9">
        <f t="shared" si="193"/>
        <v>86.4795662650601</v>
      </c>
      <c r="T262" s="9">
        <f t="shared" si="193"/>
        <v>40.259584962405938</v>
      </c>
      <c r="U262" s="9"/>
      <c r="V262" s="9">
        <f t="shared" si="193"/>
        <v>0</v>
      </c>
      <c r="W262" s="9">
        <f t="shared" si="193"/>
        <v>0</v>
      </c>
      <c r="X262" s="9">
        <f t="shared" si="193"/>
        <v>-30.852923076923076</v>
      </c>
      <c r="Y262" s="9">
        <f t="shared" si="193"/>
        <v>55.032010234541588</v>
      </c>
      <c r="Z262" s="9">
        <f t="shared" si="193"/>
        <v>0</v>
      </c>
      <c r="AA262" s="9">
        <f t="shared" si="193"/>
        <v>-19.017103448275861</v>
      </c>
    </row>
    <row r="263" spans="1:27" x14ac:dyDescent="0.3">
      <c r="A263" s="23"/>
      <c r="B263" s="24" t="s">
        <v>27</v>
      </c>
      <c r="C263" s="25">
        <f>AVERAGE(C261:G261)</f>
        <v>502.61339999999996</v>
      </c>
      <c r="D263" s="25"/>
      <c r="E263" s="25"/>
      <c r="F263" s="25"/>
      <c r="G263" s="25"/>
      <c r="H263" s="25">
        <f t="shared" ref="H263" si="194">AVERAGE(H261:L261)</f>
        <v>348.82844575788948</v>
      </c>
      <c r="I263" s="25"/>
      <c r="J263" s="25"/>
      <c r="K263" s="25"/>
      <c r="L263" s="25"/>
      <c r="M263" s="25">
        <f t="shared" ref="M263" si="195">AVERAGE(M261:Q261)</f>
        <v>170.56485771631694</v>
      </c>
      <c r="N263" s="25"/>
      <c r="O263" s="25"/>
      <c r="P263" s="25"/>
      <c r="Q263" s="25"/>
      <c r="R263" s="25">
        <f t="shared" ref="R263" si="196">AVERAGE(R261:V261)</f>
        <v>213.53349624060144</v>
      </c>
      <c r="S263" s="25"/>
      <c r="T263" s="25"/>
      <c r="U263" s="25"/>
      <c r="V263" s="25"/>
      <c r="W263" s="25">
        <f t="shared" ref="W263" si="197">AVERAGE(W261:AA261)</f>
        <v>96.32533359605911</v>
      </c>
      <c r="X263" s="25"/>
      <c r="Y263" s="25"/>
      <c r="Z263" s="25"/>
      <c r="AA263" s="25"/>
    </row>
    <row r="264" spans="1:27" x14ac:dyDescent="0.3">
      <c r="A264" s="10">
        <v>43763</v>
      </c>
      <c r="C264" s="11" t="s">
        <v>15</v>
      </c>
      <c r="D264" s="12" t="s">
        <v>16</v>
      </c>
      <c r="E264" s="11" t="s">
        <v>17</v>
      </c>
      <c r="F264" s="11" t="s">
        <v>18</v>
      </c>
      <c r="G264" s="12" t="s">
        <v>19</v>
      </c>
      <c r="H264" s="11" t="s">
        <v>15</v>
      </c>
      <c r="I264" s="12" t="s">
        <v>16</v>
      </c>
      <c r="J264" s="11" t="s">
        <v>17</v>
      </c>
      <c r="K264" s="11" t="s">
        <v>18</v>
      </c>
      <c r="L264" s="12" t="s">
        <v>19</v>
      </c>
      <c r="M264" s="11" t="s">
        <v>15</v>
      </c>
      <c r="N264" s="12" t="s">
        <v>16</v>
      </c>
      <c r="O264" s="11" t="s">
        <v>17</v>
      </c>
      <c r="P264" s="11" t="s">
        <v>18</v>
      </c>
      <c r="Q264" s="12" t="s">
        <v>19</v>
      </c>
      <c r="R264" s="11" t="s">
        <v>15</v>
      </c>
      <c r="S264" s="12" t="s">
        <v>16</v>
      </c>
      <c r="T264" s="11" t="s">
        <v>17</v>
      </c>
      <c r="U264" s="11" t="s">
        <v>18</v>
      </c>
      <c r="V264" s="12" t="s">
        <v>19</v>
      </c>
      <c r="W264" s="11" t="s">
        <v>15</v>
      </c>
      <c r="X264" s="12" t="s">
        <v>16</v>
      </c>
      <c r="Y264" s="11" t="s">
        <v>17</v>
      </c>
      <c r="Z264" s="11" t="s">
        <v>18</v>
      </c>
      <c r="AA264" s="12" t="s">
        <v>19</v>
      </c>
    </row>
    <row r="265" spans="1:27" x14ac:dyDescent="0.3">
      <c r="A265" s="13" t="s">
        <v>38</v>
      </c>
      <c r="B265" t="s">
        <v>21</v>
      </c>
      <c r="C265" s="14">
        <v>13</v>
      </c>
      <c r="D265" s="14"/>
      <c r="E265" s="14"/>
      <c r="F265" s="14"/>
      <c r="G265" s="15"/>
      <c r="H265" s="15">
        <v>11</v>
      </c>
      <c r="I265" s="15">
        <v>13</v>
      </c>
      <c r="J265" s="15">
        <v>0</v>
      </c>
      <c r="K265" s="15"/>
      <c r="L265" s="15">
        <v>10</v>
      </c>
      <c r="M265" s="14">
        <v>10</v>
      </c>
      <c r="N265" s="14">
        <v>0</v>
      </c>
      <c r="O265" s="14">
        <v>3.8</v>
      </c>
      <c r="P265" s="14">
        <v>3.6</v>
      </c>
      <c r="Q265" s="14">
        <v>12</v>
      </c>
      <c r="R265" s="14">
        <v>0</v>
      </c>
      <c r="S265" s="14"/>
      <c r="T265" s="15">
        <v>12</v>
      </c>
      <c r="U265" s="14"/>
      <c r="V265" s="14">
        <v>0</v>
      </c>
      <c r="W265" s="14">
        <v>0</v>
      </c>
      <c r="X265" s="14">
        <v>0</v>
      </c>
      <c r="Y265" s="14">
        <v>14</v>
      </c>
      <c r="Z265" s="14">
        <v>0</v>
      </c>
      <c r="AA265" s="14">
        <v>3.5</v>
      </c>
    </row>
    <row r="266" spans="1:27" x14ac:dyDescent="0.3">
      <c r="A266" s="26" t="s">
        <v>22</v>
      </c>
      <c r="B266" t="s">
        <v>23</v>
      </c>
      <c r="C266" s="14">
        <v>17</v>
      </c>
      <c r="D266" s="14"/>
      <c r="E266" s="14"/>
      <c r="F266" s="14"/>
      <c r="G266" s="15"/>
      <c r="H266" s="15">
        <v>16</v>
      </c>
      <c r="I266" s="15">
        <v>17</v>
      </c>
      <c r="J266" s="15">
        <v>0</v>
      </c>
      <c r="K266" s="15"/>
      <c r="L266" s="15">
        <v>15</v>
      </c>
      <c r="M266" s="14">
        <v>15</v>
      </c>
      <c r="N266" s="14">
        <v>0</v>
      </c>
      <c r="O266" s="14">
        <v>4</v>
      </c>
      <c r="P266" s="14">
        <v>5</v>
      </c>
      <c r="Q266" s="14">
        <v>16</v>
      </c>
      <c r="R266" s="14">
        <v>0</v>
      </c>
      <c r="S266" s="14"/>
      <c r="T266" s="15">
        <v>12</v>
      </c>
      <c r="U266" s="14"/>
      <c r="V266" s="14">
        <v>0</v>
      </c>
      <c r="W266" s="14">
        <v>0</v>
      </c>
      <c r="X266" s="14">
        <v>0</v>
      </c>
      <c r="Y266" s="14">
        <v>18</v>
      </c>
      <c r="Z266" s="14">
        <v>0</v>
      </c>
      <c r="AA266" s="14">
        <v>4</v>
      </c>
    </row>
    <row r="267" spans="1:27" x14ac:dyDescent="0.3">
      <c r="A267" s="13"/>
      <c r="B267" t="s">
        <v>24</v>
      </c>
      <c r="C267" s="14">
        <v>7.5</v>
      </c>
      <c r="D267" s="14"/>
      <c r="E267" s="14"/>
      <c r="F267" s="14"/>
      <c r="G267" s="15"/>
      <c r="H267" s="15">
        <v>7</v>
      </c>
      <c r="I267" s="15">
        <v>7.5</v>
      </c>
      <c r="J267" s="15">
        <v>0</v>
      </c>
      <c r="K267" s="15"/>
      <c r="L267" s="15">
        <v>6.4</v>
      </c>
      <c r="M267" s="14">
        <v>6.2</v>
      </c>
      <c r="N267" s="14">
        <v>0</v>
      </c>
      <c r="O267" s="14">
        <v>2</v>
      </c>
      <c r="P267" s="14">
        <v>2.4</v>
      </c>
      <c r="Q267" s="14">
        <v>7.2</v>
      </c>
      <c r="R267" s="14">
        <v>0</v>
      </c>
      <c r="S267" s="14"/>
      <c r="T267" s="15">
        <v>7</v>
      </c>
      <c r="U267" s="14"/>
      <c r="V267" s="14">
        <v>0</v>
      </c>
      <c r="W267" s="14">
        <v>0</v>
      </c>
      <c r="X267" s="14">
        <v>0</v>
      </c>
      <c r="Y267" s="14">
        <v>6.8</v>
      </c>
      <c r="Z267" s="14">
        <v>0</v>
      </c>
      <c r="AA267" s="14">
        <v>2</v>
      </c>
    </row>
    <row r="268" spans="1:27" x14ac:dyDescent="0.3">
      <c r="A268" s="13"/>
      <c r="B268" s="17" t="s">
        <v>25</v>
      </c>
      <c r="C268" s="18">
        <f t="shared" ref="C268" si="198">3*4.178*C265*C266*C267/(C265+C266+C267)</f>
        <v>554.00279999999987</v>
      </c>
      <c r="D268" s="18"/>
      <c r="E268" s="18"/>
      <c r="F268" s="18"/>
      <c r="G268" s="18"/>
      <c r="H268" s="19">
        <f t="shared" ref="H268:I268" si="199">3*4.178*H265*H266*H267/(H265+H266+H267)</f>
        <v>454.1731764705882</v>
      </c>
      <c r="I268" s="19">
        <f t="shared" si="199"/>
        <v>554.00279999999987</v>
      </c>
      <c r="J268" s="19">
        <v>0</v>
      </c>
      <c r="K268" s="19"/>
      <c r="L268" s="19">
        <f t="shared" ref="L268:M268" si="200">3*4.178*L265*L266*L267/(L265+L266+L267)</f>
        <v>383.20509554140125</v>
      </c>
      <c r="M268" s="20">
        <f t="shared" si="200"/>
        <v>373.60961538461538</v>
      </c>
      <c r="N268" s="20">
        <v>0</v>
      </c>
      <c r="O268" s="20">
        <f t="shared" ref="O268:Q268" si="201">3*4.178*O265*O266*O267/(O265+O266+O267)</f>
        <v>38.880979591836727</v>
      </c>
      <c r="P268" s="20">
        <f t="shared" si="201"/>
        <v>49.224436363636364</v>
      </c>
      <c r="Q268" s="20">
        <f t="shared" si="201"/>
        <v>492.24436363636357</v>
      </c>
      <c r="R268" s="21">
        <v>0</v>
      </c>
      <c r="S268" s="21"/>
      <c r="T268" s="21">
        <f t="shared" ref="T268" si="202">3*4.178*T265*T266*T267/(T265+T266+T267)</f>
        <v>407.55716129032248</v>
      </c>
      <c r="U268" s="21"/>
      <c r="V268" s="21">
        <v>0</v>
      </c>
      <c r="W268" s="22">
        <v>0</v>
      </c>
      <c r="X268" s="22">
        <v>0</v>
      </c>
      <c r="Y268" s="22">
        <f t="shared" ref="Y268" si="203">3*4.178*Y265*Y266*Y267/(Y265+Y266+Y267)</f>
        <v>553.56346391752584</v>
      </c>
      <c r="Z268" s="22">
        <v>0</v>
      </c>
      <c r="AA268" s="22">
        <f t="shared" ref="AA268" si="204">3*4.178*AA265*AA266*AA267/(AA265+AA266+AA267)</f>
        <v>36.942315789473682</v>
      </c>
    </row>
    <row r="269" spans="1:27" x14ac:dyDescent="0.3">
      <c r="A269" s="13"/>
      <c r="B269" t="s">
        <v>26</v>
      </c>
      <c r="C269" s="9">
        <f>C268-C261</f>
        <v>102.77879999999988</v>
      </c>
      <c r="D269" s="9"/>
      <c r="E269" s="9"/>
      <c r="F269" s="9"/>
      <c r="G269" s="9"/>
      <c r="H269" s="9">
        <f t="shared" ref="H269:T269" si="205">H268-H261</f>
        <v>42.901301470588237</v>
      </c>
      <c r="I269" s="9">
        <f t="shared" si="205"/>
        <v>90.993098507462548</v>
      </c>
      <c r="J269" s="9">
        <f t="shared" si="205"/>
        <v>0</v>
      </c>
      <c r="K269" s="9"/>
      <c r="L269" s="9">
        <f t="shared" si="205"/>
        <v>49.022133084063398</v>
      </c>
      <c r="M269" s="9">
        <f t="shared" si="205"/>
        <v>38.282190727081229</v>
      </c>
      <c r="N269" s="9">
        <f t="shared" si="205"/>
        <v>0</v>
      </c>
      <c r="O269" s="9">
        <f t="shared" si="205"/>
        <v>-10.732770408163255</v>
      </c>
      <c r="P269" s="9">
        <f t="shared" si="205"/>
        <v>-25.979563636363629</v>
      </c>
      <c r="Q269" s="9">
        <f t="shared" si="205"/>
        <v>99.565249712313005</v>
      </c>
      <c r="R269" s="9">
        <f t="shared" si="205"/>
        <v>0</v>
      </c>
      <c r="S269" s="9"/>
      <c r="T269" s="9">
        <f t="shared" si="205"/>
        <v>96.563176327916551</v>
      </c>
      <c r="U269" s="9"/>
      <c r="V269" s="9">
        <f t="shared" ref="V269:AA269" si="206">V268-V261</f>
        <v>0</v>
      </c>
      <c r="W269" s="9">
        <f t="shared" si="206"/>
        <v>0</v>
      </c>
      <c r="X269" s="9">
        <f t="shared" si="206"/>
        <v>0</v>
      </c>
      <c r="Y269" s="9">
        <f t="shared" si="206"/>
        <v>128.12369248895442</v>
      </c>
      <c r="Z269" s="9">
        <f t="shared" si="206"/>
        <v>0</v>
      </c>
      <c r="AA269" s="9">
        <f t="shared" si="206"/>
        <v>-19.24458076225045</v>
      </c>
    </row>
    <row r="270" spans="1:27" x14ac:dyDescent="0.3">
      <c r="A270" s="23"/>
      <c r="B270" s="24" t="s">
        <v>27</v>
      </c>
      <c r="C270" s="25">
        <f>AVERAGE(C268:G268)</f>
        <v>554.00279999999987</v>
      </c>
      <c r="D270" s="25"/>
      <c r="E270" s="25"/>
      <c r="F270" s="25"/>
      <c r="G270" s="25"/>
      <c r="H270" s="25">
        <f t="shared" ref="H270" si="207">AVERAGE(H268:L268)</f>
        <v>347.84526800299733</v>
      </c>
      <c r="I270" s="25"/>
      <c r="J270" s="25"/>
      <c r="K270" s="25"/>
      <c r="L270" s="25"/>
      <c r="M270" s="25">
        <f t="shared" ref="M270" si="208">AVERAGE(M268:Q268)</f>
        <v>190.7918789952904</v>
      </c>
      <c r="N270" s="25"/>
      <c r="O270" s="25"/>
      <c r="P270" s="25"/>
      <c r="Q270" s="25"/>
      <c r="R270" s="25">
        <f t="shared" ref="R270" si="209">AVERAGE(R268:V268)</f>
        <v>135.85238709677415</v>
      </c>
      <c r="S270" s="25"/>
      <c r="T270" s="25"/>
      <c r="U270" s="25"/>
      <c r="V270" s="25"/>
      <c r="W270" s="25">
        <f t="shared" ref="W270" si="210">AVERAGE(W268:AA268)</f>
        <v>118.10115594139991</v>
      </c>
      <c r="X270" s="25"/>
      <c r="Y270" s="25"/>
      <c r="Z270" s="25"/>
      <c r="AA270" s="25"/>
    </row>
    <row r="271" spans="1:27" x14ac:dyDescent="0.3">
      <c r="A271" s="10">
        <v>43767</v>
      </c>
      <c r="C271" s="11" t="s">
        <v>15</v>
      </c>
      <c r="D271" s="12" t="s">
        <v>16</v>
      </c>
      <c r="E271" s="11" t="s">
        <v>17</v>
      </c>
      <c r="F271" s="11" t="s">
        <v>18</v>
      </c>
      <c r="G271" s="12" t="s">
        <v>19</v>
      </c>
      <c r="H271" s="11" t="s">
        <v>15</v>
      </c>
      <c r="I271" s="12" t="s">
        <v>16</v>
      </c>
      <c r="J271" s="11" t="s">
        <v>17</v>
      </c>
      <c r="K271" s="11" t="s">
        <v>18</v>
      </c>
      <c r="L271" s="12" t="s">
        <v>19</v>
      </c>
      <c r="M271" s="11" t="s">
        <v>15</v>
      </c>
      <c r="N271" s="12" t="s">
        <v>16</v>
      </c>
      <c r="O271" s="11" t="s">
        <v>17</v>
      </c>
      <c r="P271" s="11" t="s">
        <v>18</v>
      </c>
      <c r="Q271" s="12" t="s">
        <v>19</v>
      </c>
      <c r="R271" s="11" t="s">
        <v>15</v>
      </c>
      <c r="S271" s="12" t="s">
        <v>16</v>
      </c>
      <c r="T271" s="11" t="s">
        <v>17</v>
      </c>
      <c r="U271" s="11" t="s">
        <v>18</v>
      </c>
      <c r="V271" s="12" t="s">
        <v>19</v>
      </c>
      <c r="W271" s="11" t="s">
        <v>15</v>
      </c>
      <c r="X271" s="12" t="s">
        <v>16</v>
      </c>
      <c r="Y271" s="11" t="s">
        <v>17</v>
      </c>
      <c r="Z271" s="11" t="s">
        <v>18</v>
      </c>
      <c r="AA271" s="12" t="s">
        <v>19</v>
      </c>
    </row>
    <row r="272" spans="1:27" x14ac:dyDescent="0.3">
      <c r="A272" s="13" t="s">
        <v>39</v>
      </c>
      <c r="B272" t="s">
        <v>21</v>
      </c>
      <c r="C272" s="14"/>
      <c r="D272" s="14"/>
      <c r="E272" s="14"/>
      <c r="F272" s="14"/>
      <c r="G272" s="15"/>
      <c r="H272" s="15">
        <v>13</v>
      </c>
      <c r="I272" s="15"/>
      <c r="J272" s="15">
        <v>0</v>
      </c>
      <c r="K272" s="15"/>
      <c r="L272" s="15">
        <v>11</v>
      </c>
      <c r="M272" s="14">
        <v>11</v>
      </c>
      <c r="N272" s="14">
        <v>0</v>
      </c>
      <c r="O272" s="14">
        <v>0</v>
      </c>
      <c r="P272" s="14">
        <v>0</v>
      </c>
      <c r="Q272" s="14">
        <v>14</v>
      </c>
      <c r="R272" s="14">
        <v>0</v>
      </c>
      <c r="S272" s="14"/>
      <c r="T272" s="15">
        <v>14</v>
      </c>
      <c r="U272" s="14"/>
      <c r="V272" s="14">
        <v>0</v>
      </c>
      <c r="W272" s="14">
        <v>0</v>
      </c>
      <c r="X272" s="14">
        <v>0</v>
      </c>
      <c r="Y272" s="14"/>
      <c r="Z272" s="14">
        <v>0</v>
      </c>
      <c r="AA272" s="14">
        <v>0</v>
      </c>
    </row>
    <row r="273" spans="1:27" x14ac:dyDescent="0.3">
      <c r="A273" s="26" t="s">
        <v>22</v>
      </c>
      <c r="B273" t="s">
        <v>23</v>
      </c>
      <c r="C273" s="14"/>
      <c r="D273" s="14"/>
      <c r="E273" s="14"/>
      <c r="F273" s="14"/>
      <c r="G273" s="15"/>
      <c r="H273" s="15">
        <v>17</v>
      </c>
      <c r="I273" s="15"/>
      <c r="J273" s="15">
        <v>0</v>
      </c>
      <c r="K273" s="15"/>
      <c r="L273" s="15">
        <v>16</v>
      </c>
      <c r="M273" s="14">
        <v>16</v>
      </c>
      <c r="N273" s="14">
        <v>0</v>
      </c>
      <c r="O273" s="14">
        <v>0</v>
      </c>
      <c r="P273" s="14">
        <v>0</v>
      </c>
      <c r="Q273" s="14">
        <v>17</v>
      </c>
      <c r="R273" s="14">
        <v>0</v>
      </c>
      <c r="S273" s="14"/>
      <c r="T273" s="15">
        <v>15</v>
      </c>
      <c r="U273" s="14"/>
      <c r="V273" s="14">
        <v>0</v>
      </c>
      <c r="W273" s="14">
        <v>0</v>
      </c>
      <c r="X273" s="14">
        <v>0</v>
      </c>
      <c r="Y273" s="14"/>
      <c r="Z273" s="14">
        <v>0</v>
      </c>
      <c r="AA273" s="14">
        <v>0</v>
      </c>
    </row>
    <row r="274" spans="1:27" x14ac:dyDescent="0.3">
      <c r="A274" s="13"/>
      <c r="B274" t="s">
        <v>24</v>
      </c>
      <c r="C274" s="14"/>
      <c r="D274" s="14"/>
      <c r="E274" s="14"/>
      <c r="F274" s="14"/>
      <c r="G274" s="15"/>
      <c r="H274" s="15">
        <v>7.2</v>
      </c>
      <c r="I274" s="15"/>
      <c r="J274" s="15">
        <v>0</v>
      </c>
      <c r="K274" s="15"/>
      <c r="L274" s="15">
        <v>6.7</v>
      </c>
      <c r="M274" s="14">
        <v>6.5</v>
      </c>
      <c r="N274" s="14">
        <v>0</v>
      </c>
      <c r="O274" s="14">
        <v>0</v>
      </c>
      <c r="P274" s="14">
        <v>0</v>
      </c>
      <c r="Q274" s="14">
        <v>7</v>
      </c>
      <c r="R274" s="14">
        <v>0</v>
      </c>
      <c r="S274" s="14"/>
      <c r="T274" s="15">
        <v>7</v>
      </c>
      <c r="U274" s="14"/>
      <c r="V274" s="14">
        <v>0</v>
      </c>
      <c r="W274" s="14">
        <v>0</v>
      </c>
      <c r="X274" s="14">
        <v>0</v>
      </c>
      <c r="Y274" s="14"/>
      <c r="Z274" s="14">
        <v>0</v>
      </c>
      <c r="AA274" s="14">
        <v>0</v>
      </c>
    </row>
    <row r="275" spans="1:27" x14ac:dyDescent="0.3">
      <c r="A275" s="13"/>
      <c r="B275" s="17" t="s">
        <v>25</v>
      </c>
      <c r="C275" s="18"/>
      <c r="D275" s="18"/>
      <c r="E275" s="18"/>
      <c r="F275" s="18"/>
      <c r="G275" s="18"/>
      <c r="H275" s="19">
        <f t="shared" ref="H275" si="211">3*4.178*H272*H273*H274/(H272+H273+H274)</f>
        <v>536.13174193548377</v>
      </c>
      <c r="I275" s="19"/>
      <c r="J275" s="19">
        <v>0</v>
      </c>
      <c r="K275" s="19"/>
      <c r="L275" s="19">
        <f t="shared" ref="L275:M275" si="212">3*4.178*L272*L273*L274/(L272+L273+L274)</f>
        <v>438.57842136498516</v>
      </c>
      <c r="M275" s="20">
        <f t="shared" si="212"/>
        <v>428.02674626865667</v>
      </c>
      <c r="N275" s="20">
        <v>0</v>
      </c>
      <c r="O275" s="20">
        <v>0</v>
      </c>
      <c r="P275" s="20">
        <v>0</v>
      </c>
      <c r="Q275" s="20">
        <f t="shared" ref="Q275" si="213">3*4.178*Q272*Q273*Q274/(Q272+Q273+Q274)</f>
        <v>549.51694736842103</v>
      </c>
      <c r="R275" s="21">
        <v>0</v>
      </c>
      <c r="S275" s="21"/>
      <c r="T275" s="21">
        <f t="shared" ref="T275" si="214">3*4.178*T272*T273*T274/(T272+T273+T274)</f>
        <v>511.80500000000001</v>
      </c>
      <c r="U275" s="21"/>
      <c r="V275" s="21">
        <v>0</v>
      </c>
      <c r="W275" s="22">
        <v>0</v>
      </c>
      <c r="X275" s="22">
        <v>0</v>
      </c>
      <c r="Y275" s="22"/>
      <c r="Z275" s="22">
        <v>0</v>
      </c>
      <c r="AA275" s="22">
        <v>0</v>
      </c>
    </row>
    <row r="276" spans="1:27" x14ac:dyDescent="0.3">
      <c r="A276" s="13"/>
      <c r="B276" t="s">
        <v>26</v>
      </c>
      <c r="C276" s="9"/>
      <c r="D276" s="9"/>
      <c r="E276" s="9"/>
      <c r="F276" s="9"/>
      <c r="G276" s="9"/>
      <c r="H276" s="9">
        <f t="shared" ref="H276:J276" si="215">H275-H268</f>
        <v>81.958565464895571</v>
      </c>
      <c r="I276" s="9"/>
      <c r="J276" s="9">
        <f t="shared" si="215"/>
        <v>0</v>
      </c>
      <c r="K276" s="9"/>
      <c r="L276" s="9">
        <f t="shared" ref="L276:R276" si="216">L275-L268</f>
        <v>55.373325823583912</v>
      </c>
      <c r="M276" s="9">
        <f t="shared" si="216"/>
        <v>54.417130884041285</v>
      </c>
      <c r="N276" s="9">
        <f t="shared" si="216"/>
        <v>0</v>
      </c>
      <c r="O276" s="9">
        <f t="shared" si="216"/>
        <v>-38.880979591836727</v>
      </c>
      <c r="P276" s="9">
        <f t="shared" si="216"/>
        <v>-49.224436363636364</v>
      </c>
      <c r="Q276" s="9">
        <f t="shared" si="216"/>
        <v>57.272583732057456</v>
      </c>
      <c r="R276" s="9">
        <f t="shared" si="216"/>
        <v>0</v>
      </c>
      <c r="S276" s="9"/>
      <c r="T276" s="9">
        <f t="shared" ref="T276" si="217">T275-T268</f>
        <v>104.24783870967752</v>
      </c>
      <c r="U276" s="9"/>
      <c r="V276" s="9">
        <f t="shared" ref="V276:AA276" si="218">V275-V268</f>
        <v>0</v>
      </c>
      <c r="W276" s="9">
        <f t="shared" si="218"/>
        <v>0</v>
      </c>
      <c r="X276" s="9">
        <f t="shared" si="218"/>
        <v>0</v>
      </c>
      <c r="Y276" s="9"/>
      <c r="Z276" s="9">
        <f t="shared" si="218"/>
        <v>0</v>
      </c>
      <c r="AA276" s="9">
        <f t="shared" si="218"/>
        <v>-36.942315789473682</v>
      </c>
    </row>
    <row r="277" spans="1:27" x14ac:dyDescent="0.3">
      <c r="A277" s="23"/>
      <c r="B277" s="24" t="s">
        <v>27</v>
      </c>
      <c r="C277" s="25" t="e">
        <f>AVERAGE(C275:G275)</f>
        <v>#DIV/0!</v>
      </c>
      <c r="D277" s="25"/>
      <c r="E277" s="25"/>
      <c r="F277" s="25"/>
      <c r="G277" s="25"/>
      <c r="H277" s="25">
        <f t="shared" ref="H277" si="219">AVERAGE(H275:L275)</f>
        <v>324.90338776682296</v>
      </c>
      <c r="I277" s="25"/>
      <c r="J277" s="25"/>
      <c r="K277" s="25"/>
      <c r="L277" s="25"/>
      <c r="M277" s="25">
        <f t="shared" ref="M277" si="220">AVERAGE(M275:Q275)</f>
        <v>195.50873872741553</v>
      </c>
      <c r="N277" s="25"/>
      <c r="O277" s="25"/>
      <c r="P277" s="25"/>
      <c r="Q277" s="25"/>
      <c r="R277" s="25">
        <f t="shared" ref="R277" si="221">AVERAGE(R275:V275)</f>
        <v>170.60166666666666</v>
      </c>
      <c r="S277" s="25"/>
      <c r="T277" s="25"/>
      <c r="U277" s="25"/>
      <c r="V277" s="25"/>
      <c r="W277" s="25">
        <f t="shared" ref="W277" si="222">AVERAGE(W275:AA275)</f>
        <v>0</v>
      </c>
      <c r="X277" s="25"/>
      <c r="Y277" s="25"/>
      <c r="Z277" s="25"/>
      <c r="AA277" s="25"/>
    </row>
    <row r="278" spans="1:27" x14ac:dyDescent="0.3">
      <c r="A278" s="10">
        <v>43770</v>
      </c>
      <c r="C278" s="11" t="s">
        <v>15</v>
      </c>
      <c r="D278" s="12" t="s">
        <v>16</v>
      </c>
      <c r="E278" s="11" t="s">
        <v>17</v>
      </c>
      <c r="F278" s="11" t="s">
        <v>18</v>
      </c>
      <c r="G278" s="12" t="s">
        <v>19</v>
      </c>
      <c r="H278" s="11" t="s">
        <v>15</v>
      </c>
      <c r="I278" s="12" t="s">
        <v>16</v>
      </c>
      <c r="J278" s="11" t="s">
        <v>17</v>
      </c>
      <c r="K278" s="11" t="s">
        <v>18</v>
      </c>
      <c r="L278" s="12" t="s">
        <v>19</v>
      </c>
      <c r="M278" s="11" t="s">
        <v>15</v>
      </c>
      <c r="N278" s="12" t="s">
        <v>16</v>
      </c>
      <c r="O278" s="11" t="s">
        <v>17</v>
      </c>
      <c r="P278" s="11" t="s">
        <v>18</v>
      </c>
      <c r="Q278" s="12" t="s">
        <v>19</v>
      </c>
      <c r="R278" s="11" t="s">
        <v>15</v>
      </c>
      <c r="S278" s="12" t="s">
        <v>16</v>
      </c>
      <c r="T278" s="11" t="s">
        <v>17</v>
      </c>
      <c r="U278" s="11" t="s">
        <v>18</v>
      </c>
      <c r="V278" s="12" t="s">
        <v>19</v>
      </c>
      <c r="W278" s="11" t="s">
        <v>15</v>
      </c>
      <c r="X278" s="12" t="s">
        <v>16</v>
      </c>
      <c r="Y278" s="11" t="s">
        <v>17</v>
      </c>
      <c r="Z278" s="11" t="s">
        <v>18</v>
      </c>
      <c r="AA278" s="12" t="s">
        <v>19</v>
      </c>
    </row>
    <row r="279" spans="1:27" x14ac:dyDescent="0.3">
      <c r="A279" s="13" t="s">
        <v>60</v>
      </c>
      <c r="B279" t="s">
        <v>21</v>
      </c>
      <c r="C279" s="14"/>
      <c r="D279" s="14"/>
      <c r="E279" s="14"/>
      <c r="F279" s="14"/>
      <c r="G279" s="15"/>
      <c r="H279" s="15"/>
      <c r="I279" s="15"/>
      <c r="J279" s="15">
        <v>0</v>
      </c>
      <c r="K279" s="15"/>
      <c r="L279" s="15">
        <v>13</v>
      </c>
      <c r="M279" s="14">
        <v>13</v>
      </c>
      <c r="N279" s="14">
        <v>0</v>
      </c>
      <c r="O279" s="14">
        <v>0</v>
      </c>
      <c r="P279" s="14">
        <v>0</v>
      </c>
      <c r="Q279" s="14"/>
      <c r="R279" s="14">
        <v>0</v>
      </c>
      <c r="S279" s="14"/>
      <c r="T279" s="15"/>
      <c r="U279" s="14"/>
      <c r="V279" s="14">
        <v>0</v>
      </c>
      <c r="W279" s="14">
        <v>0</v>
      </c>
      <c r="X279" s="14">
        <v>0</v>
      </c>
      <c r="Y279" s="14"/>
      <c r="Z279" s="14">
        <v>0</v>
      </c>
      <c r="AA279" s="14">
        <v>0</v>
      </c>
    </row>
    <row r="280" spans="1:27" x14ac:dyDescent="0.3">
      <c r="A280" s="26" t="s">
        <v>22</v>
      </c>
      <c r="B280" t="s">
        <v>23</v>
      </c>
      <c r="C280" s="14"/>
      <c r="D280" s="14"/>
      <c r="E280" s="14"/>
      <c r="F280" s="14"/>
      <c r="G280" s="15"/>
      <c r="H280" s="15"/>
      <c r="I280" s="15"/>
      <c r="J280" s="15">
        <v>0</v>
      </c>
      <c r="K280" s="15"/>
      <c r="L280" s="15">
        <v>17</v>
      </c>
      <c r="M280" s="14">
        <v>17</v>
      </c>
      <c r="N280" s="14">
        <v>0</v>
      </c>
      <c r="O280" s="14">
        <v>0</v>
      </c>
      <c r="P280" s="14">
        <v>0</v>
      </c>
      <c r="Q280" s="14"/>
      <c r="R280" s="14">
        <v>0</v>
      </c>
      <c r="S280" s="14"/>
      <c r="T280" s="15"/>
      <c r="U280" s="14"/>
      <c r="V280" s="14">
        <v>0</v>
      </c>
      <c r="W280" s="14">
        <v>0</v>
      </c>
      <c r="X280" s="14">
        <v>0</v>
      </c>
      <c r="Y280" s="14"/>
      <c r="Z280" s="14">
        <v>0</v>
      </c>
      <c r="AA280" s="14">
        <v>0</v>
      </c>
    </row>
    <row r="281" spans="1:27" x14ac:dyDescent="0.3">
      <c r="A281" s="13"/>
      <c r="B281" t="s">
        <v>24</v>
      </c>
      <c r="C281" s="14"/>
      <c r="D281" s="14"/>
      <c r="E281" s="14"/>
      <c r="F281" s="14"/>
      <c r="G281" s="15"/>
      <c r="H281" s="15"/>
      <c r="I281" s="15"/>
      <c r="J281" s="15">
        <v>0</v>
      </c>
      <c r="K281" s="15"/>
      <c r="L281" s="15">
        <v>7</v>
      </c>
      <c r="M281" s="14">
        <v>7</v>
      </c>
      <c r="N281" s="14">
        <v>0</v>
      </c>
      <c r="O281" s="14">
        <v>0</v>
      </c>
      <c r="P281" s="14">
        <v>0</v>
      </c>
      <c r="Q281" s="14"/>
      <c r="R281" s="14">
        <v>0</v>
      </c>
      <c r="S281" s="14"/>
      <c r="T281" s="15"/>
      <c r="U281" s="14"/>
      <c r="V281" s="14">
        <v>0</v>
      </c>
      <c r="W281" s="14">
        <v>0</v>
      </c>
      <c r="X281" s="14">
        <v>0</v>
      </c>
      <c r="Y281" s="14"/>
      <c r="Z281" s="14">
        <v>0</v>
      </c>
      <c r="AA281" s="14">
        <v>0</v>
      </c>
    </row>
    <row r="282" spans="1:27" x14ac:dyDescent="0.3">
      <c r="A282" s="13"/>
      <c r="B282" s="17" t="s">
        <v>25</v>
      </c>
      <c r="C282" s="18"/>
      <c r="D282" s="18"/>
      <c r="E282" s="18"/>
      <c r="F282" s="18"/>
      <c r="G282" s="18"/>
      <c r="H282" s="19"/>
      <c r="I282" s="19"/>
      <c r="J282" s="19">
        <v>0</v>
      </c>
      <c r="K282" s="19"/>
      <c r="L282" s="19">
        <f t="shared" ref="L282:M282" si="223">3*4.178*L279*L280*L281/(L279+L280+L281)</f>
        <v>524.05670270270264</v>
      </c>
      <c r="M282" s="20">
        <f t="shared" si="223"/>
        <v>524.05670270270264</v>
      </c>
      <c r="N282" s="20">
        <v>0</v>
      </c>
      <c r="O282" s="20">
        <v>0</v>
      </c>
      <c r="P282" s="20">
        <v>0</v>
      </c>
      <c r="Q282" s="20"/>
      <c r="R282" s="21">
        <v>0</v>
      </c>
      <c r="S282" s="21"/>
      <c r="T282" s="21"/>
      <c r="U282" s="21"/>
      <c r="V282" s="21">
        <v>0</v>
      </c>
      <c r="W282" s="22">
        <v>0</v>
      </c>
      <c r="X282" s="22">
        <v>0</v>
      </c>
      <c r="Y282" s="22"/>
      <c r="Z282" s="22">
        <v>0</v>
      </c>
      <c r="AA282" s="22">
        <v>0</v>
      </c>
    </row>
    <row r="283" spans="1:27" x14ac:dyDescent="0.3">
      <c r="A283" s="13"/>
      <c r="B283" t="s">
        <v>26</v>
      </c>
      <c r="C283" s="9"/>
      <c r="D283" s="9"/>
      <c r="E283" s="9"/>
      <c r="F283" s="9"/>
      <c r="G283" s="9"/>
      <c r="H283" s="9"/>
      <c r="I283" s="9"/>
      <c r="J283" s="9">
        <f t="shared" ref="J283" si="224">J282-J275</f>
        <v>0</v>
      </c>
      <c r="K283" s="9"/>
      <c r="L283" s="9">
        <f t="shared" ref="L283:R283" si="225">L282-L275</f>
        <v>85.478281337717476</v>
      </c>
      <c r="M283" s="9">
        <f t="shared" si="225"/>
        <v>96.029956434045971</v>
      </c>
      <c r="N283" s="9">
        <f t="shared" si="225"/>
        <v>0</v>
      </c>
      <c r="O283" s="9">
        <f t="shared" si="225"/>
        <v>0</v>
      </c>
      <c r="P283" s="9">
        <f t="shared" si="225"/>
        <v>0</v>
      </c>
      <c r="Q283" s="9"/>
      <c r="R283" s="9">
        <f t="shared" si="225"/>
        <v>0</v>
      </c>
      <c r="S283" s="9"/>
      <c r="T283" s="9"/>
      <c r="U283" s="9"/>
      <c r="V283" s="9">
        <f t="shared" ref="V283:X283" si="226">V282-V275</f>
        <v>0</v>
      </c>
      <c r="W283" s="9">
        <f t="shared" si="226"/>
        <v>0</v>
      </c>
      <c r="X283" s="9">
        <f t="shared" si="226"/>
        <v>0</v>
      </c>
      <c r="Y283" s="9"/>
      <c r="Z283" s="9">
        <f t="shared" ref="Z283:AA283" si="227">Z282-Z275</f>
        <v>0</v>
      </c>
      <c r="AA283" s="9">
        <f t="shared" si="227"/>
        <v>0</v>
      </c>
    </row>
    <row r="284" spans="1:27" x14ac:dyDescent="0.3">
      <c r="A284" s="23"/>
      <c r="B284" s="24" t="s">
        <v>27</v>
      </c>
      <c r="C284" s="25" t="e">
        <f>AVERAGE(C282:G282)</f>
        <v>#DIV/0!</v>
      </c>
      <c r="D284" s="25"/>
      <c r="E284" s="25"/>
      <c r="F284" s="25"/>
      <c r="G284" s="25"/>
      <c r="H284" s="25">
        <f t="shared" ref="H284" si="228">AVERAGE(H282:L282)</f>
        <v>262.02835135135132</v>
      </c>
      <c r="I284" s="25"/>
      <c r="J284" s="25"/>
      <c r="K284" s="25"/>
      <c r="L284" s="25"/>
      <c r="M284" s="25">
        <f t="shared" ref="M284" si="229">AVERAGE(M282:Q282)</f>
        <v>131.01417567567566</v>
      </c>
      <c r="N284" s="25"/>
      <c r="O284" s="25"/>
      <c r="P284" s="25"/>
      <c r="Q284" s="25"/>
      <c r="R284" s="25">
        <f t="shared" ref="R284" si="230">AVERAGE(R282:V282)</f>
        <v>0</v>
      </c>
      <c r="S284" s="25"/>
      <c r="T284" s="25"/>
      <c r="U284" s="25"/>
      <c r="V284" s="25"/>
      <c r="W284" s="25">
        <f t="shared" ref="W284" si="231">AVERAGE(W282:AA282)</f>
        <v>0</v>
      </c>
      <c r="X284" s="25"/>
      <c r="Y284" s="25"/>
      <c r="Z284" s="25"/>
      <c r="AA284" s="25"/>
    </row>
    <row r="285" spans="1:27" x14ac:dyDescent="0.3">
      <c r="A285" s="10">
        <v>43777</v>
      </c>
      <c r="C285" s="11" t="s">
        <v>15</v>
      </c>
      <c r="D285" s="12" t="s">
        <v>16</v>
      </c>
      <c r="E285" s="11" t="s">
        <v>17</v>
      </c>
      <c r="F285" s="11" t="s">
        <v>18</v>
      </c>
      <c r="G285" s="12" t="s">
        <v>19</v>
      </c>
      <c r="H285" s="11" t="s">
        <v>15</v>
      </c>
      <c r="I285" s="12" t="s">
        <v>16</v>
      </c>
      <c r="J285" s="11" t="s">
        <v>17</v>
      </c>
      <c r="K285" s="11" t="s">
        <v>18</v>
      </c>
      <c r="L285" s="12" t="s">
        <v>19</v>
      </c>
      <c r="M285" s="11" t="s">
        <v>15</v>
      </c>
      <c r="N285" s="12" t="s">
        <v>16</v>
      </c>
      <c r="O285" s="11" t="s">
        <v>17</v>
      </c>
      <c r="P285" s="11" t="s">
        <v>18</v>
      </c>
      <c r="Q285" s="12" t="s">
        <v>19</v>
      </c>
      <c r="R285" s="11" t="s">
        <v>15</v>
      </c>
      <c r="S285" s="12" t="s">
        <v>16</v>
      </c>
      <c r="T285" s="11" t="s">
        <v>17</v>
      </c>
      <c r="U285" s="11" t="s">
        <v>18</v>
      </c>
      <c r="V285" s="12" t="s">
        <v>19</v>
      </c>
      <c r="W285" s="11" t="s">
        <v>15</v>
      </c>
      <c r="X285" s="12" t="s">
        <v>16</v>
      </c>
      <c r="Y285" s="11" t="s">
        <v>17</v>
      </c>
      <c r="Z285" s="11" t="s">
        <v>18</v>
      </c>
      <c r="AA285" s="12" t="s">
        <v>19</v>
      </c>
    </row>
    <row r="286" spans="1:27" x14ac:dyDescent="0.3">
      <c r="A286" s="13" t="s">
        <v>61</v>
      </c>
      <c r="B286" t="s">
        <v>21</v>
      </c>
      <c r="C286" s="14"/>
      <c r="D286" s="14"/>
      <c r="E286" s="14"/>
      <c r="F286" s="14"/>
      <c r="G286" s="15"/>
      <c r="H286" s="15"/>
      <c r="I286" s="15"/>
      <c r="J286" s="15">
        <v>0</v>
      </c>
      <c r="K286" s="15"/>
      <c r="L286" s="15"/>
      <c r="M286" s="14"/>
      <c r="N286" s="14">
        <v>0</v>
      </c>
      <c r="O286" s="14">
        <v>0</v>
      </c>
      <c r="P286" s="14">
        <v>0</v>
      </c>
      <c r="Q286" s="14"/>
      <c r="R286" s="14">
        <v>0</v>
      </c>
      <c r="S286" s="14"/>
      <c r="T286" s="15"/>
      <c r="U286" s="14"/>
      <c r="V286" s="14">
        <v>0</v>
      </c>
      <c r="W286" s="14">
        <v>0</v>
      </c>
      <c r="X286" s="14">
        <v>0</v>
      </c>
      <c r="Y286" s="14"/>
      <c r="Z286" s="14">
        <v>0</v>
      </c>
      <c r="AA286" s="14">
        <v>0</v>
      </c>
    </row>
    <row r="287" spans="1:27" x14ac:dyDescent="0.3">
      <c r="A287" s="26" t="s">
        <v>22</v>
      </c>
      <c r="B287" t="s">
        <v>23</v>
      </c>
      <c r="C287" s="14"/>
      <c r="D287" s="14"/>
      <c r="E287" s="14"/>
      <c r="F287" s="14"/>
      <c r="G287" s="15"/>
      <c r="H287" s="15"/>
      <c r="I287" s="15"/>
      <c r="J287" s="15">
        <v>0</v>
      </c>
      <c r="K287" s="15"/>
      <c r="L287" s="15"/>
      <c r="M287" s="14"/>
      <c r="N287" s="14">
        <v>0</v>
      </c>
      <c r="O287" s="14">
        <v>0</v>
      </c>
      <c r="P287" s="14">
        <v>0</v>
      </c>
      <c r="Q287" s="14"/>
      <c r="R287" s="14">
        <v>0</v>
      </c>
      <c r="S287" s="14"/>
      <c r="T287" s="15"/>
      <c r="U287" s="14"/>
      <c r="V287" s="14">
        <v>0</v>
      </c>
      <c r="W287" s="14">
        <v>0</v>
      </c>
      <c r="X287" s="14">
        <v>0</v>
      </c>
      <c r="Y287" s="14"/>
      <c r="Z287" s="14">
        <v>0</v>
      </c>
      <c r="AA287" s="14">
        <v>0</v>
      </c>
    </row>
    <row r="288" spans="1:27" x14ac:dyDescent="0.3">
      <c r="A288" s="13"/>
      <c r="B288" t="s">
        <v>24</v>
      </c>
      <c r="C288" s="14"/>
      <c r="D288" s="14"/>
      <c r="E288" s="14"/>
      <c r="F288" s="14"/>
      <c r="G288" s="15"/>
      <c r="H288" s="15"/>
      <c r="I288" s="15"/>
      <c r="J288" s="15">
        <v>0</v>
      </c>
      <c r="K288" s="15"/>
      <c r="L288" s="15"/>
      <c r="M288" s="14"/>
      <c r="N288" s="14">
        <v>0</v>
      </c>
      <c r="O288" s="14">
        <v>0</v>
      </c>
      <c r="P288" s="14">
        <v>0</v>
      </c>
      <c r="Q288" s="14"/>
      <c r="R288" s="14">
        <v>0</v>
      </c>
      <c r="S288" s="14"/>
      <c r="T288" s="15"/>
      <c r="U288" s="14"/>
      <c r="V288" s="14">
        <v>0</v>
      </c>
      <c r="W288" s="14">
        <v>0</v>
      </c>
      <c r="X288" s="14">
        <v>0</v>
      </c>
      <c r="Y288" s="14"/>
      <c r="Z288" s="14">
        <v>0</v>
      </c>
      <c r="AA288" s="14">
        <v>0</v>
      </c>
    </row>
    <row r="289" spans="1:27" x14ac:dyDescent="0.3">
      <c r="A289" s="13"/>
      <c r="B289" s="17" t="s">
        <v>25</v>
      </c>
      <c r="C289" s="18"/>
      <c r="D289" s="18"/>
      <c r="E289" s="18"/>
      <c r="F289" s="18"/>
      <c r="G289" s="18"/>
      <c r="H289" s="19"/>
      <c r="I289" s="19"/>
      <c r="J289" s="19">
        <v>0</v>
      </c>
      <c r="K289" s="19"/>
      <c r="L289" s="19"/>
      <c r="M289" s="20"/>
      <c r="N289" s="20">
        <v>0</v>
      </c>
      <c r="O289" s="20">
        <v>0</v>
      </c>
      <c r="P289" s="20">
        <v>0</v>
      </c>
      <c r="Q289" s="20"/>
      <c r="R289" s="21">
        <v>0</v>
      </c>
      <c r="S289" s="21"/>
      <c r="T289" s="21"/>
      <c r="U289" s="21"/>
      <c r="V289" s="21">
        <v>0</v>
      </c>
      <c r="W289" s="22">
        <v>0</v>
      </c>
      <c r="X289" s="22">
        <v>0</v>
      </c>
      <c r="Y289" s="22"/>
      <c r="Z289" s="22">
        <v>0</v>
      </c>
      <c r="AA289" s="22">
        <v>0</v>
      </c>
    </row>
    <row r="290" spans="1:27" x14ac:dyDescent="0.3">
      <c r="A290" s="13"/>
      <c r="B290" t="s">
        <v>26</v>
      </c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>
        <f t="shared" ref="N290:P290" si="232">N289-N282</f>
        <v>0</v>
      </c>
      <c r="O290" s="9">
        <f t="shared" si="232"/>
        <v>0</v>
      </c>
      <c r="P290" s="9">
        <f t="shared" si="232"/>
        <v>0</v>
      </c>
      <c r="Q290" s="9"/>
      <c r="R290" s="9">
        <f t="shared" ref="R290" si="233">R289-R282</f>
        <v>0</v>
      </c>
      <c r="S290" s="9"/>
      <c r="T290" s="9"/>
      <c r="U290" s="9"/>
      <c r="V290" s="9">
        <f t="shared" ref="V290:X290" si="234">V289-V282</f>
        <v>0</v>
      </c>
      <c r="W290" s="9">
        <f t="shared" si="234"/>
        <v>0</v>
      </c>
      <c r="X290" s="9">
        <f t="shared" si="234"/>
        <v>0</v>
      </c>
      <c r="Y290" s="9"/>
      <c r="Z290" s="9">
        <f t="shared" ref="Z290:AA290" si="235">Z289-Z282</f>
        <v>0</v>
      </c>
      <c r="AA290" s="9">
        <f t="shared" si="235"/>
        <v>0</v>
      </c>
    </row>
    <row r="291" spans="1:27" x14ac:dyDescent="0.3">
      <c r="A291" s="23"/>
      <c r="B291" s="24" t="s">
        <v>27</v>
      </c>
      <c r="C291" s="25" t="e">
        <f>AVERAGE(C289:G289)</f>
        <v>#DIV/0!</v>
      </c>
      <c r="D291" s="25"/>
      <c r="E291" s="25"/>
      <c r="F291" s="25"/>
      <c r="G291" s="25"/>
      <c r="H291" s="25">
        <f t="shared" ref="H291" si="236">AVERAGE(H289:L289)</f>
        <v>0</v>
      </c>
      <c r="I291" s="25"/>
      <c r="J291" s="25"/>
      <c r="K291" s="25"/>
      <c r="L291" s="25"/>
      <c r="M291" s="25">
        <f t="shared" ref="M291" si="237">AVERAGE(M289:Q289)</f>
        <v>0</v>
      </c>
      <c r="N291" s="25"/>
      <c r="O291" s="25"/>
      <c r="P291" s="25"/>
      <c r="Q291" s="25"/>
      <c r="R291" s="25">
        <f t="shared" ref="R291" si="238">AVERAGE(R289:V289)</f>
        <v>0</v>
      </c>
      <c r="S291" s="25"/>
      <c r="T291" s="25"/>
      <c r="U291" s="25"/>
      <c r="V291" s="25"/>
      <c r="W291" s="25">
        <f t="shared" ref="W291" si="239">AVERAGE(W289:AA289)</f>
        <v>0</v>
      </c>
      <c r="X291" s="25"/>
      <c r="Y291" s="25"/>
      <c r="Z291" s="25"/>
      <c r="AA291" s="25"/>
    </row>
    <row r="292" spans="1:27" x14ac:dyDescent="0.3">
      <c r="A292" s="10">
        <v>43784</v>
      </c>
      <c r="C292" s="11" t="s">
        <v>15</v>
      </c>
      <c r="D292" s="12" t="s">
        <v>16</v>
      </c>
      <c r="E292" s="11" t="s">
        <v>17</v>
      </c>
      <c r="F292" s="11" t="s">
        <v>18</v>
      </c>
      <c r="G292" s="12" t="s">
        <v>19</v>
      </c>
      <c r="H292" s="11" t="s">
        <v>15</v>
      </c>
      <c r="I292" s="12" t="s">
        <v>16</v>
      </c>
      <c r="J292" s="11" t="s">
        <v>17</v>
      </c>
      <c r="K292" s="11" t="s">
        <v>18</v>
      </c>
      <c r="L292" s="12" t="s">
        <v>19</v>
      </c>
      <c r="M292" s="11" t="s">
        <v>15</v>
      </c>
      <c r="N292" s="12" t="s">
        <v>16</v>
      </c>
      <c r="O292" s="11" t="s">
        <v>17</v>
      </c>
      <c r="P292" s="11" t="s">
        <v>18</v>
      </c>
      <c r="Q292" s="12" t="s">
        <v>19</v>
      </c>
      <c r="R292" s="11" t="s">
        <v>15</v>
      </c>
      <c r="S292" s="12" t="s">
        <v>16</v>
      </c>
      <c r="T292" s="11" t="s">
        <v>17</v>
      </c>
      <c r="U292" s="11" t="s">
        <v>18</v>
      </c>
      <c r="V292" s="12" t="s">
        <v>19</v>
      </c>
      <c r="W292" s="11" t="s">
        <v>15</v>
      </c>
      <c r="X292" s="12" t="s">
        <v>16</v>
      </c>
      <c r="Y292" s="11" t="s">
        <v>17</v>
      </c>
      <c r="Z292" s="11" t="s">
        <v>18</v>
      </c>
      <c r="AA292" s="12" t="s">
        <v>19</v>
      </c>
    </row>
    <row r="293" spans="1:27" x14ac:dyDescent="0.3">
      <c r="A293" s="13" t="s">
        <v>62</v>
      </c>
      <c r="B293" t="s">
        <v>21</v>
      </c>
      <c r="C293" s="14"/>
      <c r="D293" s="14"/>
      <c r="E293" s="14"/>
      <c r="F293" s="14"/>
      <c r="G293" s="15"/>
      <c r="H293" s="15"/>
      <c r="I293" s="15"/>
      <c r="J293" s="15">
        <v>0</v>
      </c>
      <c r="K293" s="15"/>
      <c r="L293" s="15"/>
      <c r="M293" s="14"/>
      <c r="N293" s="14">
        <v>0</v>
      </c>
      <c r="O293" s="14">
        <v>0</v>
      </c>
      <c r="P293" s="14">
        <v>0</v>
      </c>
      <c r="Q293" s="14"/>
      <c r="R293" s="14">
        <v>0</v>
      </c>
      <c r="S293" s="14"/>
      <c r="T293" s="15"/>
      <c r="U293" s="14"/>
      <c r="V293" s="14">
        <v>0</v>
      </c>
      <c r="W293" s="14">
        <v>0</v>
      </c>
      <c r="X293" s="14">
        <v>0</v>
      </c>
      <c r="Y293" s="14"/>
      <c r="Z293" s="14">
        <v>0</v>
      </c>
      <c r="AA293" s="14">
        <v>0</v>
      </c>
    </row>
    <row r="294" spans="1:27" x14ac:dyDescent="0.3">
      <c r="A294" s="26" t="s">
        <v>22</v>
      </c>
      <c r="B294" t="s">
        <v>23</v>
      </c>
      <c r="C294" s="14"/>
      <c r="D294" s="14"/>
      <c r="E294" s="14"/>
      <c r="F294" s="14"/>
      <c r="G294" s="15"/>
      <c r="H294" s="15"/>
      <c r="I294" s="15"/>
      <c r="J294" s="15">
        <v>0</v>
      </c>
      <c r="K294" s="15"/>
      <c r="L294" s="15"/>
      <c r="M294" s="14"/>
      <c r="N294" s="14">
        <v>0</v>
      </c>
      <c r="O294" s="14">
        <v>0</v>
      </c>
      <c r="P294" s="14">
        <v>0</v>
      </c>
      <c r="Q294" s="14"/>
      <c r="R294" s="14">
        <v>0</v>
      </c>
      <c r="S294" s="14"/>
      <c r="T294" s="15"/>
      <c r="U294" s="14"/>
      <c r="V294" s="14">
        <v>0</v>
      </c>
      <c r="W294" s="14">
        <v>0</v>
      </c>
      <c r="X294" s="14">
        <v>0</v>
      </c>
      <c r="Y294" s="14"/>
      <c r="Z294" s="14">
        <v>0</v>
      </c>
      <c r="AA294" s="14">
        <v>0</v>
      </c>
    </row>
    <row r="295" spans="1:27" x14ac:dyDescent="0.3">
      <c r="A295" s="13"/>
      <c r="B295" t="s">
        <v>24</v>
      </c>
      <c r="C295" s="14"/>
      <c r="D295" s="14"/>
      <c r="E295" s="14"/>
      <c r="F295" s="14"/>
      <c r="G295" s="15"/>
      <c r="H295" s="15"/>
      <c r="I295" s="15"/>
      <c r="J295" s="15">
        <v>0</v>
      </c>
      <c r="K295" s="15"/>
      <c r="L295" s="15"/>
      <c r="M295" s="14"/>
      <c r="N295" s="14">
        <v>0</v>
      </c>
      <c r="O295" s="14">
        <v>0</v>
      </c>
      <c r="P295" s="14">
        <v>0</v>
      </c>
      <c r="Q295" s="14"/>
      <c r="R295" s="14">
        <v>0</v>
      </c>
      <c r="S295" s="14"/>
      <c r="T295" s="15"/>
      <c r="U295" s="14"/>
      <c r="V295" s="14">
        <v>0</v>
      </c>
      <c r="W295" s="14">
        <v>0</v>
      </c>
      <c r="X295" s="14">
        <v>0</v>
      </c>
      <c r="Y295" s="14"/>
      <c r="Z295" s="14">
        <v>0</v>
      </c>
      <c r="AA295" s="14">
        <v>0</v>
      </c>
    </row>
    <row r="296" spans="1:27" x14ac:dyDescent="0.3">
      <c r="A296" s="13"/>
      <c r="B296" s="17" t="s">
        <v>25</v>
      </c>
      <c r="C296" s="18"/>
      <c r="D296" s="18"/>
      <c r="E296" s="18"/>
      <c r="F296" s="18"/>
      <c r="G296" s="18"/>
      <c r="H296" s="19"/>
      <c r="I296" s="19"/>
      <c r="J296" s="19">
        <v>0</v>
      </c>
      <c r="K296" s="19"/>
      <c r="L296" s="19"/>
      <c r="M296" s="20"/>
      <c r="N296" s="20">
        <v>0</v>
      </c>
      <c r="O296" s="20">
        <v>0</v>
      </c>
      <c r="P296" s="20">
        <v>0</v>
      </c>
      <c r="Q296" s="20"/>
      <c r="R296" s="21">
        <v>0</v>
      </c>
      <c r="S296" s="21"/>
      <c r="T296" s="21"/>
      <c r="U296" s="21"/>
      <c r="V296" s="21">
        <v>0</v>
      </c>
      <c r="W296" s="22">
        <v>0</v>
      </c>
      <c r="X296" s="22">
        <v>0</v>
      </c>
      <c r="Y296" s="22"/>
      <c r="Z296" s="22">
        <v>0</v>
      </c>
      <c r="AA296" s="22">
        <v>0</v>
      </c>
    </row>
    <row r="297" spans="1:27" x14ac:dyDescent="0.3">
      <c r="A297" s="13"/>
      <c r="B297" t="s">
        <v>26</v>
      </c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>
        <f t="shared" ref="N297:P297" si="240">N296-N289</f>
        <v>0</v>
      </c>
      <c r="O297" s="9">
        <f t="shared" si="240"/>
        <v>0</v>
      </c>
      <c r="P297" s="9">
        <f t="shared" si="240"/>
        <v>0</v>
      </c>
      <c r="Q297" s="9"/>
      <c r="R297" s="9">
        <f t="shared" ref="R297" si="241">R296-R289</f>
        <v>0</v>
      </c>
      <c r="S297" s="9"/>
      <c r="T297" s="9"/>
      <c r="U297" s="9"/>
      <c r="V297" s="9">
        <f t="shared" ref="V297:X297" si="242">V296-V289</f>
        <v>0</v>
      </c>
      <c r="W297" s="9">
        <f t="shared" si="242"/>
        <v>0</v>
      </c>
      <c r="X297" s="9">
        <f t="shared" si="242"/>
        <v>0</v>
      </c>
      <c r="Y297" s="9"/>
      <c r="Z297" s="9">
        <f t="shared" ref="Z297:AA297" si="243">Z296-Z289</f>
        <v>0</v>
      </c>
      <c r="AA297" s="9">
        <f t="shared" si="243"/>
        <v>0</v>
      </c>
    </row>
    <row r="298" spans="1:27" x14ac:dyDescent="0.3">
      <c r="A298" s="23"/>
      <c r="B298" s="24" t="s">
        <v>27</v>
      </c>
      <c r="C298" s="25" t="e">
        <f>AVERAGE(C296:G296)</f>
        <v>#DIV/0!</v>
      </c>
      <c r="D298" s="25"/>
      <c r="E298" s="25"/>
      <c r="F298" s="25"/>
      <c r="G298" s="25"/>
      <c r="H298" s="25">
        <f t="shared" ref="H298" si="244">AVERAGE(H296:L296)</f>
        <v>0</v>
      </c>
      <c r="I298" s="25"/>
      <c r="J298" s="25"/>
      <c r="K298" s="25"/>
      <c r="L298" s="25"/>
      <c r="M298" s="25">
        <f t="shared" ref="M298" si="245">AVERAGE(M296:Q296)</f>
        <v>0</v>
      </c>
      <c r="N298" s="25"/>
      <c r="O298" s="25"/>
      <c r="P298" s="25"/>
      <c r="Q298" s="25"/>
      <c r="R298" s="25">
        <f t="shared" ref="R298" si="246">AVERAGE(R296:V296)</f>
        <v>0</v>
      </c>
      <c r="S298" s="25"/>
      <c r="T298" s="25"/>
      <c r="U298" s="25"/>
      <c r="V298" s="25"/>
      <c r="W298" s="25">
        <f t="shared" ref="W298" si="247">AVERAGE(W296:AA296)</f>
        <v>0</v>
      </c>
      <c r="X298" s="25"/>
      <c r="Y298" s="25"/>
      <c r="Z298" s="25"/>
      <c r="AA298" s="25"/>
    </row>
    <row r="299" spans="1:27" x14ac:dyDescent="0.3">
      <c r="A299" s="10">
        <v>43791</v>
      </c>
      <c r="C299" s="11" t="s">
        <v>15</v>
      </c>
      <c r="D299" s="12" t="s">
        <v>16</v>
      </c>
      <c r="E299" s="11" t="s">
        <v>17</v>
      </c>
      <c r="F299" s="11" t="s">
        <v>18</v>
      </c>
      <c r="G299" s="12" t="s">
        <v>19</v>
      </c>
      <c r="H299" s="11" t="s">
        <v>15</v>
      </c>
      <c r="I299" s="12" t="s">
        <v>16</v>
      </c>
      <c r="J299" s="11" t="s">
        <v>17</v>
      </c>
      <c r="K299" s="11" t="s">
        <v>18</v>
      </c>
      <c r="L299" s="12" t="s">
        <v>19</v>
      </c>
      <c r="M299" s="11" t="s">
        <v>15</v>
      </c>
      <c r="N299" s="12" t="s">
        <v>16</v>
      </c>
      <c r="O299" s="11" t="s">
        <v>17</v>
      </c>
      <c r="P299" s="11" t="s">
        <v>18</v>
      </c>
      <c r="Q299" s="12" t="s">
        <v>19</v>
      </c>
      <c r="R299" s="11" t="s">
        <v>15</v>
      </c>
      <c r="S299" s="12" t="s">
        <v>16</v>
      </c>
      <c r="T299" s="11" t="s">
        <v>17</v>
      </c>
      <c r="U299" s="11" t="s">
        <v>18</v>
      </c>
      <c r="V299" s="12" t="s">
        <v>19</v>
      </c>
      <c r="W299" s="11" t="s">
        <v>15</v>
      </c>
      <c r="X299" s="12" t="s">
        <v>16</v>
      </c>
      <c r="Y299" s="11" t="s">
        <v>17</v>
      </c>
      <c r="Z299" s="11" t="s">
        <v>18</v>
      </c>
      <c r="AA299" s="12" t="s">
        <v>19</v>
      </c>
    </row>
    <row r="300" spans="1:27" x14ac:dyDescent="0.3">
      <c r="A300" s="13" t="s">
        <v>63</v>
      </c>
      <c r="B300" t="s">
        <v>21</v>
      </c>
      <c r="C300" s="14"/>
      <c r="D300" s="14"/>
      <c r="E300" s="14"/>
      <c r="F300" s="14"/>
      <c r="G300" s="15"/>
      <c r="H300" s="15"/>
      <c r="I300" s="15"/>
      <c r="J300" s="15">
        <v>0</v>
      </c>
      <c r="K300" s="15"/>
      <c r="L300" s="15"/>
      <c r="M300" s="14"/>
      <c r="N300" s="14">
        <v>0</v>
      </c>
      <c r="O300" s="14">
        <v>0</v>
      </c>
      <c r="P300" s="14">
        <v>0</v>
      </c>
      <c r="Q300" s="14"/>
      <c r="R300" s="14">
        <v>0</v>
      </c>
      <c r="S300" s="14"/>
      <c r="T300" s="15"/>
      <c r="U300" s="14"/>
      <c r="V300" s="14">
        <v>0</v>
      </c>
      <c r="W300" s="14">
        <v>0</v>
      </c>
      <c r="X300" s="14">
        <v>0</v>
      </c>
      <c r="Y300" s="14"/>
      <c r="Z300" s="14">
        <v>0</v>
      </c>
      <c r="AA300" s="14">
        <v>0</v>
      </c>
    </row>
    <row r="301" spans="1:27" x14ac:dyDescent="0.3">
      <c r="A301" s="26" t="s">
        <v>22</v>
      </c>
      <c r="B301" t="s">
        <v>23</v>
      </c>
      <c r="C301" s="14"/>
      <c r="D301" s="14"/>
      <c r="E301" s="14"/>
      <c r="F301" s="14"/>
      <c r="G301" s="15"/>
      <c r="H301" s="15"/>
      <c r="I301" s="15"/>
      <c r="J301" s="15">
        <v>0</v>
      </c>
      <c r="K301" s="15"/>
      <c r="L301" s="15"/>
      <c r="M301" s="14"/>
      <c r="N301" s="14">
        <v>0</v>
      </c>
      <c r="O301" s="14">
        <v>0</v>
      </c>
      <c r="P301" s="14">
        <v>0</v>
      </c>
      <c r="Q301" s="14"/>
      <c r="R301" s="14">
        <v>0</v>
      </c>
      <c r="S301" s="14"/>
      <c r="T301" s="15"/>
      <c r="U301" s="14"/>
      <c r="V301" s="14">
        <v>0</v>
      </c>
      <c r="W301" s="14">
        <v>0</v>
      </c>
      <c r="X301" s="14">
        <v>0</v>
      </c>
      <c r="Y301" s="14"/>
      <c r="Z301" s="14">
        <v>0</v>
      </c>
      <c r="AA301" s="14">
        <v>0</v>
      </c>
    </row>
    <row r="302" spans="1:27" x14ac:dyDescent="0.3">
      <c r="A302" s="13"/>
      <c r="B302" t="s">
        <v>24</v>
      </c>
      <c r="C302" s="14"/>
      <c r="D302" s="14"/>
      <c r="E302" s="14"/>
      <c r="F302" s="14"/>
      <c r="G302" s="15"/>
      <c r="H302" s="15"/>
      <c r="I302" s="15"/>
      <c r="J302" s="15">
        <v>0</v>
      </c>
      <c r="K302" s="15"/>
      <c r="L302" s="15"/>
      <c r="M302" s="14"/>
      <c r="N302" s="14">
        <v>0</v>
      </c>
      <c r="O302" s="14">
        <v>0</v>
      </c>
      <c r="P302" s="14">
        <v>0</v>
      </c>
      <c r="Q302" s="14"/>
      <c r="R302" s="14">
        <v>0</v>
      </c>
      <c r="S302" s="14"/>
      <c r="T302" s="15"/>
      <c r="U302" s="14"/>
      <c r="V302" s="14">
        <v>0</v>
      </c>
      <c r="W302" s="14">
        <v>0</v>
      </c>
      <c r="X302" s="14">
        <v>0</v>
      </c>
      <c r="Y302" s="14"/>
      <c r="Z302" s="14">
        <v>0</v>
      </c>
      <c r="AA302" s="14">
        <v>0</v>
      </c>
    </row>
    <row r="303" spans="1:27" x14ac:dyDescent="0.3">
      <c r="A303" s="13"/>
      <c r="B303" s="17" t="s">
        <v>25</v>
      </c>
      <c r="C303" s="18"/>
      <c r="D303" s="18"/>
      <c r="E303" s="18"/>
      <c r="F303" s="18"/>
      <c r="G303" s="18"/>
      <c r="H303" s="19"/>
      <c r="I303" s="19"/>
      <c r="J303" s="19">
        <v>0</v>
      </c>
      <c r="K303" s="19"/>
      <c r="L303" s="19"/>
      <c r="M303" s="20"/>
      <c r="N303" s="20">
        <v>0</v>
      </c>
      <c r="O303" s="20">
        <v>0</v>
      </c>
      <c r="P303" s="20">
        <v>0</v>
      </c>
      <c r="Q303" s="20"/>
      <c r="R303" s="21">
        <v>0</v>
      </c>
      <c r="S303" s="21"/>
      <c r="T303" s="21"/>
      <c r="U303" s="21"/>
      <c r="V303" s="21">
        <v>0</v>
      </c>
      <c r="W303" s="22">
        <v>0</v>
      </c>
      <c r="X303" s="22">
        <v>0</v>
      </c>
      <c r="Y303" s="22"/>
      <c r="Z303" s="22">
        <v>0</v>
      </c>
      <c r="AA303" s="22">
        <v>0</v>
      </c>
    </row>
    <row r="304" spans="1:27" x14ac:dyDescent="0.3">
      <c r="A304" s="13"/>
      <c r="B304" t="s">
        <v>26</v>
      </c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>
        <f t="shared" ref="N304:P304" si="248">N303-N296</f>
        <v>0</v>
      </c>
      <c r="O304" s="9">
        <f t="shared" si="248"/>
        <v>0</v>
      </c>
      <c r="P304" s="9">
        <f t="shared" si="248"/>
        <v>0</v>
      </c>
      <c r="Q304" s="9"/>
      <c r="R304" s="9">
        <f t="shared" ref="R304" si="249">R303-R296</f>
        <v>0</v>
      </c>
      <c r="S304" s="9"/>
      <c r="T304" s="9"/>
      <c r="U304" s="9"/>
      <c r="V304" s="9">
        <f t="shared" ref="V304:X304" si="250">V303-V296</f>
        <v>0</v>
      </c>
      <c r="W304" s="9">
        <f t="shared" si="250"/>
        <v>0</v>
      </c>
      <c r="X304" s="9">
        <f t="shared" si="250"/>
        <v>0</v>
      </c>
      <c r="Y304" s="9"/>
      <c r="Z304" s="9">
        <f t="shared" ref="Z304:AA304" si="251">Z303-Z296</f>
        <v>0</v>
      </c>
      <c r="AA304" s="9">
        <f t="shared" si="251"/>
        <v>0</v>
      </c>
    </row>
    <row r="305" spans="1:27" x14ac:dyDescent="0.3">
      <c r="A305" s="23"/>
      <c r="B305" s="24" t="s">
        <v>27</v>
      </c>
      <c r="C305" s="25" t="e">
        <f>AVERAGE(C303:G303)</f>
        <v>#DIV/0!</v>
      </c>
      <c r="D305" s="25"/>
      <c r="E305" s="25"/>
      <c r="F305" s="25"/>
      <c r="G305" s="25"/>
      <c r="H305" s="25">
        <f t="shared" ref="H305" si="252">AVERAGE(H303:L303)</f>
        <v>0</v>
      </c>
      <c r="I305" s="25"/>
      <c r="J305" s="25"/>
      <c r="K305" s="25"/>
      <c r="L305" s="25"/>
      <c r="M305" s="25">
        <f t="shared" ref="M305" si="253">AVERAGE(M303:Q303)</f>
        <v>0</v>
      </c>
      <c r="N305" s="25"/>
      <c r="O305" s="25"/>
      <c r="P305" s="25"/>
      <c r="Q305" s="25"/>
      <c r="R305" s="25">
        <f t="shared" ref="R305" si="254">AVERAGE(R303:V303)</f>
        <v>0</v>
      </c>
      <c r="S305" s="25"/>
      <c r="T305" s="25"/>
      <c r="U305" s="25"/>
      <c r="V305" s="25"/>
      <c r="W305" s="25">
        <f t="shared" ref="W305" si="255">AVERAGE(W303:AA303)</f>
        <v>0</v>
      </c>
      <c r="X305" s="25"/>
      <c r="Y305" s="25"/>
      <c r="Z305" s="25"/>
      <c r="AA305" s="25"/>
    </row>
    <row r="306" spans="1:27" x14ac:dyDescent="0.3">
      <c r="A306" s="10">
        <v>43798</v>
      </c>
      <c r="C306" s="11" t="s">
        <v>15</v>
      </c>
      <c r="D306" s="12" t="s">
        <v>16</v>
      </c>
      <c r="E306" s="11" t="s">
        <v>17</v>
      </c>
      <c r="F306" s="11" t="s">
        <v>18</v>
      </c>
      <c r="G306" s="12" t="s">
        <v>19</v>
      </c>
      <c r="H306" s="11" t="s">
        <v>15</v>
      </c>
      <c r="I306" s="12" t="s">
        <v>16</v>
      </c>
      <c r="J306" s="11" t="s">
        <v>17</v>
      </c>
      <c r="K306" s="11" t="s">
        <v>18</v>
      </c>
      <c r="L306" s="12" t="s">
        <v>19</v>
      </c>
      <c r="M306" s="11" t="s">
        <v>15</v>
      </c>
      <c r="N306" s="12" t="s">
        <v>16</v>
      </c>
      <c r="O306" s="11" t="s">
        <v>17</v>
      </c>
      <c r="P306" s="11" t="s">
        <v>18</v>
      </c>
      <c r="Q306" s="12" t="s">
        <v>19</v>
      </c>
      <c r="R306" s="11" t="s">
        <v>15</v>
      </c>
      <c r="S306" s="12" t="s">
        <v>16</v>
      </c>
      <c r="T306" s="11" t="s">
        <v>17</v>
      </c>
      <c r="U306" s="11" t="s">
        <v>18</v>
      </c>
      <c r="V306" s="12" t="s">
        <v>19</v>
      </c>
      <c r="W306" s="11" t="s">
        <v>15</v>
      </c>
      <c r="X306" s="12" t="s">
        <v>16</v>
      </c>
      <c r="Y306" s="11" t="s">
        <v>17</v>
      </c>
      <c r="Z306" s="11" t="s">
        <v>18</v>
      </c>
      <c r="AA306" s="12" t="s">
        <v>19</v>
      </c>
    </row>
    <row r="307" spans="1:27" x14ac:dyDescent="0.3">
      <c r="A307" s="13" t="s">
        <v>64</v>
      </c>
      <c r="B307" t="s">
        <v>21</v>
      </c>
      <c r="C307" s="14"/>
      <c r="D307" s="14"/>
      <c r="E307" s="14"/>
      <c r="F307" s="14"/>
      <c r="G307" s="15"/>
      <c r="H307" s="15"/>
      <c r="I307" s="15"/>
      <c r="J307" s="15">
        <v>0</v>
      </c>
      <c r="K307" s="15"/>
      <c r="L307" s="15"/>
      <c r="M307" s="14"/>
      <c r="N307" s="14">
        <v>0</v>
      </c>
      <c r="O307" s="14">
        <v>0</v>
      </c>
      <c r="P307" s="14">
        <v>0</v>
      </c>
      <c r="Q307" s="14"/>
      <c r="R307" s="14">
        <v>0</v>
      </c>
      <c r="S307" s="14"/>
      <c r="T307" s="15"/>
      <c r="U307" s="14"/>
      <c r="V307" s="14">
        <v>0</v>
      </c>
      <c r="W307" s="14">
        <v>0</v>
      </c>
      <c r="X307" s="14">
        <v>0</v>
      </c>
      <c r="Y307" s="14"/>
      <c r="Z307" s="14">
        <v>0</v>
      </c>
      <c r="AA307" s="14">
        <v>0</v>
      </c>
    </row>
    <row r="308" spans="1:27" x14ac:dyDescent="0.3">
      <c r="A308" s="26" t="s">
        <v>22</v>
      </c>
      <c r="B308" t="s">
        <v>23</v>
      </c>
      <c r="C308" s="14"/>
      <c r="D308" s="14"/>
      <c r="E308" s="14"/>
      <c r="F308" s="14"/>
      <c r="G308" s="15"/>
      <c r="H308" s="15"/>
      <c r="I308" s="15"/>
      <c r="J308" s="15">
        <v>0</v>
      </c>
      <c r="K308" s="15"/>
      <c r="L308" s="15"/>
      <c r="M308" s="14"/>
      <c r="N308" s="14">
        <v>0</v>
      </c>
      <c r="O308" s="14">
        <v>0</v>
      </c>
      <c r="P308" s="14">
        <v>0</v>
      </c>
      <c r="Q308" s="14"/>
      <c r="R308" s="14">
        <v>0</v>
      </c>
      <c r="S308" s="14"/>
      <c r="T308" s="15"/>
      <c r="U308" s="14"/>
      <c r="V308" s="14">
        <v>0</v>
      </c>
      <c r="W308" s="14">
        <v>0</v>
      </c>
      <c r="X308" s="14">
        <v>0</v>
      </c>
      <c r="Y308" s="14"/>
      <c r="Z308" s="14">
        <v>0</v>
      </c>
      <c r="AA308" s="14">
        <v>0</v>
      </c>
    </row>
    <row r="309" spans="1:27" x14ac:dyDescent="0.3">
      <c r="A309" s="13"/>
      <c r="B309" t="s">
        <v>24</v>
      </c>
      <c r="C309" s="14"/>
      <c r="D309" s="14"/>
      <c r="E309" s="14"/>
      <c r="F309" s="14"/>
      <c r="G309" s="15"/>
      <c r="H309" s="15"/>
      <c r="I309" s="15"/>
      <c r="J309" s="15">
        <v>0</v>
      </c>
      <c r="K309" s="15"/>
      <c r="L309" s="15"/>
      <c r="M309" s="14"/>
      <c r="N309" s="14">
        <v>0</v>
      </c>
      <c r="O309" s="14">
        <v>0</v>
      </c>
      <c r="P309" s="14">
        <v>0</v>
      </c>
      <c r="Q309" s="14"/>
      <c r="R309" s="14">
        <v>0</v>
      </c>
      <c r="S309" s="14"/>
      <c r="T309" s="15"/>
      <c r="U309" s="14"/>
      <c r="V309" s="14">
        <v>0</v>
      </c>
      <c r="W309" s="14">
        <v>0</v>
      </c>
      <c r="X309" s="14">
        <v>0</v>
      </c>
      <c r="Y309" s="14"/>
      <c r="Z309" s="14">
        <v>0</v>
      </c>
      <c r="AA309" s="14">
        <v>0</v>
      </c>
    </row>
    <row r="310" spans="1:27" x14ac:dyDescent="0.3">
      <c r="A310" s="13"/>
      <c r="B310" s="17" t="s">
        <v>25</v>
      </c>
      <c r="C310" s="18"/>
      <c r="D310" s="18"/>
      <c r="E310" s="18"/>
      <c r="F310" s="18"/>
      <c r="G310" s="18"/>
      <c r="H310" s="19"/>
      <c r="I310" s="19"/>
      <c r="J310" s="19">
        <v>0</v>
      </c>
      <c r="K310" s="19"/>
      <c r="L310" s="19"/>
      <c r="M310" s="20"/>
      <c r="N310" s="20">
        <v>0</v>
      </c>
      <c r="O310" s="20">
        <v>0</v>
      </c>
      <c r="P310" s="20">
        <v>0</v>
      </c>
      <c r="Q310" s="20"/>
      <c r="R310" s="21">
        <v>0</v>
      </c>
      <c r="S310" s="21"/>
      <c r="T310" s="21"/>
      <c r="U310" s="21"/>
      <c r="V310" s="21">
        <v>0</v>
      </c>
      <c r="W310" s="22">
        <v>0</v>
      </c>
      <c r="X310" s="22">
        <v>0</v>
      </c>
      <c r="Y310" s="22"/>
      <c r="Z310" s="22">
        <v>0</v>
      </c>
      <c r="AA310" s="22">
        <v>0</v>
      </c>
    </row>
    <row r="311" spans="1:27" x14ac:dyDescent="0.3">
      <c r="A311" s="13"/>
      <c r="B311" t="s">
        <v>26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>
        <f t="shared" ref="N311:P311" si="256">N310-N303</f>
        <v>0</v>
      </c>
      <c r="O311" s="9">
        <f t="shared" si="256"/>
        <v>0</v>
      </c>
      <c r="P311" s="9">
        <f t="shared" si="256"/>
        <v>0</v>
      </c>
      <c r="Q311" s="9"/>
      <c r="R311" s="9">
        <f t="shared" ref="R311" si="257">R310-R303</f>
        <v>0</v>
      </c>
      <c r="S311" s="9"/>
      <c r="T311" s="9"/>
      <c r="U311" s="9"/>
      <c r="V311" s="9">
        <f t="shared" ref="V311:X311" si="258">V310-V303</f>
        <v>0</v>
      </c>
      <c r="W311" s="9">
        <f t="shared" si="258"/>
        <v>0</v>
      </c>
      <c r="X311" s="9">
        <f t="shared" si="258"/>
        <v>0</v>
      </c>
      <c r="Y311" s="9"/>
      <c r="Z311" s="9">
        <f t="shared" ref="Z311:AA311" si="259">Z310-Z303</f>
        <v>0</v>
      </c>
      <c r="AA311" s="9">
        <f t="shared" si="259"/>
        <v>0</v>
      </c>
    </row>
    <row r="312" spans="1:27" x14ac:dyDescent="0.3">
      <c r="A312" s="23"/>
      <c r="B312" s="24" t="s">
        <v>27</v>
      </c>
      <c r="C312" s="25" t="e">
        <f>AVERAGE(C310:G310)</f>
        <v>#DIV/0!</v>
      </c>
      <c r="D312" s="25"/>
      <c r="E312" s="25"/>
      <c r="F312" s="25"/>
      <c r="G312" s="25"/>
      <c r="H312" s="25">
        <f t="shared" ref="H312" si="260">AVERAGE(H310:L310)</f>
        <v>0</v>
      </c>
      <c r="I312" s="25"/>
      <c r="J312" s="25"/>
      <c r="K312" s="25"/>
      <c r="L312" s="25"/>
      <c r="M312" s="25">
        <f t="shared" ref="M312" si="261">AVERAGE(M310:Q310)</f>
        <v>0</v>
      </c>
      <c r="N312" s="25"/>
      <c r="O312" s="25"/>
      <c r="P312" s="25"/>
      <c r="Q312" s="25"/>
      <c r="R312" s="25">
        <f t="shared" ref="R312" si="262">AVERAGE(R310:V310)</f>
        <v>0</v>
      </c>
      <c r="S312" s="25"/>
      <c r="T312" s="25"/>
      <c r="U312" s="25"/>
      <c r="V312" s="25"/>
      <c r="W312" s="25">
        <f t="shared" ref="W312" si="263">AVERAGE(W310:AA310)</f>
        <v>0</v>
      </c>
      <c r="X312" s="25"/>
      <c r="Y312" s="25"/>
      <c r="Z312" s="25"/>
      <c r="AA312" s="25"/>
    </row>
    <row r="313" spans="1:27" x14ac:dyDescent="0.3">
      <c r="A313" s="10">
        <v>43805</v>
      </c>
      <c r="C313" s="11" t="s">
        <v>15</v>
      </c>
      <c r="D313" s="12" t="s">
        <v>16</v>
      </c>
      <c r="E313" s="11" t="s">
        <v>17</v>
      </c>
      <c r="F313" s="11" t="s">
        <v>18</v>
      </c>
      <c r="G313" s="12" t="s">
        <v>19</v>
      </c>
      <c r="H313" s="11" t="s">
        <v>15</v>
      </c>
      <c r="I313" s="12" t="s">
        <v>16</v>
      </c>
      <c r="J313" s="11" t="s">
        <v>17</v>
      </c>
      <c r="K313" s="11" t="s">
        <v>18</v>
      </c>
      <c r="L313" s="12" t="s">
        <v>19</v>
      </c>
      <c r="M313" s="11" t="s">
        <v>15</v>
      </c>
      <c r="N313" s="12" t="s">
        <v>16</v>
      </c>
      <c r="O313" s="11" t="s">
        <v>17</v>
      </c>
      <c r="P313" s="11" t="s">
        <v>18</v>
      </c>
      <c r="Q313" s="12" t="s">
        <v>19</v>
      </c>
      <c r="R313" s="11" t="s">
        <v>15</v>
      </c>
      <c r="S313" s="12" t="s">
        <v>16</v>
      </c>
      <c r="T313" s="11" t="s">
        <v>17</v>
      </c>
      <c r="U313" s="11" t="s">
        <v>18</v>
      </c>
      <c r="V313" s="12" t="s">
        <v>19</v>
      </c>
      <c r="W313" s="11" t="s">
        <v>15</v>
      </c>
      <c r="X313" s="12" t="s">
        <v>16</v>
      </c>
      <c r="Y313" s="11" t="s">
        <v>17</v>
      </c>
      <c r="Z313" s="11" t="s">
        <v>18</v>
      </c>
      <c r="AA313" s="12" t="s">
        <v>19</v>
      </c>
    </row>
    <row r="314" spans="1:27" x14ac:dyDescent="0.3">
      <c r="A314" s="13" t="s">
        <v>65</v>
      </c>
      <c r="B314" t="s">
        <v>21</v>
      </c>
      <c r="C314" s="14"/>
      <c r="D314" s="14"/>
      <c r="E314" s="14"/>
      <c r="F314" s="14"/>
      <c r="G314" s="15"/>
      <c r="H314" s="15"/>
      <c r="I314" s="15"/>
      <c r="J314" s="15">
        <v>0</v>
      </c>
      <c r="K314" s="15"/>
      <c r="L314" s="15"/>
      <c r="M314" s="14"/>
      <c r="N314" s="14">
        <v>0</v>
      </c>
      <c r="O314" s="14">
        <v>0</v>
      </c>
      <c r="P314" s="14">
        <v>0</v>
      </c>
      <c r="Q314" s="14"/>
      <c r="R314" s="14">
        <v>0</v>
      </c>
      <c r="S314" s="14"/>
      <c r="T314" s="15"/>
      <c r="U314" s="14"/>
      <c r="V314" s="14">
        <v>0</v>
      </c>
      <c r="W314" s="14">
        <v>0</v>
      </c>
      <c r="X314" s="14">
        <v>0</v>
      </c>
      <c r="Y314" s="14"/>
      <c r="Z314" s="14">
        <v>0</v>
      </c>
      <c r="AA314" s="14">
        <v>0</v>
      </c>
    </row>
    <row r="315" spans="1:27" x14ac:dyDescent="0.3">
      <c r="A315" s="26" t="s">
        <v>22</v>
      </c>
      <c r="B315" t="s">
        <v>23</v>
      </c>
      <c r="C315" s="14"/>
      <c r="D315" s="14"/>
      <c r="E315" s="14"/>
      <c r="F315" s="14"/>
      <c r="G315" s="15"/>
      <c r="H315" s="15"/>
      <c r="I315" s="15"/>
      <c r="J315" s="15">
        <v>0</v>
      </c>
      <c r="K315" s="15"/>
      <c r="L315" s="15"/>
      <c r="M315" s="14"/>
      <c r="N315" s="14">
        <v>0</v>
      </c>
      <c r="O315" s="14">
        <v>0</v>
      </c>
      <c r="P315" s="14">
        <v>0</v>
      </c>
      <c r="Q315" s="14"/>
      <c r="R315" s="14">
        <v>0</v>
      </c>
      <c r="S315" s="14"/>
      <c r="T315" s="15"/>
      <c r="U315" s="14"/>
      <c r="V315" s="14">
        <v>0</v>
      </c>
      <c r="W315" s="14">
        <v>0</v>
      </c>
      <c r="X315" s="14">
        <v>0</v>
      </c>
      <c r="Y315" s="14"/>
      <c r="Z315" s="14">
        <v>0</v>
      </c>
      <c r="AA315" s="14">
        <v>0</v>
      </c>
    </row>
    <row r="316" spans="1:27" x14ac:dyDescent="0.3">
      <c r="A316" s="13"/>
      <c r="B316" t="s">
        <v>24</v>
      </c>
      <c r="C316" s="14"/>
      <c r="D316" s="14"/>
      <c r="E316" s="14"/>
      <c r="F316" s="14"/>
      <c r="G316" s="15"/>
      <c r="H316" s="15"/>
      <c r="I316" s="15"/>
      <c r="J316" s="15">
        <v>0</v>
      </c>
      <c r="K316" s="15"/>
      <c r="L316" s="15"/>
      <c r="M316" s="14"/>
      <c r="N316" s="14">
        <v>0</v>
      </c>
      <c r="O316" s="14">
        <v>0</v>
      </c>
      <c r="P316" s="14">
        <v>0</v>
      </c>
      <c r="Q316" s="14"/>
      <c r="R316" s="14">
        <v>0</v>
      </c>
      <c r="S316" s="14"/>
      <c r="T316" s="15"/>
      <c r="U316" s="14"/>
      <c r="V316" s="14">
        <v>0</v>
      </c>
      <c r="W316" s="14">
        <v>0</v>
      </c>
      <c r="X316" s="14">
        <v>0</v>
      </c>
      <c r="Y316" s="14"/>
      <c r="Z316" s="14">
        <v>0</v>
      </c>
      <c r="AA316" s="14">
        <v>0</v>
      </c>
    </row>
    <row r="317" spans="1:27" x14ac:dyDescent="0.3">
      <c r="A317" s="13"/>
      <c r="B317" s="17" t="s">
        <v>25</v>
      </c>
      <c r="C317" s="18"/>
      <c r="D317" s="18"/>
      <c r="E317" s="18"/>
      <c r="F317" s="18"/>
      <c r="G317" s="18"/>
      <c r="H317" s="19"/>
      <c r="I317" s="19"/>
      <c r="J317" s="19">
        <v>0</v>
      </c>
      <c r="K317" s="19"/>
      <c r="L317" s="19"/>
      <c r="M317" s="20"/>
      <c r="N317" s="20">
        <v>0</v>
      </c>
      <c r="O317" s="20">
        <v>0</v>
      </c>
      <c r="P317" s="20">
        <v>0</v>
      </c>
      <c r="Q317" s="20"/>
      <c r="R317" s="21">
        <v>0</v>
      </c>
      <c r="S317" s="21"/>
      <c r="T317" s="21"/>
      <c r="U317" s="21"/>
      <c r="V317" s="21">
        <v>0</v>
      </c>
      <c r="W317" s="22">
        <v>0</v>
      </c>
      <c r="X317" s="22">
        <v>0</v>
      </c>
      <c r="Y317" s="22"/>
      <c r="Z317" s="22">
        <v>0</v>
      </c>
      <c r="AA317" s="22">
        <v>0</v>
      </c>
    </row>
    <row r="318" spans="1:27" x14ac:dyDescent="0.3">
      <c r="A318" s="13"/>
      <c r="B318" t="s">
        <v>26</v>
      </c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>
        <f t="shared" ref="N318:P318" si="264">N317-N310</f>
        <v>0</v>
      </c>
      <c r="O318" s="9">
        <f t="shared" si="264"/>
        <v>0</v>
      </c>
      <c r="P318" s="9">
        <f t="shared" si="264"/>
        <v>0</v>
      </c>
      <c r="Q318" s="9"/>
      <c r="R318" s="9">
        <f t="shared" ref="R318" si="265">R317-R310</f>
        <v>0</v>
      </c>
      <c r="S318" s="9"/>
      <c r="T318" s="9"/>
      <c r="U318" s="9"/>
      <c r="V318" s="9">
        <f t="shared" ref="V318:X318" si="266">V317-V310</f>
        <v>0</v>
      </c>
      <c r="W318" s="9">
        <f t="shared" si="266"/>
        <v>0</v>
      </c>
      <c r="X318" s="9">
        <f t="shared" si="266"/>
        <v>0</v>
      </c>
      <c r="Y318" s="9"/>
      <c r="Z318" s="9">
        <f t="shared" ref="Z318:AA318" si="267">Z317-Z310</f>
        <v>0</v>
      </c>
      <c r="AA318" s="9">
        <f t="shared" si="267"/>
        <v>0</v>
      </c>
    </row>
    <row r="319" spans="1:27" x14ac:dyDescent="0.3">
      <c r="A319" s="23"/>
      <c r="B319" s="24" t="s">
        <v>27</v>
      </c>
      <c r="C319" s="25" t="e">
        <f>AVERAGE(C317:G317)</f>
        <v>#DIV/0!</v>
      </c>
      <c r="D319" s="25"/>
      <c r="E319" s="25"/>
      <c r="F319" s="25"/>
      <c r="G319" s="25"/>
      <c r="H319" s="25">
        <f t="shared" ref="H319" si="268">AVERAGE(H317:L317)</f>
        <v>0</v>
      </c>
      <c r="I319" s="25"/>
      <c r="J319" s="25"/>
      <c r="K319" s="25"/>
      <c r="L319" s="25"/>
      <c r="M319" s="25">
        <f t="shared" ref="M319" si="269">AVERAGE(M317:Q317)</f>
        <v>0</v>
      </c>
      <c r="N319" s="25"/>
      <c r="O319" s="25"/>
      <c r="P319" s="25"/>
      <c r="Q319" s="25"/>
      <c r="R319" s="25">
        <f t="shared" ref="R319" si="270">AVERAGE(R317:V317)</f>
        <v>0</v>
      </c>
      <c r="S319" s="25"/>
      <c r="T319" s="25"/>
      <c r="U319" s="25"/>
      <c r="V319" s="25"/>
      <c r="W319" s="25">
        <f t="shared" ref="W319" si="271">AVERAGE(W317:AA317)</f>
        <v>0</v>
      </c>
      <c r="X319" s="25"/>
      <c r="Y319" s="25"/>
      <c r="Z319" s="25"/>
      <c r="AA319" s="25"/>
    </row>
    <row r="320" spans="1:27" x14ac:dyDescent="0.3">
      <c r="A320" s="10">
        <v>43812</v>
      </c>
      <c r="C320" s="11" t="s">
        <v>15</v>
      </c>
      <c r="D320" s="12" t="s">
        <v>16</v>
      </c>
      <c r="E320" s="11" t="s">
        <v>17</v>
      </c>
      <c r="F320" s="11" t="s">
        <v>18</v>
      </c>
      <c r="G320" s="12" t="s">
        <v>19</v>
      </c>
      <c r="H320" s="11" t="s">
        <v>15</v>
      </c>
      <c r="I320" s="12" t="s">
        <v>16</v>
      </c>
      <c r="J320" s="11" t="s">
        <v>17</v>
      </c>
      <c r="K320" s="11" t="s">
        <v>18</v>
      </c>
      <c r="L320" s="12" t="s">
        <v>19</v>
      </c>
      <c r="M320" s="11" t="s">
        <v>15</v>
      </c>
      <c r="N320" s="12" t="s">
        <v>16</v>
      </c>
      <c r="O320" s="11" t="s">
        <v>17</v>
      </c>
      <c r="P320" s="11" t="s">
        <v>18</v>
      </c>
      <c r="Q320" s="12" t="s">
        <v>19</v>
      </c>
      <c r="R320" s="11" t="s">
        <v>15</v>
      </c>
      <c r="S320" s="12" t="s">
        <v>16</v>
      </c>
      <c r="T320" s="11" t="s">
        <v>17</v>
      </c>
      <c r="U320" s="11" t="s">
        <v>18</v>
      </c>
      <c r="V320" s="12" t="s">
        <v>19</v>
      </c>
      <c r="W320" s="11" t="s">
        <v>15</v>
      </c>
      <c r="X320" s="12" t="s">
        <v>16</v>
      </c>
      <c r="Y320" s="11" t="s">
        <v>17</v>
      </c>
      <c r="Z320" s="11" t="s">
        <v>18</v>
      </c>
      <c r="AA320" s="12" t="s">
        <v>19</v>
      </c>
    </row>
    <row r="321" spans="1:27" x14ac:dyDescent="0.3">
      <c r="A321" s="13" t="s">
        <v>66</v>
      </c>
      <c r="B321" t="s">
        <v>21</v>
      </c>
      <c r="C321" s="14"/>
      <c r="D321" s="14"/>
      <c r="E321" s="14"/>
      <c r="F321" s="14"/>
      <c r="G321" s="15"/>
      <c r="H321" s="15"/>
      <c r="I321" s="15"/>
      <c r="J321" s="15">
        <v>0</v>
      </c>
      <c r="K321" s="15"/>
      <c r="L321" s="15"/>
      <c r="M321" s="14"/>
      <c r="N321" s="14">
        <v>0</v>
      </c>
      <c r="O321" s="14">
        <v>0</v>
      </c>
      <c r="P321" s="14">
        <v>0</v>
      </c>
      <c r="Q321" s="14"/>
      <c r="R321" s="14">
        <v>0</v>
      </c>
      <c r="S321" s="14"/>
      <c r="T321" s="15"/>
      <c r="U321" s="14"/>
      <c r="V321" s="14">
        <v>0</v>
      </c>
      <c r="W321" s="14">
        <v>0</v>
      </c>
      <c r="X321" s="14">
        <v>0</v>
      </c>
      <c r="Y321" s="14"/>
      <c r="Z321" s="14">
        <v>0</v>
      </c>
      <c r="AA321" s="14">
        <v>0</v>
      </c>
    </row>
    <row r="322" spans="1:27" x14ac:dyDescent="0.3">
      <c r="A322" s="26" t="s">
        <v>22</v>
      </c>
      <c r="B322" t="s">
        <v>23</v>
      </c>
      <c r="C322" s="14"/>
      <c r="D322" s="14"/>
      <c r="E322" s="14"/>
      <c r="F322" s="14"/>
      <c r="G322" s="15"/>
      <c r="H322" s="15"/>
      <c r="I322" s="15"/>
      <c r="J322" s="15">
        <v>0</v>
      </c>
      <c r="K322" s="15"/>
      <c r="L322" s="15"/>
      <c r="M322" s="14"/>
      <c r="N322" s="14">
        <v>0</v>
      </c>
      <c r="O322" s="14">
        <v>0</v>
      </c>
      <c r="P322" s="14">
        <v>0</v>
      </c>
      <c r="Q322" s="14"/>
      <c r="R322" s="14">
        <v>0</v>
      </c>
      <c r="S322" s="14"/>
      <c r="T322" s="15"/>
      <c r="U322" s="14"/>
      <c r="V322" s="14">
        <v>0</v>
      </c>
      <c r="W322" s="14">
        <v>0</v>
      </c>
      <c r="X322" s="14">
        <v>0</v>
      </c>
      <c r="Y322" s="14"/>
      <c r="Z322" s="14">
        <v>0</v>
      </c>
      <c r="AA322" s="14">
        <v>0</v>
      </c>
    </row>
    <row r="323" spans="1:27" x14ac:dyDescent="0.3">
      <c r="A323" s="13"/>
      <c r="B323" t="s">
        <v>24</v>
      </c>
      <c r="C323" s="14"/>
      <c r="D323" s="14"/>
      <c r="E323" s="14"/>
      <c r="F323" s="14"/>
      <c r="G323" s="15"/>
      <c r="H323" s="15"/>
      <c r="I323" s="15"/>
      <c r="J323" s="15">
        <v>0</v>
      </c>
      <c r="K323" s="15"/>
      <c r="L323" s="15"/>
      <c r="M323" s="14"/>
      <c r="N323" s="14">
        <v>0</v>
      </c>
      <c r="O323" s="14">
        <v>0</v>
      </c>
      <c r="P323" s="14">
        <v>0</v>
      </c>
      <c r="Q323" s="14"/>
      <c r="R323" s="14">
        <v>0</v>
      </c>
      <c r="S323" s="14"/>
      <c r="T323" s="15"/>
      <c r="U323" s="14"/>
      <c r="V323" s="14">
        <v>0</v>
      </c>
      <c r="W323" s="14">
        <v>0</v>
      </c>
      <c r="X323" s="14">
        <v>0</v>
      </c>
      <c r="Y323" s="14"/>
      <c r="Z323" s="14">
        <v>0</v>
      </c>
      <c r="AA323" s="14">
        <v>0</v>
      </c>
    </row>
    <row r="324" spans="1:27" x14ac:dyDescent="0.3">
      <c r="A324" s="13"/>
      <c r="B324" s="17" t="s">
        <v>25</v>
      </c>
      <c r="C324" s="18"/>
      <c r="D324" s="18"/>
      <c r="E324" s="18"/>
      <c r="F324" s="18"/>
      <c r="G324" s="18"/>
      <c r="H324" s="19"/>
      <c r="I324" s="19"/>
      <c r="J324" s="19">
        <v>0</v>
      </c>
      <c r="K324" s="19"/>
      <c r="L324" s="19"/>
      <c r="M324" s="20"/>
      <c r="N324" s="20">
        <v>0</v>
      </c>
      <c r="O324" s="20">
        <v>0</v>
      </c>
      <c r="P324" s="20">
        <v>0</v>
      </c>
      <c r="Q324" s="20"/>
      <c r="R324" s="21">
        <v>0</v>
      </c>
      <c r="S324" s="21"/>
      <c r="T324" s="21"/>
      <c r="U324" s="21"/>
      <c r="V324" s="21">
        <v>0</v>
      </c>
      <c r="W324" s="22">
        <v>0</v>
      </c>
      <c r="X324" s="22">
        <v>0</v>
      </c>
      <c r="Y324" s="22"/>
      <c r="Z324" s="22">
        <v>0</v>
      </c>
      <c r="AA324" s="22">
        <v>0</v>
      </c>
    </row>
    <row r="325" spans="1:27" x14ac:dyDescent="0.3">
      <c r="A325" s="13"/>
      <c r="B325" t="s">
        <v>26</v>
      </c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>
        <f t="shared" ref="N325:P325" si="272">N324-N317</f>
        <v>0</v>
      </c>
      <c r="O325" s="9">
        <f t="shared" si="272"/>
        <v>0</v>
      </c>
      <c r="P325" s="9">
        <f t="shared" si="272"/>
        <v>0</v>
      </c>
      <c r="Q325" s="9"/>
      <c r="R325" s="9">
        <f t="shared" ref="R325" si="273">R324-R317</f>
        <v>0</v>
      </c>
      <c r="S325" s="9"/>
      <c r="T325" s="9"/>
      <c r="U325" s="9"/>
      <c r="V325" s="9">
        <f t="shared" ref="V325:X325" si="274">V324-V317</f>
        <v>0</v>
      </c>
      <c r="W325" s="9">
        <f t="shared" si="274"/>
        <v>0</v>
      </c>
      <c r="X325" s="9">
        <f t="shared" si="274"/>
        <v>0</v>
      </c>
      <c r="Y325" s="9"/>
      <c r="Z325" s="9">
        <f t="shared" ref="Z325:AA325" si="275">Z324-Z317</f>
        <v>0</v>
      </c>
      <c r="AA325" s="9">
        <f t="shared" si="275"/>
        <v>0</v>
      </c>
    </row>
    <row r="326" spans="1:27" x14ac:dyDescent="0.3">
      <c r="A326" s="23"/>
      <c r="B326" s="24" t="s">
        <v>27</v>
      </c>
      <c r="C326" s="25" t="e">
        <f>AVERAGE(C324:G324)</f>
        <v>#DIV/0!</v>
      </c>
      <c r="D326" s="25"/>
      <c r="E326" s="25"/>
      <c r="F326" s="25"/>
      <c r="G326" s="25"/>
      <c r="H326" s="25">
        <f t="shared" ref="H326" si="276">AVERAGE(H324:L324)</f>
        <v>0</v>
      </c>
      <c r="I326" s="25"/>
      <c r="J326" s="25"/>
      <c r="K326" s="25"/>
      <c r="L326" s="25"/>
      <c r="M326" s="25">
        <f t="shared" ref="M326" si="277">AVERAGE(M324:Q324)</f>
        <v>0</v>
      </c>
      <c r="N326" s="25"/>
      <c r="O326" s="25"/>
      <c r="P326" s="25"/>
      <c r="Q326" s="25"/>
      <c r="R326" s="25">
        <f t="shared" ref="R326" si="278">AVERAGE(R324:V324)</f>
        <v>0</v>
      </c>
      <c r="S326" s="25"/>
      <c r="T326" s="25"/>
      <c r="U326" s="25"/>
      <c r="V326" s="25"/>
      <c r="W326" s="25">
        <f t="shared" ref="W326" si="279">AVERAGE(W324:AA324)</f>
        <v>0</v>
      </c>
      <c r="X326" s="25"/>
      <c r="Y326" s="25"/>
      <c r="Z326" s="25"/>
      <c r="AA326" s="25"/>
    </row>
    <row r="327" spans="1:27" x14ac:dyDescent="0.3">
      <c r="A327" s="10">
        <v>43819</v>
      </c>
      <c r="C327" s="11" t="s">
        <v>15</v>
      </c>
      <c r="D327" s="12" t="s">
        <v>16</v>
      </c>
      <c r="E327" s="11" t="s">
        <v>17</v>
      </c>
      <c r="F327" s="11" t="s">
        <v>18</v>
      </c>
      <c r="G327" s="12" t="s">
        <v>19</v>
      </c>
      <c r="H327" s="11" t="s">
        <v>15</v>
      </c>
      <c r="I327" s="12" t="s">
        <v>16</v>
      </c>
      <c r="J327" s="11" t="s">
        <v>17</v>
      </c>
      <c r="K327" s="11" t="s">
        <v>18</v>
      </c>
      <c r="L327" s="12" t="s">
        <v>19</v>
      </c>
      <c r="M327" s="11" t="s">
        <v>15</v>
      </c>
      <c r="N327" s="12" t="s">
        <v>16</v>
      </c>
      <c r="O327" s="11" t="s">
        <v>17</v>
      </c>
      <c r="P327" s="11" t="s">
        <v>18</v>
      </c>
      <c r="Q327" s="12" t="s">
        <v>19</v>
      </c>
      <c r="R327" s="11" t="s">
        <v>15</v>
      </c>
      <c r="S327" s="12" t="s">
        <v>16</v>
      </c>
      <c r="T327" s="11" t="s">
        <v>17</v>
      </c>
      <c r="U327" s="11" t="s">
        <v>18</v>
      </c>
      <c r="V327" s="12" t="s">
        <v>19</v>
      </c>
      <c r="W327" s="11" t="s">
        <v>15</v>
      </c>
      <c r="X327" s="12" t="s">
        <v>16</v>
      </c>
      <c r="Y327" s="11" t="s">
        <v>17</v>
      </c>
      <c r="Z327" s="11" t="s">
        <v>18</v>
      </c>
      <c r="AA327" s="12" t="s">
        <v>19</v>
      </c>
    </row>
    <row r="328" spans="1:27" x14ac:dyDescent="0.3">
      <c r="A328" s="13" t="s">
        <v>67</v>
      </c>
      <c r="B328" t="s">
        <v>21</v>
      </c>
      <c r="C328" s="14"/>
      <c r="D328" s="14"/>
      <c r="E328" s="14"/>
      <c r="F328" s="14"/>
      <c r="G328" s="15"/>
      <c r="H328" s="15"/>
      <c r="I328" s="15"/>
      <c r="J328" s="15">
        <v>0</v>
      </c>
      <c r="K328" s="15"/>
      <c r="L328" s="15"/>
      <c r="M328" s="14"/>
      <c r="N328" s="14">
        <v>0</v>
      </c>
      <c r="O328" s="14">
        <v>0</v>
      </c>
      <c r="P328" s="14">
        <v>0</v>
      </c>
      <c r="Q328" s="14"/>
      <c r="R328" s="14">
        <v>0</v>
      </c>
      <c r="S328" s="14"/>
      <c r="T328" s="15"/>
      <c r="U328" s="14"/>
      <c r="V328" s="14">
        <v>0</v>
      </c>
      <c r="W328" s="14">
        <v>0</v>
      </c>
      <c r="X328" s="14">
        <v>0</v>
      </c>
      <c r="Y328" s="14"/>
      <c r="Z328" s="14">
        <v>0</v>
      </c>
      <c r="AA328" s="14">
        <v>0</v>
      </c>
    </row>
    <row r="329" spans="1:27" x14ac:dyDescent="0.3">
      <c r="A329" s="26" t="s">
        <v>22</v>
      </c>
      <c r="B329" t="s">
        <v>23</v>
      </c>
      <c r="C329" s="14"/>
      <c r="D329" s="14"/>
      <c r="E329" s="14"/>
      <c r="F329" s="14"/>
      <c r="G329" s="15"/>
      <c r="H329" s="15"/>
      <c r="I329" s="15"/>
      <c r="J329" s="15">
        <v>0</v>
      </c>
      <c r="K329" s="15"/>
      <c r="L329" s="15"/>
      <c r="M329" s="14"/>
      <c r="N329" s="14">
        <v>0</v>
      </c>
      <c r="O329" s="14">
        <v>0</v>
      </c>
      <c r="P329" s="14">
        <v>0</v>
      </c>
      <c r="Q329" s="14"/>
      <c r="R329" s="14">
        <v>0</v>
      </c>
      <c r="S329" s="14"/>
      <c r="T329" s="15"/>
      <c r="U329" s="14"/>
      <c r="V329" s="14">
        <v>0</v>
      </c>
      <c r="W329" s="14">
        <v>0</v>
      </c>
      <c r="X329" s="14">
        <v>0</v>
      </c>
      <c r="Y329" s="14"/>
      <c r="Z329" s="14">
        <v>0</v>
      </c>
      <c r="AA329" s="14">
        <v>0</v>
      </c>
    </row>
    <row r="330" spans="1:27" x14ac:dyDescent="0.3">
      <c r="A330" s="13"/>
      <c r="B330" t="s">
        <v>24</v>
      </c>
      <c r="C330" s="14"/>
      <c r="D330" s="14"/>
      <c r="E330" s="14"/>
      <c r="F330" s="14"/>
      <c r="G330" s="15"/>
      <c r="H330" s="15"/>
      <c r="I330" s="15"/>
      <c r="J330" s="15">
        <v>0</v>
      </c>
      <c r="K330" s="15"/>
      <c r="L330" s="15"/>
      <c r="M330" s="14"/>
      <c r="N330" s="14">
        <v>0</v>
      </c>
      <c r="O330" s="14">
        <v>0</v>
      </c>
      <c r="P330" s="14">
        <v>0</v>
      </c>
      <c r="Q330" s="14"/>
      <c r="R330" s="14">
        <v>0</v>
      </c>
      <c r="S330" s="14"/>
      <c r="T330" s="15"/>
      <c r="U330" s="14"/>
      <c r="V330" s="14">
        <v>0</v>
      </c>
      <c r="W330" s="14">
        <v>0</v>
      </c>
      <c r="X330" s="14">
        <v>0</v>
      </c>
      <c r="Y330" s="14"/>
      <c r="Z330" s="14">
        <v>0</v>
      </c>
      <c r="AA330" s="14">
        <v>0</v>
      </c>
    </row>
    <row r="331" spans="1:27" x14ac:dyDescent="0.3">
      <c r="A331" s="13"/>
      <c r="B331" s="17" t="s">
        <v>25</v>
      </c>
      <c r="C331" s="18"/>
      <c r="D331" s="18"/>
      <c r="E331" s="18"/>
      <c r="F331" s="18"/>
      <c r="G331" s="18"/>
      <c r="H331" s="19"/>
      <c r="I331" s="19"/>
      <c r="J331" s="19">
        <v>0</v>
      </c>
      <c r="K331" s="19"/>
      <c r="L331" s="19"/>
      <c r="M331" s="20"/>
      <c r="N331" s="20">
        <v>0</v>
      </c>
      <c r="O331" s="20">
        <v>0</v>
      </c>
      <c r="P331" s="20">
        <v>0</v>
      </c>
      <c r="Q331" s="20"/>
      <c r="R331" s="21">
        <v>0</v>
      </c>
      <c r="S331" s="21"/>
      <c r="T331" s="21"/>
      <c r="U331" s="21"/>
      <c r="V331" s="21">
        <v>0</v>
      </c>
      <c r="W331" s="22">
        <v>0</v>
      </c>
      <c r="X331" s="22">
        <v>0</v>
      </c>
      <c r="Y331" s="22"/>
      <c r="Z331" s="22">
        <v>0</v>
      </c>
      <c r="AA331" s="22">
        <v>0</v>
      </c>
    </row>
    <row r="332" spans="1:27" x14ac:dyDescent="0.3">
      <c r="A332" s="13"/>
      <c r="B332" t="s">
        <v>26</v>
      </c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>
        <f t="shared" ref="N332:P332" si="280">N331-N324</f>
        <v>0</v>
      </c>
      <c r="O332" s="9">
        <f t="shared" si="280"/>
        <v>0</v>
      </c>
      <c r="P332" s="9">
        <f t="shared" si="280"/>
        <v>0</v>
      </c>
      <c r="Q332" s="9"/>
      <c r="R332" s="9">
        <f t="shared" ref="R332" si="281">R331-R324</f>
        <v>0</v>
      </c>
      <c r="S332" s="9"/>
      <c r="T332" s="9"/>
      <c r="U332" s="9"/>
      <c r="V332" s="9">
        <f t="shared" ref="V332:X332" si="282">V331-V324</f>
        <v>0</v>
      </c>
      <c r="W332" s="9">
        <f t="shared" si="282"/>
        <v>0</v>
      </c>
      <c r="X332" s="9">
        <f t="shared" si="282"/>
        <v>0</v>
      </c>
      <c r="Y332" s="9"/>
      <c r="Z332" s="9">
        <f t="shared" ref="Z332:AA332" si="283">Z331-Z324</f>
        <v>0</v>
      </c>
      <c r="AA332" s="9">
        <f t="shared" si="283"/>
        <v>0</v>
      </c>
    </row>
    <row r="333" spans="1:27" x14ac:dyDescent="0.3">
      <c r="A333" s="23"/>
      <c r="B333" s="24" t="s">
        <v>27</v>
      </c>
      <c r="C333" s="25" t="e">
        <f>AVERAGE(C331:G331)</f>
        <v>#DIV/0!</v>
      </c>
      <c r="D333" s="25"/>
      <c r="E333" s="25"/>
      <c r="F333" s="25"/>
      <c r="G333" s="25"/>
      <c r="H333" s="25">
        <f t="shared" ref="H333" si="284">AVERAGE(H331:L331)</f>
        <v>0</v>
      </c>
      <c r="I333" s="25"/>
      <c r="J333" s="25"/>
      <c r="K333" s="25"/>
      <c r="L333" s="25"/>
      <c r="M333" s="25">
        <f t="shared" ref="M333" si="285">AVERAGE(M331:Q331)</f>
        <v>0</v>
      </c>
      <c r="N333" s="25"/>
      <c r="O333" s="25"/>
      <c r="P333" s="25"/>
      <c r="Q333" s="25"/>
      <c r="R333" s="25">
        <f t="shared" ref="R333" si="286">AVERAGE(R331:V331)</f>
        <v>0</v>
      </c>
      <c r="S333" s="25"/>
      <c r="T333" s="25"/>
      <c r="U333" s="25"/>
      <c r="V333" s="25"/>
      <c r="W333" s="25">
        <f t="shared" ref="W333" si="287">AVERAGE(W331:AA331)</f>
        <v>0</v>
      </c>
      <c r="X333" s="25"/>
      <c r="Y333" s="25"/>
      <c r="Z333" s="25"/>
      <c r="AA333" s="25"/>
    </row>
    <row r="334" spans="1:27" x14ac:dyDescent="0.3">
      <c r="A334" s="10">
        <v>43826</v>
      </c>
      <c r="C334" s="11" t="s">
        <v>15</v>
      </c>
      <c r="D334" s="12" t="s">
        <v>16</v>
      </c>
      <c r="E334" s="11" t="s">
        <v>17</v>
      </c>
      <c r="F334" s="11" t="s">
        <v>18</v>
      </c>
      <c r="G334" s="12" t="s">
        <v>19</v>
      </c>
      <c r="H334" s="11" t="s">
        <v>15</v>
      </c>
      <c r="I334" s="12" t="s">
        <v>16</v>
      </c>
      <c r="J334" s="11" t="s">
        <v>17</v>
      </c>
      <c r="K334" s="11" t="s">
        <v>18</v>
      </c>
      <c r="L334" s="12" t="s">
        <v>19</v>
      </c>
      <c r="M334" s="11" t="s">
        <v>15</v>
      </c>
      <c r="N334" s="12" t="s">
        <v>16</v>
      </c>
      <c r="O334" s="11" t="s">
        <v>17</v>
      </c>
      <c r="P334" s="11" t="s">
        <v>18</v>
      </c>
      <c r="Q334" s="12" t="s">
        <v>19</v>
      </c>
      <c r="R334" s="11" t="s">
        <v>15</v>
      </c>
      <c r="S334" s="12" t="s">
        <v>16</v>
      </c>
      <c r="T334" s="11" t="s">
        <v>17</v>
      </c>
      <c r="U334" s="11" t="s">
        <v>18</v>
      </c>
      <c r="V334" s="12" t="s">
        <v>19</v>
      </c>
      <c r="W334" s="11" t="s">
        <v>15</v>
      </c>
      <c r="X334" s="12" t="s">
        <v>16</v>
      </c>
      <c r="Y334" s="11" t="s">
        <v>17</v>
      </c>
      <c r="Z334" s="11" t="s">
        <v>18</v>
      </c>
      <c r="AA334" s="12" t="s">
        <v>19</v>
      </c>
    </row>
    <row r="335" spans="1:27" x14ac:dyDescent="0.3">
      <c r="A335" s="13" t="s">
        <v>68</v>
      </c>
      <c r="B335" t="s">
        <v>21</v>
      </c>
      <c r="C335" s="14"/>
      <c r="D335" s="14"/>
      <c r="E335" s="14"/>
      <c r="F335" s="14"/>
      <c r="G335" s="15"/>
      <c r="H335" s="15"/>
      <c r="I335" s="15"/>
      <c r="J335" s="15">
        <v>0</v>
      </c>
      <c r="K335" s="15"/>
      <c r="L335" s="15"/>
      <c r="M335" s="14"/>
      <c r="N335" s="14">
        <v>0</v>
      </c>
      <c r="O335" s="14">
        <v>0</v>
      </c>
      <c r="P335" s="14">
        <v>0</v>
      </c>
      <c r="Q335" s="14"/>
      <c r="R335" s="14">
        <v>0</v>
      </c>
      <c r="S335" s="14"/>
      <c r="T335" s="15"/>
      <c r="U335" s="14"/>
      <c r="V335" s="14">
        <v>0</v>
      </c>
      <c r="W335" s="14">
        <v>0</v>
      </c>
      <c r="X335" s="14">
        <v>0</v>
      </c>
      <c r="Y335" s="14"/>
      <c r="Z335" s="14">
        <v>0</v>
      </c>
      <c r="AA335" s="14">
        <v>0</v>
      </c>
    </row>
    <row r="336" spans="1:27" x14ac:dyDescent="0.3">
      <c r="A336" s="26" t="s">
        <v>22</v>
      </c>
      <c r="B336" t="s">
        <v>23</v>
      </c>
      <c r="C336" s="14"/>
      <c r="D336" s="14"/>
      <c r="E336" s="14"/>
      <c r="F336" s="14"/>
      <c r="G336" s="15"/>
      <c r="H336" s="15"/>
      <c r="I336" s="15"/>
      <c r="J336" s="15">
        <v>0</v>
      </c>
      <c r="K336" s="15"/>
      <c r="L336" s="15"/>
      <c r="M336" s="14"/>
      <c r="N336" s="14">
        <v>0</v>
      </c>
      <c r="O336" s="14">
        <v>0</v>
      </c>
      <c r="P336" s="14">
        <v>0</v>
      </c>
      <c r="Q336" s="14"/>
      <c r="R336" s="14">
        <v>0</v>
      </c>
      <c r="S336" s="14"/>
      <c r="T336" s="15"/>
      <c r="U336" s="14"/>
      <c r="V336" s="14">
        <v>0</v>
      </c>
      <c r="W336" s="14">
        <v>0</v>
      </c>
      <c r="X336" s="14">
        <v>0</v>
      </c>
      <c r="Y336" s="14"/>
      <c r="Z336" s="14">
        <v>0</v>
      </c>
      <c r="AA336" s="14">
        <v>0</v>
      </c>
    </row>
    <row r="337" spans="1:27" x14ac:dyDescent="0.3">
      <c r="A337" s="13"/>
      <c r="B337" t="s">
        <v>24</v>
      </c>
      <c r="C337" s="14"/>
      <c r="D337" s="14"/>
      <c r="E337" s="14"/>
      <c r="F337" s="14"/>
      <c r="G337" s="15"/>
      <c r="H337" s="15"/>
      <c r="I337" s="15"/>
      <c r="J337" s="15">
        <v>0</v>
      </c>
      <c r="K337" s="15"/>
      <c r="L337" s="15"/>
      <c r="M337" s="14"/>
      <c r="N337" s="14">
        <v>0</v>
      </c>
      <c r="O337" s="14">
        <v>0</v>
      </c>
      <c r="P337" s="14">
        <v>0</v>
      </c>
      <c r="Q337" s="14"/>
      <c r="R337" s="14">
        <v>0</v>
      </c>
      <c r="S337" s="14"/>
      <c r="T337" s="15"/>
      <c r="U337" s="14"/>
      <c r="V337" s="14">
        <v>0</v>
      </c>
      <c r="W337" s="14">
        <v>0</v>
      </c>
      <c r="X337" s="14">
        <v>0</v>
      </c>
      <c r="Y337" s="14"/>
      <c r="Z337" s="14">
        <v>0</v>
      </c>
      <c r="AA337" s="14">
        <v>0</v>
      </c>
    </row>
    <row r="338" spans="1:27" x14ac:dyDescent="0.3">
      <c r="A338" s="13"/>
      <c r="B338" s="17" t="s">
        <v>25</v>
      </c>
      <c r="C338" s="18"/>
      <c r="D338" s="18"/>
      <c r="E338" s="18"/>
      <c r="F338" s="18"/>
      <c r="G338" s="18"/>
      <c r="H338" s="19"/>
      <c r="I338" s="19"/>
      <c r="J338" s="19">
        <v>0</v>
      </c>
      <c r="K338" s="19"/>
      <c r="L338" s="19"/>
      <c r="M338" s="20"/>
      <c r="N338" s="20">
        <v>0</v>
      </c>
      <c r="O338" s="20">
        <v>0</v>
      </c>
      <c r="P338" s="20">
        <v>0</v>
      </c>
      <c r="Q338" s="20"/>
      <c r="R338" s="21">
        <v>0</v>
      </c>
      <c r="S338" s="21"/>
      <c r="T338" s="21"/>
      <c r="U338" s="21"/>
      <c r="V338" s="21">
        <v>0</v>
      </c>
      <c r="W338" s="22">
        <v>0</v>
      </c>
      <c r="X338" s="22">
        <v>0</v>
      </c>
      <c r="Y338" s="22"/>
      <c r="Z338" s="22">
        <v>0</v>
      </c>
      <c r="AA338" s="22">
        <v>0</v>
      </c>
    </row>
    <row r="339" spans="1:27" x14ac:dyDescent="0.3">
      <c r="A339" s="13"/>
      <c r="B339" t="s">
        <v>26</v>
      </c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>
        <f t="shared" ref="N339:P339" si="288">N338-N331</f>
        <v>0</v>
      </c>
      <c r="O339" s="9">
        <f t="shared" si="288"/>
        <v>0</v>
      </c>
      <c r="P339" s="9">
        <f t="shared" si="288"/>
        <v>0</v>
      </c>
      <c r="Q339" s="9"/>
      <c r="R339" s="9">
        <f t="shared" ref="R339" si="289">R338-R331</f>
        <v>0</v>
      </c>
      <c r="S339" s="9"/>
      <c r="T339" s="9"/>
      <c r="U339" s="9"/>
      <c r="V339" s="9">
        <f t="shared" ref="V339:X339" si="290">V338-V331</f>
        <v>0</v>
      </c>
      <c r="W339" s="9">
        <f t="shared" si="290"/>
        <v>0</v>
      </c>
      <c r="X339" s="9">
        <f t="shared" si="290"/>
        <v>0</v>
      </c>
      <c r="Y339" s="9"/>
      <c r="Z339" s="9">
        <f t="shared" ref="Z339:AA339" si="291">Z338-Z331</f>
        <v>0</v>
      </c>
      <c r="AA339" s="9">
        <f t="shared" si="291"/>
        <v>0</v>
      </c>
    </row>
    <row r="340" spans="1:27" x14ac:dyDescent="0.3">
      <c r="A340" s="23"/>
      <c r="B340" s="24" t="s">
        <v>27</v>
      </c>
      <c r="C340" s="25" t="e">
        <f>AVERAGE(C338:G338)</f>
        <v>#DIV/0!</v>
      </c>
      <c r="D340" s="25"/>
      <c r="E340" s="25"/>
      <c r="F340" s="25"/>
      <c r="G340" s="25"/>
      <c r="H340" s="25">
        <f t="shared" ref="H340" si="292">AVERAGE(H338:L338)</f>
        <v>0</v>
      </c>
      <c r="I340" s="25"/>
      <c r="J340" s="25"/>
      <c r="K340" s="25"/>
      <c r="L340" s="25"/>
      <c r="M340" s="25">
        <f t="shared" ref="M340" si="293">AVERAGE(M338:Q338)</f>
        <v>0</v>
      </c>
      <c r="N340" s="25"/>
      <c r="O340" s="25"/>
      <c r="P340" s="25"/>
      <c r="Q340" s="25"/>
      <c r="R340" s="25">
        <f t="shared" ref="R340" si="294">AVERAGE(R338:V338)</f>
        <v>0</v>
      </c>
      <c r="S340" s="25"/>
      <c r="T340" s="25"/>
      <c r="U340" s="25"/>
      <c r="V340" s="25"/>
      <c r="W340" s="25">
        <f t="shared" ref="W340" si="295">AVERAGE(W338:AA338)</f>
        <v>0</v>
      </c>
      <c r="X340" s="25"/>
      <c r="Y340" s="25"/>
      <c r="Z340" s="25"/>
      <c r="AA340" s="25"/>
    </row>
    <row r="341" spans="1:27" x14ac:dyDescent="0.3">
      <c r="A341" s="10">
        <v>43833</v>
      </c>
      <c r="C341" s="11" t="s">
        <v>15</v>
      </c>
      <c r="D341" s="12" t="s">
        <v>16</v>
      </c>
      <c r="E341" s="11" t="s">
        <v>17</v>
      </c>
      <c r="F341" s="11" t="s">
        <v>18</v>
      </c>
      <c r="G341" s="12" t="s">
        <v>19</v>
      </c>
      <c r="H341" s="11" t="s">
        <v>15</v>
      </c>
      <c r="I341" s="12" t="s">
        <v>16</v>
      </c>
      <c r="J341" s="11" t="s">
        <v>17</v>
      </c>
      <c r="K341" s="11" t="s">
        <v>18</v>
      </c>
      <c r="L341" s="12" t="s">
        <v>19</v>
      </c>
      <c r="M341" s="11" t="s">
        <v>15</v>
      </c>
      <c r="N341" s="12" t="s">
        <v>16</v>
      </c>
      <c r="O341" s="11" t="s">
        <v>17</v>
      </c>
      <c r="P341" s="11" t="s">
        <v>18</v>
      </c>
      <c r="Q341" s="12" t="s">
        <v>19</v>
      </c>
      <c r="R341" s="11" t="s">
        <v>15</v>
      </c>
      <c r="S341" s="12" t="s">
        <v>16</v>
      </c>
      <c r="T341" s="11" t="s">
        <v>17</v>
      </c>
      <c r="U341" s="11" t="s">
        <v>18</v>
      </c>
      <c r="V341" s="12" t="s">
        <v>19</v>
      </c>
      <c r="W341" s="11" t="s">
        <v>15</v>
      </c>
      <c r="X341" s="12" t="s">
        <v>16</v>
      </c>
      <c r="Y341" s="11" t="s">
        <v>17</v>
      </c>
      <c r="Z341" s="11" t="s">
        <v>18</v>
      </c>
      <c r="AA341" s="12" t="s">
        <v>19</v>
      </c>
    </row>
    <row r="342" spans="1:27" x14ac:dyDescent="0.3">
      <c r="A342" s="13" t="s">
        <v>69</v>
      </c>
      <c r="B342" t="s">
        <v>21</v>
      </c>
      <c r="C342" s="14"/>
      <c r="D342" s="14"/>
      <c r="E342" s="14"/>
      <c r="F342" s="14"/>
      <c r="G342" s="15"/>
      <c r="H342" s="15"/>
      <c r="I342" s="15"/>
      <c r="J342" s="15">
        <v>0</v>
      </c>
      <c r="K342" s="15"/>
      <c r="L342" s="15"/>
      <c r="M342" s="14"/>
      <c r="N342" s="14">
        <v>0</v>
      </c>
      <c r="O342" s="14">
        <v>0</v>
      </c>
      <c r="P342" s="14">
        <v>0</v>
      </c>
      <c r="Q342" s="14"/>
      <c r="R342" s="14">
        <v>0</v>
      </c>
      <c r="S342" s="14"/>
      <c r="T342" s="15"/>
      <c r="U342" s="14"/>
      <c r="V342" s="14">
        <v>0</v>
      </c>
      <c r="W342" s="14">
        <v>0</v>
      </c>
      <c r="X342" s="14">
        <v>0</v>
      </c>
      <c r="Y342" s="14"/>
      <c r="Z342" s="14">
        <v>0</v>
      </c>
      <c r="AA342" s="14">
        <v>0</v>
      </c>
    </row>
    <row r="343" spans="1:27" x14ac:dyDescent="0.3">
      <c r="A343" s="26" t="s">
        <v>22</v>
      </c>
      <c r="B343" t="s">
        <v>23</v>
      </c>
      <c r="C343" s="14"/>
      <c r="D343" s="14"/>
      <c r="E343" s="14"/>
      <c r="F343" s="14"/>
      <c r="G343" s="15"/>
      <c r="H343" s="15"/>
      <c r="I343" s="15"/>
      <c r="J343" s="15">
        <v>0</v>
      </c>
      <c r="K343" s="15"/>
      <c r="L343" s="15"/>
      <c r="M343" s="14"/>
      <c r="N343" s="14">
        <v>0</v>
      </c>
      <c r="O343" s="14">
        <v>0</v>
      </c>
      <c r="P343" s="14">
        <v>0</v>
      </c>
      <c r="Q343" s="14"/>
      <c r="R343" s="14">
        <v>0</v>
      </c>
      <c r="S343" s="14"/>
      <c r="T343" s="15"/>
      <c r="U343" s="14"/>
      <c r="V343" s="14">
        <v>0</v>
      </c>
      <c r="W343" s="14">
        <v>0</v>
      </c>
      <c r="X343" s="14">
        <v>0</v>
      </c>
      <c r="Y343" s="14"/>
      <c r="Z343" s="14">
        <v>0</v>
      </c>
      <c r="AA343" s="14">
        <v>0</v>
      </c>
    </row>
    <row r="344" spans="1:27" x14ac:dyDescent="0.3">
      <c r="A344" s="13"/>
      <c r="B344" t="s">
        <v>24</v>
      </c>
      <c r="C344" s="14"/>
      <c r="D344" s="14"/>
      <c r="E344" s="14"/>
      <c r="F344" s="14"/>
      <c r="G344" s="15"/>
      <c r="H344" s="15"/>
      <c r="I344" s="15"/>
      <c r="J344" s="15">
        <v>0</v>
      </c>
      <c r="K344" s="15"/>
      <c r="L344" s="15"/>
      <c r="M344" s="14"/>
      <c r="N344" s="14">
        <v>0</v>
      </c>
      <c r="O344" s="14">
        <v>0</v>
      </c>
      <c r="P344" s="14">
        <v>0</v>
      </c>
      <c r="Q344" s="14"/>
      <c r="R344" s="14">
        <v>0</v>
      </c>
      <c r="S344" s="14"/>
      <c r="T344" s="15"/>
      <c r="U344" s="14"/>
      <c r="V344" s="14">
        <v>0</v>
      </c>
      <c r="W344" s="14">
        <v>0</v>
      </c>
      <c r="X344" s="14">
        <v>0</v>
      </c>
      <c r="Y344" s="14"/>
      <c r="Z344" s="14">
        <v>0</v>
      </c>
      <c r="AA344" s="14">
        <v>0</v>
      </c>
    </row>
    <row r="345" spans="1:27" x14ac:dyDescent="0.3">
      <c r="A345" s="13"/>
      <c r="B345" s="17" t="s">
        <v>25</v>
      </c>
      <c r="C345" s="18"/>
      <c r="D345" s="18"/>
      <c r="E345" s="18"/>
      <c r="F345" s="18"/>
      <c r="G345" s="18"/>
      <c r="H345" s="19"/>
      <c r="I345" s="19"/>
      <c r="J345" s="19">
        <v>0</v>
      </c>
      <c r="K345" s="19"/>
      <c r="L345" s="19"/>
      <c r="M345" s="20"/>
      <c r="N345" s="20">
        <v>0</v>
      </c>
      <c r="O345" s="20">
        <v>0</v>
      </c>
      <c r="P345" s="20">
        <v>0</v>
      </c>
      <c r="Q345" s="20"/>
      <c r="R345" s="21">
        <v>0</v>
      </c>
      <c r="S345" s="21"/>
      <c r="T345" s="21"/>
      <c r="U345" s="21"/>
      <c r="V345" s="21">
        <v>0</v>
      </c>
      <c r="W345" s="22">
        <v>0</v>
      </c>
      <c r="X345" s="22">
        <v>0</v>
      </c>
      <c r="Y345" s="22"/>
      <c r="Z345" s="22">
        <v>0</v>
      </c>
      <c r="AA345" s="22">
        <v>0</v>
      </c>
    </row>
    <row r="346" spans="1:27" x14ac:dyDescent="0.3">
      <c r="A346" s="13"/>
      <c r="B346" t="s">
        <v>26</v>
      </c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>
        <f t="shared" ref="N346:P346" si="296">N345-N338</f>
        <v>0</v>
      </c>
      <c r="O346" s="9">
        <f t="shared" si="296"/>
        <v>0</v>
      </c>
      <c r="P346" s="9">
        <f t="shared" si="296"/>
        <v>0</v>
      </c>
      <c r="Q346" s="9"/>
      <c r="R346" s="9">
        <f t="shared" ref="R346" si="297">R345-R338</f>
        <v>0</v>
      </c>
      <c r="S346" s="9"/>
      <c r="T346" s="9"/>
      <c r="U346" s="9"/>
      <c r="V346" s="9">
        <f t="shared" ref="V346:X346" si="298">V345-V338</f>
        <v>0</v>
      </c>
      <c r="W346" s="9">
        <f t="shared" si="298"/>
        <v>0</v>
      </c>
      <c r="X346" s="9">
        <f t="shared" si="298"/>
        <v>0</v>
      </c>
      <c r="Y346" s="9"/>
      <c r="Z346" s="9">
        <f t="shared" ref="Z346:AA346" si="299">Z345-Z338</f>
        <v>0</v>
      </c>
      <c r="AA346" s="9">
        <f t="shared" si="299"/>
        <v>0</v>
      </c>
    </row>
    <row r="347" spans="1:27" x14ac:dyDescent="0.3">
      <c r="A347" s="23"/>
      <c r="B347" s="24" t="s">
        <v>27</v>
      </c>
      <c r="C347" s="25" t="e">
        <f>AVERAGE(C345:G345)</f>
        <v>#DIV/0!</v>
      </c>
      <c r="D347" s="25"/>
      <c r="E347" s="25"/>
      <c r="F347" s="25"/>
      <c r="G347" s="25"/>
      <c r="H347" s="25">
        <f t="shared" ref="H347" si="300">AVERAGE(H345:L345)</f>
        <v>0</v>
      </c>
      <c r="I347" s="25"/>
      <c r="J347" s="25"/>
      <c r="K347" s="25"/>
      <c r="L347" s="25"/>
      <c r="M347" s="25">
        <f t="shared" ref="M347" si="301">AVERAGE(M345:Q345)</f>
        <v>0</v>
      </c>
      <c r="N347" s="25"/>
      <c r="O347" s="25"/>
      <c r="P347" s="25"/>
      <c r="Q347" s="25"/>
      <c r="R347" s="25">
        <f t="shared" ref="R347" si="302">AVERAGE(R345:V345)</f>
        <v>0</v>
      </c>
      <c r="S347" s="25"/>
      <c r="T347" s="25"/>
      <c r="U347" s="25"/>
      <c r="V347" s="25"/>
      <c r="W347" s="25">
        <f t="shared" ref="W347" si="303">AVERAGE(W345:AA345)</f>
        <v>0</v>
      </c>
      <c r="X347" s="25"/>
      <c r="Y347" s="25"/>
      <c r="Z347" s="25"/>
      <c r="AA347" s="25"/>
    </row>
    <row r="348" spans="1:27" x14ac:dyDescent="0.3">
      <c r="A348" s="6" t="s">
        <v>0</v>
      </c>
    </row>
    <row r="349" spans="1:27" x14ac:dyDescent="0.3">
      <c r="A349" t="s">
        <v>1</v>
      </c>
      <c r="F349" s="6"/>
    </row>
    <row r="350" spans="1:27" x14ac:dyDescent="0.3">
      <c r="A350" t="s">
        <v>70</v>
      </c>
      <c r="F350" t="s">
        <v>71</v>
      </c>
    </row>
    <row r="351" spans="1:27" x14ac:dyDescent="0.3">
      <c r="A351" s="7"/>
      <c r="B351" s="7"/>
      <c r="C351" s="6" t="s">
        <v>72</v>
      </c>
      <c r="D351" s="6"/>
      <c r="H351" s="6" t="s">
        <v>73</v>
      </c>
      <c r="M351" s="6" t="s">
        <v>74</v>
      </c>
      <c r="R351" s="6" t="s">
        <v>75</v>
      </c>
      <c r="S351" s="6"/>
    </row>
    <row r="352" spans="1:27" x14ac:dyDescent="0.3">
      <c r="A352" s="8"/>
      <c r="B352" s="2" t="s">
        <v>9</v>
      </c>
      <c r="C352" s="8">
        <v>1</v>
      </c>
      <c r="D352" s="2">
        <v>2</v>
      </c>
      <c r="E352" s="2">
        <v>3</v>
      </c>
      <c r="F352" s="2">
        <v>4</v>
      </c>
      <c r="G352" s="2">
        <v>5</v>
      </c>
      <c r="H352" s="8">
        <v>6</v>
      </c>
      <c r="I352" s="2">
        <v>7</v>
      </c>
      <c r="J352" s="2">
        <v>8</v>
      </c>
      <c r="K352" s="2">
        <v>9</v>
      </c>
      <c r="L352" s="2">
        <v>10</v>
      </c>
      <c r="M352" s="8">
        <v>16</v>
      </c>
      <c r="N352" s="2">
        <v>17</v>
      </c>
      <c r="O352" s="2">
        <v>18</v>
      </c>
      <c r="P352" s="2">
        <v>19</v>
      </c>
      <c r="Q352" s="2">
        <v>20</v>
      </c>
      <c r="R352" s="8">
        <v>21</v>
      </c>
      <c r="S352" s="2">
        <v>22</v>
      </c>
      <c r="T352" s="2">
        <v>23</v>
      </c>
      <c r="U352" s="2">
        <v>24</v>
      </c>
      <c r="V352" s="2">
        <v>25</v>
      </c>
    </row>
    <row r="353" spans="1:22" x14ac:dyDescent="0.3">
      <c r="A353"/>
      <c r="C353" s="9" t="s">
        <v>10</v>
      </c>
      <c r="D353" s="9" t="s">
        <v>10</v>
      </c>
      <c r="E353" s="9" t="s">
        <v>10</v>
      </c>
      <c r="F353" s="9" t="s">
        <v>10</v>
      </c>
      <c r="G353" s="9" t="s">
        <v>10</v>
      </c>
      <c r="H353" s="9" t="s">
        <v>11</v>
      </c>
      <c r="I353" t="s">
        <v>11</v>
      </c>
      <c r="J353" s="9" t="s">
        <v>11</v>
      </c>
      <c r="K353" t="s">
        <v>11</v>
      </c>
      <c r="L353" s="9" t="s">
        <v>11</v>
      </c>
      <c r="M353" t="s">
        <v>29</v>
      </c>
      <c r="N353" s="9" t="s">
        <v>29</v>
      </c>
      <c r="O353" t="s">
        <v>29</v>
      </c>
      <c r="P353" s="9" t="s">
        <v>29</v>
      </c>
      <c r="Q353" t="s">
        <v>29</v>
      </c>
      <c r="R353" t="s">
        <v>13</v>
      </c>
      <c r="S353" s="9" t="s">
        <v>13</v>
      </c>
      <c r="T353" t="s">
        <v>13</v>
      </c>
      <c r="U353" s="9" t="s">
        <v>13</v>
      </c>
      <c r="V353" t="s">
        <v>13</v>
      </c>
    </row>
    <row r="354" spans="1:22" x14ac:dyDescent="0.3">
      <c r="A354" s="10">
        <v>43789</v>
      </c>
      <c r="C354" s="11" t="s">
        <v>15</v>
      </c>
      <c r="D354" s="12" t="s">
        <v>16</v>
      </c>
      <c r="E354" s="11" t="s">
        <v>17</v>
      </c>
      <c r="F354" s="11" t="s">
        <v>18</v>
      </c>
      <c r="G354" s="12" t="s">
        <v>19</v>
      </c>
      <c r="H354" s="11" t="s">
        <v>15</v>
      </c>
      <c r="I354" s="12" t="s">
        <v>16</v>
      </c>
      <c r="J354" s="11" t="s">
        <v>17</v>
      </c>
      <c r="K354" s="11" t="s">
        <v>18</v>
      </c>
      <c r="L354" s="12" t="s">
        <v>19</v>
      </c>
      <c r="M354" s="11" t="s">
        <v>15</v>
      </c>
      <c r="N354" s="12" t="s">
        <v>16</v>
      </c>
      <c r="O354" s="11" t="s">
        <v>17</v>
      </c>
      <c r="P354" s="11" t="s">
        <v>18</v>
      </c>
      <c r="Q354" s="12" t="s">
        <v>19</v>
      </c>
      <c r="R354" s="11" t="s">
        <v>15</v>
      </c>
      <c r="S354" s="12" t="s">
        <v>16</v>
      </c>
      <c r="T354" s="11" t="s">
        <v>17</v>
      </c>
      <c r="U354" s="11" t="s">
        <v>18</v>
      </c>
      <c r="V354" s="12" t="s">
        <v>19</v>
      </c>
    </row>
    <row r="355" spans="1:22" x14ac:dyDescent="0.3">
      <c r="A355" s="13" t="s">
        <v>20</v>
      </c>
      <c r="B355" t="s">
        <v>21</v>
      </c>
      <c r="C355" s="14">
        <v>4.3</v>
      </c>
      <c r="D355" s="14">
        <v>4.5</v>
      </c>
      <c r="E355" s="14">
        <v>4.3</v>
      </c>
      <c r="F355" s="14">
        <v>4.3</v>
      </c>
      <c r="G355" s="15">
        <v>4.0999999999999996</v>
      </c>
      <c r="H355" s="15">
        <v>4.3</v>
      </c>
      <c r="I355" s="15">
        <v>3.9</v>
      </c>
      <c r="J355" s="15">
        <v>5.2</v>
      </c>
      <c r="K355" s="15">
        <v>5.4</v>
      </c>
      <c r="L355" s="15">
        <v>4.5</v>
      </c>
      <c r="M355" s="14">
        <v>4.5</v>
      </c>
      <c r="N355" s="14">
        <v>4.5</v>
      </c>
      <c r="O355" s="14">
        <v>4.2</v>
      </c>
      <c r="P355" s="14">
        <v>5.2</v>
      </c>
      <c r="Q355" s="14">
        <v>4</v>
      </c>
      <c r="R355" s="14">
        <v>4.3</v>
      </c>
      <c r="S355" s="14">
        <v>4</v>
      </c>
      <c r="T355" s="15">
        <v>4</v>
      </c>
      <c r="U355" s="14">
        <v>4.5</v>
      </c>
      <c r="V355" s="14">
        <v>4</v>
      </c>
    </row>
    <row r="356" spans="1:22" x14ac:dyDescent="0.3">
      <c r="A356" s="16" t="s">
        <v>22</v>
      </c>
      <c r="B356" t="s">
        <v>23</v>
      </c>
      <c r="C356" s="14">
        <v>8.5</v>
      </c>
      <c r="D356" s="14">
        <v>8.1</v>
      </c>
      <c r="E356" s="14">
        <v>7.4</v>
      </c>
      <c r="F356" s="14">
        <v>6.9</v>
      </c>
      <c r="G356" s="15">
        <v>8.1999999999999993</v>
      </c>
      <c r="H356" s="15">
        <v>8</v>
      </c>
      <c r="I356" s="15">
        <v>9</v>
      </c>
      <c r="J356" s="15">
        <v>6.4</v>
      </c>
      <c r="K356" s="15">
        <v>6.6</v>
      </c>
      <c r="L356" s="15">
        <v>8.1</v>
      </c>
      <c r="M356" s="14">
        <v>5.8</v>
      </c>
      <c r="N356" s="14">
        <v>8.6</v>
      </c>
      <c r="O356" s="14">
        <v>7.4</v>
      </c>
      <c r="P356" s="14">
        <v>6.2</v>
      </c>
      <c r="Q356" s="14">
        <v>8</v>
      </c>
      <c r="R356" s="14">
        <v>5.7</v>
      </c>
      <c r="S356" s="14">
        <v>6.6</v>
      </c>
      <c r="T356" s="15">
        <v>6.6</v>
      </c>
      <c r="U356" s="14">
        <v>6</v>
      </c>
      <c r="V356" s="14">
        <v>9</v>
      </c>
    </row>
    <row r="357" spans="1:22" x14ac:dyDescent="0.3">
      <c r="A357" s="13"/>
      <c r="B357" t="s">
        <v>24</v>
      </c>
      <c r="C357" s="14">
        <v>3.1</v>
      </c>
      <c r="D357" s="14">
        <v>3</v>
      </c>
      <c r="E357" s="14">
        <v>3</v>
      </c>
      <c r="F357" s="14">
        <v>3.1</v>
      </c>
      <c r="G357" s="15">
        <v>3</v>
      </c>
      <c r="H357" s="15">
        <v>3</v>
      </c>
      <c r="I357" s="15">
        <v>3</v>
      </c>
      <c r="J357" s="15">
        <v>3</v>
      </c>
      <c r="K357" s="15">
        <v>3.1</v>
      </c>
      <c r="L357" s="15">
        <v>3</v>
      </c>
      <c r="M357" s="14">
        <v>3.2</v>
      </c>
      <c r="N357" s="14">
        <v>3.1</v>
      </c>
      <c r="O357" s="14">
        <v>3.1</v>
      </c>
      <c r="P357" s="14">
        <v>3.2</v>
      </c>
      <c r="Q357" s="14">
        <v>3.2</v>
      </c>
      <c r="R357" s="14">
        <v>3.5</v>
      </c>
      <c r="S357" s="14">
        <v>3.4</v>
      </c>
      <c r="T357" s="15">
        <v>3.5</v>
      </c>
      <c r="U357" s="14">
        <v>3.5</v>
      </c>
      <c r="V357" s="14">
        <v>3.6</v>
      </c>
    </row>
    <row r="358" spans="1:22" x14ac:dyDescent="0.3">
      <c r="A358" s="13"/>
      <c r="B358" s="17" t="s">
        <v>25</v>
      </c>
      <c r="C358" s="18">
        <f t="shared" ref="C358:V358" si="304">3*4.178*C355*C356*C357/(C355+C356+C357)</f>
        <v>89.31854528301885</v>
      </c>
      <c r="D358" s="18">
        <f t="shared" si="304"/>
        <v>87.858519230769204</v>
      </c>
      <c r="E358" s="18">
        <f t="shared" si="304"/>
        <v>81.394261224489796</v>
      </c>
      <c r="F358" s="18">
        <f t="shared" si="304"/>
        <v>80.618162097902101</v>
      </c>
      <c r="G358" s="18">
        <f t="shared" si="304"/>
        <v>82.626094117647042</v>
      </c>
      <c r="H358" s="19">
        <f t="shared" si="304"/>
        <v>84.543058823529392</v>
      </c>
      <c r="I358" s="19">
        <f t="shared" si="304"/>
        <v>83.008188679245279</v>
      </c>
      <c r="J358" s="19">
        <f t="shared" si="304"/>
        <v>85.711956164383565</v>
      </c>
      <c r="K358" s="19">
        <f t="shared" si="304"/>
        <v>91.709036821192058</v>
      </c>
      <c r="L358" s="19">
        <f t="shared" si="304"/>
        <v>87.858519230769204</v>
      </c>
      <c r="M358" s="20">
        <f t="shared" si="304"/>
        <v>77.543679999999981</v>
      </c>
      <c r="N358" s="20">
        <f t="shared" si="304"/>
        <v>92.821233333333325</v>
      </c>
      <c r="O358" s="20">
        <f t="shared" si="304"/>
        <v>82.151417142857142</v>
      </c>
      <c r="P358" s="20">
        <f t="shared" si="304"/>
        <v>88.569021369863009</v>
      </c>
      <c r="Q358" s="20">
        <f t="shared" si="304"/>
        <v>84.439578947368432</v>
      </c>
      <c r="R358" s="21">
        <f t="shared" si="304"/>
        <v>79.646606666666656</v>
      </c>
      <c r="S358" s="21">
        <f t="shared" si="304"/>
        <v>80.360845714285702</v>
      </c>
      <c r="T358" s="21">
        <f t="shared" si="304"/>
        <v>82.137702127659566</v>
      </c>
      <c r="U358" s="21">
        <f t="shared" si="304"/>
        <v>84.604499999999987</v>
      </c>
      <c r="V358" s="21">
        <f t="shared" si="304"/>
        <v>97.855807228915651</v>
      </c>
    </row>
    <row r="359" spans="1:22" x14ac:dyDescent="0.3">
      <c r="A359" s="13"/>
      <c r="B359" t="s">
        <v>26</v>
      </c>
      <c r="C359" s="9"/>
      <c r="M359" s="14"/>
      <c r="N359" s="14"/>
      <c r="O359" s="14"/>
      <c r="P359" s="14"/>
      <c r="Q359" s="14"/>
      <c r="R359" s="9"/>
    </row>
    <row r="360" spans="1:22" x14ac:dyDescent="0.3">
      <c r="A360" s="23"/>
      <c r="B360" s="24" t="s">
        <v>27</v>
      </c>
      <c r="C360" s="25">
        <f>AVERAGE(C358:G358)</f>
        <v>84.363116390765384</v>
      </c>
      <c r="D360" s="25"/>
      <c r="E360" s="25"/>
      <c r="F360" s="25"/>
      <c r="G360" s="25"/>
      <c r="H360" s="25">
        <f t="shared" ref="H360:R360" si="305">AVERAGE(H358:L358)</f>
        <v>86.566151943823897</v>
      </c>
      <c r="I360" s="25"/>
      <c r="J360" s="25"/>
      <c r="K360" s="25"/>
      <c r="L360" s="25"/>
      <c r="M360" s="25">
        <f t="shared" si="305"/>
        <v>85.104986158684369</v>
      </c>
      <c r="N360" s="25"/>
      <c r="O360" s="25"/>
      <c r="P360" s="25"/>
      <c r="Q360" s="25"/>
      <c r="R360" s="25">
        <f t="shared" si="305"/>
        <v>84.921092347505507</v>
      </c>
      <c r="S360" s="25"/>
      <c r="T360" s="25"/>
      <c r="U360" s="25"/>
      <c r="V360" s="25"/>
    </row>
    <row r="361" spans="1:22" x14ac:dyDescent="0.3">
      <c r="A361" s="10">
        <v>43790</v>
      </c>
      <c r="C361" s="11" t="s">
        <v>15</v>
      </c>
      <c r="D361" s="12" t="s">
        <v>16</v>
      </c>
      <c r="E361" s="11" t="s">
        <v>17</v>
      </c>
      <c r="F361" s="11" t="s">
        <v>18</v>
      </c>
      <c r="G361" s="12" t="s">
        <v>19</v>
      </c>
      <c r="H361" s="11" t="s">
        <v>15</v>
      </c>
      <c r="I361" s="12" t="s">
        <v>16</v>
      </c>
      <c r="J361" s="11" t="s">
        <v>17</v>
      </c>
      <c r="K361" s="11" t="s">
        <v>18</v>
      </c>
      <c r="L361" s="12" t="s">
        <v>19</v>
      </c>
      <c r="M361" s="11" t="s">
        <v>15</v>
      </c>
      <c r="N361" s="12" t="s">
        <v>16</v>
      </c>
      <c r="O361" s="11" t="s">
        <v>17</v>
      </c>
      <c r="P361" s="11" t="s">
        <v>18</v>
      </c>
      <c r="Q361" s="12" t="s">
        <v>19</v>
      </c>
      <c r="R361" s="11" t="s">
        <v>15</v>
      </c>
      <c r="S361" s="12" t="s">
        <v>16</v>
      </c>
      <c r="T361" s="11" t="s">
        <v>17</v>
      </c>
      <c r="U361" s="11" t="s">
        <v>18</v>
      </c>
      <c r="V361" s="12" t="s">
        <v>19</v>
      </c>
    </row>
    <row r="362" spans="1:22" x14ac:dyDescent="0.3">
      <c r="A362" s="13" t="s">
        <v>30</v>
      </c>
      <c r="B362" t="s">
        <v>21</v>
      </c>
      <c r="C362" s="14">
        <v>5.5</v>
      </c>
      <c r="D362" s="14">
        <v>6</v>
      </c>
      <c r="E362" s="14">
        <v>5</v>
      </c>
      <c r="F362" s="14">
        <v>6</v>
      </c>
      <c r="G362" s="15">
        <v>5.3</v>
      </c>
      <c r="H362" s="15">
        <v>5</v>
      </c>
      <c r="I362" s="15">
        <v>5</v>
      </c>
      <c r="J362" s="15">
        <v>5</v>
      </c>
      <c r="K362" s="15">
        <v>5.6</v>
      </c>
      <c r="L362" s="15">
        <v>5.4</v>
      </c>
      <c r="M362" s="14">
        <v>4.5</v>
      </c>
      <c r="N362" s="14">
        <v>4.5</v>
      </c>
      <c r="O362" s="14">
        <v>6</v>
      </c>
      <c r="P362" s="14">
        <v>5</v>
      </c>
      <c r="Q362" s="14">
        <v>4.2</v>
      </c>
      <c r="R362" s="14">
        <v>4.5</v>
      </c>
      <c r="S362" s="14">
        <v>4.3</v>
      </c>
      <c r="T362" s="15">
        <v>4</v>
      </c>
      <c r="U362" s="14">
        <v>5</v>
      </c>
      <c r="V362" s="14">
        <v>4.5</v>
      </c>
    </row>
    <row r="363" spans="1:22" x14ac:dyDescent="0.3">
      <c r="A363" s="26" t="s">
        <v>22</v>
      </c>
      <c r="B363" t="s">
        <v>23</v>
      </c>
      <c r="C363" s="14">
        <v>8.6</v>
      </c>
      <c r="D363" s="14">
        <v>8</v>
      </c>
      <c r="E363" s="14">
        <v>9.1999999999999993</v>
      </c>
      <c r="F363" s="14">
        <v>8.1999999999999993</v>
      </c>
      <c r="G363" s="15">
        <v>9.5</v>
      </c>
      <c r="H363" s="15">
        <v>8</v>
      </c>
      <c r="I363" s="15">
        <v>9.5</v>
      </c>
      <c r="J363" s="15">
        <v>7</v>
      </c>
      <c r="K363" s="15">
        <v>7.8</v>
      </c>
      <c r="L363" s="15">
        <v>7.6</v>
      </c>
      <c r="M363" s="14">
        <v>7.8</v>
      </c>
      <c r="N363" s="14">
        <v>8.5</v>
      </c>
      <c r="O363" s="14">
        <v>8</v>
      </c>
      <c r="P363" s="14">
        <v>6.5</v>
      </c>
      <c r="Q363" s="14">
        <v>8.1999999999999993</v>
      </c>
      <c r="R363" s="14">
        <v>6.5</v>
      </c>
      <c r="S363" s="14">
        <v>7</v>
      </c>
      <c r="T363" s="15">
        <v>6.2</v>
      </c>
      <c r="U363" s="14">
        <v>5.5</v>
      </c>
      <c r="V363" s="14">
        <v>8.8000000000000007</v>
      </c>
    </row>
    <row r="364" spans="1:22" x14ac:dyDescent="0.3">
      <c r="A364" s="13"/>
      <c r="B364" t="s">
        <v>24</v>
      </c>
      <c r="C364" s="14">
        <v>3.2</v>
      </c>
      <c r="D364" s="14">
        <v>3.4</v>
      </c>
      <c r="E364" s="14">
        <v>3.2</v>
      </c>
      <c r="F364" s="14">
        <v>3.6</v>
      </c>
      <c r="G364" s="15">
        <v>3.5</v>
      </c>
      <c r="H364" s="15">
        <v>3.2</v>
      </c>
      <c r="I364" s="15">
        <v>3.1</v>
      </c>
      <c r="J364" s="15">
        <v>3.2</v>
      </c>
      <c r="K364" s="15">
        <v>3.2</v>
      </c>
      <c r="L364" s="15">
        <v>3.2</v>
      </c>
      <c r="M364" s="14">
        <v>3.2</v>
      </c>
      <c r="N364" s="14">
        <v>3.3</v>
      </c>
      <c r="O364" s="14">
        <v>3.4</v>
      </c>
      <c r="P364" s="14">
        <v>3.4</v>
      </c>
      <c r="Q364" s="14">
        <v>3.5</v>
      </c>
      <c r="R364" s="14">
        <v>3.4</v>
      </c>
      <c r="S364" s="14">
        <v>3.4</v>
      </c>
      <c r="T364" s="15">
        <v>3.5</v>
      </c>
      <c r="U364" s="14">
        <v>3.5</v>
      </c>
      <c r="V364" s="14">
        <v>3.6</v>
      </c>
    </row>
    <row r="365" spans="1:22" x14ac:dyDescent="0.3">
      <c r="A365" s="13"/>
      <c r="B365" s="17" t="s">
        <v>25</v>
      </c>
      <c r="C365" s="18">
        <f t="shared" ref="C365:V365" si="306">3*4.178*C362*C363*C364/(C362+C363+C364)</f>
        <v>109.6616323699422</v>
      </c>
      <c r="D365" s="18">
        <f t="shared" si="306"/>
        <v>117.56027586206896</v>
      </c>
      <c r="E365" s="18">
        <f t="shared" si="306"/>
        <v>106.03475862068964</v>
      </c>
      <c r="F365" s="18">
        <f t="shared" si="306"/>
        <v>124.72034157303369</v>
      </c>
      <c r="G365" s="18">
        <f t="shared" si="306"/>
        <v>120.69968032786882</v>
      </c>
      <c r="H365" s="19">
        <f t="shared" si="306"/>
        <v>99.03407407407407</v>
      </c>
      <c r="I365" s="19">
        <f t="shared" si="306"/>
        <v>104.86542613636361</v>
      </c>
      <c r="J365" s="19">
        <f t="shared" si="306"/>
        <v>92.355789473684212</v>
      </c>
      <c r="K365" s="19">
        <f t="shared" si="306"/>
        <v>105.53930024096384</v>
      </c>
      <c r="L365" s="19">
        <f t="shared" si="306"/>
        <v>101.60896000000001</v>
      </c>
      <c r="M365" s="20">
        <f t="shared" si="306"/>
        <v>90.827024516129015</v>
      </c>
      <c r="N365" s="20">
        <f t="shared" si="306"/>
        <v>97.061604294478499</v>
      </c>
      <c r="O365" s="20">
        <f t="shared" si="306"/>
        <v>117.56027586206896</v>
      </c>
      <c r="P365" s="20">
        <f t="shared" si="306"/>
        <v>92.953489932885887</v>
      </c>
      <c r="Q365" s="20">
        <f t="shared" si="306"/>
        <v>95.021909433962264</v>
      </c>
      <c r="R365" s="21">
        <f t="shared" si="306"/>
        <v>86.56293749999999</v>
      </c>
      <c r="S365" s="21">
        <f t="shared" si="306"/>
        <v>87.260514285714265</v>
      </c>
      <c r="T365" s="21">
        <f t="shared" si="306"/>
        <v>79.412496350364961</v>
      </c>
      <c r="U365" s="21">
        <f t="shared" si="306"/>
        <v>86.171249999999986</v>
      </c>
      <c r="V365" s="21">
        <f t="shared" si="306"/>
        <v>105.73059408284021</v>
      </c>
    </row>
    <row r="366" spans="1:22" x14ac:dyDescent="0.3">
      <c r="A366" s="13"/>
      <c r="B366" t="s">
        <v>26</v>
      </c>
      <c r="C366" s="9">
        <f>C365-C358</f>
        <v>20.343087086923347</v>
      </c>
      <c r="D366" s="9">
        <f t="shared" ref="D366:V366" si="307">D365-D358</f>
        <v>29.701756631299759</v>
      </c>
      <c r="E366" s="9">
        <f t="shared" si="307"/>
        <v>24.640497396199848</v>
      </c>
      <c r="F366" s="9">
        <f t="shared" si="307"/>
        <v>44.102179475131592</v>
      </c>
      <c r="G366" s="9">
        <f t="shared" si="307"/>
        <v>38.073586210221777</v>
      </c>
      <c r="H366" s="9">
        <f t="shared" si="307"/>
        <v>14.491015250544677</v>
      </c>
      <c r="I366" s="9">
        <f t="shared" si="307"/>
        <v>21.85723745711833</v>
      </c>
      <c r="J366" s="9">
        <f t="shared" si="307"/>
        <v>6.6438333093006463</v>
      </c>
      <c r="K366" s="9">
        <f t="shared" si="307"/>
        <v>13.830263419771782</v>
      </c>
      <c r="L366" s="9">
        <f t="shared" si="307"/>
        <v>13.750440769230806</v>
      </c>
      <c r="M366" s="9">
        <f t="shared" si="307"/>
        <v>13.283344516129034</v>
      </c>
      <c r="N366" s="9">
        <f t="shared" si="307"/>
        <v>4.2403709611451745</v>
      </c>
      <c r="O366" s="9">
        <f t="shared" si="307"/>
        <v>35.408858719211821</v>
      </c>
      <c r="P366" s="9">
        <f t="shared" si="307"/>
        <v>4.3844685630228781</v>
      </c>
      <c r="Q366" s="9">
        <f t="shared" si="307"/>
        <v>10.582330486593833</v>
      </c>
      <c r="R366" s="9">
        <f t="shared" si="307"/>
        <v>6.9163308333333333</v>
      </c>
      <c r="S366" s="9">
        <f t="shared" si="307"/>
        <v>6.8996685714285633</v>
      </c>
      <c r="T366" s="9">
        <f t="shared" si="307"/>
        <v>-2.7252057772946046</v>
      </c>
      <c r="U366" s="9">
        <f t="shared" si="307"/>
        <v>1.566749999999999</v>
      </c>
      <c r="V366" s="9">
        <f t="shared" si="307"/>
        <v>7.8747868539245616</v>
      </c>
    </row>
    <row r="367" spans="1:22" x14ac:dyDescent="0.3">
      <c r="A367" s="23"/>
      <c r="B367" s="24" t="s">
        <v>27</v>
      </c>
      <c r="C367" s="25">
        <f>AVERAGE(C365:G365)</f>
        <v>115.73533775072067</v>
      </c>
      <c r="D367" s="25"/>
      <c r="E367" s="25"/>
      <c r="F367" s="25"/>
      <c r="G367" s="25"/>
      <c r="H367" s="25">
        <f t="shared" ref="H367" si="308">AVERAGE(H365:L365)</f>
        <v>100.68070998501715</v>
      </c>
      <c r="I367" s="25"/>
      <c r="J367" s="25"/>
      <c r="K367" s="25"/>
      <c r="L367" s="25"/>
      <c r="M367" s="25">
        <f t="shared" ref="M367" si="309">AVERAGE(M365:Q365)</f>
        <v>98.684860807904926</v>
      </c>
      <c r="N367" s="25"/>
      <c r="O367" s="25"/>
      <c r="P367" s="25"/>
      <c r="Q367" s="25"/>
      <c r="R367" s="25">
        <f t="shared" ref="R367" si="310">AVERAGE(R365:V365)</f>
        <v>89.027558443783889</v>
      </c>
      <c r="S367" s="25"/>
      <c r="T367" s="25"/>
      <c r="U367" s="25"/>
      <c r="V367" s="25"/>
    </row>
    <row r="368" spans="1:22" x14ac:dyDescent="0.3">
      <c r="A368" s="10">
        <v>43791</v>
      </c>
      <c r="C368" s="11" t="s">
        <v>15</v>
      </c>
      <c r="D368" s="12" t="s">
        <v>16</v>
      </c>
      <c r="E368" s="11" t="s">
        <v>17</v>
      </c>
      <c r="F368" s="11" t="s">
        <v>18</v>
      </c>
      <c r="G368" s="12" t="s">
        <v>19</v>
      </c>
      <c r="H368" s="11" t="s">
        <v>15</v>
      </c>
      <c r="I368" s="12" t="s">
        <v>16</v>
      </c>
      <c r="J368" s="11" t="s">
        <v>17</v>
      </c>
      <c r="K368" s="11" t="s">
        <v>18</v>
      </c>
      <c r="L368" s="12" t="s">
        <v>19</v>
      </c>
      <c r="M368" s="11" t="s">
        <v>15</v>
      </c>
      <c r="N368" s="12" t="s">
        <v>16</v>
      </c>
      <c r="O368" s="11" t="s">
        <v>17</v>
      </c>
      <c r="P368" s="11" t="s">
        <v>18</v>
      </c>
      <c r="Q368" s="12" t="s">
        <v>19</v>
      </c>
      <c r="R368" s="11" t="s">
        <v>15</v>
      </c>
      <c r="S368" s="12" t="s">
        <v>16</v>
      </c>
      <c r="T368" s="11" t="s">
        <v>17</v>
      </c>
      <c r="U368" s="11" t="s">
        <v>18</v>
      </c>
      <c r="V368" s="12" t="s">
        <v>19</v>
      </c>
    </row>
    <row r="369" spans="1:22" x14ac:dyDescent="0.3">
      <c r="A369" s="13" t="s">
        <v>31</v>
      </c>
      <c r="B369" t="s">
        <v>21</v>
      </c>
      <c r="C369" s="14">
        <v>5.2</v>
      </c>
      <c r="D369" s="14">
        <v>6</v>
      </c>
      <c r="E369" s="14">
        <v>5.0999999999999996</v>
      </c>
      <c r="F369" s="14">
        <v>6</v>
      </c>
      <c r="G369" s="15">
        <v>6.3</v>
      </c>
      <c r="H369" s="15">
        <v>5.2</v>
      </c>
      <c r="I369" s="15">
        <v>5.5</v>
      </c>
      <c r="J369" s="15">
        <v>5</v>
      </c>
      <c r="K369" s="15">
        <v>5.5</v>
      </c>
      <c r="L369" s="15">
        <v>5.6</v>
      </c>
      <c r="M369" s="14">
        <v>4.5</v>
      </c>
      <c r="N369" s="14">
        <v>4.4000000000000004</v>
      </c>
      <c r="O369" s="14">
        <v>6.2</v>
      </c>
      <c r="P369" s="14">
        <v>4.8</v>
      </c>
      <c r="Q369" s="14">
        <v>4.2</v>
      </c>
      <c r="R369" s="14">
        <v>4</v>
      </c>
      <c r="S369" s="14">
        <v>4.5</v>
      </c>
      <c r="T369" s="15">
        <v>4.5</v>
      </c>
      <c r="U369" s="14">
        <v>5</v>
      </c>
      <c r="V369" s="14">
        <v>4.5</v>
      </c>
    </row>
    <row r="370" spans="1:22" x14ac:dyDescent="0.3">
      <c r="A370" s="26" t="s">
        <v>22</v>
      </c>
      <c r="B370" t="s">
        <v>23</v>
      </c>
      <c r="C370" s="14">
        <v>10</v>
      </c>
      <c r="D370" s="14">
        <v>9.1999999999999993</v>
      </c>
      <c r="E370" s="14">
        <v>11</v>
      </c>
      <c r="F370" s="14">
        <v>10</v>
      </c>
      <c r="G370" s="15">
        <v>11</v>
      </c>
      <c r="H370" s="15">
        <v>8.5</v>
      </c>
      <c r="I370" s="15">
        <v>9.5</v>
      </c>
      <c r="J370" s="15">
        <v>8.3000000000000007</v>
      </c>
      <c r="K370" s="15">
        <v>8.6</v>
      </c>
      <c r="L370" s="15">
        <v>7.6</v>
      </c>
      <c r="M370" s="14">
        <v>8</v>
      </c>
      <c r="N370" s="14">
        <v>8.5</v>
      </c>
      <c r="O370" s="14">
        <v>7.7</v>
      </c>
      <c r="P370" s="14">
        <v>6.6</v>
      </c>
      <c r="Q370" s="14">
        <v>8.5</v>
      </c>
      <c r="R370" s="14">
        <v>6</v>
      </c>
      <c r="S370" s="14">
        <v>6</v>
      </c>
      <c r="T370" s="15">
        <v>6.5</v>
      </c>
      <c r="U370" s="14">
        <v>5.5</v>
      </c>
      <c r="V370" s="14">
        <v>9.1999999999999993</v>
      </c>
    </row>
    <row r="371" spans="1:22" x14ac:dyDescent="0.3">
      <c r="A371" s="13"/>
      <c r="B371" t="s">
        <v>24</v>
      </c>
      <c r="C371" s="14">
        <v>3.2</v>
      </c>
      <c r="D371" s="14">
        <v>3.5</v>
      </c>
      <c r="E371" s="14">
        <v>3.2</v>
      </c>
      <c r="F371" s="14">
        <v>4.0999999999999996</v>
      </c>
      <c r="G371" s="15">
        <v>4.2</v>
      </c>
      <c r="H371" s="15">
        <v>3.2</v>
      </c>
      <c r="I371" s="15">
        <v>3.3</v>
      </c>
      <c r="J371" s="15">
        <v>3.2</v>
      </c>
      <c r="K371" s="15">
        <v>3.8</v>
      </c>
      <c r="L371" s="15">
        <v>3.4</v>
      </c>
      <c r="M371" s="14">
        <v>3.1</v>
      </c>
      <c r="N371" s="14">
        <v>3.2</v>
      </c>
      <c r="O371" s="14">
        <v>3.4</v>
      </c>
      <c r="P371" s="14">
        <v>3.5</v>
      </c>
      <c r="Q371" s="14">
        <v>3.5</v>
      </c>
      <c r="R371" s="14">
        <v>3.2</v>
      </c>
      <c r="S371" s="14">
        <v>3</v>
      </c>
      <c r="T371" s="15">
        <v>3.3</v>
      </c>
      <c r="U371" s="14">
        <v>3.4</v>
      </c>
      <c r="V371" s="14">
        <v>3.5</v>
      </c>
    </row>
    <row r="372" spans="1:22" x14ac:dyDescent="0.3">
      <c r="A372" s="13"/>
      <c r="B372" s="17" t="s">
        <v>25</v>
      </c>
      <c r="C372" s="18">
        <f t="shared" ref="C372:V372" si="311">3*4.178*C369*C370*C371/(C369+C370+C371)</f>
        <v>113.35095652173914</v>
      </c>
      <c r="D372" s="18">
        <f t="shared" si="311"/>
        <v>129.49565775401067</v>
      </c>
      <c r="E372" s="18">
        <f t="shared" si="311"/>
        <v>116.58568290155438</v>
      </c>
      <c r="F372" s="18">
        <f t="shared" si="311"/>
        <v>153.40119402985073</v>
      </c>
      <c r="G372" s="18">
        <f t="shared" si="311"/>
        <v>169.6812111627907</v>
      </c>
      <c r="H372" s="19">
        <f t="shared" si="311"/>
        <v>104.89993846153847</v>
      </c>
      <c r="I372" s="19">
        <f t="shared" si="311"/>
        <v>118.09699180327867</v>
      </c>
      <c r="J372" s="19">
        <f t="shared" si="311"/>
        <v>100.87970909090907</v>
      </c>
      <c r="K372" s="19">
        <f t="shared" si="311"/>
        <v>125.85816536312849</v>
      </c>
      <c r="L372" s="19">
        <f t="shared" si="311"/>
        <v>109.2602371084337</v>
      </c>
      <c r="M372" s="20">
        <f t="shared" si="311"/>
        <v>89.666307692307683</v>
      </c>
      <c r="N372" s="20">
        <f t="shared" si="311"/>
        <v>93.1719950310559</v>
      </c>
      <c r="O372" s="20">
        <f t="shared" si="311"/>
        <v>117.59934936416184</v>
      </c>
      <c r="P372" s="20">
        <f t="shared" si="311"/>
        <v>93.273148993288586</v>
      </c>
      <c r="Q372" s="20">
        <f t="shared" si="311"/>
        <v>96.674277777777775</v>
      </c>
      <c r="R372" s="21">
        <f t="shared" si="311"/>
        <v>72.925090909090912</v>
      </c>
      <c r="S372" s="21">
        <f t="shared" si="311"/>
        <v>75.203999999999994</v>
      </c>
      <c r="T372" s="21">
        <f t="shared" si="311"/>
        <v>84.604499999999987</v>
      </c>
      <c r="U372" s="21">
        <f t="shared" si="311"/>
        <v>84.311438848920858</v>
      </c>
      <c r="V372" s="21">
        <f t="shared" si="311"/>
        <v>105.59166279069765</v>
      </c>
    </row>
    <row r="373" spans="1:22" x14ac:dyDescent="0.3">
      <c r="A373" s="13"/>
      <c r="B373" t="s">
        <v>26</v>
      </c>
      <c r="C373" s="9">
        <f>C372-C365</f>
        <v>3.6893241517969386</v>
      </c>
      <c r="D373" s="9">
        <f t="shared" ref="D373:V373" si="312">D372-D365</f>
        <v>11.935381891941702</v>
      </c>
      <c r="E373" s="9">
        <f t="shared" si="312"/>
        <v>10.550924280864734</v>
      </c>
      <c r="F373" s="9">
        <f t="shared" si="312"/>
        <v>28.680852456817036</v>
      </c>
      <c r="G373" s="9">
        <f t="shared" si="312"/>
        <v>48.981530834921884</v>
      </c>
      <c r="H373" s="9">
        <f t="shared" si="312"/>
        <v>5.8658643874643985</v>
      </c>
      <c r="I373" s="9">
        <f t="shared" si="312"/>
        <v>13.23156566691506</v>
      </c>
      <c r="J373" s="9">
        <f t="shared" si="312"/>
        <v>8.5239196172248626</v>
      </c>
      <c r="K373" s="9">
        <f t="shared" si="312"/>
        <v>20.318865122164652</v>
      </c>
      <c r="L373" s="9">
        <f t="shared" si="312"/>
        <v>7.651277108433689</v>
      </c>
      <c r="M373" s="9">
        <f t="shared" si="312"/>
        <v>-1.1607168238213319</v>
      </c>
      <c r="N373" s="9">
        <f t="shared" si="312"/>
        <v>-3.8896092634225994</v>
      </c>
      <c r="O373" s="9">
        <f t="shared" si="312"/>
        <v>3.9073502092875856E-2</v>
      </c>
      <c r="P373" s="9">
        <f t="shared" si="312"/>
        <v>0.31965906040269942</v>
      </c>
      <c r="Q373" s="9">
        <f t="shared" si="312"/>
        <v>1.6523683438155103</v>
      </c>
      <c r="R373" s="9">
        <f t="shared" si="312"/>
        <v>-13.637846590909078</v>
      </c>
      <c r="S373" s="9">
        <f t="shared" si="312"/>
        <v>-12.056514285714272</v>
      </c>
      <c r="T373" s="9">
        <f t="shared" si="312"/>
        <v>5.1920036496350264</v>
      </c>
      <c r="U373" s="9">
        <f t="shared" si="312"/>
        <v>-1.8598111510791284</v>
      </c>
      <c r="V373" s="9">
        <f t="shared" si="312"/>
        <v>-0.1389312921425585</v>
      </c>
    </row>
    <row r="374" spans="1:22" x14ac:dyDescent="0.3">
      <c r="A374" s="23"/>
      <c r="B374" s="24" t="s">
        <v>27</v>
      </c>
      <c r="C374" s="25">
        <f>AVERAGE(C372:G372)</f>
        <v>136.5029404739891</v>
      </c>
      <c r="D374" s="25"/>
      <c r="E374" s="25"/>
      <c r="F374" s="25"/>
      <c r="G374" s="25"/>
      <c r="H374" s="25">
        <f t="shared" ref="H374" si="313">AVERAGE(H372:L372)</f>
        <v>111.79900836545767</v>
      </c>
      <c r="I374" s="25"/>
      <c r="J374" s="25"/>
      <c r="K374" s="25"/>
      <c r="L374" s="25"/>
      <c r="M374" s="25">
        <f t="shared" ref="M374" si="314">AVERAGE(M372:Q372)</f>
        <v>98.077015771718351</v>
      </c>
      <c r="N374" s="25"/>
      <c r="O374" s="25"/>
      <c r="P374" s="25"/>
      <c r="Q374" s="25"/>
      <c r="R374" s="25">
        <f t="shared" ref="R374" si="315">AVERAGE(R372:V372)</f>
        <v>84.527338509741895</v>
      </c>
      <c r="S374" s="25"/>
      <c r="T374" s="25"/>
      <c r="U374" s="25"/>
      <c r="V374" s="25"/>
    </row>
    <row r="375" spans="1:22" x14ac:dyDescent="0.3">
      <c r="A375" s="10">
        <v>43794</v>
      </c>
      <c r="C375" s="11" t="s">
        <v>15</v>
      </c>
      <c r="D375" s="12" t="s">
        <v>16</v>
      </c>
      <c r="E375" s="11" t="s">
        <v>17</v>
      </c>
      <c r="F375" s="11" t="s">
        <v>18</v>
      </c>
      <c r="G375" s="12" t="s">
        <v>19</v>
      </c>
      <c r="H375" s="11" t="s">
        <v>15</v>
      </c>
      <c r="I375" s="12" t="s">
        <v>16</v>
      </c>
      <c r="J375" s="11" t="s">
        <v>17</v>
      </c>
      <c r="K375" s="11" t="s">
        <v>18</v>
      </c>
      <c r="L375" s="12" t="s">
        <v>19</v>
      </c>
      <c r="M375" s="11" t="s">
        <v>15</v>
      </c>
      <c r="N375" s="12" t="s">
        <v>16</v>
      </c>
      <c r="O375" s="11" t="s">
        <v>17</v>
      </c>
      <c r="P375" s="11" t="s">
        <v>18</v>
      </c>
      <c r="Q375" s="12" t="s">
        <v>19</v>
      </c>
      <c r="R375" s="11" t="s">
        <v>15</v>
      </c>
      <c r="S375" s="12" t="s">
        <v>16</v>
      </c>
      <c r="T375" s="11" t="s">
        <v>17</v>
      </c>
      <c r="U375" s="11" t="s">
        <v>18</v>
      </c>
      <c r="V375" s="12" t="s">
        <v>19</v>
      </c>
    </row>
    <row r="376" spans="1:22" x14ac:dyDescent="0.3">
      <c r="A376" s="13" t="s">
        <v>56</v>
      </c>
      <c r="B376" t="s">
        <v>21</v>
      </c>
      <c r="C376" s="14">
        <v>7</v>
      </c>
      <c r="D376" s="14">
        <v>6</v>
      </c>
      <c r="E376" s="14">
        <v>5.7</v>
      </c>
      <c r="F376" s="14">
        <v>6.3</v>
      </c>
      <c r="G376" s="15">
        <v>7</v>
      </c>
      <c r="H376" s="15">
        <v>5.5</v>
      </c>
      <c r="I376" s="15">
        <v>7</v>
      </c>
      <c r="J376" s="15">
        <v>5.5</v>
      </c>
      <c r="K376" s="15">
        <v>6</v>
      </c>
      <c r="L376" s="15">
        <v>7</v>
      </c>
      <c r="M376" s="14">
        <v>4.8</v>
      </c>
      <c r="N376" s="14">
        <v>4</v>
      </c>
      <c r="O376" s="14">
        <v>6</v>
      </c>
      <c r="P376" s="14">
        <v>4.8</v>
      </c>
      <c r="Q376" s="14">
        <v>4.2</v>
      </c>
      <c r="R376" s="14">
        <v>4</v>
      </c>
      <c r="S376" s="14">
        <v>4.3</v>
      </c>
      <c r="T376" s="15">
        <v>4.5</v>
      </c>
      <c r="U376" s="14">
        <v>4.5</v>
      </c>
      <c r="V376" s="14">
        <v>6.5</v>
      </c>
    </row>
    <row r="377" spans="1:22" x14ac:dyDescent="0.3">
      <c r="A377" s="26" t="s">
        <v>22</v>
      </c>
      <c r="B377" t="s">
        <v>23</v>
      </c>
      <c r="C377" s="14">
        <v>10</v>
      </c>
      <c r="D377" s="14">
        <v>10</v>
      </c>
      <c r="E377" s="14">
        <v>11</v>
      </c>
      <c r="F377" s="14">
        <v>11</v>
      </c>
      <c r="G377" s="15">
        <v>12.2</v>
      </c>
      <c r="H377" s="15">
        <v>7</v>
      </c>
      <c r="I377" s="15">
        <v>9.5</v>
      </c>
      <c r="J377" s="15">
        <v>8.5</v>
      </c>
      <c r="K377" s="15">
        <v>10.5</v>
      </c>
      <c r="L377" s="15">
        <v>7.7</v>
      </c>
      <c r="M377" s="14">
        <v>8.3000000000000007</v>
      </c>
      <c r="N377" s="14">
        <v>8</v>
      </c>
      <c r="O377" s="14">
        <v>7.4</v>
      </c>
      <c r="P377" s="14">
        <v>7</v>
      </c>
      <c r="Q377" s="14">
        <v>8</v>
      </c>
      <c r="R377" s="14">
        <v>4.8</v>
      </c>
      <c r="S377" s="14">
        <v>5.6</v>
      </c>
      <c r="T377" s="15">
        <v>5</v>
      </c>
      <c r="U377" s="14">
        <v>4.5</v>
      </c>
      <c r="V377" s="14">
        <v>9</v>
      </c>
    </row>
    <row r="378" spans="1:22" x14ac:dyDescent="0.3">
      <c r="A378" s="13"/>
      <c r="B378" t="s">
        <v>24</v>
      </c>
      <c r="C378" s="14">
        <v>3.8</v>
      </c>
      <c r="D378" s="14">
        <v>3.6</v>
      </c>
      <c r="E378" s="14">
        <v>3.2</v>
      </c>
      <c r="F378" s="14">
        <v>4.8</v>
      </c>
      <c r="G378" s="15">
        <v>4.5999999999999996</v>
      </c>
      <c r="H378" s="15">
        <v>3.2</v>
      </c>
      <c r="I378" s="15">
        <v>3.3</v>
      </c>
      <c r="J378" s="15">
        <v>3.3</v>
      </c>
      <c r="K378" s="15">
        <v>3.8</v>
      </c>
      <c r="L378" s="15">
        <v>3.6</v>
      </c>
      <c r="M378" s="14">
        <v>3.1</v>
      </c>
      <c r="N378" s="14">
        <v>3.2</v>
      </c>
      <c r="O378" s="14">
        <v>3.4</v>
      </c>
      <c r="P378" s="14">
        <v>3.2</v>
      </c>
      <c r="Q378" s="14">
        <v>3.4</v>
      </c>
      <c r="R378" s="14">
        <v>2.8</v>
      </c>
      <c r="S378" s="14">
        <v>2.8</v>
      </c>
      <c r="T378" s="15">
        <v>3</v>
      </c>
      <c r="U378" s="14">
        <v>2.5</v>
      </c>
      <c r="V378" s="14">
        <v>3.7</v>
      </c>
    </row>
    <row r="379" spans="1:22" x14ac:dyDescent="0.3">
      <c r="A379" s="13"/>
      <c r="B379" s="17" t="s">
        <v>25</v>
      </c>
      <c r="C379" s="18">
        <f t="shared" ref="C379:V379" si="316">3*4.178*C376*C377*C378/(C376+C377+C378)</f>
        <v>160.29057692307691</v>
      </c>
      <c r="D379" s="18">
        <f t="shared" si="316"/>
        <v>138.12979591836734</v>
      </c>
      <c r="E379" s="18">
        <f t="shared" si="316"/>
        <v>126.37295276381911</v>
      </c>
      <c r="F379" s="18">
        <f t="shared" si="316"/>
        <v>188.65655022624429</v>
      </c>
      <c r="G379" s="18">
        <f t="shared" si="316"/>
        <v>206.88472941176471</v>
      </c>
      <c r="H379" s="19">
        <f t="shared" si="316"/>
        <v>98.355974522292996</v>
      </c>
      <c r="I379" s="19">
        <f t="shared" si="316"/>
        <v>138.91849999999999</v>
      </c>
      <c r="J379" s="19">
        <f t="shared" si="316"/>
        <v>111.77357514450865</v>
      </c>
      <c r="K379" s="19">
        <f t="shared" si="316"/>
        <v>147.81475862068962</v>
      </c>
      <c r="L379" s="19">
        <f t="shared" si="316"/>
        <v>132.9014950819672</v>
      </c>
      <c r="M379" s="20">
        <f t="shared" si="316"/>
        <v>95.555502222222202</v>
      </c>
      <c r="N379" s="20">
        <f t="shared" si="316"/>
        <v>84.439578947368432</v>
      </c>
      <c r="O379" s="20">
        <f t="shared" si="316"/>
        <v>112.62694285714284</v>
      </c>
      <c r="P379" s="20">
        <f t="shared" si="316"/>
        <v>89.843711999999996</v>
      </c>
      <c r="Q379" s="20">
        <f t="shared" si="316"/>
        <v>91.787446153846162</v>
      </c>
      <c r="R379" s="21">
        <f t="shared" si="316"/>
        <v>58.088606896551703</v>
      </c>
      <c r="S379" s="21">
        <f t="shared" si="316"/>
        <v>66.542709921259828</v>
      </c>
      <c r="T379" s="21">
        <f t="shared" si="316"/>
        <v>67.683599999999998</v>
      </c>
      <c r="U379" s="21">
        <f t="shared" si="316"/>
        <v>55.176847826086949</v>
      </c>
      <c r="V379" s="21">
        <f t="shared" si="316"/>
        <v>141.30126562499998</v>
      </c>
    </row>
    <row r="380" spans="1:22" x14ac:dyDescent="0.3">
      <c r="A380" s="13"/>
      <c r="B380" t="s">
        <v>26</v>
      </c>
      <c r="C380" s="9">
        <f>C379-C372</f>
        <v>46.939620401337777</v>
      </c>
      <c r="D380" s="9">
        <f t="shared" ref="D380:V380" si="317">D379-D372</f>
        <v>8.6341381643566706</v>
      </c>
      <c r="E380" s="9">
        <f t="shared" si="317"/>
        <v>9.7872698622647363</v>
      </c>
      <c r="F380" s="9">
        <f t="shared" si="317"/>
        <v>35.255356196393564</v>
      </c>
      <c r="G380" s="9">
        <f t="shared" si="317"/>
        <v>37.203518248974007</v>
      </c>
      <c r="H380" s="9">
        <f t="shared" si="317"/>
        <v>-6.5439639392454723</v>
      </c>
      <c r="I380" s="9">
        <f t="shared" si="317"/>
        <v>20.821508196721325</v>
      </c>
      <c r="J380" s="9">
        <f t="shared" si="317"/>
        <v>10.893866053599581</v>
      </c>
      <c r="K380" s="9">
        <f t="shared" si="317"/>
        <v>21.956593257561124</v>
      </c>
      <c r="L380" s="9">
        <f t="shared" si="317"/>
        <v>23.641257973533499</v>
      </c>
      <c r="M380" s="9">
        <f t="shared" si="317"/>
        <v>5.8891945299145192</v>
      </c>
      <c r="N380" s="9">
        <f t="shared" si="317"/>
        <v>-8.7324160836874682</v>
      </c>
      <c r="O380" s="9">
        <f t="shared" si="317"/>
        <v>-4.9724065070190022</v>
      </c>
      <c r="P380" s="9">
        <f t="shared" si="317"/>
        <v>-3.42943699328859</v>
      </c>
      <c r="Q380" s="9">
        <f t="shared" si="317"/>
        <v>-4.886831623931613</v>
      </c>
      <c r="R380" s="9">
        <f t="shared" si="317"/>
        <v>-14.836484012539209</v>
      </c>
      <c r="S380" s="9">
        <f t="shared" si="317"/>
        <v>-8.6612900787401657</v>
      </c>
      <c r="T380" s="9">
        <f t="shared" si="317"/>
        <v>-16.920899999999989</v>
      </c>
      <c r="U380" s="9">
        <f t="shared" si="317"/>
        <v>-29.134591022833909</v>
      </c>
      <c r="V380" s="9">
        <f t="shared" si="317"/>
        <v>35.709602834302331</v>
      </c>
    </row>
    <row r="381" spans="1:22" x14ac:dyDescent="0.3">
      <c r="A381" s="23"/>
      <c r="B381" s="24" t="s">
        <v>27</v>
      </c>
      <c r="C381" s="25">
        <f>AVERAGE(C379:G379)</f>
        <v>164.06692104865448</v>
      </c>
      <c r="D381" s="25"/>
      <c r="E381" s="25"/>
      <c r="F381" s="25"/>
      <c r="G381" s="25"/>
      <c r="H381" s="25">
        <f t="shared" ref="H381" si="318">AVERAGE(H379:L379)</f>
        <v>125.95286067389171</v>
      </c>
      <c r="I381" s="25"/>
      <c r="J381" s="25"/>
      <c r="K381" s="25"/>
      <c r="L381" s="25"/>
      <c r="M381" s="25">
        <f t="shared" ref="M381" si="319">AVERAGE(M379:Q379)</f>
        <v>94.850636436115934</v>
      </c>
      <c r="N381" s="25"/>
      <c r="O381" s="25"/>
      <c r="P381" s="25"/>
      <c r="Q381" s="25"/>
      <c r="R381" s="25">
        <f t="shared" ref="R381" si="320">AVERAGE(R379:V379)</f>
        <v>77.758606053779687</v>
      </c>
      <c r="S381" s="25"/>
      <c r="T381" s="25"/>
      <c r="U381" s="25"/>
      <c r="V381" s="25"/>
    </row>
    <row r="382" spans="1:22" x14ac:dyDescent="0.3">
      <c r="A382" s="10">
        <v>43796</v>
      </c>
      <c r="C382" s="11" t="s">
        <v>15</v>
      </c>
      <c r="D382" s="12" t="s">
        <v>16</v>
      </c>
      <c r="E382" s="11" t="s">
        <v>17</v>
      </c>
      <c r="F382" s="11" t="s">
        <v>18</v>
      </c>
      <c r="G382" s="12" t="s">
        <v>19</v>
      </c>
      <c r="H382" s="11" t="s">
        <v>15</v>
      </c>
      <c r="I382" s="12" t="s">
        <v>16</v>
      </c>
      <c r="J382" s="11" t="s">
        <v>17</v>
      </c>
      <c r="K382" s="11" t="s">
        <v>18</v>
      </c>
      <c r="L382" s="12" t="s">
        <v>19</v>
      </c>
      <c r="M382" s="11" t="s">
        <v>15</v>
      </c>
      <c r="N382" s="12" t="s">
        <v>16</v>
      </c>
      <c r="O382" s="11" t="s">
        <v>17</v>
      </c>
      <c r="P382" s="11" t="s">
        <v>18</v>
      </c>
      <c r="Q382" s="12" t="s">
        <v>19</v>
      </c>
      <c r="R382" s="11" t="s">
        <v>15</v>
      </c>
      <c r="S382" s="12" t="s">
        <v>16</v>
      </c>
      <c r="T382" s="11" t="s">
        <v>17</v>
      </c>
      <c r="U382" s="11" t="s">
        <v>18</v>
      </c>
      <c r="V382" s="12" t="s">
        <v>19</v>
      </c>
    </row>
    <row r="383" spans="1:22" x14ac:dyDescent="0.3">
      <c r="A383" s="13" t="s">
        <v>57</v>
      </c>
      <c r="B383" t="s">
        <v>21</v>
      </c>
      <c r="C383" s="14">
        <v>8.1999999999999993</v>
      </c>
      <c r="D383" s="14">
        <v>6</v>
      </c>
      <c r="E383" s="14">
        <v>5.6</v>
      </c>
      <c r="F383" s="14">
        <v>7</v>
      </c>
      <c r="G383" s="15">
        <v>7.5</v>
      </c>
      <c r="H383" s="15">
        <v>5</v>
      </c>
      <c r="I383" s="15">
        <v>8.5</v>
      </c>
      <c r="J383" s="15">
        <v>5.5</v>
      </c>
      <c r="K383" s="15">
        <v>7</v>
      </c>
      <c r="L383" s="15">
        <v>6.8</v>
      </c>
      <c r="M383" s="14">
        <v>6</v>
      </c>
      <c r="N383" s="14">
        <v>4.4000000000000004</v>
      </c>
      <c r="O383" s="14">
        <v>5.5</v>
      </c>
      <c r="P383" s="14">
        <v>4.4000000000000004</v>
      </c>
      <c r="Q383" s="14">
        <v>4.2</v>
      </c>
      <c r="R383" s="14">
        <v>3.7</v>
      </c>
      <c r="S383" s="14">
        <v>4</v>
      </c>
      <c r="T383" s="15">
        <v>4.4000000000000004</v>
      </c>
      <c r="U383" s="14">
        <v>4</v>
      </c>
      <c r="V383" s="14">
        <v>6.8</v>
      </c>
    </row>
    <row r="384" spans="1:22" x14ac:dyDescent="0.3">
      <c r="A384" s="26" t="s">
        <v>22</v>
      </c>
      <c r="B384" t="s">
        <v>23</v>
      </c>
      <c r="C384" s="14">
        <v>10</v>
      </c>
      <c r="D384" s="14">
        <v>7</v>
      </c>
      <c r="E384" s="14">
        <v>11</v>
      </c>
      <c r="F384" s="14">
        <v>13.5</v>
      </c>
      <c r="G384" s="15">
        <v>14</v>
      </c>
      <c r="H384" s="15">
        <v>7</v>
      </c>
      <c r="I384" s="15">
        <v>9.8000000000000007</v>
      </c>
      <c r="J384" s="15">
        <v>10.4</v>
      </c>
      <c r="K384" s="15">
        <v>11.4</v>
      </c>
      <c r="L384" s="15">
        <v>8.6999999999999993</v>
      </c>
      <c r="M384" s="14">
        <v>8</v>
      </c>
      <c r="N384" s="14">
        <v>6.6</v>
      </c>
      <c r="O384" s="14">
        <v>8</v>
      </c>
      <c r="P384" s="14">
        <v>6.3</v>
      </c>
      <c r="Q384" s="14">
        <v>7.3</v>
      </c>
      <c r="R384" s="14">
        <v>4.0999999999999996</v>
      </c>
      <c r="S384" s="14">
        <v>4.5</v>
      </c>
      <c r="T384" s="15">
        <v>5</v>
      </c>
      <c r="U384" s="14">
        <v>4</v>
      </c>
      <c r="V384" s="14">
        <v>9</v>
      </c>
    </row>
    <row r="385" spans="1:22" x14ac:dyDescent="0.3">
      <c r="A385" s="13"/>
      <c r="B385" t="s">
        <v>24</v>
      </c>
      <c r="C385" s="14">
        <v>4.5</v>
      </c>
      <c r="D385" s="14">
        <v>5</v>
      </c>
      <c r="E385" s="14">
        <v>4.4000000000000004</v>
      </c>
      <c r="F385" s="14">
        <v>5</v>
      </c>
      <c r="G385" s="15">
        <v>5.7</v>
      </c>
      <c r="H385" s="15">
        <v>3.2</v>
      </c>
      <c r="I385" s="15">
        <v>4.3</v>
      </c>
      <c r="J385" s="15">
        <v>3.3</v>
      </c>
      <c r="K385" s="15">
        <v>4</v>
      </c>
      <c r="L385" s="15">
        <v>3.6</v>
      </c>
      <c r="M385" s="14">
        <v>3.2</v>
      </c>
      <c r="N385" s="14">
        <v>3.2</v>
      </c>
      <c r="O385" s="14">
        <v>3.2</v>
      </c>
      <c r="P385" s="14">
        <v>3</v>
      </c>
      <c r="Q385" s="14">
        <v>3.2</v>
      </c>
      <c r="R385" s="14">
        <v>2.5</v>
      </c>
      <c r="S385" s="14">
        <v>2.6</v>
      </c>
      <c r="T385" s="15">
        <v>2.4</v>
      </c>
      <c r="U385" s="14">
        <v>2.2000000000000002</v>
      </c>
      <c r="V385" s="14">
        <v>3.8</v>
      </c>
    </row>
    <row r="386" spans="1:22" x14ac:dyDescent="0.3">
      <c r="A386" s="13"/>
      <c r="B386" s="17" t="s">
        <v>25</v>
      </c>
      <c r="C386" s="18">
        <f t="shared" ref="C386:V386" si="321">3*4.178*C383*C384*C385/(C383+C384+C385)</f>
        <v>203.74651982378853</v>
      </c>
      <c r="D386" s="18">
        <f t="shared" si="321"/>
        <v>146.22999999999999</v>
      </c>
      <c r="E386" s="18">
        <f t="shared" si="321"/>
        <v>161.77215999999999</v>
      </c>
      <c r="F386" s="18">
        <f t="shared" si="321"/>
        <v>232.2476470588235</v>
      </c>
      <c r="G386" s="18">
        <f t="shared" si="321"/>
        <v>275.79408088235294</v>
      </c>
      <c r="H386" s="19">
        <f t="shared" si="321"/>
        <v>92.355789473684212</v>
      </c>
      <c r="I386" s="19">
        <f t="shared" si="321"/>
        <v>198.65280796460175</v>
      </c>
      <c r="J386" s="19">
        <f t="shared" si="321"/>
        <v>123.22488749999998</v>
      </c>
      <c r="K386" s="19">
        <f t="shared" si="321"/>
        <v>178.60950000000003</v>
      </c>
      <c r="L386" s="19">
        <f t="shared" si="321"/>
        <v>139.7613185340314</v>
      </c>
      <c r="M386" s="20">
        <f t="shared" si="321"/>
        <v>111.93153488372093</v>
      </c>
      <c r="N386" s="20">
        <f t="shared" si="321"/>
        <v>82.025320563380291</v>
      </c>
      <c r="O386" s="20">
        <f t="shared" si="321"/>
        <v>105.67588023952096</v>
      </c>
      <c r="P386" s="20">
        <f t="shared" si="321"/>
        <v>76.082294890510951</v>
      </c>
      <c r="Q386" s="20">
        <f t="shared" si="321"/>
        <v>83.655497142857158</v>
      </c>
      <c r="R386" s="21">
        <f t="shared" si="321"/>
        <v>46.150674757281543</v>
      </c>
      <c r="S386" s="21">
        <f t="shared" si="321"/>
        <v>52.846054054054051</v>
      </c>
      <c r="T386" s="21">
        <f t="shared" si="321"/>
        <v>56.084338983050834</v>
      </c>
      <c r="U386" s="21">
        <f t="shared" si="321"/>
        <v>43.254588235294122</v>
      </c>
      <c r="V386" s="21">
        <f t="shared" si="321"/>
        <v>148.71974693877544</v>
      </c>
    </row>
    <row r="387" spans="1:22" x14ac:dyDescent="0.3">
      <c r="A387" s="13"/>
      <c r="B387" t="s">
        <v>26</v>
      </c>
      <c r="C387" s="9">
        <f>C386-C379</f>
        <v>43.455942900711619</v>
      </c>
      <c r="D387" s="9">
        <f t="shared" ref="D387:V387" si="322">D386-D379</f>
        <v>8.1002040816326542</v>
      </c>
      <c r="E387" s="9">
        <f t="shared" si="322"/>
        <v>35.399207236180871</v>
      </c>
      <c r="F387" s="9">
        <f t="shared" si="322"/>
        <v>43.591096832579211</v>
      </c>
      <c r="G387" s="9">
        <f t="shared" si="322"/>
        <v>68.909351470588234</v>
      </c>
      <c r="H387" s="9">
        <f t="shared" si="322"/>
        <v>-6.0001850486087847</v>
      </c>
      <c r="I387" s="9">
        <f t="shared" si="322"/>
        <v>59.734307964601754</v>
      </c>
      <c r="J387" s="9">
        <f t="shared" si="322"/>
        <v>11.451312355491325</v>
      </c>
      <c r="K387" s="9">
        <f t="shared" si="322"/>
        <v>30.794741379310409</v>
      </c>
      <c r="L387" s="9">
        <f t="shared" si="322"/>
        <v>6.8598234520642052</v>
      </c>
      <c r="M387" s="9">
        <f t="shared" si="322"/>
        <v>16.376032661498726</v>
      </c>
      <c r="N387" s="9">
        <f t="shared" si="322"/>
        <v>-2.4142583839881411</v>
      </c>
      <c r="O387" s="9">
        <f t="shared" si="322"/>
        <v>-6.9510626176218722</v>
      </c>
      <c r="P387" s="9">
        <f t="shared" si="322"/>
        <v>-13.761417109489045</v>
      </c>
      <c r="Q387" s="9">
        <f t="shared" si="322"/>
        <v>-8.131949010989004</v>
      </c>
      <c r="R387" s="9">
        <f t="shared" si="322"/>
        <v>-11.93793213927016</v>
      </c>
      <c r="S387" s="9">
        <f t="shared" si="322"/>
        <v>-13.696655867205777</v>
      </c>
      <c r="T387" s="9">
        <f t="shared" si="322"/>
        <v>-11.599261016949164</v>
      </c>
      <c r="U387" s="9">
        <f t="shared" si="322"/>
        <v>-11.922259590792827</v>
      </c>
      <c r="V387" s="9">
        <f t="shared" si="322"/>
        <v>7.4184813137754588</v>
      </c>
    </row>
    <row r="388" spans="1:22" x14ac:dyDescent="0.3">
      <c r="A388" s="23"/>
      <c r="B388" s="24" t="s">
        <v>27</v>
      </c>
      <c r="C388" s="25">
        <f>AVERAGE(C386:G386)</f>
        <v>203.95808155299301</v>
      </c>
      <c r="D388" s="25"/>
      <c r="E388" s="25"/>
      <c r="F388" s="25"/>
      <c r="G388" s="25"/>
      <c r="H388" s="25">
        <f t="shared" ref="H388" si="323">AVERAGE(H386:L386)</f>
        <v>146.52086069446347</v>
      </c>
      <c r="I388" s="25"/>
      <c r="J388" s="25"/>
      <c r="K388" s="25"/>
      <c r="L388" s="25"/>
      <c r="M388" s="25">
        <f t="shared" ref="M388" si="324">AVERAGE(M386:Q386)</f>
        <v>91.874105543998056</v>
      </c>
      <c r="N388" s="25"/>
      <c r="O388" s="25"/>
      <c r="P388" s="25"/>
      <c r="Q388" s="25"/>
      <c r="R388" s="25">
        <f t="shared" ref="R388" si="325">AVERAGE(R386:V386)</f>
        <v>69.411080593691196</v>
      </c>
      <c r="S388" s="25"/>
      <c r="T388" s="25"/>
      <c r="U388" s="25"/>
      <c r="V388" s="25"/>
    </row>
    <row r="389" spans="1:22" x14ac:dyDescent="0.3">
      <c r="A389" s="10">
        <v>43801</v>
      </c>
      <c r="C389" s="11" t="s">
        <v>15</v>
      </c>
      <c r="D389" s="12" t="s">
        <v>16</v>
      </c>
      <c r="E389" s="11" t="s">
        <v>17</v>
      </c>
      <c r="F389" s="11" t="s">
        <v>18</v>
      </c>
      <c r="G389" s="12" t="s">
        <v>19</v>
      </c>
      <c r="H389" s="11" t="s">
        <v>15</v>
      </c>
      <c r="I389" s="12" t="s">
        <v>16</v>
      </c>
      <c r="J389" s="11" t="s">
        <v>17</v>
      </c>
      <c r="K389" s="11" t="s">
        <v>18</v>
      </c>
      <c r="L389" s="12" t="s">
        <v>19</v>
      </c>
      <c r="M389" s="11" t="s">
        <v>15</v>
      </c>
      <c r="N389" s="12" t="s">
        <v>16</v>
      </c>
      <c r="O389" s="11" t="s">
        <v>17</v>
      </c>
      <c r="P389" s="11" t="s">
        <v>18</v>
      </c>
      <c r="Q389" s="12" t="s">
        <v>19</v>
      </c>
      <c r="R389" s="11" t="s">
        <v>15</v>
      </c>
      <c r="S389" s="12" t="s">
        <v>16</v>
      </c>
      <c r="T389" s="11" t="s">
        <v>17</v>
      </c>
      <c r="U389" s="11" t="s">
        <v>18</v>
      </c>
      <c r="V389" s="12" t="s">
        <v>19</v>
      </c>
    </row>
    <row r="390" spans="1:22" x14ac:dyDescent="0.3">
      <c r="A390" s="13" t="s">
        <v>35</v>
      </c>
      <c r="B390" t="s">
        <v>21</v>
      </c>
      <c r="C390" s="14">
        <v>10</v>
      </c>
      <c r="D390" s="14">
        <v>6.5</v>
      </c>
      <c r="E390" s="14">
        <v>6.4</v>
      </c>
      <c r="F390" s="14">
        <v>9</v>
      </c>
      <c r="G390" s="15">
        <v>9</v>
      </c>
      <c r="H390" s="15">
        <v>4</v>
      </c>
      <c r="I390" s="15">
        <v>9.4</v>
      </c>
      <c r="J390" s="15">
        <v>7</v>
      </c>
      <c r="K390" s="15">
        <v>8</v>
      </c>
      <c r="L390" s="15">
        <v>7.5</v>
      </c>
      <c r="M390" s="14">
        <v>7.2</v>
      </c>
      <c r="N390" s="14">
        <v>0</v>
      </c>
      <c r="O390" s="14">
        <v>5</v>
      </c>
      <c r="P390" s="14">
        <v>3.5</v>
      </c>
      <c r="Q390" s="14">
        <v>3.5</v>
      </c>
      <c r="R390" s="14">
        <v>3</v>
      </c>
      <c r="S390" s="14">
        <v>3.5</v>
      </c>
      <c r="T390" s="15">
        <v>0</v>
      </c>
      <c r="U390" s="14">
        <v>0</v>
      </c>
      <c r="V390" s="14">
        <v>8.1999999999999993</v>
      </c>
    </row>
    <row r="391" spans="1:22" x14ac:dyDescent="0.3">
      <c r="A391" s="26" t="s">
        <v>22</v>
      </c>
      <c r="B391" t="s">
        <v>23</v>
      </c>
      <c r="C391" s="14">
        <v>10.5</v>
      </c>
      <c r="D391" s="14">
        <v>8</v>
      </c>
      <c r="E391" s="14">
        <v>11</v>
      </c>
      <c r="F391" s="14">
        <v>17</v>
      </c>
      <c r="G391" s="15">
        <v>16</v>
      </c>
      <c r="H391" s="15">
        <v>5</v>
      </c>
      <c r="I391" s="15">
        <v>11</v>
      </c>
      <c r="J391" s="15">
        <v>12</v>
      </c>
      <c r="K391" s="15">
        <v>14</v>
      </c>
      <c r="L391" s="15">
        <v>9</v>
      </c>
      <c r="M391" s="14">
        <v>9</v>
      </c>
      <c r="N391" s="14">
        <v>0</v>
      </c>
      <c r="O391" s="14">
        <v>6</v>
      </c>
      <c r="P391" s="14">
        <v>5</v>
      </c>
      <c r="Q391" s="14">
        <v>5.5</v>
      </c>
      <c r="R391" s="14">
        <v>3</v>
      </c>
      <c r="S391" s="14">
        <v>3.5</v>
      </c>
      <c r="T391" s="15">
        <v>0</v>
      </c>
      <c r="U391" s="14">
        <v>0</v>
      </c>
      <c r="V391" s="14">
        <v>11</v>
      </c>
    </row>
    <row r="392" spans="1:22" x14ac:dyDescent="0.3">
      <c r="A392" s="13"/>
      <c r="B392" t="s">
        <v>24</v>
      </c>
      <c r="C392" s="14">
        <v>7</v>
      </c>
      <c r="D392" s="14">
        <v>5</v>
      </c>
      <c r="E392" s="14">
        <v>4.8</v>
      </c>
      <c r="F392" s="14">
        <v>7</v>
      </c>
      <c r="G392" s="15">
        <v>6.5</v>
      </c>
      <c r="H392" s="15">
        <v>2.5</v>
      </c>
      <c r="I392" s="15">
        <v>6</v>
      </c>
      <c r="J392" s="15">
        <v>5</v>
      </c>
      <c r="K392" s="15">
        <v>5</v>
      </c>
      <c r="L392" s="15">
        <v>5</v>
      </c>
      <c r="M392" s="14">
        <v>4.3</v>
      </c>
      <c r="N392" s="14">
        <v>0</v>
      </c>
      <c r="O392" s="14">
        <v>2.8</v>
      </c>
      <c r="P392" s="14">
        <v>2</v>
      </c>
      <c r="Q392" s="14">
        <v>3</v>
      </c>
      <c r="R392" s="14">
        <v>1.5</v>
      </c>
      <c r="S392" s="14">
        <v>2.4</v>
      </c>
      <c r="T392" s="15">
        <v>0</v>
      </c>
      <c r="U392" s="14">
        <v>0</v>
      </c>
      <c r="V392" s="14">
        <v>5</v>
      </c>
    </row>
    <row r="393" spans="1:22" x14ac:dyDescent="0.3">
      <c r="A393" s="13"/>
      <c r="B393" s="17" t="s">
        <v>25</v>
      </c>
      <c r="C393" s="18">
        <f t="shared" ref="C393:V393" si="326">3*4.178*C390*C391*C392/(C390+C391+C392)</f>
        <v>334.99963636363634</v>
      </c>
      <c r="D393" s="18">
        <f t="shared" si="326"/>
        <v>167.11999999999998</v>
      </c>
      <c r="E393" s="18">
        <f t="shared" si="326"/>
        <v>190.78780540540544</v>
      </c>
      <c r="F393" s="18">
        <f t="shared" si="326"/>
        <v>406.78527272727268</v>
      </c>
      <c r="G393" s="18">
        <f t="shared" si="326"/>
        <v>372.4388571428571</v>
      </c>
      <c r="H393" s="19">
        <f t="shared" si="326"/>
        <v>54.495652173913037</v>
      </c>
      <c r="I393" s="19">
        <f t="shared" si="326"/>
        <v>294.54900000000004</v>
      </c>
      <c r="J393" s="19">
        <f t="shared" si="326"/>
        <v>219.345</v>
      </c>
      <c r="K393" s="19">
        <f t="shared" si="326"/>
        <v>259.96444444444444</v>
      </c>
      <c r="L393" s="19">
        <f t="shared" si="326"/>
        <v>196.75465116279068</v>
      </c>
      <c r="M393" s="20">
        <f t="shared" si="326"/>
        <v>170.36457365853656</v>
      </c>
      <c r="N393" s="20">
        <v>0</v>
      </c>
      <c r="O393" s="20">
        <f t="shared" si="326"/>
        <v>76.293913043478256</v>
      </c>
      <c r="P393" s="20">
        <f t="shared" si="326"/>
        <v>41.78</v>
      </c>
      <c r="Q393" s="20">
        <f t="shared" si="326"/>
        <v>60.319874999999996</v>
      </c>
      <c r="R393" s="21">
        <f t="shared" si="326"/>
        <v>22.561199999999996</v>
      </c>
      <c r="S393" s="21">
        <f t="shared" si="326"/>
        <v>39.202085106382967</v>
      </c>
      <c r="T393" s="21">
        <v>0</v>
      </c>
      <c r="U393" s="21">
        <v>0</v>
      </c>
      <c r="V393" s="21">
        <f t="shared" si="326"/>
        <v>233.58818181818177</v>
      </c>
    </row>
    <row r="394" spans="1:22" x14ac:dyDescent="0.3">
      <c r="A394" s="13"/>
      <c r="B394" t="s">
        <v>26</v>
      </c>
      <c r="C394" s="9">
        <f>C393-C386</f>
        <v>131.25311653984781</v>
      </c>
      <c r="D394" s="9">
        <f t="shared" ref="D394:V394" si="327">D393-D386</f>
        <v>20.889999999999986</v>
      </c>
      <c r="E394" s="9">
        <f t="shared" si="327"/>
        <v>29.015645405405451</v>
      </c>
      <c r="F394" s="9">
        <f t="shared" si="327"/>
        <v>174.53762566844918</v>
      </c>
      <c r="G394" s="9">
        <f t="shared" si="327"/>
        <v>96.644776260504159</v>
      </c>
      <c r="H394" s="9">
        <f t="shared" si="327"/>
        <v>-37.860137299771175</v>
      </c>
      <c r="I394" s="9">
        <f t="shared" si="327"/>
        <v>95.896192035398286</v>
      </c>
      <c r="J394" s="9">
        <f t="shared" si="327"/>
        <v>96.120112500000019</v>
      </c>
      <c r="K394" s="9">
        <f t="shared" si="327"/>
        <v>81.354944444444413</v>
      </c>
      <c r="L394" s="9">
        <f t="shared" si="327"/>
        <v>56.993332628759276</v>
      </c>
      <c r="M394" s="9">
        <f t="shared" si="327"/>
        <v>58.433038774815628</v>
      </c>
      <c r="N394" s="9">
        <f t="shared" si="327"/>
        <v>-82.025320563380291</v>
      </c>
      <c r="O394" s="9">
        <f t="shared" si="327"/>
        <v>-29.381967196042709</v>
      </c>
      <c r="P394" s="9">
        <f t="shared" si="327"/>
        <v>-34.30229489051095</v>
      </c>
      <c r="Q394" s="9">
        <f t="shared" si="327"/>
        <v>-23.335622142857162</v>
      </c>
      <c r="R394" s="9">
        <f t="shared" si="327"/>
        <v>-23.589474757281547</v>
      </c>
      <c r="S394" s="9">
        <f t="shared" si="327"/>
        <v>-13.643968947671084</v>
      </c>
      <c r="T394" s="9">
        <f t="shared" si="327"/>
        <v>-56.084338983050834</v>
      </c>
      <c r="U394" s="9">
        <f t="shared" si="327"/>
        <v>-43.254588235294122</v>
      </c>
      <c r="V394" s="9">
        <f t="shared" si="327"/>
        <v>84.868434879406323</v>
      </c>
    </row>
    <row r="395" spans="1:22" x14ac:dyDescent="0.3">
      <c r="A395" s="23"/>
      <c r="B395" s="24" t="s">
        <v>27</v>
      </c>
      <c r="C395" s="25">
        <f>AVERAGE(C393:G393)</f>
        <v>294.42631432783435</v>
      </c>
      <c r="D395" s="25"/>
      <c r="E395" s="25"/>
      <c r="F395" s="25"/>
      <c r="G395" s="25"/>
      <c r="H395" s="25">
        <f t="shared" ref="H395" si="328">AVERAGE(H393:L393)</f>
        <v>205.02174955622962</v>
      </c>
      <c r="I395" s="25"/>
      <c r="J395" s="25"/>
      <c r="K395" s="25"/>
      <c r="L395" s="25"/>
      <c r="M395" s="25">
        <f t="shared" ref="M395" si="329">AVERAGE(M393:Q393)</f>
        <v>69.751672340402962</v>
      </c>
      <c r="N395" s="25"/>
      <c r="O395" s="25"/>
      <c r="P395" s="25"/>
      <c r="Q395" s="25"/>
      <c r="R395" s="25">
        <f t="shared" ref="R395" si="330">AVERAGE(R393:V393)</f>
        <v>59.070293384912951</v>
      </c>
      <c r="S395" s="25"/>
      <c r="T395" s="25"/>
      <c r="U395" s="25"/>
      <c r="V395" s="25"/>
    </row>
    <row r="396" spans="1:22" x14ac:dyDescent="0.3">
      <c r="A396" s="10">
        <v>43803</v>
      </c>
      <c r="C396" s="11" t="s">
        <v>15</v>
      </c>
      <c r="D396" s="12" t="s">
        <v>16</v>
      </c>
      <c r="E396" s="11" t="s">
        <v>17</v>
      </c>
      <c r="F396" s="11" t="s">
        <v>18</v>
      </c>
      <c r="G396" s="12" t="s">
        <v>19</v>
      </c>
      <c r="H396" s="11" t="s">
        <v>15</v>
      </c>
      <c r="I396" s="12" t="s">
        <v>16</v>
      </c>
      <c r="J396" s="11" t="s">
        <v>17</v>
      </c>
      <c r="K396" s="11" t="s">
        <v>18</v>
      </c>
      <c r="L396" s="12" t="s">
        <v>19</v>
      </c>
      <c r="M396" s="11" t="s">
        <v>15</v>
      </c>
      <c r="N396" s="12" t="s">
        <v>16</v>
      </c>
      <c r="O396" s="11" t="s">
        <v>17</v>
      </c>
      <c r="P396" s="11" t="s">
        <v>18</v>
      </c>
      <c r="Q396" s="12" t="s">
        <v>19</v>
      </c>
      <c r="R396" s="11" t="s">
        <v>15</v>
      </c>
      <c r="S396" s="12" t="s">
        <v>16</v>
      </c>
      <c r="T396" s="11" t="s">
        <v>17</v>
      </c>
      <c r="U396" s="11" t="s">
        <v>18</v>
      </c>
      <c r="V396" s="12" t="s">
        <v>19</v>
      </c>
    </row>
    <row r="397" spans="1:22" x14ac:dyDescent="0.3">
      <c r="A397" s="13" t="s">
        <v>76</v>
      </c>
      <c r="B397" t="s">
        <v>21</v>
      </c>
      <c r="C397" s="14">
        <v>10</v>
      </c>
      <c r="D397" s="14">
        <v>7</v>
      </c>
      <c r="E397" s="14">
        <v>7</v>
      </c>
      <c r="F397" s="14">
        <v>10</v>
      </c>
      <c r="G397" s="15">
        <v>10</v>
      </c>
      <c r="H397" s="15">
        <v>0</v>
      </c>
      <c r="I397" s="15">
        <v>10</v>
      </c>
      <c r="J397" s="15">
        <v>8</v>
      </c>
      <c r="K397" s="15">
        <v>9.1999999999999993</v>
      </c>
      <c r="L397" s="15">
        <v>8</v>
      </c>
      <c r="M397" s="14">
        <v>8</v>
      </c>
      <c r="N397" s="14">
        <v>0</v>
      </c>
      <c r="O397" s="14">
        <v>3</v>
      </c>
      <c r="P397" s="14">
        <v>0</v>
      </c>
      <c r="Q397" s="14">
        <v>3</v>
      </c>
      <c r="R397" s="14">
        <v>0</v>
      </c>
      <c r="S397" s="14">
        <v>0</v>
      </c>
      <c r="T397" s="15">
        <v>0</v>
      </c>
      <c r="U397" s="14">
        <v>0</v>
      </c>
      <c r="V397" s="14">
        <v>9</v>
      </c>
    </row>
    <row r="398" spans="1:22" x14ac:dyDescent="0.3">
      <c r="A398" s="26" t="s">
        <v>22</v>
      </c>
      <c r="B398" t="s">
        <v>23</v>
      </c>
      <c r="C398" s="14">
        <v>11</v>
      </c>
      <c r="D398" s="14">
        <v>9</v>
      </c>
      <c r="E398" s="14">
        <v>11</v>
      </c>
      <c r="F398" s="14">
        <v>17</v>
      </c>
      <c r="G398" s="15">
        <v>18</v>
      </c>
      <c r="H398" s="15">
        <v>0</v>
      </c>
      <c r="I398" s="15">
        <v>13.5</v>
      </c>
      <c r="J398" s="15">
        <v>14</v>
      </c>
      <c r="K398" s="15">
        <v>15.2</v>
      </c>
      <c r="L398" s="15">
        <v>11</v>
      </c>
      <c r="M398" s="14">
        <v>9.3000000000000007</v>
      </c>
      <c r="N398" s="14">
        <v>0</v>
      </c>
      <c r="O398" s="14">
        <v>3</v>
      </c>
      <c r="P398" s="14">
        <v>0</v>
      </c>
      <c r="Q398" s="14">
        <v>4.2</v>
      </c>
      <c r="R398" s="14">
        <v>0</v>
      </c>
      <c r="S398" s="14">
        <v>0</v>
      </c>
      <c r="T398" s="15">
        <v>0</v>
      </c>
      <c r="U398" s="14">
        <v>0</v>
      </c>
      <c r="V398" s="14">
        <v>12</v>
      </c>
    </row>
    <row r="399" spans="1:22" x14ac:dyDescent="0.3">
      <c r="A399" s="13"/>
      <c r="B399" t="s">
        <v>24</v>
      </c>
      <c r="C399" s="14">
        <v>8</v>
      </c>
      <c r="D399" s="14">
        <v>5.5</v>
      </c>
      <c r="E399" s="14">
        <v>6</v>
      </c>
      <c r="F399" s="14">
        <v>8</v>
      </c>
      <c r="G399" s="15">
        <v>6.8</v>
      </c>
      <c r="H399" s="15">
        <v>0</v>
      </c>
      <c r="I399" s="15">
        <v>7</v>
      </c>
      <c r="J399" s="15">
        <v>5.5</v>
      </c>
      <c r="K399" s="15">
        <v>6</v>
      </c>
      <c r="L399" s="15">
        <v>5</v>
      </c>
      <c r="M399" s="14">
        <v>6</v>
      </c>
      <c r="N399" s="14">
        <v>0</v>
      </c>
      <c r="O399" s="14">
        <v>1.7</v>
      </c>
      <c r="P399" s="14">
        <v>0</v>
      </c>
      <c r="Q399" s="14">
        <v>2.5</v>
      </c>
      <c r="R399" s="14">
        <v>0</v>
      </c>
      <c r="S399" s="14">
        <v>0</v>
      </c>
      <c r="T399" s="15">
        <v>0</v>
      </c>
      <c r="U399" s="14">
        <v>0</v>
      </c>
      <c r="V399" s="14">
        <v>5</v>
      </c>
    </row>
    <row r="400" spans="1:22" x14ac:dyDescent="0.3">
      <c r="A400" s="13"/>
      <c r="B400" s="17" t="s">
        <v>25</v>
      </c>
      <c r="C400" s="18">
        <f t="shared" ref="C400:M400" si="331">3*4.178*C397*C398*C399/(C397+C398+C399)</f>
        <v>380.34206896551717</v>
      </c>
      <c r="D400" s="18">
        <f t="shared" si="331"/>
        <v>202.00144186046512</v>
      </c>
      <c r="E400" s="18">
        <f t="shared" si="331"/>
        <v>241.27949999999998</v>
      </c>
      <c r="F400" s="18">
        <f t="shared" si="331"/>
        <v>487.0354285714285</v>
      </c>
      <c r="G400" s="18">
        <f t="shared" si="331"/>
        <v>440.85103448275862</v>
      </c>
      <c r="H400" s="19">
        <v>0</v>
      </c>
      <c r="I400" s="19">
        <f t="shared" si="331"/>
        <v>388.34852459016389</v>
      </c>
      <c r="J400" s="19">
        <f t="shared" si="331"/>
        <v>280.76159999999999</v>
      </c>
      <c r="K400" s="19">
        <f t="shared" si="331"/>
        <v>345.93839999999994</v>
      </c>
      <c r="L400" s="19">
        <f t="shared" si="331"/>
        <v>229.79</v>
      </c>
      <c r="M400" s="20">
        <f t="shared" si="331"/>
        <v>240.13637768240343</v>
      </c>
      <c r="N400" s="20">
        <v>0</v>
      </c>
      <c r="O400" s="20">
        <f t="shared" ref="O400:Q400" si="332">3*4.178*O397*O398*O399/(O397+O398+O399)</f>
        <v>24.905220779220773</v>
      </c>
      <c r="P400" s="20">
        <v>0</v>
      </c>
      <c r="Q400" s="20">
        <f t="shared" si="332"/>
        <v>40.70319587628866</v>
      </c>
      <c r="R400" s="21">
        <v>0</v>
      </c>
      <c r="S400" s="21">
        <v>0</v>
      </c>
      <c r="T400" s="21">
        <v>0</v>
      </c>
      <c r="U400" s="21">
        <v>0</v>
      </c>
      <c r="V400" s="21">
        <f t="shared" ref="V400" si="333">3*4.178*V397*V398*V399/(V397+V398+V399)</f>
        <v>260.32153846153841</v>
      </c>
    </row>
    <row r="401" spans="1:22" x14ac:dyDescent="0.3">
      <c r="A401" s="13"/>
      <c r="B401" t="s">
        <v>26</v>
      </c>
      <c r="C401" s="9">
        <f>C400-C393</f>
        <v>45.34243260188083</v>
      </c>
      <c r="D401" s="9">
        <f t="shared" ref="D401:V401" si="334">D400-D393</f>
        <v>34.881441860465145</v>
      </c>
      <c r="E401" s="9">
        <f t="shared" si="334"/>
        <v>50.491694594594549</v>
      </c>
      <c r="F401" s="9">
        <f t="shared" si="334"/>
        <v>80.250155844155813</v>
      </c>
      <c r="G401" s="9">
        <f t="shared" si="334"/>
        <v>68.412177339901518</v>
      </c>
      <c r="H401" s="9">
        <f t="shared" si="334"/>
        <v>-54.495652173913037</v>
      </c>
      <c r="I401" s="9">
        <f t="shared" si="334"/>
        <v>93.799524590163855</v>
      </c>
      <c r="J401" s="9">
        <f t="shared" si="334"/>
        <v>61.416599999999988</v>
      </c>
      <c r="K401" s="9">
        <f t="shared" si="334"/>
        <v>85.973955555555506</v>
      </c>
      <c r="L401" s="9">
        <f t="shared" si="334"/>
        <v>33.035348837209312</v>
      </c>
      <c r="M401" s="9">
        <f t="shared" si="334"/>
        <v>69.771804023866878</v>
      </c>
      <c r="N401" s="9">
        <f t="shared" si="334"/>
        <v>0</v>
      </c>
      <c r="O401" s="9">
        <f t="shared" si="334"/>
        <v>-51.388692264257486</v>
      </c>
      <c r="P401" s="9">
        <f t="shared" si="334"/>
        <v>-41.78</v>
      </c>
      <c r="Q401" s="9">
        <f t="shared" si="334"/>
        <v>-19.616679123711336</v>
      </c>
      <c r="R401" s="9">
        <f t="shared" si="334"/>
        <v>-22.561199999999996</v>
      </c>
      <c r="S401" s="9">
        <f t="shared" si="334"/>
        <v>-39.202085106382967</v>
      </c>
      <c r="T401" s="9">
        <f t="shared" si="334"/>
        <v>0</v>
      </c>
      <c r="U401" s="9">
        <f t="shared" si="334"/>
        <v>0</v>
      </c>
      <c r="V401" s="9">
        <f t="shared" si="334"/>
        <v>26.733356643356643</v>
      </c>
    </row>
    <row r="402" spans="1:22" x14ac:dyDescent="0.3">
      <c r="A402" s="23"/>
      <c r="B402" s="24" t="s">
        <v>27</v>
      </c>
      <c r="C402" s="25">
        <f>AVERAGE(C400:G400)</f>
        <v>350.30189477603392</v>
      </c>
      <c r="D402" s="25"/>
      <c r="E402" s="25"/>
      <c r="F402" s="25"/>
      <c r="G402" s="25"/>
      <c r="H402" s="25">
        <f t="shared" ref="H402" si="335">AVERAGE(H400:L400)</f>
        <v>248.96770491803278</v>
      </c>
      <c r="I402" s="25"/>
      <c r="J402" s="25"/>
      <c r="K402" s="25"/>
      <c r="L402" s="25"/>
      <c r="M402" s="25">
        <f t="shared" ref="M402" si="336">AVERAGE(M400:Q400)</f>
        <v>61.148958867582579</v>
      </c>
      <c r="N402" s="25"/>
      <c r="O402" s="25"/>
      <c r="P402" s="25"/>
      <c r="Q402" s="25"/>
      <c r="R402" s="25">
        <f t="shared" ref="R402" si="337">AVERAGE(R400:V400)</f>
        <v>52.064307692307679</v>
      </c>
      <c r="S402" s="25"/>
      <c r="T402" s="25"/>
      <c r="U402" s="25"/>
      <c r="V402" s="25"/>
    </row>
    <row r="403" spans="1:22" x14ac:dyDescent="0.3">
      <c r="A403" s="10">
        <v>43805</v>
      </c>
      <c r="C403" s="11" t="s">
        <v>15</v>
      </c>
      <c r="D403" s="12" t="s">
        <v>16</v>
      </c>
      <c r="E403" s="11" t="s">
        <v>17</v>
      </c>
      <c r="F403" s="11" t="s">
        <v>18</v>
      </c>
      <c r="G403" s="12" t="s">
        <v>19</v>
      </c>
      <c r="H403" s="11" t="s">
        <v>15</v>
      </c>
      <c r="I403" s="12" t="s">
        <v>16</v>
      </c>
      <c r="J403" s="11" t="s">
        <v>17</v>
      </c>
      <c r="K403" s="11" t="s">
        <v>18</v>
      </c>
      <c r="L403" s="12" t="s">
        <v>19</v>
      </c>
      <c r="M403" s="11" t="s">
        <v>15</v>
      </c>
      <c r="N403" s="12" t="s">
        <v>16</v>
      </c>
      <c r="O403" s="11" t="s">
        <v>17</v>
      </c>
      <c r="P403" s="11" t="s">
        <v>18</v>
      </c>
      <c r="Q403" s="12" t="s">
        <v>19</v>
      </c>
      <c r="R403" s="11" t="s">
        <v>15</v>
      </c>
      <c r="S403" s="12" t="s">
        <v>16</v>
      </c>
      <c r="T403" s="11" t="s">
        <v>17</v>
      </c>
      <c r="U403" s="11" t="s">
        <v>18</v>
      </c>
      <c r="V403" s="12" t="s">
        <v>19</v>
      </c>
    </row>
    <row r="404" spans="1:22" x14ac:dyDescent="0.3">
      <c r="A404" s="13" t="s">
        <v>59</v>
      </c>
      <c r="B404" t="s">
        <v>21</v>
      </c>
      <c r="C404" s="14">
        <v>10</v>
      </c>
      <c r="D404" s="14">
        <v>7</v>
      </c>
      <c r="E404" s="14">
        <v>8</v>
      </c>
      <c r="F404" s="14">
        <v>12</v>
      </c>
      <c r="G404" s="15">
        <v>11</v>
      </c>
      <c r="H404" s="15">
        <v>0</v>
      </c>
      <c r="I404" s="15">
        <v>10.4</v>
      </c>
      <c r="J404" s="15">
        <v>9</v>
      </c>
      <c r="K404" s="15">
        <v>10.5</v>
      </c>
      <c r="L404" s="15">
        <v>9</v>
      </c>
      <c r="M404" s="14">
        <v>9</v>
      </c>
      <c r="N404" s="14">
        <v>0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5">
        <v>0</v>
      </c>
      <c r="U404" s="14">
        <v>0</v>
      </c>
      <c r="V404" s="14">
        <v>9</v>
      </c>
    </row>
    <row r="405" spans="1:22" x14ac:dyDescent="0.3">
      <c r="A405" s="26" t="s">
        <v>22</v>
      </c>
      <c r="B405" t="s">
        <v>23</v>
      </c>
      <c r="C405" s="14">
        <v>12</v>
      </c>
      <c r="D405" s="14">
        <v>11</v>
      </c>
      <c r="E405" s="14">
        <v>11</v>
      </c>
      <c r="F405" s="14">
        <v>17.2</v>
      </c>
      <c r="G405" s="15">
        <v>18</v>
      </c>
      <c r="H405" s="15">
        <v>0</v>
      </c>
      <c r="I405" s="15">
        <v>15</v>
      </c>
      <c r="J405" s="15">
        <v>15</v>
      </c>
      <c r="K405" s="15">
        <v>16.5</v>
      </c>
      <c r="L405" s="15">
        <v>13</v>
      </c>
      <c r="M405" s="14">
        <v>10.199999999999999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5">
        <v>0</v>
      </c>
      <c r="U405" s="14">
        <v>0</v>
      </c>
      <c r="V405" s="14">
        <v>13</v>
      </c>
    </row>
    <row r="406" spans="1:22" x14ac:dyDescent="0.3">
      <c r="A406" s="13"/>
      <c r="B406" t="s">
        <v>24</v>
      </c>
      <c r="C406" s="14">
        <v>8</v>
      </c>
      <c r="D406" s="14">
        <v>6</v>
      </c>
      <c r="E406" s="14">
        <v>7</v>
      </c>
      <c r="F406" s="14">
        <v>7.8</v>
      </c>
      <c r="G406" s="15">
        <v>7</v>
      </c>
      <c r="H406" s="15">
        <v>0</v>
      </c>
      <c r="I406" s="15">
        <v>7.5</v>
      </c>
      <c r="J406" s="15">
        <v>5.5</v>
      </c>
      <c r="K406" s="15">
        <v>6</v>
      </c>
      <c r="L406" s="15">
        <v>5</v>
      </c>
      <c r="M406" s="14">
        <v>7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5">
        <v>0</v>
      </c>
      <c r="U406" s="14">
        <v>0</v>
      </c>
      <c r="V406" s="14">
        <v>5</v>
      </c>
    </row>
    <row r="407" spans="1:22" x14ac:dyDescent="0.3">
      <c r="A407" s="13"/>
      <c r="B407" s="17" t="s">
        <v>25</v>
      </c>
      <c r="C407" s="18">
        <f t="shared" ref="C407:G407" si="338">3*4.178*C404*C405*C406/(C404+C405+C406)</f>
        <v>401.08799999999997</v>
      </c>
      <c r="D407" s="18">
        <f t="shared" si="338"/>
        <v>241.27949999999998</v>
      </c>
      <c r="E407" s="18">
        <f t="shared" si="338"/>
        <v>296.95938461538458</v>
      </c>
      <c r="F407" s="18">
        <f t="shared" si="338"/>
        <v>545.37127783783774</v>
      </c>
      <c r="G407" s="18">
        <f t="shared" si="338"/>
        <v>482.55899999999997</v>
      </c>
      <c r="H407" s="19">
        <v>0</v>
      </c>
      <c r="I407" s="19">
        <f t="shared" ref="I407:M407" si="339">3*4.178*I404*I405*I406/(I404+I405+I406)</f>
        <v>445.73799392097266</v>
      </c>
      <c r="J407" s="19">
        <f t="shared" si="339"/>
        <v>315.47440677966097</v>
      </c>
      <c r="K407" s="19">
        <f t="shared" si="339"/>
        <v>394.82100000000003</v>
      </c>
      <c r="L407" s="19">
        <f t="shared" si="339"/>
        <v>271.57</v>
      </c>
      <c r="M407" s="20">
        <f t="shared" si="339"/>
        <v>307.41787786259539</v>
      </c>
      <c r="N407" s="20">
        <v>0</v>
      </c>
      <c r="O407" s="20">
        <v>0</v>
      </c>
      <c r="P407" s="20">
        <v>0</v>
      </c>
      <c r="Q407" s="20">
        <v>0</v>
      </c>
      <c r="R407" s="21">
        <v>0</v>
      </c>
      <c r="S407" s="21">
        <v>0</v>
      </c>
      <c r="T407" s="21">
        <v>0</v>
      </c>
      <c r="U407" s="21">
        <v>0</v>
      </c>
      <c r="V407" s="21">
        <f t="shared" ref="V407" si="340">3*4.178*V404*V405*V406/(V404+V405+V406)</f>
        <v>271.57</v>
      </c>
    </row>
    <row r="408" spans="1:22" x14ac:dyDescent="0.3">
      <c r="A408" s="13"/>
      <c r="B408" t="s">
        <v>26</v>
      </c>
      <c r="C408" s="9">
        <f>C407-C400</f>
        <v>20.745931034482794</v>
      </c>
      <c r="D408" s="9">
        <f t="shared" ref="D408:V408" si="341">D407-D400</f>
        <v>39.278058139534863</v>
      </c>
      <c r="E408" s="9">
        <f t="shared" si="341"/>
        <v>55.679884615384594</v>
      </c>
      <c r="F408" s="9">
        <f t="shared" si="341"/>
        <v>58.335849266409241</v>
      </c>
      <c r="G408" s="9">
        <f t="shared" si="341"/>
        <v>41.707965517241348</v>
      </c>
      <c r="H408" s="9">
        <f t="shared" si="341"/>
        <v>0</v>
      </c>
      <c r="I408" s="9">
        <f t="shared" si="341"/>
        <v>57.389469330808765</v>
      </c>
      <c r="J408" s="9">
        <f t="shared" si="341"/>
        <v>34.71280677966098</v>
      </c>
      <c r="K408" s="9">
        <f t="shared" si="341"/>
        <v>48.882600000000082</v>
      </c>
      <c r="L408" s="9">
        <f t="shared" si="341"/>
        <v>41.78</v>
      </c>
      <c r="M408" s="9">
        <f t="shared" si="341"/>
        <v>67.281500180191955</v>
      </c>
      <c r="N408" s="9">
        <f t="shared" si="341"/>
        <v>0</v>
      </c>
      <c r="O408" s="9">
        <f t="shared" si="341"/>
        <v>-24.905220779220773</v>
      </c>
      <c r="P408" s="9">
        <f t="shared" si="341"/>
        <v>0</v>
      </c>
      <c r="Q408" s="9">
        <f t="shared" si="341"/>
        <v>-40.70319587628866</v>
      </c>
      <c r="R408" s="9">
        <f t="shared" si="341"/>
        <v>0</v>
      </c>
      <c r="S408" s="9">
        <f t="shared" si="341"/>
        <v>0</v>
      </c>
      <c r="T408" s="9">
        <f t="shared" si="341"/>
        <v>0</v>
      </c>
      <c r="U408" s="9">
        <f t="shared" si="341"/>
        <v>0</v>
      </c>
      <c r="V408" s="9">
        <f t="shared" si="341"/>
        <v>11.248461538461584</v>
      </c>
    </row>
    <row r="409" spans="1:22" x14ac:dyDescent="0.3">
      <c r="A409" s="23"/>
      <c r="B409" s="24" t="s">
        <v>27</v>
      </c>
      <c r="C409" s="25">
        <f>AVERAGE(C407:G407)</f>
        <v>393.45143249064444</v>
      </c>
      <c r="D409" s="25"/>
      <c r="E409" s="25"/>
      <c r="F409" s="25"/>
      <c r="G409" s="25"/>
      <c r="H409" s="25">
        <f t="shared" ref="H409" si="342">AVERAGE(H407:L407)</f>
        <v>285.52068014012673</v>
      </c>
      <c r="I409" s="25"/>
      <c r="J409" s="25"/>
      <c r="K409" s="25"/>
      <c r="L409" s="25"/>
      <c r="M409" s="25">
        <f t="shared" ref="M409" si="343">AVERAGE(M407:Q407)</f>
        <v>61.483575572519079</v>
      </c>
      <c r="N409" s="25"/>
      <c r="O409" s="25"/>
      <c r="P409" s="25"/>
      <c r="Q409" s="25"/>
      <c r="R409" s="25">
        <f t="shared" ref="R409" si="344">AVERAGE(R407:V407)</f>
        <v>54.314</v>
      </c>
      <c r="S409" s="25"/>
      <c r="T409" s="25"/>
      <c r="U409" s="25"/>
      <c r="V409" s="25"/>
    </row>
    <row r="410" spans="1:22" x14ac:dyDescent="0.3">
      <c r="A410" s="10">
        <v>43808</v>
      </c>
      <c r="C410" s="11" t="s">
        <v>15</v>
      </c>
      <c r="D410" s="12" t="s">
        <v>16</v>
      </c>
      <c r="E410" s="11" t="s">
        <v>17</v>
      </c>
      <c r="F410" s="11" t="s">
        <v>18</v>
      </c>
      <c r="G410" s="12" t="s">
        <v>19</v>
      </c>
      <c r="H410" s="11" t="s">
        <v>15</v>
      </c>
      <c r="I410" s="12" t="s">
        <v>16</v>
      </c>
      <c r="J410" s="11" t="s">
        <v>17</v>
      </c>
      <c r="K410" s="11" t="s">
        <v>18</v>
      </c>
      <c r="L410" s="12" t="s">
        <v>19</v>
      </c>
      <c r="M410" s="11" t="s">
        <v>15</v>
      </c>
      <c r="N410" s="12" t="s">
        <v>16</v>
      </c>
      <c r="O410" s="11" t="s">
        <v>17</v>
      </c>
      <c r="P410" s="11" t="s">
        <v>18</v>
      </c>
      <c r="Q410" s="12" t="s">
        <v>19</v>
      </c>
      <c r="R410" s="11" t="s">
        <v>15</v>
      </c>
      <c r="S410" s="12" t="s">
        <v>16</v>
      </c>
      <c r="T410" s="11" t="s">
        <v>17</v>
      </c>
      <c r="U410" s="11" t="s">
        <v>18</v>
      </c>
      <c r="V410" s="12" t="s">
        <v>19</v>
      </c>
    </row>
    <row r="411" spans="1:22" x14ac:dyDescent="0.3">
      <c r="A411" s="13" t="s">
        <v>77</v>
      </c>
      <c r="B411" t="s">
        <v>21</v>
      </c>
      <c r="C411" s="14">
        <v>10</v>
      </c>
      <c r="D411" s="14">
        <v>8</v>
      </c>
      <c r="E411" s="14">
        <v>9</v>
      </c>
      <c r="F411" s="14"/>
      <c r="G411" s="15">
        <v>12</v>
      </c>
      <c r="H411" s="15">
        <v>0</v>
      </c>
      <c r="I411" s="15">
        <v>13</v>
      </c>
      <c r="J411" s="15">
        <v>10</v>
      </c>
      <c r="K411" s="15">
        <v>12</v>
      </c>
      <c r="L411" s="15">
        <v>10</v>
      </c>
      <c r="M411" s="14">
        <v>11</v>
      </c>
      <c r="N411" s="14">
        <v>0</v>
      </c>
      <c r="O411" s="14">
        <v>0</v>
      </c>
      <c r="P411" s="14">
        <v>0</v>
      </c>
      <c r="Q411" s="14">
        <v>0</v>
      </c>
      <c r="R411" s="14">
        <v>0</v>
      </c>
      <c r="S411" s="14">
        <v>0</v>
      </c>
      <c r="T411" s="15">
        <v>0</v>
      </c>
      <c r="U411" s="14">
        <v>0</v>
      </c>
      <c r="V411" s="14">
        <v>10</v>
      </c>
    </row>
    <row r="412" spans="1:22" x14ac:dyDescent="0.3">
      <c r="A412" s="26" t="s">
        <v>22</v>
      </c>
      <c r="B412" t="s">
        <v>23</v>
      </c>
      <c r="C412" s="14">
        <v>13</v>
      </c>
      <c r="D412" s="14">
        <v>12</v>
      </c>
      <c r="E412" s="14">
        <v>11</v>
      </c>
      <c r="F412" s="14"/>
      <c r="G412" s="15">
        <v>18</v>
      </c>
      <c r="H412" s="15">
        <v>0</v>
      </c>
      <c r="I412" s="15">
        <v>16</v>
      </c>
      <c r="J412" s="15">
        <v>16</v>
      </c>
      <c r="K412" s="15">
        <v>17</v>
      </c>
      <c r="L412" s="15">
        <v>13</v>
      </c>
      <c r="M412" s="14">
        <v>12</v>
      </c>
      <c r="N412" s="14">
        <v>0</v>
      </c>
      <c r="O412" s="14">
        <v>0</v>
      </c>
      <c r="P412" s="14">
        <v>0</v>
      </c>
      <c r="Q412" s="14">
        <v>0</v>
      </c>
      <c r="R412" s="14">
        <v>0</v>
      </c>
      <c r="S412" s="14">
        <v>0</v>
      </c>
      <c r="T412" s="15">
        <v>0</v>
      </c>
      <c r="U412" s="14">
        <v>0</v>
      </c>
      <c r="V412" s="14">
        <v>14</v>
      </c>
    </row>
    <row r="413" spans="1:22" x14ac:dyDescent="0.3">
      <c r="A413" s="13"/>
      <c r="B413" t="s">
        <v>24</v>
      </c>
      <c r="C413" s="14">
        <v>8.1999999999999993</v>
      </c>
      <c r="D413" s="14">
        <v>6.5</v>
      </c>
      <c r="E413" s="14">
        <v>8</v>
      </c>
      <c r="F413" s="14"/>
      <c r="G413" s="15">
        <v>8</v>
      </c>
      <c r="H413" s="15">
        <v>0</v>
      </c>
      <c r="I413" s="15">
        <v>8</v>
      </c>
      <c r="J413" s="15">
        <v>6</v>
      </c>
      <c r="K413" s="15">
        <v>6.5</v>
      </c>
      <c r="L413" s="15">
        <v>5.2</v>
      </c>
      <c r="M413" s="14">
        <v>7</v>
      </c>
      <c r="N413" s="14">
        <v>0</v>
      </c>
      <c r="O413" s="14">
        <v>0</v>
      </c>
      <c r="P413" s="14">
        <v>0</v>
      </c>
      <c r="Q413" s="14">
        <v>0</v>
      </c>
      <c r="R413" s="14">
        <v>0</v>
      </c>
      <c r="S413" s="14">
        <v>0</v>
      </c>
      <c r="T413" s="15">
        <v>0</v>
      </c>
      <c r="U413" s="14">
        <v>0</v>
      </c>
      <c r="V413" s="14">
        <v>6</v>
      </c>
    </row>
    <row r="414" spans="1:22" x14ac:dyDescent="0.3">
      <c r="A414" s="13"/>
      <c r="B414" s="17" t="s">
        <v>25</v>
      </c>
      <c r="C414" s="18">
        <f t="shared" ref="C414:G414" si="345">3*4.178*C411*C412*C413/(C411+C412+C413)</f>
        <v>428.24499999999989</v>
      </c>
      <c r="D414" s="18">
        <f t="shared" si="345"/>
        <v>295.14022641509433</v>
      </c>
      <c r="E414" s="18">
        <f t="shared" si="345"/>
        <v>354.53314285714276</v>
      </c>
      <c r="F414" s="18"/>
      <c r="G414" s="18">
        <f t="shared" si="345"/>
        <v>569.96715789473672</v>
      </c>
      <c r="H414" s="19">
        <v>0</v>
      </c>
      <c r="I414" s="19">
        <f t="shared" ref="I414:M414" si="346">3*4.178*I411*I412*I413/(I411+I412+I413)</f>
        <v>563.69124324324321</v>
      </c>
      <c r="J414" s="19">
        <f t="shared" si="346"/>
        <v>376.02</v>
      </c>
      <c r="K414" s="19">
        <f t="shared" si="346"/>
        <v>468.17138028169012</v>
      </c>
      <c r="L414" s="19">
        <f t="shared" si="346"/>
        <v>300.46042553191489</v>
      </c>
      <c r="M414" s="20">
        <f t="shared" si="346"/>
        <v>386.04719999999998</v>
      </c>
      <c r="N414" s="20">
        <v>0</v>
      </c>
      <c r="O414" s="20">
        <v>0</v>
      </c>
      <c r="P414" s="20">
        <v>0</v>
      </c>
      <c r="Q414" s="20">
        <v>0</v>
      </c>
      <c r="R414" s="21">
        <v>0</v>
      </c>
      <c r="S414" s="21">
        <v>0</v>
      </c>
      <c r="T414" s="21">
        <v>0</v>
      </c>
      <c r="U414" s="21">
        <v>0</v>
      </c>
      <c r="V414" s="21">
        <f t="shared" ref="V414" si="347">3*4.178*V411*V412*V413/(V411+V412+V413)</f>
        <v>350.95199999999994</v>
      </c>
    </row>
    <row r="415" spans="1:22" x14ac:dyDescent="0.3">
      <c r="A415" s="13"/>
      <c r="B415" t="s">
        <v>26</v>
      </c>
      <c r="C415" s="9">
        <f>C414-C407</f>
        <v>27.156999999999925</v>
      </c>
      <c r="D415" s="9">
        <f t="shared" ref="D415:V415" si="348">D414-D407</f>
        <v>53.860726415094348</v>
      </c>
      <c r="E415" s="9">
        <f t="shared" si="348"/>
        <v>57.573758241758185</v>
      </c>
      <c r="F415" s="9"/>
      <c r="G415" s="9">
        <f t="shared" si="348"/>
        <v>87.408157894736746</v>
      </c>
      <c r="H415" s="9">
        <f t="shared" si="348"/>
        <v>0</v>
      </c>
      <c r="I415" s="9">
        <f t="shared" si="348"/>
        <v>117.95324932227055</v>
      </c>
      <c r="J415" s="9">
        <f t="shared" si="348"/>
        <v>60.545593220339015</v>
      </c>
      <c r="K415" s="9">
        <f t="shared" si="348"/>
        <v>73.350380281690093</v>
      </c>
      <c r="L415" s="9">
        <f t="shared" si="348"/>
        <v>28.8904255319149</v>
      </c>
      <c r="M415" s="9">
        <f t="shared" si="348"/>
        <v>78.629322137404586</v>
      </c>
      <c r="N415" s="9">
        <f t="shared" si="348"/>
        <v>0</v>
      </c>
      <c r="O415" s="9">
        <f t="shared" si="348"/>
        <v>0</v>
      </c>
      <c r="P415" s="9">
        <f t="shared" si="348"/>
        <v>0</v>
      </c>
      <c r="Q415" s="9">
        <f t="shared" si="348"/>
        <v>0</v>
      </c>
      <c r="R415" s="9">
        <f t="shared" si="348"/>
        <v>0</v>
      </c>
      <c r="S415" s="9">
        <f t="shared" si="348"/>
        <v>0</v>
      </c>
      <c r="T415" s="9">
        <f t="shared" si="348"/>
        <v>0</v>
      </c>
      <c r="U415" s="9">
        <f t="shared" si="348"/>
        <v>0</v>
      </c>
      <c r="V415" s="9">
        <f t="shared" si="348"/>
        <v>79.381999999999948</v>
      </c>
    </row>
    <row r="416" spans="1:22" x14ac:dyDescent="0.3">
      <c r="A416" s="23"/>
      <c r="B416" s="24" t="s">
        <v>27</v>
      </c>
      <c r="C416" s="25">
        <f>AVERAGE(C414:G414)</f>
        <v>411.9713817917434</v>
      </c>
      <c r="D416" s="25"/>
      <c r="E416" s="25"/>
      <c r="F416" s="25"/>
      <c r="G416" s="25"/>
      <c r="H416" s="25">
        <f t="shared" ref="H416" si="349">AVERAGE(H414:L414)</f>
        <v>341.66860981136961</v>
      </c>
      <c r="I416" s="25"/>
      <c r="J416" s="25"/>
      <c r="K416" s="25"/>
      <c r="L416" s="25"/>
      <c r="M416" s="25">
        <f t="shared" ref="M416" si="350">AVERAGE(M414:Q414)</f>
        <v>77.209440000000001</v>
      </c>
      <c r="N416" s="25"/>
      <c r="O416" s="25"/>
      <c r="P416" s="25"/>
      <c r="Q416" s="25"/>
      <c r="R416" s="25">
        <f t="shared" ref="R416" si="351">AVERAGE(R414:V414)</f>
        <v>70.190399999999983</v>
      </c>
      <c r="S416" s="25"/>
      <c r="T416" s="25"/>
      <c r="U416" s="25"/>
      <c r="V416" s="25"/>
    </row>
    <row r="417" spans="1:22" x14ac:dyDescent="0.3">
      <c r="A417" s="10">
        <v>43811</v>
      </c>
      <c r="C417" s="11" t="s">
        <v>15</v>
      </c>
      <c r="D417" s="12" t="s">
        <v>16</v>
      </c>
      <c r="E417" s="11" t="s">
        <v>17</v>
      </c>
      <c r="F417" s="11" t="s">
        <v>18</v>
      </c>
      <c r="G417" s="12" t="s">
        <v>19</v>
      </c>
      <c r="H417" s="11" t="s">
        <v>15</v>
      </c>
      <c r="I417" s="12" t="s">
        <v>16</v>
      </c>
      <c r="J417" s="11" t="s">
        <v>17</v>
      </c>
      <c r="K417" s="11" t="s">
        <v>18</v>
      </c>
      <c r="L417" s="12" t="s">
        <v>19</v>
      </c>
      <c r="M417" s="11" t="s">
        <v>15</v>
      </c>
      <c r="N417" s="12" t="s">
        <v>16</v>
      </c>
      <c r="O417" s="11" t="s">
        <v>17</v>
      </c>
      <c r="P417" s="11" t="s">
        <v>18</v>
      </c>
      <c r="Q417" s="12" t="s">
        <v>19</v>
      </c>
      <c r="R417" s="11" t="s">
        <v>15</v>
      </c>
      <c r="S417" s="12" t="s">
        <v>16</v>
      </c>
      <c r="T417" s="11" t="s">
        <v>17</v>
      </c>
      <c r="U417" s="11" t="s">
        <v>18</v>
      </c>
      <c r="V417" s="12" t="s">
        <v>19</v>
      </c>
    </row>
    <row r="418" spans="1:22" x14ac:dyDescent="0.3">
      <c r="A418" s="13" t="s">
        <v>78</v>
      </c>
      <c r="B418" t="s">
        <v>21</v>
      </c>
      <c r="C418" s="14">
        <v>12</v>
      </c>
      <c r="D418" s="14">
        <v>9</v>
      </c>
      <c r="E418" s="14">
        <v>10</v>
      </c>
      <c r="F418" s="14"/>
      <c r="G418" s="15"/>
      <c r="H418" s="15">
        <v>0</v>
      </c>
      <c r="I418" s="15"/>
      <c r="J418" s="15">
        <v>11</v>
      </c>
      <c r="K418" s="15">
        <v>13</v>
      </c>
      <c r="L418" s="15">
        <v>11</v>
      </c>
      <c r="M418" s="14">
        <v>12</v>
      </c>
      <c r="N418" s="14">
        <v>0</v>
      </c>
      <c r="O418" s="14">
        <v>0</v>
      </c>
      <c r="P418" s="14">
        <v>0</v>
      </c>
      <c r="Q418" s="14">
        <v>0</v>
      </c>
      <c r="R418" s="14">
        <v>0</v>
      </c>
      <c r="S418" s="14">
        <v>0</v>
      </c>
      <c r="T418" s="15">
        <v>0</v>
      </c>
      <c r="U418" s="14">
        <v>0</v>
      </c>
      <c r="V418" s="14">
        <v>11</v>
      </c>
    </row>
    <row r="419" spans="1:22" x14ac:dyDescent="0.3">
      <c r="A419" s="26" t="s">
        <v>22</v>
      </c>
      <c r="B419" t="s">
        <v>23</v>
      </c>
      <c r="C419" s="14">
        <v>14</v>
      </c>
      <c r="D419" s="14">
        <v>13</v>
      </c>
      <c r="E419" s="14">
        <v>12</v>
      </c>
      <c r="F419" s="14"/>
      <c r="G419" s="15"/>
      <c r="H419" s="15">
        <v>0</v>
      </c>
      <c r="I419" s="15"/>
      <c r="J419" s="15">
        <v>17</v>
      </c>
      <c r="K419" s="15">
        <v>17</v>
      </c>
      <c r="L419" s="15">
        <v>13</v>
      </c>
      <c r="M419" s="14">
        <v>14</v>
      </c>
      <c r="N419" s="14">
        <v>0</v>
      </c>
      <c r="O419" s="14">
        <v>0</v>
      </c>
      <c r="P419" s="14">
        <v>0</v>
      </c>
      <c r="Q419" s="14">
        <v>0</v>
      </c>
      <c r="R419" s="14">
        <v>0</v>
      </c>
      <c r="S419" s="14">
        <v>0</v>
      </c>
      <c r="T419" s="15">
        <v>0</v>
      </c>
      <c r="U419" s="14">
        <v>0</v>
      </c>
      <c r="V419" s="14">
        <v>14</v>
      </c>
    </row>
    <row r="420" spans="1:22" x14ac:dyDescent="0.3">
      <c r="A420" s="13"/>
      <c r="B420" t="s">
        <v>24</v>
      </c>
      <c r="C420" s="14">
        <v>8.6</v>
      </c>
      <c r="D420" s="14">
        <v>6.2</v>
      </c>
      <c r="E420" s="14">
        <v>8</v>
      </c>
      <c r="F420" s="14"/>
      <c r="G420" s="15"/>
      <c r="H420" s="15">
        <v>0</v>
      </c>
      <c r="I420" s="15"/>
      <c r="J420" s="15">
        <v>7</v>
      </c>
      <c r="K420" s="15">
        <v>7.5</v>
      </c>
      <c r="L420" s="15">
        <v>6</v>
      </c>
      <c r="M420" s="14">
        <v>7</v>
      </c>
      <c r="N420" s="14">
        <v>0</v>
      </c>
      <c r="O420" s="14">
        <v>0</v>
      </c>
      <c r="P420" s="14">
        <v>0</v>
      </c>
      <c r="Q420" s="14">
        <v>0</v>
      </c>
      <c r="R420" s="14">
        <v>0</v>
      </c>
      <c r="S420" s="14">
        <v>0</v>
      </c>
      <c r="T420" s="15">
        <v>0</v>
      </c>
      <c r="U420" s="14">
        <v>0</v>
      </c>
      <c r="V420" s="14">
        <v>7</v>
      </c>
    </row>
    <row r="421" spans="1:22" x14ac:dyDescent="0.3">
      <c r="A421" s="13"/>
      <c r="B421" s="17" t="s">
        <v>25</v>
      </c>
      <c r="C421" s="18">
        <f t="shared" ref="C421:E421" si="352">3*4.178*C418*C419*C420/(C418+C419+C420)</f>
        <v>523.38506358381494</v>
      </c>
      <c r="D421" s="18">
        <f t="shared" si="352"/>
        <v>322.41714893617024</v>
      </c>
      <c r="E421" s="18">
        <f t="shared" si="352"/>
        <v>401.08799999999997</v>
      </c>
      <c r="F421" s="18"/>
      <c r="G421" s="18"/>
      <c r="H421" s="19">
        <v>0</v>
      </c>
      <c r="I421" s="19"/>
      <c r="J421" s="19">
        <f t="shared" ref="J421:M421" si="353">3*4.178*J418*J419*J420/(J418+J419+J420)</f>
        <v>468.77159999999992</v>
      </c>
      <c r="K421" s="19">
        <f t="shared" si="353"/>
        <v>554.00279999999987</v>
      </c>
      <c r="L421" s="19">
        <f t="shared" si="353"/>
        <v>358.47239999999994</v>
      </c>
      <c r="M421" s="20">
        <f t="shared" si="353"/>
        <v>446.66618181818183</v>
      </c>
      <c r="N421" s="20">
        <v>0</v>
      </c>
      <c r="O421" s="20">
        <v>0</v>
      </c>
      <c r="P421" s="20">
        <v>0</v>
      </c>
      <c r="Q421" s="20">
        <v>0</v>
      </c>
      <c r="R421" s="21">
        <v>0</v>
      </c>
      <c r="S421" s="21">
        <v>0</v>
      </c>
      <c r="T421" s="21">
        <v>0</v>
      </c>
      <c r="U421" s="21">
        <v>0</v>
      </c>
      <c r="V421" s="21">
        <f t="shared" ref="V421" si="354">3*4.178*V418*V419*V420/(V418+V419+V420)</f>
        <v>422.23912499999994</v>
      </c>
    </row>
    <row r="422" spans="1:22" x14ac:dyDescent="0.3">
      <c r="A422" s="13"/>
      <c r="B422" t="s">
        <v>26</v>
      </c>
      <c r="C422" s="9">
        <f>C421-C414</f>
        <v>95.140063583815049</v>
      </c>
      <c r="D422" s="9">
        <f t="shared" ref="D422:E422" si="355">D421-D414</f>
        <v>27.276922521075903</v>
      </c>
      <c r="E422" s="9">
        <f t="shared" si="355"/>
        <v>46.554857142857202</v>
      </c>
      <c r="F422" s="9"/>
      <c r="G422" s="9"/>
      <c r="H422" s="9">
        <f t="shared" ref="H422:V422" si="356">H421-H414</f>
        <v>0</v>
      </c>
      <c r="I422" s="9"/>
      <c r="J422" s="9">
        <f t="shared" si="356"/>
        <v>92.751599999999939</v>
      </c>
      <c r="K422" s="9">
        <f t="shared" si="356"/>
        <v>85.831419718309746</v>
      </c>
      <c r="L422" s="9">
        <f t="shared" si="356"/>
        <v>58.011974468085043</v>
      </c>
      <c r="M422" s="9">
        <f t="shared" si="356"/>
        <v>60.618981818181851</v>
      </c>
      <c r="N422" s="9">
        <f t="shared" si="356"/>
        <v>0</v>
      </c>
      <c r="O422" s="9">
        <f t="shared" si="356"/>
        <v>0</v>
      </c>
      <c r="P422" s="9">
        <f t="shared" si="356"/>
        <v>0</v>
      </c>
      <c r="Q422" s="9">
        <f t="shared" si="356"/>
        <v>0</v>
      </c>
      <c r="R422" s="9">
        <f t="shared" si="356"/>
        <v>0</v>
      </c>
      <c r="S422" s="9">
        <f t="shared" si="356"/>
        <v>0</v>
      </c>
      <c r="T422" s="9">
        <f t="shared" si="356"/>
        <v>0</v>
      </c>
      <c r="U422" s="9">
        <f t="shared" si="356"/>
        <v>0</v>
      </c>
      <c r="V422" s="9">
        <f t="shared" si="356"/>
        <v>71.287125000000003</v>
      </c>
    </row>
    <row r="423" spans="1:22" x14ac:dyDescent="0.3">
      <c r="A423" s="23"/>
      <c r="B423" s="24" t="s">
        <v>27</v>
      </c>
      <c r="C423" s="25">
        <f>AVERAGE(C421:G421)</f>
        <v>415.63007083999508</v>
      </c>
      <c r="D423" s="25"/>
      <c r="E423" s="25"/>
      <c r="F423" s="25"/>
      <c r="G423" s="25"/>
      <c r="H423" s="25">
        <f t="shared" ref="H423" si="357">AVERAGE(H421:L421)</f>
        <v>345.31169999999992</v>
      </c>
      <c r="I423" s="25"/>
      <c r="J423" s="25"/>
      <c r="K423" s="25"/>
      <c r="L423" s="25"/>
      <c r="M423" s="25">
        <f t="shared" ref="M423" si="358">AVERAGE(M421:Q421)</f>
        <v>89.33323636363636</v>
      </c>
      <c r="N423" s="25"/>
      <c r="O423" s="25"/>
      <c r="P423" s="25"/>
      <c r="Q423" s="25"/>
      <c r="R423" s="25">
        <f t="shared" ref="R423" si="359">AVERAGE(R421:V421)</f>
        <v>84.447824999999995</v>
      </c>
      <c r="S423" s="25"/>
      <c r="T423" s="25"/>
      <c r="U423" s="25"/>
      <c r="V423" s="25"/>
    </row>
    <row r="424" spans="1:22" x14ac:dyDescent="0.3">
      <c r="A424" s="10">
        <v>43815</v>
      </c>
      <c r="C424" s="11" t="s">
        <v>15</v>
      </c>
      <c r="D424" s="12" t="s">
        <v>16</v>
      </c>
      <c r="E424" s="11" t="s">
        <v>17</v>
      </c>
      <c r="F424" s="11" t="s">
        <v>18</v>
      </c>
      <c r="G424" s="12" t="s">
        <v>19</v>
      </c>
      <c r="H424" s="11" t="s">
        <v>15</v>
      </c>
      <c r="I424" s="12" t="s">
        <v>16</v>
      </c>
      <c r="J424" s="11" t="s">
        <v>17</v>
      </c>
      <c r="K424" s="11" t="s">
        <v>18</v>
      </c>
      <c r="L424" s="12" t="s">
        <v>19</v>
      </c>
      <c r="M424" s="11" t="s">
        <v>15</v>
      </c>
      <c r="N424" s="12" t="s">
        <v>16</v>
      </c>
      <c r="O424" s="11" t="s">
        <v>17</v>
      </c>
      <c r="P424" s="11" t="s">
        <v>18</v>
      </c>
      <c r="Q424" s="12" t="s">
        <v>19</v>
      </c>
      <c r="R424" s="11" t="s">
        <v>15</v>
      </c>
      <c r="S424" s="12" t="s">
        <v>16</v>
      </c>
      <c r="T424" s="11" t="s">
        <v>17</v>
      </c>
      <c r="U424" s="11" t="s">
        <v>18</v>
      </c>
      <c r="V424" s="12" t="s">
        <v>19</v>
      </c>
    </row>
    <row r="425" spans="1:22" x14ac:dyDescent="0.3">
      <c r="A425" s="13" t="s">
        <v>79</v>
      </c>
      <c r="B425" t="s">
        <v>21</v>
      </c>
      <c r="C425" s="14"/>
      <c r="D425" s="14">
        <v>10</v>
      </c>
      <c r="E425" s="14">
        <v>11</v>
      </c>
      <c r="F425" s="14"/>
      <c r="G425" s="15"/>
      <c r="H425" s="15">
        <v>0</v>
      </c>
      <c r="I425" s="15"/>
      <c r="J425" s="15">
        <v>12</v>
      </c>
      <c r="K425" s="15"/>
      <c r="L425" s="15">
        <v>11</v>
      </c>
      <c r="M425" s="14">
        <v>12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5">
        <v>0</v>
      </c>
      <c r="U425" s="14">
        <v>0</v>
      </c>
      <c r="V425" s="14">
        <v>11</v>
      </c>
    </row>
    <row r="426" spans="1:22" x14ac:dyDescent="0.3">
      <c r="A426" s="26" t="s">
        <v>22</v>
      </c>
      <c r="B426" t="s">
        <v>23</v>
      </c>
      <c r="C426" s="14"/>
      <c r="D426" s="14">
        <v>13</v>
      </c>
      <c r="E426" s="14">
        <v>13</v>
      </c>
      <c r="F426" s="14"/>
      <c r="G426" s="15"/>
      <c r="H426" s="15">
        <v>0</v>
      </c>
      <c r="I426" s="15"/>
      <c r="J426" s="15">
        <v>17</v>
      </c>
      <c r="K426" s="15"/>
      <c r="L426" s="15">
        <v>14</v>
      </c>
      <c r="M426" s="14">
        <v>15</v>
      </c>
      <c r="N426" s="14">
        <v>0</v>
      </c>
      <c r="O426" s="14">
        <v>0</v>
      </c>
      <c r="P426" s="14">
        <v>0</v>
      </c>
      <c r="Q426" s="14">
        <v>0</v>
      </c>
      <c r="R426" s="14">
        <v>0</v>
      </c>
      <c r="S426" s="14">
        <v>0</v>
      </c>
      <c r="T426" s="15">
        <v>0</v>
      </c>
      <c r="U426" s="14">
        <v>0</v>
      </c>
      <c r="V426" s="14">
        <v>15</v>
      </c>
    </row>
    <row r="427" spans="1:22" x14ac:dyDescent="0.3">
      <c r="A427" s="13"/>
      <c r="B427" t="s">
        <v>24</v>
      </c>
      <c r="C427" s="14"/>
      <c r="D427" s="14">
        <v>7</v>
      </c>
      <c r="E427" s="14">
        <v>8</v>
      </c>
      <c r="F427" s="14"/>
      <c r="G427" s="15"/>
      <c r="H427" s="15">
        <v>0</v>
      </c>
      <c r="I427" s="15"/>
      <c r="J427" s="15">
        <v>8</v>
      </c>
      <c r="K427" s="15"/>
      <c r="L427" s="15">
        <v>6.5</v>
      </c>
      <c r="M427" s="14">
        <v>7.2</v>
      </c>
      <c r="N427" s="14">
        <v>0</v>
      </c>
      <c r="O427" s="14">
        <v>0</v>
      </c>
      <c r="P427" s="14">
        <v>0</v>
      </c>
      <c r="Q427" s="14">
        <v>0</v>
      </c>
      <c r="R427" s="14">
        <v>0</v>
      </c>
      <c r="S427" s="14">
        <v>0</v>
      </c>
      <c r="T427" s="15">
        <v>0</v>
      </c>
      <c r="U427" s="14">
        <v>0</v>
      </c>
      <c r="V427" s="14">
        <v>7.6</v>
      </c>
    </row>
    <row r="428" spans="1:22" x14ac:dyDescent="0.3">
      <c r="A428" s="13"/>
      <c r="B428" s="17" t="s">
        <v>25</v>
      </c>
      <c r="C428" s="18"/>
      <c r="D428" s="18">
        <f t="shared" ref="D428:E428" si="360">3*4.178*D425*D426*D427/(D425+D426+D427)</f>
        <v>380.19799999999998</v>
      </c>
      <c r="E428" s="18">
        <f t="shared" si="360"/>
        <v>448.09049999999996</v>
      </c>
      <c r="F428" s="18"/>
      <c r="G428" s="18"/>
      <c r="H428" s="19">
        <v>0</v>
      </c>
      <c r="I428" s="19"/>
      <c r="J428" s="19">
        <f t="shared" ref="J428:M428" si="361">3*4.178*J425*J426*J427/(J425+J426+J427)</f>
        <v>552.85102702702693</v>
      </c>
      <c r="K428" s="19"/>
      <c r="L428" s="19">
        <f t="shared" si="361"/>
        <v>398.30266666666665</v>
      </c>
      <c r="M428" s="20">
        <f t="shared" si="361"/>
        <v>474.97263157894736</v>
      </c>
      <c r="N428" s="20">
        <v>0</v>
      </c>
      <c r="O428" s="20">
        <v>0</v>
      </c>
      <c r="P428" s="20">
        <v>0</v>
      </c>
      <c r="Q428" s="20">
        <v>0</v>
      </c>
      <c r="R428" s="21">
        <v>0</v>
      </c>
      <c r="S428" s="21">
        <v>0</v>
      </c>
      <c r="T428" s="21">
        <v>0</v>
      </c>
      <c r="U428" s="21">
        <v>0</v>
      </c>
      <c r="V428" s="21">
        <f t="shared" ref="V428" si="362">3*4.178*V425*V426*V427/(V425+V426+V427)</f>
        <v>467.78678571428571</v>
      </c>
    </row>
    <row r="429" spans="1:22" x14ac:dyDescent="0.3">
      <c r="A429" s="13"/>
      <c r="B429" t="s">
        <v>26</v>
      </c>
      <c r="C429" s="9"/>
      <c r="D429" s="9">
        <f t="shared" ref="D429:E429" si="363">D428-D421</f>
        <v>57.780851063829743</v>
      </c>
      <c r="E429" s="9">
        <f t="shared" si="363"/>
        <v>47.002499999999998</v>
      </c>
      <c r="F429" s="9"/>
      <c r="G429" s="9"/>
      <c r="H429" s="9">
        <f t="shared" ref="H429" si="364">H428-H421</f>
        <v>0</v>
      </c>
      <c r="I429" s="9"/>
      <c r="J429" s="9">
        <f t="shared" ref="J429:V429" si="365">J428-J421</f>
        <v>84.079427027027009</v>
      </c>
      <c r="K429" s="9"/>
      <c r="L429" s="9">
        <f t="shared" si="365"/>
        <v>39.830266666666716</v>
      </c>
      <c r="M429" s="9">
        <f t="shared" si="365"/>
        <v>28.306449760765531</v>
      </c>
      <c r="N429" s="9">
        <f t="shared" si="365"/>
        <v>0</v>
      </c>
      <c r="O429" s="9">
        <f t="shared" si="365"/>
        <v>0</v>
      </c>
      <c r="P429" s="9">
        <f t="shared" si="365"/>
        <v>0</v>
      </c>
      <c r="Q429" s="9">
        <f t="shared" si="365"/>
        <v>0</v>
      </c>
      <c r="R429" s="9">
        <f t="shared" si="365"/>
        <v>0</v>
      </c>
      <c r="S429" s="9">
        <f t="shared" si="365"/>
        <v>0</v>
      </c>
      <c r="T429" s="9">
        <f t="shared" si="365"/>
        <v>0</v>
      </c>
      <c r="U429" s="9">
        <f t="shared" si="365"/>
        <v>0</v>
      </c>
      <c r="V429" s="9">
        <f t="shared" si="365"/>
        <v>45.547660714285769</v>
      </c>
    </row>
    <row r="430" spans="1:22" x14ac:dyDescent="0.3">
      <c r="A430" s="23"/>
      <c r="B430" s="24" t="s">
        <v>27</v>
      </c>
      <c r="C430" s="25">
        <f>AVERAGE(C428:G428)</f>
        <v>414.14424999999994</v>
      </c>
      <c r="D430" s="25"/>
      <c r="E430" s="25"/>
      <c r="F430" s="25"/>
      <c r="G430" s="25"/>
      <c r="H430" s="25">
        <f t="shared" ref="H430" si="366">AVERAGE(H428:L428)</f>
        <v>317.05123123123121</v>
      </c>
      <c r="I430" s="25"/>
      <c r="J430" s="25"/>
      <c r="K430" s="25"/>
      <c r="L430" s="25"/>
      <c r="M430" s="25">
        <f t="shared" ref="M430" si="367">AVERAGE(M428:Q428)</f>
        <v>94.994526315789471</v>
      </c>
      <c r="N430" s="25"/>
      <c r="O430" s="25"/>
      <c r="P430" s="25"/>
      <c r="Q430" s="25"/>
      <c r="R430" s="25">
        <f t="shared" ref="R430" si="368">AVERAGE(R428:V428)</f>
        <v>93.557357142857143</v>
      </c>
      <c r="S430" s="25"/>
      <c r="T430" s="25"/>
      <c r="U430" s="25"/>
      <c r="V430" s="25"/>
    </row>
    <row r="431" spans="1:22" x14ac:dyDescent="0.3">
      <c r="A431" s="10">
        <v>43818</v>
      </c>
      <c r="C431" s="11" t="s">
        <v>15</v>
      </c>
      <c r="D431" s="12" t="s">
        <v>16</v>
      </c>
      <c r="E431" s="11" t="s">
        <v>17</v>
      </c>
      <c r="F431" s="11" t="s">
        <v>18</v>
      </c>
      <c r="G431" s="12" t="s">
        <v>19</v>
      </c>
      <c r="H431" s="11" t="s">
        <v>15</v>
      </c>
      <c r="I431" s="12" t="s">
        <v>16</v>
      </c>
      <c r="J431" s="11" t="s">
        <v>17</v>
      </c>
      <c r="K431" s="11" t="s">
        <v>18</v>
      </c>
      <c r="L431" s="12" t="s">
        <v>19</v>
      </c>
      <c r="M431" s="11" t="s">
        <v>15</v>
      </c>
      <c r="N431" s="12" t="s">
        <v>16</v>
      </c>
      <c r="O431" s="11" t="s">
        <v>17</v>
      </c>
      <c r="P431" s="11" t="s">
        <v>18</v>
      </c>
      <c r="Q431" s="12" t="s">
        <v>19</v>
      </c>
      <c r="R431" s="11" t="s">
        <v>15</v>
      </c>
      <c r="S431" s="12" t="s">
        <v>16</v>
      </c>
      <c r="T431" s="11" t="s">
        <v>17</v>
      </c>
      <c r="U431" s="11" t="s">
        <v>18</v>
      </c>
      <c r="V431" s="12" t="s">
        <v>19</v>
      </c>
    </row>
    <row r="432" spans="1:22" x14ac:dyDescent="0.3">
      <c r="A432" s="13" t="s">
        <v>80</v>
      </c>
      <c r="B432" t="s">
        <v>21</v>
      </c>
      <c r="C432" s="14"/>
      <c r="D432" s="14">
        <v>11</v>
      </c>
      <c r="E432" s="14">
        <v>12</v>
      </c>
      <c r="F432" s="14"/>
      <c r="G432" s="15"/>
      <c r="H432" s="15">
        <v>0</v>
      </c>
      <c r="I432" s="15"/>
      <c r="J432" s="15"/>
      <c r="K432" s="15"/>
      <c r="L432" s="15">
        <v>12</v>
      </c>
      <c r="M432" s="14">
        <v>13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5">
        <v>0</v>
      </c>
      <c r="U432" s="14">
        <v>0</v>
      </c>
      <c r="V432" s="14">
        <v>12</v>
      </c>
    </row>
    <row r="433" spans="1:22" x14ac:dyDescent="0.3">
      <c r="A433" s="26" t="s">
        <v>22</v>
      </c>
      <c r="B433" t="s">
        <v>23</v>
      </c>
      <c r="C433" s="14"/>
      <c r="D433" s="14">
        <v>14</v>
      </c>
      <c r="E433" s="14">
        <v>16</v>
      </c>
      <c r="F433" s="14"/>
      <c r="G433" s="15"/>
      <c r="H433" s="15">
        <v>0</v>
      </c>
      <c r="I433" s="15"/>
      <c r="J433" s="15"/>
      <c r="K433" s="15"/>
      <c r="L433" s="15">
        <v>15</v>
      </c>
      <c r="M433" s="14">
        <v>16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5">
        <v>0</v>
      </c>
      <c r="U433" s="14">
        <v>0</v>
      </c>
      <c r="V433" s="14">
        <v>17</v>
      </c>
    </row>
    <row r="434" spans="1:22" x14ac:dyDescent="0.3">
      <c r="A434" s="13"/>
      <c r="B434" t="s">
        <v>24</v>
      </c>
      <c r="C434" s="14"/>
      <c r="D434" s="14">
        <v>8</v>
      </c>
      <c r="E434" s="14">
        <v>8.1999999999999993</v>
      </c>
      <c r="F434" s="14"/>
      <c r="G434" s="15"/>
      <c r="H434" s="15">
        <v>0</v>
      </c>
      <c r="I434" s="15"/>
      <c r="J434" s="15"/>
      <c r="K434" s="15"/>
      <c r="L434" s="15">
        <v>7</v>
      </c>
      <c r="M434" s="14">
        <v>8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5">
        <v>0</v>
      </c>
      <c r="U434" s="14">
        <v>0</v>
      </c>
      <c r="V434" s="14">
        <v>8</v>
      </c>
    </row>
    <row r="435" spans="1:22" x14ac:dyDescent="0.3">
      <c r="A435" s="13"/>
      <c r="B435" s="17" t="s">
        <v>25</v>
      </c>
      <c r="C435" s="18"/>
      <c r="D435" s="18">
        <f t="shared" ref="D435:E435" si="369">3*4.178*D432*D433*D434/(D432+D433+D434)</f>
        <v>467.93599999999998</v>
      </c>
      <c r="E435" s="18">
        <f t="shared" si="369"/>
        <v>545.12512707182316</v>
      </c>
      <c r="F435" s="18"/>
      <c r="G435" s="18"/>
      <c r="H435" s="19">
        <v>0</v>
      </c>
      <c r="I435" s="19"/>
      <c r="J435" s="19"/>
      <c r="K435" s="19"/>
      <c r="L435" s="19">
        <f t="shared" ref="L435:M435" si="370">3*4.178*L432*L433*L434/(L432+L433+L434)</f>
        <v>464.49529411764706</v>
      </c>
      <c r="M435" s="20">
        <f t="shared" si="370"/>
        <v>563.69124324324321</v>
      </c>
      <c r="N435" s="20">
        <v>0</v>
      </c>
      <c r="O435" s="20">
        <v>0</v>
      </c>
      <c r="P435" s="20">
        <v>0</v>
      </c>
      <c r="Q435" s="20">
        <v>0</v>
      </c>
      <c r="R435" s="21">
        <v>0</v>
      </c>
      <c r="S435" s="21">
        <v>0</v>
      </c>
      <c r="T435" s="21">
        <v>0</v>
      </c>
      <c r="U435" s="21">
        <v>0</v>
      </c>
      <c r="V435" s="21">
        <f t="shared" ref="V435" si="371">3*4.178*V432*V433*V434/(V432+V433+V434)</f>
        <v>552.85102702702693</v>
      </c>
    </row>
    <row r="436" spans="1:22" x14ac:dyDescent="0.3">
      <c r="A436" s="13"/>
      <c r="B436" t="s">
        <v>26</v>
      </c>
      <c r="C436" s="9"/>
      <c r="D436" s="9">
        <f t="shared" ref="D436:E436" si="372">D435-D428</f>
        <v>87.738</v>
      </c>
      <c r="E436" s="9">
        <f t="shared" si="372"/>
        <v>97.034627071823195</v>
      </c>
      <c r="F436" s="9"/>
      <c r="G436" s="9"/>
      <c r="H436" s="9">
        <f t="shared" ref="H436" si="373">H435-H428</f>
        <v>0</v>
      </c>
      <c r="I436" s="9"/>
      <c r="J436" s="9"/>
      <c r="K436" s="9"/>
      <c r="L436" s="9">
        <f t="shared" ref="L436:V436" si="374">L435-L428</f>
        <v>66.19262745098041</v>
      </c>
      <c r="M436" s="9">
        <f t="shared" si="374"/>
        <v>88.71861166429585</v>
      </c>
      <c r="N436" s="9">
        <f t="shared" si="374"/>
        <v>0</v>
      </c>
      <c r="O436" s="9">
        <f t="shared" si="374"/>
        <v>0</v>
      </c>
      <c r="P436" s="9">
        <f t="shared" si="374"/>
        <v>0</v>
      </c>
      <c r="Q436" s="9">
        <f t="shared" si="374"/>
        <v>0</v>
      </c>
      <c r="R436" s="9">
        <f t="shared" si="374"/>
        <v>0</v>
      </c>
      <c r="S436" s="9">
        <f t="shared" si="374"/>
        <v>0</v>
      </c>
      <c r="T436" s="9">
        <f t="shared" si="374"/>
        <v>0</v>
      </c>
      <c r="U436" s="9">
        <f t="shared" si="374"/>
        <v>0</v>
      </c>
      <c r="V436" s="9">
        <f t="shared" si="374"/>
        <v>85.064241312741217</v>
      </c>
    </row>
    <row r="437" spans="1:22" x14ac:dyDescent="0.3">
      <c r="A437" s="23"/>
      <c r="B437" s="24" t="s">
        <v>27</v>
      </c>
      <c r="C437" s="25">
        <f>AVERAGE(C435:G435)</f>
        <v>506.5305635359116</v>
      </c>
      <c r="D437" s="25"/>
      <c r="E437" s="25"/>
      <c r="F437" s="25"/>
      <c r="G437" s="25"/>
      <c r="H437" s="25">
        <f t="shared" ref="H437" si="375">AVERAGE(H435:L435)</f>
        <v>232.24764705882353</v>
      </c>
      <c r="I437" s="25"/>
      <c r="J437" s="25"/>
      <c r="K437" s="25"/>
      <c r="L437" s="25"/>
      <c r="M437" s="25">
        <f t="shared" ref="M437" si="376">AVERAGE(M435:Q435)</f>
        <v>112.73824864864864</v>
      </c>
      <c r="N437" s="25"/>
      <c r="O437" s="25"/>
      <c r="P437" s="25"/>
      <c r="Q437" s="25"/>
      <c r="R437" s="25">
        <f t="shared" ref="R437" si="377">AVERAGE(R435:V435)</f>
        <v>110.57020540540539</v>
      </c>
      <c r="S437" s="25"/>
      <c r="T437" s="25"/>
      <c r="U437" s="25"/>
      <c r="V437" s="25"/>
    </row>
    <row r="438" spans="1:22" x14ac:dyDescent="0.3">
      <c r="A438" s="10">
        <v>43825</v>
      </c>
      <c r="C438" s="11" t="s">
        <v>15</v>
      </c>
      <c r="D438" s="12" t="s">
        <v>16</v>
      </c>
      <c r="E438" s="11" t="s">
        <v>17</v>
      </c>
      <c r="F438" s="11" t="s">
        <v>18</v>
      </c>
      <c r="G438" s="12" t="s">
        <v>19</v>
      </c>
      <c r="H438" s="11" t="s">
        <v>15</v>
      </c>
      <c r="I438" s="12" t="s">
        <v>16</v>
      </c>
      <c r="J438" s="11" t="s">
        <v>17</v>
      </c>
      <c r="K438" s="11" t="s">
        <v>18</v>
      </c>
      <c r="L438" s="12" t="s">
        <v>19</v>
      </c>
      <c r="M438" s="11" t="s">
        <v>15</v>
      </c>
      <c r="N438" s="12" t="s">
        <v>16</v>
      </c>
      <c r="O438" s="11" t="s">
        <v>17</v>
      </c>
      <c r="P438" s="11" t="s">
        <v>18</v>
      </c>
      <c r="Q438" s="12" t="s">
        <v>19</v>
      </c>
      <c r="R438" s="11" t="s">
        <v>15</v>
      </c>
      <c r="S438" s="12" t="s">
        <v>16</v>
      </c>
      <c r="T438" s="11" t="s">
        <v>17</v>
      </c>
      <c r="U438" s="11" t="s">
        <v>18</v>
      </c>
      <c r="V438" s="12" t="s">
        <v>19</v>
      </c>
    </row>
    <row r="439" spans="1:22" x14ac:dyDescent="0.3">
      <c r="A439" s="13" t="s">
        <v>81</v>
      </c>
      <c r="B439" t="s">
        <v>21</v>
      </c>
      <c r="C439" s="14"/>
      <c r="D439" s="14">
        <v>12</v>
      </c>
      <c r="E439" s="14"/>
      <c r="F439" s="14"/>
      <c r="G439" s="15"/>
      <c r="H439" s="15">
        <v>0</v>
      </c>
      <c r="I439" s="15"/>
      <c r="J439" s="15"/>
      <c r="K439" s="15"/>
      <c r="L439" s="15">
        <v>12</v>
      </c>
      <c r="M439" s="14"/>
      <c r="N439" s="14">
        <v>0</v>
      </c>
      <c r="O439" s="14">
        <v>0</v>
      </c>
      <c r="P439" s="14">
        <v>0</v>
      </c>
      <c r="Q439" s="14">
        <v>0</v>
      </c>
      <c r="R439" s="14">
        <v>0</v>
      </c>
      <c r="S439" s="14">
        <v>0</v>
      </c>
      <c r="T439" s="15">
        <v>0</v>
      </c>
      <c r="U439" s="14">
        <v>0</v>
      </c>
      <c r="V439" s="14"/>
    </row>
    <row r="440" spans="1:22" x14ac:dyDescent="0.3">
      <c r="A440" s="26" t="s">
        <v>22</v>
      </c>
      <c r="B440" t="s">
        <v>23</v>
      </c>
      <c r="C440" s="14"/>
      <c r="D440" s="14">
        <v>16</v>
      </c>
      <c r="E440" s="14"/>
      <c r="F440" s="14"/>
      <c r="G440" s="15"/>
      <c r="H440" s="15">
        <v>0</v>
      </c>
      <c r="I440" s="15"/>
      <c r="J440" s="15"/>
      <c r="K440" s="15"/>
      <c r="L440" s="15">
        <v>18</v>
      </c>
      <c r="M440" s="14"/>
      <c r="N440" s="14">
        <v>0</v>
      </c>
      <c r="O440" s="14">
        <v>0</v>
      </c>
      <c r="P440" s="14">
        <v>0</v>
      </c>
      <c r="Q440" s="14">
        <v>0</v>
      </c>
      <c r="R440" s="14">
        <v>0</v>
      </c>
      <c r="S440" s="14">
        <v>0</v>
      </c>
      <c r="T440" s="15">
        <v>0</v>
      </c>
      <c r="U440" s="14">
        <v>0</v>
      </c>
      <c r="V440" s="14"/>
    </row>
    <row r="441" spans="1:22" x14ac:dyDescent="0.3">
      <c r="A441" s="13"/>
      <c r="B441" t="s">
        <v>24</v>
      </c>
      <c r="C441" s="14"/>
      <c r="D441" s="14">
        <v>8</v>
      </c>
      <c r="E441" s="14"/>
      <c r="F441" s="14"/>
      <c r="G441" s="15"/>
      <c r="H441" s="15">
        <v>0</v>
      </c>
      <c r="I441" s="15"/>
      <c r="J441" s="15"/>
      <c r="K441" s="15"/>
      <c r="L441" s="15">
        <v>8</v>
      </c>
      <c r="M441" s="14"/>
      <c r="N441" s="14">
        <v>0</v>
      </c>
      <c r="O441" s="14">
        <v>0</v>
      </c>
      <c r="P441" s="14">
        <v>0</v>
      </c>
      <c r="Q441" s="14">
        <v>0</v>
      </c>
      <c r="R441" s="14">
        <v>0</v>
      </c>
      <c r="S441" s="14">
        <v>0</v>
      </c>
      <c r="T441" s="15">
        <v>0</v>
      </c>
      <c r="U441" s="14">
        <v>0</v>
      </c>
      <c r="V441" s="14"/>
    </row>
    <row r="442" spans="1:22" x14ac:dyDescent="0.3">
      <c r="A442" s="13"/>
      <c r="B442" s="17" t="s">
        <v>25</v>
      </c>
      <c r="C442" s="18"/>
      <c r="D442" s="18">
        <f t="shared" ref="D442" si="378">3*4.178*D439*D440*D441/(D439+D440+D441)</f>
        <v>534.78399999999999</v>
      </c>
      <c r="E442" s="18"/>
      <c r="F442" s="18"/>
      <c r="G442" s="18"/>
      <c r="H442" s="19">
        <v>0</v>
      </c>
      <c r="I442" s="19"/>
      <c r="J442" s="19"/>
      <c r="K442" s="19"/>
      <c r="L442" s="19">
        <f t="shared" ref="L442" si="379">3*4.178*L439*L440*L441/(L439+L440+L441)</f>
        <v>569.96715789473672</v>
      </c>
      <c r="M442" s="20"/>
      <c r="N442" s="20">
        <v>0</v>
      </c>
      <c r="O442" s="20">
        <v>0</v>
      </c>
      <c r="P442" s="20">
        <v>0</v>
      </c>
      <c r="Q442" s="20">
        <v>0</v>
      </c>
      <c r="R442" s="21">
        <v>0</v>
      </c>
      <c r="S442" s="21">
        <v>0</v>
      </c>
      <c r="T442" s="21">
        <v>0</v>
      </c>
      <c r="U442" s="21">
        <v>0</v>
      </c>
      <c r="V442" s="21"/>
    </row>
    <row r="443" spans="1:22" x14ac:dyDescent="0.3">
      <c r="A443" s="13"/>
      <c r="B443" t="s">
        <v>26</v>
      </c>
      <c r="C443" s="9"/>
      <c r="D443" s="9">
        <f t="shared" ref="D443" si="380">D442-D435</f>
        <v>66.848000000000013</v>
      </c>
      <c r="E443" s="9"/>
      <c r="F443" s="9"/>
      <c r="G443" s="9"/>
      <c r="H443" s="9">
        <f t="shared" ref="H443" si="381">H442-H435</f>
        <v>0</v>
      </c>
      <c r="I443" s="9"/>
      <c r="J443" s="9"/>
      <c r="K443" s="9"/>
      <c r="L443" s="9">
        <f t="shared" ref="L443:U443" si="382">L442-L435</f>
        <v>105.47186377708965</v>
      </c>
      <c r="M443" s="9"/>
      <c r="N443" s="9">
        <f t="shared" si="382"/>
        <v>0</v>
      </c>
      <c r="O443" s="9">
        <f t="shared" si="382"/>
        <v>0</v>
      </c>
      <c r="P443" s="9">
        <f t="shared" si="382"/>
        <v>0</v>
      </c>
      <c r="Q443" s="9">
        <f t="shared" si="382"/>
        <v>0</v>
      </c>
      <c r="R443" s="9">
        <f t="shared" si="382"/>
        <v>0</v>
      </c>
      <c r="S443" s="9">
        <f t="shared" si="382"/>
        <v>0</v>
      </c>
      <c r="T443" s="9">
        <f t="shared" si="382"/>
        <v>0</v>
      </c>
      <c r="U443" s="9">
        <f t="shared" si="382"/>
        <v>0</v>
      </c>
      <c r="V443" s="9"/>
    </row>
    <row r="444" spans="1:22" x14ac:dyDescent="0.3">
      <c r="A444" s="23"/>
      <c r="B444" s="24" t="s">
        <v>27</v>
      </c>
      <c r="C444" s="25">
        <f>AVERAGE(C442:G442)</f>
        <v>534.78399999999999</v>
      </c>
      <c r="D444" s="25"/>
      <c r="E444" s="25"/>
      <c r="F444" s="25"/>
      <c r="G444" s="25"/>
      <c r="H444" s="25">
        <f t="shared" ref="H444" si="383">AVERAGE(H442:L442)</f>
        <v>284.98357894736836</v>
      </c>
      <c r="I444" s="25"/>
      <c r="J444" s="25"/>
      <c r="K444" s="25"/>
      <c r="L444" s="25"/>
      <c r="M444" s="25">
        <f t="shared" ref="M444" si="384">AVERAGE(M442:Q442)</f>
        <v>0</v>
      </c>
      <c r="N444" s="25"/>
      <c r="O444" s="25"/>
      <c r="P444" s="25"/>
      <c r="Q444" s="25"/>
      <c r="R444" s="25">
        <f t="shared" ref="R444" si="385">AVERAGE(R442:V442)</f>
        <v>0</v>
      </c>
      <c r="S444" s="25"/>
      <c r="T444" s="25"/>
      <c r="U444" s="25"/>
      <c r="V444" s="25"/>
    </row>
    <row r="445" spans="1:22" x14ac:dyDescent="0.3">
      <c r="A445" s="10">
        <v>43832</v>
      </c>
      <c r="C445" s="11" t="s">
        <v>15</v>
      </c>
      <c r="D445" s="12" t="s">
        <v>16</v>
      </c>
      <c r="E445" s="11" t="s">
        <v>17</v>
      </c>
      <c r="F445" s="11" t="s">
        <v>18</v>
      </c>
      <c r="G445" s="12" t="s">
        <v>19</v>
      </c>
      <c r="H445" s="11" t="s">
        <v>15</v>
      </c>
      <c r="I445" s="12" t="s">
        <v>16</v>
      </c>
      <c r="J445" s="11" t="s">
        <v>17</v>
      </c>
      <c r="K445" s="11" t="s">
        <v>18</v>
      </c>
      <c r="L445" s="12" t="s">
        <v>19</v>
      </c>
      <c r="M445" s="11" t="s">
        <v>15</v>
      </c>
      <c r="N445" s="12" t="s">
        <v>16</v>
      </c>
      <c r="O445" s="11" t="s">
        <v>17</v>
      </c>
      <c r="P445" s="11" t="s">
        <v>18</v>
      </c>
      <c r="Q445" s="12" t="s">
        <v>19</v>
      </c>
      <c r="R445" s="11" t="s">
        <v>15</v>
      </c>
      <c r="S445" s="12" t="s">
        <v>16</v>
      </c>
      <c r="T445" s="11" t="s">
        <v>17</v>
      </c>
      <c r="U445" s="11" t="s">
        <v>18</v>
      </c>
      <c r="V445" s="12" t="s">
        <v>19</v>
      </c>
    </row>
    <row r="446" spans="1:22" x14ac:dyDescent="0.3">
      <c r="A446" s="13" t="s">
        <v>82</v>
      </c>
      <c r="B446" t="s">
        <v>21</v>
      </c>
      <c r="C446" s="14"/>
      <c r="D446" s="14"/>
      <c r="E446" s="14"/>
      <c r="F446" s="14"/>
      <c r="G446" s="15"/>
      <c r="H446" s="15">
        <v>0</v>
      </c>
      <c r="I446" s="15"/>
      <c r="J446" s="15"/>
      <c r="K446" s="15"/>
      <c r="L446" s="15"/>
      <c r="M446" s="14"/>
      <c r="N446" s="14">
        <v>0</v>
      </c>
      <c r="O446" s="14">
        <v>0</v>
      </c>
      <c r="P446" s="14">
        <v>0</v>
      </c>
      <c r="Q446" s="14">
        <v>0</v>
      </c>
      <c r="R446" s="14">
        <v>0</v>
      </c>
      <c r="S446" s="14">
        <v>0</v>
      </c>
      <c r="T446" s="15">
        <v>0</v>
      </c>
      <c r="U446" s="14">
        <v>0</v>
      </c>
      <c r="V446" s="14"/>
    </row>
    <row r="447" spans="1:22" x14ac:dyDescent="0.3">
      <c r="A447" s="26" t="s">
        <v>22</v>
      </c>
      <c r="B447" t="s">
        <v>23</v>
      </c>
      <c r="C447" s="14"/>
      <c r="D447" s="14"/>
      <c r="E447" s="14"/>
      <c r="F447" s="14"/>
      <c r="G447" s="15"/>
      <c r="H447" s="15">
        <v>0</v>
      </c>
      <c r="I447" s="15"/>
      <c r="J447" s="15"/>
      <c r="K447" s="15"/>
      <c r="L447" s="15"/>
      <c r="M447" s="14"/>
      <c r="N447" s="14">
        <v>0</v>
      </c>
      <c r="O447" s="14">
        <v>0</v>
      </c>
      <c r="P447" s="14">
        <v>0</v>
      </c>
      <c r="Q447" s="14">
        <v>0</v>
      </c>
      <c r="R447" s="14">
        <v>0</v>
      </c>
      <c r="S447" s="14">
        <v>0</v>
      </c>
      <c r="T447" s="15">
        <v>0</v>
      </c>
      <c r="U447" s="14">
        <v>0</v>
      </c>
      <c r="V447" s="14"/>
    </row>
    <row r="448" spans="1:22" x14ac:dyDescent="0.3">
      <c r="A448" s="13"/>
      <c r="B448" t="s">
        <v>24</v>
      </c>
      <c r="C448" s="14"/>
      <c r="D448" s="14"/>
      <c r="E448" s="14"/>
      <c r="F448" s="14"/>
      <c r="G448" s="15"/>
      <c r="H448" s="15">
        <v>0</v>
      </c>
      <c r="I448" s="15"/>
      <c r="J448" s="15"/>
      <c r="K448" s="15"/>
      <c r="L448" s="15"/>
      <c r="M448" s="14"/>
      <c r="N448" s="14">
        <v>0</v>
      </c>
      <c r="O448" s="14">
        <v>0</v>
      </c>
      <c r="P448" s="14">
        <v>0</v>
      </c>
      <c r="Q448" s="14">
        <v>0</v>
      </c>
      <c r="R448" s="14">
        <v>0</v>
      </c>
      <c r="S448" s="14">
        <v>0</v>
      </c>
      <c r="T448" s="15">
        <v>0</v>
      </c>
      <c r="U448" s="14">
        <v>0</v>
      </c>
      <c r="V448" s="14"/>
    </row>
    <row r="449" spans="1:22" x14ac:dyDescent="0.3">
      <c r="A449" s="13"/>
      <c r="B449" s="17" t="s">
        <v>25</v>
      </c>
      <c r="C449" s="18"/>
      <c r="D449" s="18"/>
      <c r="E449" s="18"/>
      <c r="F449" s="18"/>
      <c r="G449" s="18"/>
      <c r="H449" s="19">
        <v>0</v>
      </c>
      <c r="I449" s="19"/>
      <c r="J449" s="19"/>
      <c r="K449" s="19"/>
      <c r="L449" s="19"/>
      <c r="M449" s="20"/>
      <c r="N449" s="20">
        <v>0</v>
      </c>
      <c r="O449" s="20">
        <v>0</v>
      </c>
      <c r="P449" s="20">
        <v>0</v>
      </c>
      <c r="Q449" s="20">
        <v>0</v>
      </c>
      <c r="R449" s="21">
        <v>0</v>
      </c>
      <c r="S449" s="21">
        <v>0</v>
      </c>
      <c r="T449" s="21">
        <v>0</v>
      </c>
      <c r="U449" s="21">
        <v>0</v>
      </c>
      <c r="V449" s="21"/>
    </row>
    <row r="450" spans="1:22" x14ac:dyDescent="0.3">
      <c r="A450" s="13"/>
      <c r="B450" t="s">
        <v>26</v>
      </c>
      <c r="C450" s="9"/>
      <c r="D450" s="9"/>
      <c r="E450" s="9"/>
      <c r="F450" s="9"/>
      <c r="G450" s="9"/>
      <c r="H450" s="9">
        <f t="shared" ref="H450" si="386">H449-H442</f>
        <v>0</v>
      </c>
      <c r="I450" s="9"/>
      <c r="J450" s="9"/>
      <c r="K450" s="9"/>
      <c r="L450" s="9"/>
      <c r="M450" s="9"/>
      <c r="N450" s="9">
        <f t="shared" ref="N450:U450" si="387">N449-N442</f>
        <v>0</v>
      </c>
      <c r="O450" s="9">
        <f t="shared" si="387"/>
        <v>0</v>
      </c>
      <c r="P450" s="9">
        <f t="shared" si="387"/>
        <v>0</v>
      </c>
      <c r="Q450" s="9">
        <f t="shared" si="387"/>
        <v>0</v>
      </c>
      <c r="R450" s="9">
        <f t="shared" si="387"/>
        <v>0</v>
      </c>
      <c r="S450" s="9">
        <f t="shared" si="387"/>
        <v>0</v>
      </c>
      <c r="T450" s="9">
        <f t="shared" si="387"/>
        <v>0</v>
      </c>
      <c r="U450" s="9">
        <f t="shared" si="387"/>
        <v>0</v>
      </c>
      <c r="V450" s="9"/>
    </row>
    <row r="451" spans="1:22" x14ac:dyDescent="0.3">
      <c r="A451" s="23"/>
      <c r="B451" s="24" t="s">
        <v>27</v>
      </c>
      <c r="C451" s="25" t="e">
        <f>AVERAGE(C449:G449)</f>
        <v>#DIV/0!</v>
      </c>
      <c r="D451" s="25"/>
      <c r="E451" s="25"/>
      <c r="F451" s="25"/>
      <c r="G451" s="25"/>
      <c r="H451" s="25">
        <f t="shared" ref="H451" si="388">AVERAGE(H449:L449)</f>
        <v>0</v>
      </c>
      <c r="I451" s="25"/>
      <c r="J451" s="25"/>
      <c r="K451" s="25"/>
      <c r="L451" s="25"/>
      <c r="M451" s="25">
        <f t="shared" ref="M451" si="389">AVERAGE(M449:Q449)</f>
        <v>0</v>
      </c>
      <c r="N451" s="25"/>
      <c r="O451" s="25"/>
      <c r="P451" s="25"/>
      <c r="Q451" s="25"/>
      <c r="R451" s="25">
        <f t="shared" ref="R451" si="390">AVERAGE(R449:V449)</f>
        <v>0</v>
      </c>
      <c r="S451" s="25"/>
      <c r="T451" s="25"/>
      <c r="U451" s="25"/>
      <c r="V451" s="25"/>
    </row>
    <row r="452" spans="1:22" x14ac:dyDescent="0.3">
      <c r="A452" s="10">
        <v>43839</v>
      </c>
      <c r="C452" s="11" t="s">
        <v>15</v>
      </c>
      <c r="D452" s="12" t="s">
        <v>16</v>
      </c>
      <c r="E452" s="11" t="s">
        <v>17</v>
      </c>
      <c r="F452" s="11" t="s">
        <v>18</v>
      </c>
      <c r="G452" s="12" t="s">
        <v>19</v>
      </c>
      <c r="H452" s="11" t="s">
        <v>15</v>
      </c>
      <c r="I452" s="12" t="s">
        <v>16</v>
      </c>
      <c r="J452" s="11" t="s">
        <v>17</v>
      </c>
      <c r="K452" s="11" t="s">
        <v>18</v>
      </c>
      <c r="L452" s="12" t="s">
        <v>19</v>
      </c>
      <c r="M452" s="11" t="s">
        <v>15</v>
      </c>
      <c r="N452" s="12" t="s">
        <v>16</v>
      </c>
      <c r="O452" s="11" t="s">
        <v>17</v>
      </c>
      <c r="P452" s="11" t="s">
        <v>18</v>
      </c>
      <c r="Q452" s="12" t="s">
        <v>19</v>
      </c>
      <c r="R452" s="11" t="s">
        <v>15</v>
      </c>
      <c r="S452" s="12" t="s">
        <v>16</v>
      </c>
      <c r="T452" s="11" t="s">
        <v>17</v>
      </c>
      <c r="U452" s="11" t="s">
        <v>18</v>
      </c>
      <c r="V452" s="12" t="s">
        <v>19</v>
      </c>
    </row>
    <row r="453" spans="1:22" x14ac:dyDescent="0.3">
      <c r="A453" s="13" t="s">
        <v>83</v>
      </c>
      <c r="B453" t="s">
        <v>21</v>
      </c>
      <c r="C453" s="14"/>
      <c r="D453" s="14"/>
      <c r="E453" s="14"/>
      <c r="F453" s="14"/>
      <c r="G453" s="15"/>
      <c r="H453" s="15">
        <v>0</v>
      </c>
      <c r="I453" s="15"/>
      <c r="J453" s="15"/>
      <c r="K453" s="15"/>
      <c r="L453" s="15"/>
      <c r="M453" s="14"/>
      <c r="N453" s="14">
        <v>0</v>
      </c>
      <c r="O453" s="14">
        <v>0</v>
      </c>
      <c r="P453" s="14">
        <v>0</v>
      </c>
      <c r="Q453" s="14">
        <v>0</v>
      </c>
      <c r="R453" s="14">
        <v>0</v>
      </c>
      <c r="S453" s="14">
        <v>0</v>
      </c>
      <c r="T453" s="15">
        <v>0</v>
      </c>
      <c r="U453" s="14">
        <v>0</v>
      </c>
      <c r="V453" s="14"/>
    </row>
    <row r="454" spans="1:22" x14ac:dyDescent="0.3">
      <c r="A454" s="26" t="s">
        <v>22</v>
      </c>
      <c r="B454" t="s">
        <v>23</v>
      </c>
      <c r="C454" s="14"/>
      <c r="D454" s="14"/>
      <c r="E454" s="14"/>
      <c r="F454" s="14"/>
      <c r="G454" s="15"/>
      <c r="H454" s="15">
        <v>0</v>
      </c>
      <c r="I454" s="15"/>
      <c r="J454" s="15"/>
      <c r="K454" s="15"/>
      <c r="L454" s="15"/>
      <c r="M454" s="14"/>
      <c r="N454" s="14">
        <v>0</v>
      </c>
      <c r="O454" s="14">
        <v>0</v>
      </c>
      <c r="P454" s="14">
        <v>0</v>
      </c>
      <c r="Q454" s="14">
        <v>0</v>
      </c>
      <c r="R454" s="14">
        <v>0</v>
      </c>
      <c r="S454" s="14">
        <v>0</v>
      </c>
      <c r="T454" s="15">
        <v>0</v>
      </c>
      <c r="U454" s="14">
        <v>0</v>
      </c>
      <c r="V454" s="14"/>
    </row>
    <row r="455" spans="1:22" x14ac:dyDescent="0.3">
      <c r="A455" s="13"/>
      <c r="B455" t="s">
        <v>24</v>
      </c>
      <c r="C455" s="14"/>
      <c r="D455" s="14"/>
      <c r="E455" s="14"/>
      <c r="F455" s="14"/>
      <c r="G455" s="15"/>
      <c r="H455" s="15">
        <v>0</v>
      </c>
      <c r="I455" s="15"/>
      <c r="J455" s="15"/>
      <c r="K455" s="15"/>
      <c r="L455" s="15"/>
      <c r="M455" s="14"/>
      <c r="N455" s="14">
        <v>0</v>
      </c>
      <c r="O455" s="14">
        <v>0</v>
      </c>
      <c r="P455" s="14">
        <v>0</v>
      </c>
      <c r="Q455" s="14">
        <v>0</v>
      </c>
      <c r="R455" s="14">
        <v>0</v>
      </c>
      <c r="S455" s="14">
        <v>0</v>
      </c>
      <c r="T455" s="15">
        <v>0</v>
      </c>
      <c r="U455" s="14">
        <v>0</v>
      </c>
      <c r="V455" s="14"/>
    </row>
    <row r="456" spans="1:22" x14ac:dyDescent="0.3">
      <c r="A456" s="13"/>
      <c r="B456" s="17" t="s">
        <v>25</v>
      </c>
      <c r="C456" s="18"/>
      <c r="D456" s="18"/>
      <c r="E456" s="18"/>
      <c r="F456" s="18"/>
      <c r="G456" s="18"/>
      <c r="H456" s="19">
        <v>0</v>
      </c>
      <c r="I456" s="19"/>
      <c r="J456" s="19"/>
      <c r="K456" s="19"/>
      <c r="L456" s="19"/>
      <c r="M456" s="20"/>
      <c r="N456" s="20">
        <v>0</v>
      </c>
      <c r="O456" s="20">
        <v>0</v>
      </c>
      <c r="P456" s="20">
        <v>0</v>
      </c>
      <c r="Q456" s="20">
        <v>0</v>
      </c>
      <c r="R456" s="21">
        <v>0</v>
      </c>
      <c r="S456" s="21">
        <v>0</v>
      </c>
      <c r="T456" s="21">
        <v>0</v>
      </c>
      <c r="U456" s="21">
        <v>0</v>
      </c>
      <c r="V456" s="21"/>
    </row>
    <row r="457" spans="1:22" x14ac:dyDescent="0.3">
      <c r="A457" s="13"/>
      <c r="B457" t="s">
        <v>26</v>
      </c>
      <c r="C457" s="9"/>
      <c r="D457" s="9"/>
      <c r="E457" s="9"/>
      <c r="F457" s="9"/>
      <c r="G457" s="9"/>
      <c r="H457" s="9">
        <f t="shared" ref="H457" si="391">H456-H449</f>
        <v>0</v>
      </c>
      <c r="I457" s="9"/>
      <c r="J457" s="9"/>
      <c r="K457" s="9"/>
      <c r="L457" s="9"/>
      <c r="M457" s="9"/>
      <c r="N457" s="9">
        <f t="shared" ref="N457:U457" si="392">N456-N449</f>
        <v>0</v>
      </c>
      <c r="O457" s="9">
        <f t="shared" si="392"/>
        <v>0</v>
      </c>
      <c r="P457" s="9">
        <f t="shared" si="392"/>
        <v>0</v>
      </c>
      <c r="Q457" s="9">
        <f t="shared" si="392"/>
        <v>0</v>
      </c>
      <c r="R457" s="9">
        <f t="shared" si="392"/>
        <v>0</v>
      </c>
      <c r="S457" s="9">
        <f t="shared" si="392"/>
        <v>0</v>
      </c>
      <c r="T457" s="9">
        <f t="shared" si="392"/>
        <v>0</v>
      </c>
      <c r="U457" s="9">
        <f t="shared" si="392"/>
        <v>0</v>
      </c>
      <c r="V457" s="9"/>
    </row>
    <row r="458" spans="1:22" x14ac:dyDescent="0.3">
      <c r="A458" s="23"/>
      <c r="B458" s="24" t="s">
        <v>27</v>
      </c>
      <c r="C458" s="25" t="e">
        <f>AVERAGE(C456:G456)</f>
        <v>#DIV/0!</v>
      </c>
      <c r="D458" s="25"/>
      <c r="E458" s="25"/>
      <c r="F458" s="25"/>
      <c r="G458" s="25"/>
      <c r="H458" s="25">
        <f t="shared" ref="H458" si="393">AVERAGE(H456:L456)</f>
        <v>0</v>
      </c>
      <c r="I458" s="25"/>
      <c r="J458" s="25"/>
      <c r="K458" s="25"/>
      <c r="L458" s="25"/>
      <c r="M458" s="25">
        <f t="shared" ref="M458" si="394">AVERAGE(M456:Q456)</f>
        <v>0</v>
      </c>
      <c r="N458" s="25"/>
      <c r="O458" s="25"/>
      <c r="P458" s="25"/>
      <c r="Q458" s="25"/>
      <c r="R458" s="25">
        <f t="shared" ref="R458" si="395">AVERAGE(R456:V456)</f>
        <v>0</v>
      </c>
      <c r="S458" s="25"/>
      <c r="T458" s="25"/>
      <c r="U458" s="25"/>
      <c r="V458" s="25"/>
    </row>
    <row r="459" spans="1:22" x14ac:dyDescent="0.3">
      <c r="A459" s="10">
        <v>43846</v>
      </c>
      <c r="C459" s="11" t="s">
        <v>15</v>
      </c>
      <c r="D459" s="12" t="s">
        <v>16</v>
      </c>
      <c r="E459" s="11" t="s">
        <v>17</v>
      </c>
      <c r="F459" s="11" t="s">
        <v>18</v>
      </c>
      <c r="G459" s="12" t="s">
        <v>19</v>
      </c>
      <c r="H459" s="11" t="s">
        <v>15</v>
      </c>
      <c r="I459" s="12" t="s">
        <v>16</v>
      </c>
      <c r="J459" s="11" t="s">
        <v>17</v>
      </c>
      <c r="K459" s="11" t="s">
        <v>18</v>
      </c>
      <c r="L459" s="12" t="s">
        <v>19</v>
      </c>
      <c r="M459" s="11" t="s">
        <v>15</v>
      </c>
      <c r="N459" s="12" t="s">
        <v>16</v>
      </c>
      <c r="O459" s="11" t="s">
        <v>17</v>
      </c>
      <c r="P459" s="11" t="s">
        <v>18</v>
      </c>
      <c r="Q459" s="12" t="s">
        <v>19</v>
      </c>
      <c r="R459" s="11" t="s">
        <v>15</v>
      </c>
      <c r="S459" s="12" t="s">
        <v>16</v>
      </c>
      <c r="T459" s="11" t="s">
        <v>17</v>
      </c>
      <c r="U459" s="11" t="s">
        <v>18</v>
      </c>
      <c r="V459" s="12" t="s">
        <v>19</v>
      </c>
    </row>
    <row r="460" spans="1:22" x14ac:dyDescent="0.3">
      <c r="A460" s="13" t="s">
        <v>84</v>
      </c>
      <c r="B460" t="s">
        <v>21</v>
      </c>
      <c r="C460" s="14"/>
      <c r="D460" s="14"/>
      <c r="E460" s="14"/>
      <c r="F460" s="14"/>
      <c r="G460" s="15"/>
      <c r="H460" s="15">
        <v>0</v>
      </c>
      <c r="I460" s="15"/>
      <c r="J460" s="15"/>
      <c r="K460" s="15"/>
      <c r="L460" s="15"/>
      <c r="M460" s="14"/>
      <c r="N460" s="14">
        <v>0</v>
      </c>
      <c r="O460" s="14">
        <v>0</v>
      </c>
      <c r="P460" s="14">
        <v>0</v>
      </c>
      <c r="Q460" s="14">
        <v>0</v>
      </c>
      <c r="R460" s="14">
        <v>0</v>
      </c>
      <c r="S460" s="14">
        <v>0</v>
      </c>
      <c r="T460" s="15">
        <v>0</v>
      </c>
      <c r="U460" s="14">
        <v>0</v>
      </c>
      <c r="V460" s="14"/>
    </row>
    <row r="461" spans="1:22" x14ac:dyDescent="0.3">
      <c r="A461" s="26" t="s">
        <v>22</v>
      </c>
      <c r="B461" t="s">
        <v>23</v>
      </c>
      <c r="C461" s="14"/>
      <c r="D461" s="14"/>
      <c r="E461" s="14"/>
      <c r="F461" s="14"/>
      <c r="G461" s="15"/>
      <c r="H461" s="15">
        <v>0</v>
      </c>
      <c r="I461" s="15"/>
      <c r="J461" s="15"/>
      <c r="K461" s="15"/>
      <c r="L461" s="15"/>
      <c r="M461" s="14"/>
      <c r="N461" s="14">
        <v>0</v>
      </c>
      <c r="O461" s="14">
        <v>0</v>
      </c>
      <c r="P461" s="14">
        <v>0</v>
      </c>
      <c r="Q461" s="14">
        <v>0</v>
      </c>
      <c r="R461" s="14">
        <v>0</v>
      </c>
      <c r="S461" s="14">
        <v>0</v>
      </c>
      <c r="T461" s="15">
        <v>0</v>
      </c>
      <c r="U461" s="14">
        <v>0</v>
      </c>
      <c r="V461" s="14"/>
    </row>
    <row r="462" spans="1:22" x14ac:dyDescent="0.3">
      <c r="A462" s="13"/>
      <c r="B462" t="s">
        <v>24</v>
      </c>
      <c r="C462" s="14"/>
      <c r="D462" s="14"/>
      <c r="E462" s="14"/>
      <c r="F462" s="14"/>
      <c r="G462" s="15"/>
      <c r="H462" s="15">
        <v>0</v>
      </c>
      <c r="I462" s="15"/>
      <c r="J462" s="15"/>
      <c r="K462" s="15"/>
      <c r="L462" s="15"/>
      <c r="M462" s="14"/>
      <c r="N462" s="14">
        <v>0</v>
      </c>
      <c r="O462" s="14">
        <v>0</v>
      </c>
      <c r="P462" s="14">
        <v>0</v>
      </c>
      <c r="Q462" s="14">
        <v>0</v>
      </c>
      <c r="R462" s="14">
        <v>0</v>
      </c>
      <c r="S462" s="14">
        <v>0</v>
      </c>
      <c r="T462" s="15">
        <v>0</v>
      </c>
      <c r="U462" s="14">
        <v>0</v>
      </c>
      <c r="V462" s="14"/>
    </row>
    <row r="463" spans="1:22" x14ac:dyDescent="0.3">
      <c r="A463" s="13"/>
      <c r="B463" s="17" t="s">
        <v>25</v>
      </c>
      <c r="C463" s="18"/>
      <c r="D463" s="18"/>
      <c r="E463" s="18"/>
      <c r="F463" s="18"/>
      <c r="G463" s="18"/>
      <c r="H463" s="19">
        <v>0</v>
      </c>
      <c r="I463" s="19"/>
      <c r="J463" s="19"/>
      <c r="K463" s="19"/>
      <c r="L463" s="19"/>
      <c r="M463" s="20"/>
      <c r="N463" s="20">
        <v>0</v>
      </c>
      <c r="O463" s="20">
        <v>0</v>
      </c>
      <c r="P463" s="20">
        <v>0</v>
      </c>
      <c r="Q463" s="20">
        <v>0</v>
      </c>
      <c r="R463" s="21">
        <v>0</v>
      </c>
      <c r="S463" s="21">
        <v>0</v>
      </c>
      <c r="T463" s="21">
        <v>0</v>
      </c>
      <c r="U463" s="21">
        <v>0</v>
      </c>
      <c r="V463" s="21"/>
    </row>
    <row r="464" spans="1:22" x14ac:dyDescent="0.3">
      <c r="A464" s="13"/>
      <c r="B464" t="s">
        <v>26</v>
      </c>
      <c r="C464" s="9"/>
      <c r="D464" s="9"/>
      <c r="E464" s="9"/>
      <c r="F464" s="9"/>
      <c r="G464" s="9"/>
      <c r="H464" s="9">
        <f t="shared" ref="H464" si="396">H463-H456</f>
        <v>0</v>
      </c>
      <c r="I464" s="9"/>
      <c r="J464" s="9"/>
      <c r="K464" s="9"/>
      <c r="L464" s="9"/>
      <c r="M464" s="9"/>
      <c r="N464" s="9">
        <f t="shared" ref="N464:U464" si="397">N463-N456</f>
        <v>0</v>
      </c>
      <c r="O464" s="9">
        <f t="shared" si="397"/>
        <v>0</v>
      </c>
      <c r="P464" s="9">
        <f t="shared" si="397"/>
        <v>0</v>
      </c>
      <c r="Q464" s="9">
        <f t="shared" si="397"/>
        <v>0</v>
      </c>
      <c r="R464" s="9">
        <f t="shared" si="397"/>
        <v>0</v>
      </c>
      <c r="S464" s="9">
        <f t="shared" si="397"/>
        <v>0</v>
      </c>
      <c r="T464" s="9">
        <f t="shared" si="397"/>
        <v>0</v>
      </c>
      <c r="U464" s="9">
        <f t="shared" si="397"/>
        <v>0</v>
      </c>
      <c r="V464" s="9"/>
    </row>
    <row r="465" spans="1:22" x14ac:dyDescent="0.3">
      <c r="A465" s="23"/>
      <c r="B465" s="24" t="s">
        <v>27</v>
      </c>
      <c r="C465" s="25" t="e">
        <f>AVERAGE(C463:G463)</f>
        <v>#DIV/0!</v>
      </c>
      <c r="D465" s="25"/>
      <c r="E465" s="25"/>
      <c r="F465" s="25"/>
      <c r="G465" s="25"/>
      <c r="H465" s="25">
        <f t="shared" ref="H465" si="398">AVERAGE(H463:L463)</f>
        <v>0</v>
      </c>
      <c r="I465" s="25"/>
      <c r="J465" s="25"/>
      <c r="K465" s="25"/>
      <c r="L465" s="25"/>
      <c r="M465" s="25">
        <f t="shared" ref="M465" si="399">AVERAGE(M463:Q463)</f>
        <v>0</v>
      </c>
      <c r="N465" s="25"/>
      <c r="O465" s="25"/>
      <c r="P465" s="25"/>
      <c r="Q465" s="25"/>
      <c r="R465" s="25">
        <f t="shared" ref="R465" si="400">AVERAGE(R463:V463)</f>
        <v>0</v>
      </c>
      <c r="S465" s="25"/>
      <c r="T465" s="25"/>
      <c r="U465" s="25"/>
      <c r="V465" s="25"/>
    </row>
    <row r="466" spans="1:22" x14ac:dyDescent="0.3">
      <c r="A466" s="10">
        <v>43853</v>
      </c>
      <c r="C466" s="11" t="s">
        <v>15</v>
      </c>
      <c r="D466" s="12" t="s">
        <v>16</v>
      </c>
      <c r="E466" s="11" t="s">
        <v>17</v>
      </c>
      <c r="F466" s="11" t="s">
        <v>18</v>
      </c>
      <c r="G466" s="12" t="s">
        <v>19</v>
      </c>
      <c r="H466" s="11" t="s">
        <v>15</v>
      </c>
      <c r="I466" s="12" t="s">
        <v>16</v>
      </c>
      <c r="J466" s="11" t="s">
        <v>17</v>
      </c>
      <c r="K466" s="11" t="s">
        <v>18</v>
      </c>
      <c r="L466" s="12" t="s">
        <v>19</v>
      </c>
      <c r="M466" s="11" t="s">
        <v>15</v>
      </c>
      <c r="N466" s="12" t="s">
        <v>16</v>
      </c>
      <c r="O466" s="11" t="s">
        <v>17</v>
      </c>
      <c r="P466" s="11" t="s">
        <v>18</v>
      </c>
      <c r="Q466" s="12" t="s">
        <v>19</v>
      </c>
      <c r="R466" s="11" t="s">
        <v>15</v>
      </c>
      <c r="S466" s="12" t="s">
        <v>16</v>
      </c>
      <c r="T466" s="11" t="s">
        <v>17</v>
      </c>
      <c r="U466" s="11" t="s">
        <v>18</v>
      </c>
      <c r="V466" s="12" t="s">
        <v>19</v>
      </c>
    </row>
    <row r="467" spans="1:22" x14ac:dyDescent="0.3">
      <c r="A467" s="13" t="s">
        <v>85</v>
      </c>
      <c r="B467" t="s">
        <v>21</v>
      </c>
      <c r="C467" s="14"/>
      <c r="D467" s="14"/>
      <c r="E467" s="14"/>
      <c r="F467" s="14"/>
      <c r="G467" s="15"/>
      <c r="H467" s="15">
        <v>0</v>
      </c>
      <c r="I467" s="15"/>
      <c r="J467" s="15"/>
      <c r="K467" s="15"/>
      <c r="L467" s="15"/>
      <c r="M467" s="14"/>
      <c r="N467" s="14">
        <v>0</v>
      </c>
      <c r="O467" s="14">
        <v>0</v>
      </c>
      <c r="P467" s="14">
        <v>0</v>
      </c>
      <c r="Q467" s="14">
        <v>0</v>
      </c>
      <c r="R467" s="14">
        <v>0</v>
      </c>
      <c r="S467" s="14">
        <v>0</v>
      </c>
      <c r="T467" s="15">
        <v>0</v>
      </c>
      <c r="U467" s="14">
        <v>0</v>
      </c>
      <c r="V467" s="14"/>
    </row>
    <row r="468" spans="1:22" x14ac:dyDescent="0.3">
      <c r="A468" s="26" t="s">
        <v>22</v>
      </c>
      <c r="B468" t="s">
        <v>23</v>
      </c>
      <c r="C468" s="14"/>
      <c r="D468" s="14"/>
      <c r="E468" s="14"/>
      <c r="F468" s="14"/>
      <c r="G468" s="15"/>
      <c r="H468" s="15">
        <v>0</v>
      </c>
      <c r="I468" s="15"/>
      <c r="J468" s="15"/>
      <c r="K468" s="15"/>
      <c r="L468" s="15"/>
      <c r="M468" s="14"/>
      <c r="N468" s="14">
        <v>0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5">
        <v>0</v>
      </c>
      <c r="U468" s="14">
        <v>0</v>
      </c>
      <c r="V468" s="14"/>
    </row>
    <row r="469" spans="1:22" x14ac:dyDescent="0.3">
      <c r="A469" s="13"/>
      <c r="B469" t="s">
        <v>24</v>
      </c>
      <c r="C469" s="14"/>
      <c r="D469" s="14"/>
      <c r="E469" s="14"/>
      <c r="F469" s="14"/>
      <c r="G469" s="15"/>
      <c r="H469" s="15">
        <v>0</v>
      </c>
      <c r="I469" s="15"/>
      <c r="J469" s="15"/>
      <c r="K469" s="15"/>
      <c r="L469" s="15"/>
      <c r="M469" s="14"/>
      <c r="N469" s="14">
        <v>0</v>
      </c>
      <c r="O469" s="14">
        <v>0</v>
      </c>
      <c r="P469" s="14">
        <v>0</v>
      </c>
      <c r="Q469" s="14">
        <v>0</v>
      </c>
      <c r="R469" s="14">
        <v>0</v>
      </c>
      <c r="S469" s="14">
        <v>0</v>
      </c>
      <c r="T469" s="15">
        <v>0</v>
      </c>
      <c r="U469" s="14">
        <v>0</v>
      </c>
      <c r="V469" s="14"/>
    </row>
    <row r="470" spans="1:22" x14ac:dyDescent="0.3">
      <c r="A470" s="13"/>
      <c r="B470" s="17" t="s">
        <v>25</v>
      </c>
      <c r="C470" s="18"/>
      <c r="D470" s="18"/>
      <c r="E470" s="18"/>
      <c r="F470" s="18"/>
      <c r="G470" s="18"/>
      <c r="H470" s="19">
        <v>0</v>
      </c>
      <c r="I470" s="19"/>
      <c r="J470" s="19"/>
      <c r="K470" s="19"/>
      <c r="L470" s="19"/>
      <c r="M470" s="20"/>
      <c r="N470" s="20">
        <v>0</v>
      </c>
      <c r="O470" s="20">
        <v>0</v>
      </c>
      <c r="P470" s="20">
        <v>0</v>
      </c>
      <c r="Q470" s="20">
        <v>0</v>
      </c>
      <c r="R470" s="21">
        <v>0</v>
      </c>
      <c r="S470" s="21">
        <v>0</v>
      </c>
      <c r="T470" s="21">
        <v>0</v>
      </c>
      <c r="U470" s="21">
        <v>0</v>
      </c>
      <c r="V470" s="21"/>
    </row>
    <row r="471" spans="1:22" x14ac:dyDescent="0.3">
      <c r="A471" s="13"/>
      <c r="B471" t="s">
        <v>26</v>
      </c>
      <c r="C471" s="9"/>
      <c r="D471" s="9"/>
      <c r="E471" s="9"/>
      <c r="F471" s="9"/>
      <c r="G471" s="9"/>
      <c r="H471" s="9">
        <f t="shared" ref="H471" si="401">H470-H463</f>
        <v>0</v>
      </c>
      <c r="I471" s="9"/>
      <c r="J471" s="9"/>
      <c r="K471" s="9"/>
      <c r="L471" s="9"/>
      <c r="M471" s="9"/>
      <c r="N471" s="9">
        <f t="shared" ref="N471:U471" si="402">N470-N463</f>
        <v>0</v>
      </c>
      <c r="O471" s="9">
        <f t="shared" si="402"/>
        <v>0</v>
      </c>
      <c r="P471" s="9">
        <f t="shared" si="402"/>
        <v>0</v>
      </c>
      <c r="Q471" s="9">
        <f t="shared" si="402"/>
        <v>0</v>
      </c>
      <c r="R471" s="9">
        <f t="shared" si="402"/>
        <v>0</v>
      </c>
      <c r="S471" s="9">
        <f t="shared" si="402"/>
        <v>0</v>
      </c>
      <c r="T471" s="9">
        <f t="shared" si="402"/>
        <v>0</v>
      </c>
      <c r="U471" s="9">
        <f t="shared" si="402"/>
        <v>0</v>
      </c>
      <c r="V471" s="9"/>
    </row>
    <row r="472" spans="1:22" x14ac:dyDescent="0.3">
      <c r="A472" s="23"/>
      <c r="B472" s="24" t="s">
        <v>27</v>
      </c>
      <c r="C472" s="25" t="e">
        <f>AVERAGE(C470:G470)</f>
        <v>#DIV/0!</v>
      </c>
      <c r="D472" s="25"/>
      <c r="E472" s="25"/>
      <c r="F472" s="25"/>
      <c r="G472" s="25"/>
      <c r="H472" s="25">
        <f t="shared" ref="H472" si="403">AVERAGE(H470:L470)</f>
        <v>0</v>
      </c>
      <c r="I472" s="25"/>
      <c r="J472" s="25"/>
      <c r="K472" s="25"/>
      <c r="L472" s="25"/>
      <c r="M472" s="25">
        <f t="shared" ref="M472" si="404">AVERAGE(M470:Q470)</f>
        <v>0</v>
      </c>
      <c r="N472" s="25"/>
      <c r="O472" s="25"/>
      <c r="P472" s="25"/>
      <c r="Q472" s="25"/>
      <c r="R472" s="25">
        <f t="shared" ref="R472" si="405">AVERAGE(R470:V470)</f>
        <v>0</v>
      </c>
      <c r="S472" s="25"/>
      <c r="T472" s="25"/>
      <c r="U472" s="25"/>
      <c r="V472" s="25"/>
    </row>
    <row r="473" spans="1:22" x14ac:dyDescent="0.3">
      <c r="A473" s="10">
        <v>43860</v>
      </c>
      <c r="C473" s="11" t="s">
        <v>15</v>
      </c>
      <c r="D473" s="12" t="s">
        <v>16</v>
      </c>
      <c r="E473" s="11" t="s">
        <v>17</v>
      </c>
      <c r="F473" s="11" t="s">
        <v>18</v>
      </c>
      <c r="G473" s="12" t="s">
        <v>19</v>
      </c>
      <c r="H473" s="11" t="s">
        <v>15</v>
      </c>
      <c r="I473" s="12" t="s">
        <v>16</v>
      </c>
      <c r="J473" s="11" t="s">
        <v>17</v>
      </c>
      <c r="K473" s="11" t="s">
        <v>18</v>
      </c>
      <c r="L473" s="12" t="s">
        <v>19</v>
      </c>
      <c r="M473" s="11" t="s">
        <v>15</v>
      </c>
      <c r="N473" s="12" t="s">
        <v>16</v>
      </c>
      <c r="O473" s="11" t="s">
        <v>17</v>
      </c>
      <c r="P473" s="11" t="s">
        <v>18</v>
      </c>
      <c r="Q473" s="12" t="s">
        <v>19</v>
      </c>
      <c r="R473" s="11" t="s">
        <v>15</v>
      </c>
      <c r="S473" s="12" t="s">
        <v>16</v>
      </c>
      <c r="T473" s="11" t="s">
        <v>17</v>
      </c>
      <c r="U473" s="11" t="s">
        <v>18</v>
      </c>
      <c r="V473" s="12" t="s">
        <v>19</v>
      </c>
    </row>
    <row r="474" spans="1:22" x14ac:dyDescent="0.3">
      <c r="A474" s="13" t="s">
        <v>86</v>
      </c>
      <c r="B474" t="s">
        <v>21</v>
      </c>
      <c r="C474" s="14"/>
      <c r="D474" s="14"/>
      <c r="E474" s="14"/>
      <c r="F474" s="14"/>
      <c r="G474" s="15"/>
      <c r="H474" s="15">
        <v>0</v>
      </c>
      <c r="I474" s="15"/>
      <c r="J474" s="15"/>
      <c r="K474" s="15"/>
      <c r="L474" s="15"/>
      <c r="M474" s="14"/>
      <c r="N474" s="14">
        <v>0</v>
      </c>
      <c r="O474" s="14">
        <v>0</v>
      </c>
      <c r="P474" s="14">
        <v>0</v>
      </c>
      <c r="Q474" s="14">
        <v>0</v>
      </c>
      <c r="R474" s="14">
        <v>0</v>
      </c>
      <c r="S474" s="14">
        <v>0</v>
      </c>
      <c r="T474" s="15">
        <v>0</v>
      </c>
      <c r="U474" s="14">
        <v>0</v>
      </c>
      <c r="V474" s="14"/>
    </row>
    <row r="475" spans="1:22" x14ac:dyDescent="0.3">
      <c r="A475" s="26" t="s">
        <v>22</v>
      </c>
      <c r="B475" t="s">
        <v>23</v>
      </c>
      <c r="C475" s="14"/>
      <c r="D475" s="14"/>
      <c r="E475" s="14"/>
      <c r="F475" s="14"/>
      <c r="G475" s="15"/>
      <c r="H475" s="15">
        <v>0</v>
      </c>
      <c r="I475" s="15"/>
      <c r="J475" s="15"/>
      <c r="K475" s="15"/>
      <c r="L475" s="15"/>
      <c r="M475" s="14"/>
      <c r="N475" s="14">
        <v>0</v>
      </c>
      <c r="O475" s="14">
        <v>0</v>
      </c>
      <c r="P475" s="14">
        <v>0</v>
      </c>
      <c r="Q475" s="14">
        <v>0</v>
      </c>
      <c r="R475" s="14">
        <v>0</v>
      </c>
      <c r="S475" s="14">
        <v>0</v>
      </c>
      <c r="T475" s="15">
        <v>0</v>
      </c>
      <c r="U475" s="14">
        <v>0</v>
      </c>
      <c r="V475" s="14"/>
    </row>
    <row r="476" spans="1:22" x14ac:dyDescent="0.3">
      <c r="A476" s="13"/>
      <c r="B476" t="s">
        <v>24</v>
      </c>
      <c r="C476" s="14"/>
      <c r="D476" s="14"/>
      <c r="E476" s="14"/>
      <c r="F476" s="14"/>
      <c r="G476" s="15"/>
      <c r="H476" s="15">
        <v>0</v>
      </c>
      <c r="I476" s="15"/>
      <c r="J476" s="15"/>
      <c r="K476" s="15"/>
      <c r="L476" s="15"/>
      <c r="M476" s="14"/>
      <c r="N476" s="14">
        <v>0</v>
      </c>
      <c r="O476" s="14">
        <v>0</v>
      </c>
      <c r="P476" s="14">
        <v>0</v>
      </c>
      <c r="Q476" s="14">
        <v>0</v>
      </c>
      <c r="R476" s="14">
        <v>0</v>
      </c>
      <c r="S476" s="14">
        <v>0</v>
      </c>
      <c r="T476" s="15">
        <v>0</v>
      </c>
      <c r="U476" s="14">
        <v>0</v>
      </c>
      <c r="V476" s="14"/>
    </row>
    <row r="477" spans="1:22" x14ac:dyDescent="0.3">
      <c r="A477" s="13"/>
      <c r="B477" s="17" t="s">
        <v>25</v>
      </c>
      <c r="C477" s="18"/>
      <c r="D477" s="18"/>
      <c r="E477" s="18"/>
      <c r="F477" s="18"/>
      <c r="G477" s="18"/>
      <c r="H477" s="19">
        <v>0</v>
      </c>
      <c r="I477" s="19"/>
      <c r="J477" s="19"/>
      <c r="K477" s="19"/>
      <c r="L477" s="19"/>
      <c r="M477" s="20"/>
      <c r="N477" s="20">
        <v>0</v>
      </c>
      <c r="O477" s="20">
        <v>0</v>
      </c>
      <c r="P477" s="20">
        <v>0</v>
      </c>
      <c r="Q477" s="20">
        <v>0</v>
      </c>
      <c r="R477" s="21">
        <v>0</v>
      </c>
      <c r="S477" s="21">
        <v>0</v>
      </c>
      <c r="T477" s="21">
        <v>0</v>
      </c>
      <c r="U477" s="21">
        <v>0</v>
      </c>
      <c r="V477" s="21"/>
    </row>
    <row r="478" spans="1:22" x14ac:dyDescent="0.3">
      <c r="A478" s="13"/>
      <c r="B478" t="s">
        <v>26</v>
      </c>
      <c r="C478" s="9"/>
      <c r="D478" s="9"/>
      <c r="E478" s="9"/>
      <c r="F478" s="9"/>
      <c r="G478" s="9"/>
      <c r="H478" s="9">
        <f t="shared" ref="H478" si="406">H477-H470</f>
        <v>0</v>
      </c>
      <c r="I478" s="9"/>
      <c r="J478" s="9"/>
      <c r="K478" s="9"/>
      <c r="L478" s="9"/>
      <c r="M478" s="9"/>
      <c r="N478" s="9">
        <f t="shared" ref="N478:U478" si="407">N477-N470</f>
        <v>0</v>
      </c>
      <c r="O478" s="9">
        <f t="shared" si="407"/>
        <v>0</v>
      </c>
      <c r="P478" s="9">
        <f t="shared" si="407"/>
        <v>0</v>
      </c>
      <c r="Q478" s="9">
        <f t="shared" si="407"/>
        <v>0</v>
      </c>
      <c r="R478" s="9">
        <f t="shared" si="407"/>
        <v>0</v>
      </c>
      <c r="S478" s="9">
        <f t="shared" si="407"/>
        <v>0</v>
      </c>
      <c r="T478" s="9">
        <f t="shared" si="407"/>
        <v>0</v>
      </c>
      <c r="U478" s="9">
        <f t="shared" si="407"/>
        <v>0</v>
      </c>
      <c r="V478" s="9"/>
    </row>
    <row r="479" spans="1:22" x14ac:dyDescent="0.3">
      <c r="A479" s="23"/>
      <c r="B479" s="24" t="s">
        <v>27</v>
      </c>
      <c r="C479" s="25" t="e">
        <f>AVERAGE(C477:G477)</f>
        <v>#DIV/0!</v>
      </c>
      <c r="D479" s="25"/>
      <c r="E479" s="25"/>
      <c r="F479" s="25"/>
      <c r="G479" s="25"/>
      <c r="H479" s="25">
        <f t="shared" ref="H479" si="408">AVERAGE(H477:L477)</f>
        <v>0</v>
      </c>
      <c r="I479" s="25"/>
      <c r="J479" s="25"/>
      <c r="K479" s="25"/>
      <c r="L479" s="25"/>
      <c r="M479" s="25">
        <f t="shared" ref="M479" si="409">AVERAGE(M477:Q477)</f>
        <v>0</v>
      </c>
      <c r="N479" s="25"/>
      <c r="O479" s="25"/>
      <c r="P479" s="25"/>
      <c r="Q479" s="25"/>
      <c r="R479" s="25">
        <f t="shared" ref="R479" si="410">AVERAGE(R477:V477)</f>
        <v>0</v>
      </c>
      <c r="S479" s="25"/>
      <c r="T479" s="25"/>
      <c r="U479" s="25"/>
      <c r="V479" s="25"/>
    </row>
    <row r="480" spans="1:22" x14ac:dyDescent="0.3">
      <c r="A480" s="10">
        <v>43867</v>
      </c>
      <c r="C480" s="11" t="s">
        <v>15</v>
      </c>
      <c r="D480" s="12" t="s">
        <v>16</v>
      </c>
      <c r="E480" s="11" t="s">
        <v>17</v>
      </c>
      <c r="F480" s="11" t="s">
        <v>18</v>
      </c>
      <c r="G480" s="12" t="s">
        <v>19</v>
      </c>
      <c r="H480" s="11" t="s">
        <v>15</v>
      </c>
      <c r="I480" s="12" t="s">
        <v>16</v>
      </c>
      <c r="J480" s="11" t="s">
        <v>17</v>
      </c>
      <c r="K480" s="11" t="s">
        <v>18</v>
      </c>
      <c r="L480" s="12" t="s">
        <v>19</v>
      </c>
      <c r="M480" s="11" t="s">
        <v>15</v>
      </c>
      <c r="N480" s="12" t="s">
        <v>16</v>
      </c>
      <c r="O480" s="11" t="s">
        <v>17</v>
      </c>
      <c r="P480" s="11" t="s">
        <v>18</v>
      </c>
      <c r="Q480" s="12" t="s">
        <v>19</v>
      </c>
      <c r="R480" s="11" t="s">
        <v>15</v>
      </c>
      <c r="S480" s="12" t="s">
        <v>16</v>
      </c>
      <c r="T480" s="11" t="s">
        <v>17</v>
      </c>
      <c r="U480" s="11" t="s">
        <v>18</v>
      </c>
      <c r="V480" s="12" t="s">
        <v>19</v>
      </c>
    </row>
    <row r="481" spans="1:22" x14ac:dyDescent="0.3">
      <c r="A481" s="13" t="s">
        <v>87</v>
      </c>
      <c r="B481" t="s">
        <v>21</v>
      </c>
      <c r="C481" s="14"/>
      <c r="D481" s="14"/>
      <c r="E481" s="14"/>
      <c r="F481" s="14"/>
      <c r="G481" s="15"/>
      <c r="H481" s="15">
        <v>0</v>
      </c>
      <c r="I481" s="15"/>
      <c r="J481" s="15"/>
      <c r="K481" s="15"/>
      <c r="L481" s="15"/>
      <c r="M481" s="14"/>
      <c r="N481" s="14">
        <v>0</v>
      </c>
      <c r="O481" s="14">
        <v>0</v>
      </c>
      <c r="P481" s="14">
        <v>0</v>
      </c>
      <c r="Q481" s="14">
        <v>0</v>
      </c>
      <c r="R481" s="14">
        <v>0</v>
      </c>
      <c r="S481" s="14">
        <v>0</v>
      </c>
      <c r="T481" s="15">
        <v>0</v>
      </c>
      <c r="U481" s="14">
        <v>0</v>
      </c>
      <c r="V481" s="14"/>
    </row>
    <row r="482" spans="1:22" x14ac:dyDescent="0.3">
      <c r="A482" s="26" t="s">
        <v>22</v>
      </c>
      <c r="B482" t="s">
        <v>23</v>
      </c>
      <c r="C482" s="14"/>
      <c r="D482" s="14"/>
      <c r="E482" s="14"/>
      <c r="F482" s="14"/>
      <c r="G482" s="15"/>
      <c r="H482" s="15">
        <v>0</v>
      </c>
      <c r="I482" s="15"/>
      <c r="J482" s="15"/>
      <c r="K482" s="15"/>
      <c r="L482" s="15"/>
      <c r="M482" s="14"/>
      <c r="N482" s="14">
        <v>0</v>
      </c>
      <c r="O482" s="14">
        <v>0</v>
      </c>
      <c r="P482" s="14">
        <v>0</v>
      </c>
      <c r="Q482" s="14">
        <v>0</v>
      </c>
      <c r="R482" s="14">
        <v>0</v>
      </c>
      <c r="S482" s="14">
        <v>0</v>
      </c>
      <c r="T482" s="15">
        <v>0</v>
      </c>
      <c r="U482" s="14">
        <v>0</v>
      </c>
      <c r="V482" s="14"/>
    </row>
    <row r="483" spans="1:22" x14ac:dyDescent="0.3">
      <c r="A483" s="13"/>
      <c r="B483" t="s">
        <v>24</v>
      </c>
      <c r="C483" s="14"/>
      <c r="D483" s="14"/>
      <c r="E483" s="14"/>
      <c r="F483" s="14"/>
      <c r="G483" s="15"/>
      <c r="H483" s="15">
        <v>0</v>
      </c>
      <c r="I483" s="15"/>
      <c r="J483" s="15"/>
      <c r="K483" s="15"/>
      <c r="L483" s="15"/>
      <c r="M483" s="14"/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5">
        <v>0</v>
      </c>
      <c r="U483" s="14">
        <v>0</v>
      </c>
      <c r="V483" s="14"/>
    </row>
    <row r="484" spans="1:22" x14ac:dyDescent="0.3">
      <c r="A484" s="13"/>
      <c r="B484" s="17" t="s">
        <v>25</v>
      </c>
      <c r="C484" s="18"/>
      <c r="D484" s="18"/>
      <c r="E484" s="18"/>
      <c r="F484" s="18"/>
      <c r="G484" s="18"/>
      <c r="H484" s="19">
        <v>0</v>
      </c>
      <c r="I484" s="19"/>
      <c r="J484" s="19"/>
      <c r="K484" s="19"/>
      <c r="L484" s="19"/>
      <c r="M484" s="20"/>
      <c r="N484" s="20">
        <v>0</v>
      </c>
      <c r="O484" s="20">
        <v>0</v>
      </c>
      <c r="P484" s="20">
        <v>0</v>
      </c>
      <c r="Q484" s="20">
        <v>0</v>
      </c>
      <c r="R484" s="21">
        <v>0</v>
      </c>
      <c r="S484" s="21">
        <v>0</v>
      </c>
      <c r="T484" s="21">
        <v>0</v>
      </c>
      <c r="U484" s="21">
        <v>0</v>
      </c>
      <c r="V484" s="21"/>
    </row>
    <row r="485" spans="1:22" x14ac:dyDescent="0.3">
      <c r="A485" s="13"/>
      <c r="B485" t="s">
        <v>26</v>
      </c>
      <c r="C485" s="9"/>
      <c r="D485" s="9"/>
      <c r="E485" s="9"/>
      <c r="F485" s="9"/>
      <c r="G485" s="9"/>
      <c r="H485" s="9">
        <f t="shared" ref="H485" si="411">H484-H477</f>
        <v>0</v>
      </c>
      <c r="I485" s="9"/>
      <c r="J485" s="9"/>
      <c r="K485" s="9"/>
      <c r="L485" s="9"/>
      <c r="M485" s="9"/>
      <c r="N485" s="9">
        <f t="shared" ref="N485:U485" si="412">N484-N477</f>
        <v>0</v>
      </c>
      <c r="O485" s="9">
        <f t="shared" si="412"/>
        <v>0</v>
      </c>
      <c r="P485" s="9">
        <f t="shared" si="412"/>
        <v>0</v>
      </c>
      <c r="Q485" s="9">
        <f t="shared" si="412"/>
        <v>0</v>
      </c>
      <c r="R485" s="9">
        <f t="shared" si="412"/>
        <v>0</v>
      </c>
      <c r="S485" s="9">
        <f t="shared" si="412"/>
        <v>0</v>
      </c>
      <c r="T485" s="9">
        <f t="shared" si="412"/>
        <v>0</v>
      </c>
      <c r="U485" s="9">
        <f t="shared" si="412"/>
        <v>0</v>
      </c>
      <c r="V485" s="9"/>
    </row>
    <row r="486" spans="1:22" x14ac:dyDescent="0.3">
      <c r="A486" s="23"/>
      <c r="B486" s="24" t="s">
        <v>27</v>
      </c>
      <c r="C486" s="25" t="e">
        <f>AVERAGE(C484:G484)</f>
        <v>#DIV/0!</v>
      </c>
      <c r="D486" s="25"/>
      <c r="E486" s="25"/>
      <c r="F486" s="25"/>
      <c r="G486" s="25"/>
      <c r="H486" s="25">
        <f t="shared" ref="H486" si="413">AVERAGE(H484:L484)</f>
        <v>0</v>
      </c>
      <c r="I486" s="25"/>
      <c r="J486" s="25"/>
      <c r="K486" s="25"/>
      <c r="L486" s="25"/>
      <c r="M486" s="25">
        <f t="shared" ref="M486" si="414">AVERAGE(M484:Q484)</f>
        <v>0</v>
      </c>
      <c r="N486" s="25"/>
      <c r="O486" s="25"/>
      <c r="P486" s="25"/>
      <c r="Q486" s="25"/>
      <c r="R486" s="25">
        <f t="shared" ref="R486" si="415">AVERAGE(R484:V484)</f>
        <v>0</v>
      </c>
      <c r="S486" s="25"/>
      <c r="T486" s="25"/>
      <c r="U486" s="25"/>
      <c r="V486" s="25"/>
    </row>
    <row r="487" spans="1:22" x14ac:dyDescent="0.3">
      <c r="A487" s="10">
        <v>43874</v>
      </c>
      <c r="C487" s="11" t="s">
        <v>15</v>
      </c>
      <c r="D487" s="12" t="s">
        <v>16</v>
      </c>
      <c r="E487" s="11" t="s">
        <v>17</v>
      </c>
      <c r="F487" s="11" t="s">
        <v>18</v>
      </c>
      <c r="G487" s="12" t="s">
        <v>19</v>
      </c>
      <c r="H487" s="11" t="s">
        <v>15</v>
      </c>
      <c r="I487" s="12" t="s">
        <v>16</v>
      </c>
      <c r="J487" s="11" t="s">
        <v>17</v>
      </c>
      <c r="K487" s="11" t="s">
        <v>18</v>
      </c>
      <c r="L487" s="12" t="s">
        <v>19</v>
      </c>
      <c r="M487" s="11" t="s">
        <v>15</v>
      </c>
      <c r="N487" s="12" t="s">
        <v>16</v>
      </c>
      <c r="O487" s="11" t="s">
        <v>17</v>
      </c>
      <c r="P487" s="11" t="s">
        <v>18</v>
      </c>
      <c r="Q487" s="12" t="s">
        <v>19</v>
      </c>
      <c r="R487" s="11" t="s">
        <v>15</v>
      </c>
      <c r="S487" s="12" t="s">
        <v>16</v>
      </c>
      <c r="T487" s="11" t="s">
        <v>17</v>
      </c>
      <c r="U487" s="11" t="s">
        <v>18</v>
      </c>
      <c r="V487" s="12" t="s">
        <v>19</v>
      </c>
    </row>
    <row r="488" spans="1:22" x14ac:dyDescent="0.3">
      <c r="A488" s="13" t="s">
        <v>88</v>
      </c>
      <c r="B488" t="s">
        <v>21</v>
      </c>
      <c r="C488" s="14"/>
      <c r="D488" s="14"/>
      <c r="E488" s="14"/>
      <c r="F488" s="14"/>
      <c r="G488" s="15"/>
      <c r="H488" s="15">
        <v>0</v>
      </c>
      <c r="I488" s="15"/>
      <c r="J488" s="15"/>
      <c r="K488" s="15"/>
      <c r="L488" s="15"/>
      <c r="M488" s="14"/>
      <c r="N488" s="14">
        <v>0</v>
      </c>
      <c r="O488" s="14">
        <v>0</v>
      </c>
      <c r="P488" s="14">
        <v>0</v>
      </c>
      <c r="Q488" s="14">
        <v>0</v>
      </c>
      <c r="R488" s="14">
        <v>0</v>
      </c>
      <c r="S488" s="14">
        <v>0</v>
      </c>
      <c r="T488" s="15">
        <v>0</v>
      </c>
      <c r="U488" s="14">
        <v>0</v>
      </c>
      <c r="V488" s="14"/>
    </row>
    <row r="489" spans="1:22" x14ac:dyDescent="0.3">
      <c r="A489" s="26" t="s">
        <v>22</v>
      </c>
      <c r="B489" t="s">
        <v>23</v>
      </c>
      <c r="C489" s="14"/>
      <c r="D489" s="14"/>
      <c r="E489" s="14"/>
      <c r="F489" s="14"/>
      <c r="G489" s="15"/>
      <c r="H489" s="15">
        <v>0</v>
      </c>
      <c r="I489" s="15"/>
      <c r="J489" s="15"/>
      <c r="K489" s="15"/>
      <c r="L489" s="15"/>
      <c r="M489" s="14"/>
      <c r="N489" s="14">
        <v>0</v>
      </c>
      <c r="O489" s="14">
        <v>0</v>
      </c>
      <c r="P489" s="14">
        <v>0</v>
      </c>
      <c r="Q489" s="14">
        <v>0</v>
      </c>
      <c r="R489" s="14">
        <v>0</v>
      </c>
      <c r="S489" s="14">
        <v>0</v>
      </c>
      <c r="T489" s="15">
        <v>0</v>
      </c>
      <c r="U489" s="14">
        <v>0</v>
      </c>
      <c r="V489" s="14"/>
    </row>
    <row r="490" spans="1:22" x14ac:dyDescent="0.3">
      <c r="A490" s="13"/>
      <c r="B490" t="s">
        <v>24</v>
      </c>
      <c r="C490" s="14"/>
      <c r="D490" s="14"/>
      <c r="E490" s="14"/>
      <c r="F490" s="14"/>
      <c r="G490" s="15"/>
      <c r="H490" s="15">
        <v>0</v>
      </c>
      <c r="I490" s="15"/>
      <c r="J490" s="15"/>
      <c r="K490" s="15"/>
      <c r="L490" s="15"/>
      <c r="M490" s="14"/>
      <c r="N490" s="14">
        <v>0</v>
      </c>
      <c r="O490" s="14">
        <v>0</v>
      </c>
      <c r="P490" s="14">
        <v>0</v>
      </c>
      <c r="Q490" s="14">
        <v>0</v>
      </c>
      <c r="R490" s="14">
        <v>0</v>
      </c>
      <c r="S490" s="14">
        <v>0</v>
      </c>
      <c r="T490" s="15">
        <v>0</v>
      </c>
      <c r="U490" s="14">
        <v>0</v>
      </c>
      <c r="V490" s="14"/>
    </row>
    <row r="491" spans="1:22" x14ac:dyDescent="0.3">
      <c r="A491" s="13"/>
      <c r="B491" s="17" t="s">
        <v>25</v>
      </c>
      <c r="C491" s="18"/>
      <c r="D491" s="18"/>
      <c r="E491" s="18"/>
      <c r="F491" s="18"/>
      <c r="G491" s="18"/>
      <c r="H491" s="19">
        <v>0</v>
      </c>
      <c r="I491" s="19"/>
      <c r="J491" s="19"/>
      <c r="K491" s="19"/>
      <c r="L491" s="19"/>
      <c r="M491" s="20"/>
      <c r="N491" s="20">
        <v>0</v>
      </c>
      <c r="O491" s="20">
        <v>0</v>
      </c>
      <c r="P491" s="20">
        <v>0</v>
      </c>
      <c r="Q491" s="20">
        <v>0</v>
      </c>
      <c r="R491" s="21">
        <v>0</v>
      </c>
      <c r="S491" s="21">
        <v>0</v>
      </c>
      <c r="T491" s="21">
        <v>0</v>
      </c>
      <c r="U491" s="21">
        <v>0</v>
      </c>
      <c r="V491" s="21"/>
    </row>
    <row r="492" spans="1:22" x14ac:dyDescent="0.3">
      <c r="A492" s="13"/>
      <c r="B492" t="s">
        <v>26</v>
      </c>
      <c r="C492" s="9"/>
      <c r="D492" s="9"/>
      <c r="E492" s="9"/>
      <c r="F492" s="9"/>
      <c r="G492" s="9"/>
      <c r="H492" s="9">
        <f t="shared" ref="H492" si="416">H491-H484</f>
        <v>0</v>
      </c>
      <c r="I492" s="9"/>
      <c r="J492" s="9"/>
      <c r="K492" s="9"/>
      <c r="L492" s="9"/>
      <c r="M492" s="9"/>
      <c r="N492" s="9">
        <f t="shared" ref="N492:U492" si="417">N491-N484</f>
        <v>0</v>
      </c>
      <c r="O492" s="9">
        <f t="shared" si="417"/>
        <v>0</v>
      </c>
      <c r="P492" s="9">
        <f t="shared" si="417"/>
        <v>0</v>
      </c>
      <c r="Q492" s="9">
        <f t="shared" si="417"/>
        <v>0</v>
      </c>
      <c r="R492" s="9">
        <f t="shared" si="417"/>
        <v>0</v>
      </c>
      <c r="S492" s="9">
        <f t="shared" si="417"/>
        <v>0</v>
      </c>
      <c r="T492" s="9">
        <f t="shared" si="417"/>
        <v>0</v>
      </c>
      <c r="U492" s="9">
        <f t="shared" si="417"/>
        <v>0</v>
      </c>
      <c r="V492" s="9"/>
    </row>
    <row r="493" spans="1:22" x14ac:dyDescent="0.3">
      <c r="A493" s="23"/>
      <c r="B493" s="24" t="s">
        <v>27</v>
      </c>
      <c r="C493" s="25" t="e">
        <f>AVERAGE(C491:G491)</f>
        <v>#DIV/0!</v>
      </c>
      <c r="D493" s="25"/>
      <c r="E493" s="25"/>
      <c r="F493" s="25"/>
      <c r="G493" s="25"/>
      <c r="H493" s="25">
        <f t="shared" ref="H493" si="418">AVERAGE(H491:L491)</f>
        <v>0</v>
      </c>
      <c r="I493" s="25"/>
      <c r="J493" s="25"/>
      <c r="K493" s="25"/>
      <c r="L493" s="25"/>
      <c r="M493" s="25">
        <f t="shared" ref="M493" si="419">AVERAGE(M491:Q491)</f>
        <v>0</v>
      </c>
      <c r="N493" s="25"/>
      <c r="O493" s="25"/>
      <c r="P493" s="25"/>
      <c r="Q493" s="25"/>
      <c r="R493" s="25">
        <f t="shared" ref="R493" si="420">AVERAGE(R491:V491)</f>
        <v>0</v>
      </c>
      <c r="S493" s="25"/>
      <c r="T493" s="25"/>
      <c r="U493" s="25"/>
      <c r="V493" s="25"/>
    </row>
    <row r="494" spans="1:22" x14ac:dyDescent="0.3">
      <c r="A494" s="10">
        <v>43879</v>
      </c>
      <c r="C494" s="11" t="s">
        <v>15</v>
      </c>
      <c r="D494" s="12" t="s">
        <v>16</v>
      </c>
      <c r="E494" s="11" t="s">
        <v>17</v>
      </c>
      <c r="F494" s="11" t="s">
        <v>18</v>
      </c>
      <c r="G494" s="12" t="s">
        <v>19</v>
      </c>
      <c r="H494" s="11" t="s">
        <v>15</v>
      </c>
      <c r="I494" s="12" t="s">
        <v>16</v>
      </c>
      <c r="J494" s="11" t="s">
        <v>17</v>
      </c>
      <c r="K494" s="11" t="s">
        <v>18</v>
      </c>
      <c r="L494" s="12" t="s">
        <v>19</v>
      </c>
      <c r="M494" s="11" t="s">
        <v>15</v>
      </c>
      <c r="N494" s="12" t="s">
        <v>16</v>
      </c>
      <c r="O494" s="11" t="s">
        <v>17</v>
      </c>
      <c r="P494" s="11" t="s">
        <v>18</v>
      </c>
      <c r="Q494" s="12" t="s">
        <v>19</v>
      </c>
      <c r="R494" s="11" t="s">
        <v>15</v>
      </c>
      <c r="S494" s="12" t="s">
        <v>16</v>
      </c>
      <c r="T494" s="11" t="s">
        <v>17</v>
      </c>
      <c r="U494" s="11" t="s">
        <v>18</v>
      </c>
      <c r="V494" s="12" t="s">
        <v>19</v>
      </c>
    </row>
    <row r="495" spans="1:22" x14ac:dyDescent="0.3">
      <c r="A495" s="13" t="s">
        <v>89</v>
      </c>
      <c r="B495" t="s">
        <v>21</v>
      </c>
      <c r="C495" s="14"/>
      <c r="D495" s="14"/>
      <c r="E495" s="14"/>
      <c r="F495" s="14"/>
      <c r="G495" s="15"/>
      <c r="H495" s="15">
        <v>0</v>
      </c>
      <c r="I495" s="15"/>
      <c r="J495" s="15"/>
      <c r="K495" s="15"/>
      <c r="L495" s="15"/>
      <c r="M495" s="14"/>
      <c r="N495" s="14">
        <v>0</v>
      </c>
      <c r="O495" s="14">
        <v>0</v>
      </c>
      <c r="P495" s="14">
        <v>0</v>
      </c>
      <c r="Q495" s="14">
        <v>0</v>
      </c>
      <c r="R495" s="14">
        <v>0</v>
      </c>
      <c r="S495" s="14">
        <v>0</v>
      </c>
      <c r="T495" s="15">
        <v>0</v>
      </c>
      <c r="U495" s="14">
        <v>0</v>
      </c>
      <c r="V495" s="14"/>
    </row>
    <row r="496" spans="1:22" x14ac:dyDescent="0.3">
      <c r="A496" s="26" t="s">
        <v>22</v>
      </c>
      <c r="B496" t="s">
        <v>23</v>
      </c>
      <c r="C496" s="14"/>
      <c r="D496" s="14"/>
      <c r="E496" s="14"/>
      <c r="F496" s="14"/>
      <c r="G496" s="15"/>
      <c r="H496" s="15">
        <v>0</v>
      </c>
      <c r="I496" s="15"/>
      <c r="J496" s="15"/>
      <c r="K496" s="15"/>
      <c r="L496" s="15"/>
      <c r="M496" s="14"/>
      <c r="N496" s="14">
        <v>0</v>
      </c>
      <c r="O496" s="14">
        <v>0</v>
      </c>
      <c r="P496" s="14">
        <v>0</v>
      </c>
      <c r="Q496" s="14">
        <v>0</v>
      </c>
      <c r="R496" s="14">
        <v>0</v>
      </c>
      <c r="S496" s="14">
        <v>0</v>
      </c>
      <c r="T496" s="15">
        <v>0</v>
      </c>
      <c r="U496" s="14">
        <v>0</v>
      </c>
      <c r="V496" s="14"/>
    </row>
    <row r="497" spans="1:27" x14ac:dyDescent="0.3">
      <c r="A497" s="13"/>
      <c r="B497" t="s">
        <v>24</v>
      </c>
      <c r="C497" s="14"/>
      <c r="D497" s="14"/>
      <c r="E497" s="14"/>
      <c r="F497" s="14"/>
      <c r="G497" s="15"/>
      <c r="H497" s="15">
        <v>0</v>
      </c>
      <c r="I497" s="15"/>
      <c r="J497" s="15"/>
      <c r="K497" s="15"/>
      <c r="L497" s="15"/>
      <c r="M497" s="14"/>
      <c r="N497" s="14">
        <v>0</v>
      </c>
      <c r="O497" s="14">
        <v>0</v>
      </c>
      <c r="P497" s="14">
        <v>0</v>
      </c>
      <c r="Q497" s="14">
        <v>0</v>
      </c>
      <c r="R497" s="14">
        <v>0</v>
      </c>
      <c r="S497" s="14">
        <v>0</v>
      </c>
      <c r="T497" s="15">
        <v>0</v>
      </c>
      <c r="U497" s="14">
        <v>0</v>
      </c>
      <c r="V497" s="14"/>
    </row>
    <row r="498" spans="1:27" x14ac:dyDescent="0.3">
      <c r="A498" s="13"/>
      <c r="B498" s="17" t="s">
        <v>25</v>
      </c>
      <c r="C498" s="18"/>
      <c r="D498" s="18"/>
      <c r="E498" s="18"/>
      <c r="F498" s="18"/>
      <c r="G498" s="18"/>
      <c r="H498" s="19">
        <v>0</v>
      </c>
      <c r="I498" s="19"/>
      <c r="J498" s="19"/>
      <c r="K498" s="19"/>
      <c r="L498" s="19"/>
      <c r="M498" s="20"/>
      <c r="N498" s="20">
        <v>0</v>
      </c>
      <c r="O498" s="20">
        <v>0</v>
      </c>
      <c r="P498" s="20">
        <v>0</v>
      </c>
      <c r="Q498" s="20">
        <v>0</v>
      </c>
      <c r="R498" s="21">
        <v>0</v>
      </c>
      <c r="S498" s="21">
        <v>0</v>
      </c>
      <c r="T498" s="21">
        <v>0</v>
      </c>
      <c r="U498" s="21">
        <v>0</v>
      </c>
      <c r="V498" s="21"/>
    </row>
    <row r="499" spans="1:27" x14ac:dyDescent="0.3">
      <c r="A499" s="13"/>
      <c r="B499" t="s">
        <v>26</v>
      </c>
      <c r="C499" s="9"/>
      <c r="D499" s="9"/>
      <c r="E499" s="9"/>
      <c r="F499" s="9"/>
      <c r="G499" s="9"/>
      <c r="H499" s="9">
        <f t="shared" ref="H499" si="421">H498-H491</f>
        <v>0</v>
      </c>
      <c r="I499" s="9"/>
      <c r="J499" s="9"/>
      <c r="K499" s="9"/>
      <c r="L499" s="9"/>
      <c r="M499" s="9"/>
      <c r="N499" s="9">
        <f t="shared" ref="N499:U499" si="422">N498-N491</f>
        <v>0</v>
      </c>
      <c r="O499" s="9">
        <f t="shared" si="422"/>
        <v>0</v>
      </c>
      <c r="P499" s="9">
        <f t="shared" si="422"/>
        <v>0</v>
      </c>
      <c r="Q499" s="9">
        <f t="shared" si="422"/>
        <v>0</v>
      </c>
      <c r="R499" s="9">
        <f t="shared" si="422"/>
        <v>0</v>
      </c>
      <c r="S499" s="9">
        <f t="shared" si="422"/>
        <v>0</v>
      </c>
      <c r="T499" s="9">
        <f t="shared" si="422"/>
        <v>0</v>
      </c>
      <c r="U499" s="9">
        <f t="shared" si="422"/>
        <v>0</v>
      </c>
      <c r="V499" s="9"/>
    </row>
    <row r="500" spans="1:27" x14ac:dyDescent="0.3">
      <c r="A500" s="23"/>
      <c r="B500" s="24" t="s">
        <v>27</v>
      </c>
      <c r="C500" s="25" t="e">
        <f>AVERAGE(C498:G498)</f>
        <v>#DIV/0!</v>
      </c>
      <c r="D500" s="25"/>
      <c r="E500" s="25"/>
      <c r="F500" s="25"/>
      <c r="G500" s="25"/>
      <c r="H500" s="25">
        <f t="shared" ref="H500" si="423">AVERAGE(H498:L498)</f>
        <v>0</v>
      </c>
      <c r="I500" s="25"/>
      <c r="J500" s="25"/>
      <c r="K500" s="25"/>
      <c r="L500" s="25"/>
      <c r="M500" s="25">
        <f t="shared" ref="M500" si="424">AVERAGE(M498:Q498)</f>
        <v>0</v>
      </c>
      <c r="N500" s="25"/>
      <c r="O500" s="25"/>
      <c r="P500" s="25"/>
      <c r="Q500" s="25"/>
      <c r="R500" s="25">
        <f t="shared" ref="R500" si="425">AVERAGE(R498:V498)</f>
        <v>0</v>
      </c>
      <c r="S500" s="25"/>
      <c r="T500" s="25"/>
      <c r="U500" s="25"/>
      <c r="V500" s="25"/>
    </row>
    <row r="501" spans="1:27" x14ac:dyDescent="0.3">
      <c r="A501" s="6" t="s">
        <v>0</v>
      </c>
    </row>
    <row r="502" spans="1:27" x14ac:dyDescent="0.3">
      <c r="A502" t="s">
        <v>1</v>
      </c>
      <c r="F502" s="6"/>
    </row>
    <row r="503" spans="1:27" x14ac:dyDescent="0.3">
      <c r="A503" t="s">
        <v>90</v>
      </c>
      <c r="F503" t="s">
        <v>91</v>
      </c>
    </row>
    <row r="504" spans="1:27" x14ac:dyDescent="0.3">
      <c r="A504" s="7"/>
      <c r="B504" s="7"/>
      <c r="C504" s="6" t="s">
        <v>92</v>
      </c>
      <c r="D504" s="6"/>
      <c r="H504" s="6" t="s">
        <v>72</v>
      </c>
      <c r="M504" s="6" t="s">
        <v>74</v>
      </c>
      <c r="R504" s="6" t="s">
        <v>7</v>
      </c>
      <c r="S504" s="6"/>
      <c r="W504" s="6" t="s">
        <v>8</v>
      </c>
    </row>
    <row r="505" spans="1:27" x14ac:dyDescent="0.3">
      <c r="A505" s="8"/>
      <c r="B505" s="2" t="s">
        <v>9</v>
      </c>
      <c r="C505" s="8">
        <v>1</v>
      </c>
      <c r="D505" s="2">
        <v>2</v>
      </c>
      <c r="E505" s="2">
        <v>3</v>
      </c>
      <c r="F505" s="2">
        <v>4</v>
      </c>
      <c r="G505" s="2">
        <v>5</v>
      </c>
      <c r="H505" s="8">
        <v>6</v>
      </c>
      <c r="I505" s="2">
        <v>7</v>
      </c>
      <c r="J505" s="2">
        <v>8</v>
      </c>
      <c r="K505" s="2">
        <v>9</v>
      </c>
      <c r="L505" s="2">
        <v>10</v>
      </c>
      <c r="M505" s="8">
        <v>11</v>
      </c>
      <c r="N505" s="2">
        <v>12</v>
      </c>
      <c r="O505" s="8">
        <v>13</v>
      </c>
      <c r="P505" s="2">
        <v>14</v>
      </c>
      <c r="Q505" s="8">
        <v>15</v>
      </c>
      <c r="R505" s="8">
        <v>16</v>
      </c>
      <c r="S505" s="2">
        <v>17</v>
      </c>
      <c r="T505" s="2">
        <v>18</v>
      </c>
      <c r="U505" s="2">
        <v>19</v>
      </c>
      <c r="V505" s="2">
        <v>20</v>
      </c>
      <c r="W505" s="8">
        <v>21</v>
      </c>
      <c r="X505" s="2">
        <v>22</v>
      </c>
      <c r="Y505" s="2">
        <v>23</v>
      </c>
      <c r="Z505" s="2">
        <v>24</v>
      </c>
      <c r="AA505" s="2">
        <v>25</v>
      </c>
    </row>
    <row r="506" spans="1:27" x14ac:dyDescent="0.3">
      <c r="A506"/>
      <c r="C506" s="9" t="s">
        <v>10</v>
      </c>
      <c r="D506" s="9" t="s">
        <v>10</v>
      </c>
      <c r="E506" s="9" t="s">
        <v>10</v>
      </c>
      <c r="F506" s="9" t="s">
        <v>10</v>
      </c>
      <c r="G506" s="9" t="s">
        <v>10</v>
      </c>
      <c r="H506" s="9" t="s">
        <v>11</v>
      </c>
      <c r="I506" t="s">
        <v>11</v>
      </c>
      <c r="J506" s="9" t="s">
        <v>11</v>
      </c>
      <c r="K506" t="s">
        <v>11</v>
      </c>
      <c r="L506" s="9" t="s">
        <v>11</v>
      </c>
      <c r="M506" t="s">
        <v>12</v>
      </c>
      <c r="N506" s="9" t="s">
        <v>12</v>
      </c>
      <c r="O506" t="s">
        <v>12</v>
      </c>
      <c r="P506" s="9" t="s">
        <v>12</v>
      </c>
      <c r="Q506" t="s">
        <v>12</v>
      </c>
      <c r="R506" t="s">
        <v>29</v>
      </c>
      <c r="S506" s="9" t="s">
        <v>29</v>
      </c>
      <c r="T506" t="s">
        <v>29</v>
      </c>
      <c r="U506" s="9" t="s">
        <v>29</v>
      </c>
      <c r="V506" t="s">
        <v>29</v>
      </c>
      <c r="W506" t="s">
        <v>13</v>
      </c>
      <c r="X506" s="9" t="s">
        <v>13</v>
      </c>
      <c r="Y506" t="s">
        <v>13</v>
      </c>
      <c r="Z506" s="9" t="s">
        <v>13</v>
      </c>
      <c r="AA506" t="s">
        <v>13</v>
      </c>
    </row>
    <row r="507" spans="1:27" x14ac:dyDescent="0.3">
      <c r="A507" s="10">
        <v>43626</v>
      </c>
      <c r="C507" s="11" t="s">
        <v>15</v>
      </c>
      <c r="D507" s="12" t="s">
        <v>16</v>
      </c>
      <c r="E507" s="11" t="s">
        <v>17</v>
      </c>
      <c r="F507" s="11" t="s">
        <v>18</v>
      </c>
      <c r="G507" s="12" t="s">
        <v>19</v>
      </c>
      <c r="H507" s="11" t="s">
        <v>15</v>
      </c>
      <c r="I507" s="12" t="s">
        <v>16</v>
      </c>
      <c r="J507" s="11" t="s">
        <v>17</v>
      </c>
      <c r="K507" s="11" t="s">
        <v>18</v>
      </c>
      <c r="L507" s="12" t="s">
        <v>19</v>
      </c>
      <c r="M507" s="11" t="s">
        <v>15</v>
      </c>
      <c r="N507" s="12" t="s">
        <v>16</v>
      </c>
      <c r="O507" s="11" t="s">
        <v>17</v>
      </c>
      <c r="P507" s="11" t="s">
        <v>18</v>
      </c>
      <c r="Q507" s="12" t="s">
        <v>19</v>
      </c>
      <c r="R507" s="11" t="s">
        <v>15</v>
      </c>
      <c r="S507" s="12" t="s">
        <v>16</v>
      </c>
      <c r="T507" s="11" t="s">
        <v>17</v>
      </c>
      <c r="U507" s="11" t="s">
        <v>18</v>
      </c>
      <c r="V507" s="12" t="s">
        <v>19</v>
      </c>
      <c r="W507" s="11" t="s">
        <v>15</v>
      </c>
      <c r="X507" s="12" t="s">
        <v>16</v>
      </c>
      <c r="Y507" s="11" t="s">
        <v>17</v>
      </c>
      <c r="Z507" s="11" t="s">
        <v>18</v>
      </c>
      <c r="AA507" s="12" t="s">
        <v>19</v>
      </c>
    </row>
    <row r="508" spans="1:27" x14ac:dyDescent="0.3">
      <c r="A508" s="13" t="s">
        <v>93</v>
      </c>
      <c r="B508" t="s">
        <v>21</v>
      </c>
      <c r="C508" s="14">
        <v>3.5</v>
      </c>
      <c r="D508" s="14">
        <v>3.4</v>
      </c>
      <c r="E508" s="14">
        <v>4</v>
      </c>
      <c r="F508" s="14">
        <v>4.5</v>
      </c>
      <c r="G508" s="15">
        <v>3.9</v>
      </c>
      <c r="H508" s="15">
        <v>4</v>
      </c>
      <c r="I508" s="15">
        <v>3.5</v>
      </c>
      <c r="J508" s="15">
        <v>4</v>
      </c>
      <c r="K508" s="15">
        <v>4.2</v>
      </c>
      <c r="L508" s="15">
        <v>5</v>
      </c>
      <c r="M508" s="14">
        <v>4</v>
      </c>
      <c r="N508" s="14">
        <v>4.4000000000000004</v>
      </c>
      <c r="O508" s="14">
        <v>4</v>
      </c>
      <c r="P508" s="14">
        <v>3.6</v>
      </c>
      <c r="Q508" s="14">
        <v>3.7</v>
      </c>
      <c r="R508" s="14">
        <v>4</v>
      </c>
      <c r="S508" s="14">
        <v>4</v>
      </c>
      <c r="T508" s="14">
        <v>3.8</v>
      </c>
      <c r="U508" s="14">
        <v>4.2</v>
      </c>
      <c r="V508" s="14">
        <v>4.5</v>
      </c>
      <c r="W508" s="14">
        <v>4</v>
      </c>
      <c r="X508" s="14">
        <v>4.5999999999999996</v>
      </c>
      <c r="Y508" s="15">
        <v>3.5</v>
      </c>
      <c r="Z508" s="14">
        <v>3.8</v>
      </c>
      <c r="AA508" s="14">
        <v>3.8</v>
      </c>
    </row>
    <row r="509" spans="1:27" x14ac:dyDescent="0.3">
      <c r="A509" s="16" t="s">
        <v>22</v>
      </c>
      <c r="B509" t="s">
        <v>23</v>
      </c>
      <c r="C509" s="14">
        <v>8.5</v>
      </c>
      <c r="D509" s="14">
        <v>6</v>
      </c>
      <c r="E509" s="14">
        <v>7</v>
      </c>
      <c r="F509" s="14">
        <v>8</v>
      </c>
      <c r="G509" s="15">
        <v>7.4</v>
      </c>
      <c r="H509" s="15">
        <v>7</v>
      </c>
      <c r="I509" s="15">
        <v>7.5</v>
      </c>
      <c r="J509" s="15">
        <v>7.4</v>
      </c>
      <c r="K509" s="15">
        <v>6.5</v>
      </c>
      <c r="L509" s="15">
        <v>6</v>
      </c>
      <c r="M509" s="14">
        <v>6.4</v>
      </c>
      <c r="N509" s="14">
        <v>5.8</v>
      </c>
      <c r="O509" s="14">
        <v>6.5</v>
      </c>
      <c r="P509" s="14">
        <v>8</v>
      </c>
      <c r="Q509" s="14">
        <v>7</v>
      </c>
      <c r="R509" s="14">
        <v>7</v>
      </c>
      <c r="S509" s="14">
        <v>7.4</v>
      </c>
      <c r="T509" s="14">
        <v>8</v>
      </c>
      <c r="U509" s="14">
        <v>6.3</v>
      </c>
      <c r="V509" s="14">
        <v>6</v>
      </c>
      <c r="W509" s="14">
        <v>7</v>
      </c>
      <c r="X509" s="14">
        <v>6.3</v>
      </c>
      <c r="Y509" s="15">
        <v>6.5</v>
      </c>
      <c r="Z509" s="14">
        <v>6</v>
      </c>
      <c r="AA509" s="14">
        <v>6.5</v>
      </c>
    </row>
    <row r="510" spans="1:27" x14ac:dyDescent="0.3">
      <c r="A510" s="13"/>
      <c r="B510" t="s">
        <v>24</v>
      </c>
      <c r="C510" s="14">
        <v>2.9</v>
      </c>
      <c r="D510" s="14">
        <v>2.9</v>
      </c>
      <c r="E510" s="14">
        <v>3.2</v>
      </c>
      <c r="F510" s="14">
        <v>2.9</v>
      </c>
      <c r="G510" s="15">
        <v>2.8</v>
      </c>
      <c r="H510" s="15">
        <v>3</v>
      </c>
      <c r="I510" s="15">
        <v>3</v>
      </c>
      <c r="J510" s="15">
        <v>2.9</v>
      </c>
      <c r="K510" s="15">
        <v>2.8</v>
      </c>
      <c r="L510" s="15">
        <v>2.9</v>
      </c>
      <c r="M510" s="14">
        <v>3</v>
      </c>
      <c r="N510" s="14">
        <v>3</v>
      </c>
      <c r="O510" s="14">
        <v>3</v>
      </c>
      <c r="P510" s="14">
        <v>2.9</v>
      </c>
      <c r="Q510" s="14">
        <v>2.8</v>
      </c>
      <c r="R510" s="14">
        <v>3</v>
      </c>
      <c r="S510" s="14">
        <v>3</v>
      </c>
      <c r="T510" s="14">
        <v>2.9</v>
      </c>
      <c r="U510" s="14">
        <v>2.9</v>
      </c>
      <c r="V510" s="14">
        <v>3</v>
      </c>
      <c r="W510" s="14">
        <v>2.9</v>
      </c>
      <c r="X510" s="14">
        <v>3</v>
      </c>
      <c r="Y510" s="15">
        <v>3.2</v>
      </c>
      <c r="Z510" s="14">
        <v>3</v>
      </c>
      <c r="AA510" s="14">
        <v>3.2</v>
      </c>
    </row>
    <row r="511" spans="1:27" x14ac:dyDescent="0.3">
      <c r="A511" s="13"/>
      <c r="B511" s="17" t="s">
        <v>25</v>
      </c>
      <c r="C511" s="18">
        <f t="shared" ref="C511:AA511" si="426">3*4.178*C508*C509*C510/(C508+C509+C510)</f>
        <v>72.575224832214758</v>
      </c>
      <c r="D511" s="18">
        <f t="shared" si="426"/>
        <v>60.285482926829246</v>
      </c>
      <c r="E511" s="18">
        <f t="shared" si="426"/>
        <v>79.087774647887329</v>
      </c>
      <c r="F511" s="18">
        <f t="shared" si="426"/>
        <v>84.970753246753233</v>
      </c>
      <c r="G511" s="18">
        <f t="shared" si="426"/>
        <v>71.833154042553176</v>
      </c>
      <c r="H511" s="19">
        <f t="shared" si="426"/>
        <v>75.203999999999994</v>
      </c>
      <c r="I511" s="19">
        <f t="shared" si="426"/>
        <v>70.503749999999997</v>
      </c>
      <c r="J511" s="19">
        <f t="shared" si="426"/>
        <v>75.239060139860129</v>
      </c>
      <c r="K511" s="19">
        <f t="shared" si="426"/>
        <v>70.970293333333331</v>
      </c>
      <c r="L511" s="19">
        <f t="shared" si="426"/>
        <v>78.450215827338113</v>
      </c>
      <c r="M511" s="20">
        <f t="shared" si="426"/>
        <v>71.836656716417906</v>
      </c>
      <c r="N511" s="20">
        <f t="shared" si="426"/>
        <v>72.697199999999995</v>
      </c>
      <c r="O511" s="20">
        <f t="shared" si="426"/>
        <v>72.418666666666653</v>
      </c>
      <c r="P511" s="20">
        <f t="shared" si="426"/>
        <v>72.195840000000004</v>
      </c>
      <c r="Q511" s="20">
        <f t="shared" si="426"/>
        <v>67.330791111111097</v>
      </c>
      <c r="R511" s="27">
        <f t="shared" si="426"/>
        <v>75.203999999999994</v>
      </c>
      <c r="S511" s="27">
        <f t="shared" si="426"/>
        <v>77.292999999999992</v>
      </c>
      <c r="T511" s="27">
        <f t="shared" si="426"/>
        <v>75.16989387755099</v>
      </c>
      <c r="U511" s="27">
        <f t="shared" si="426"/>
        <v>71.774922089552234</v>
      </c>
      <c r="V511" s="27">
        <f t="shared" si="426"/>
        <v>75.203999999999994</v>
      </c>
      <c r="W511" s="21">
        <f t="shared" si="426"/>
        <v>73.220201438848918</v>
      </c>
      <c r="X511" s="21">
        <f t="shared" si="426"/>
        <v>78.39611223021582</v>
      </c>
      <c r="Y511" s="21">
        <f t="shared" si="426"/>
        <v>69.126909090909095</v>
      </c>
      <c r="Z511" s="21">
        <f t="shared" si="426"/>
        <v>66.978562499999981</v>
      </c>
      <c r="AA511" s="21">
        <f t="shared" si="426"/>
        <v>73.384248888888877</v>
      </c>
    </row>
    <row r="512" spans="1:27" x14ac:dyDescent="0.3">
      <c r="A512" s="13"/>
      <c r="B512" t="s">
        <v>26</v>
      </c>
      <c r="C512" s="9"/>
      <c r="M512" s="14"/>
      <c r="N512" s="14"/>
      <c r="O512" s="14"/>
      <c r="P512" s="14"/>
      <c r="Q512" s="14"/>
      <c r="R512" s="9"/>
    </row>
    <row r="513" spans="1:27" x14ac:dyDescent="0.3">
      <c r="A513" s="23"/>
      <c r="B513" s="24" t="s">
        <v>27</v>
      </c>
      <c r="C513" s="25">
        <f>AVERAGE(C511:G511)</f>
        <v>73.750477939247546</v>
      </c>
      <c r="D513" s="25"/>
      <c r="E513" s="25"/>
      <c r="F513" s="25"/>
      <c r="G513" s="25"/>
      <c r="H513" s="25">
        <f t="shared" ref="H513:R513" si="427">AVERAGE(H511:L511)</f>
        <v>74.073463860106315</v>
      </c>
      <c r="I513" s="25"/>
      <c r="J513" s="25"/>
      <c r="K513" s="25"/>
      <c r="L513" s="25"/>
      <c r="M513" s="25">
        <f t="shared" si="427"/>
        <v>71.295830898839128</v>
      </c>
      <c r="N513" s="25"/>
      <c r="O513" s="25"/>
      <c r="P513" s="25"/>
      <c r="Q513" s="25"/>
      <c r="R513" s="25">
        <f t="shared" si="427"/>
        <v>74.929163193420649</v>
      </c>
      <c r="S513" s="25"/>
      <c r="T513" s="25"/>
      <c r="U513" s="25"/>
      <c r="V513" s="25"/>
      <c r="W513">
        <f>AVERAGE(W511:AA511)</f>
        <v>72.221206829772527</v>
      </c>
    </row>
    <row r="514" spans="1:27" x14ac:dyDescent="0.3">
      <c r="A514" s="10">
        <v>43628</v>
      </c>
      <c r="C514" s="11" t="s">
        <v>15</v>
      </c>
      <c r="D514" s="12" t="s">
        <v>16</v>
      </c>
      <c r="E514" s="11" t="s">
        <v>17</v>
      </c>
      <c r="F514" s="11" t="s">
        <v>18</v>
      </c>
      <c r="G514" s="12" t="s">
        <v>19</v>
      </c>
      <c r="H514" s="11" t="s">
        <v>15</v>
      </c>
      <c r="I514" s="12" t="s">
        <v>16</v>
      </c>
      <c r="J514" s="11" t="s">
        <v>17</v>
      </c>
      <c r="K514" s="11" t="s">
        <v>18</v>
      </c>
      <c r="L514" s="12" t="s">
        <v>19</v>
      </c>
      <c r="M514" s="11" t="s">
        <v>15</v>
      </c>
      <c r="N514" s="12" t="s">
        <v>16</v>
      </c>
      <c r="O514" s="11" t="s">
        <v>17</v>
      </c>
      <c r="P514" s="11" t="s">
        <v>18</v>
      </c>
      <c r="Q514" s="12" t="s">
        <v>19</v>
      </c>
      <c r="R514" s="11" t="s">
        <v>15</v>
      </c>
      <c r="S514" s="12" t="s">
        <v>16</v>
      </c>
      <c r="T514" s="11" t="s">
        <v>17</v>
      </c>
      <c r="U514" s="11" t="s">
        <v>18</v>
      </c>
      <c r="V514" s="12" t="s">
        <v>19</v>
      </c>
      <c r="W514" s="11" t="s">
        <v>15</v>
      </c>
      <c r="X514" s="12" t="s">
        <v>16</v>
      </c>
      <c r="Y514" s="11" t="s">
        <v>17</v>
      </c>
      <c r="Z514" s="11" t="s">
        <v>18</v>
      </c>
      <c r="AA514" s="12" t="s">
        <v>19</v>
      </c>
    </row>
    <row r="515" spans="1:27" x14ac:dyDescent="0.3">
      <c r="A515" s="13" t="s">
        <v>94</v>
      </c>
      <c r="B515" t="s">
        <v>21</v>
      </c>
      <c r="C515" s="14">
        <v>4.5</v>
      </c>
      <c r="D515" s="14">
        <v>5</v>
      </c>
      <c r="E515" s="14">
        <v>4.2</v>
      </c>
      <c r="F515" s="14">
        <v>5.6</v>
      </c>
      <c r="G515" s="15">
        <v>5</v>
      </c>
      <c r="H515" s="15">
        <v>5.0999999999999996</v>
      </c>
      <c r="I515" s="15">
        <v>4.5</v>
      </c>
      <c r="J515" s="15">
        <v>5</v>
      </c>
      <c r="K515" s="15">
        <v>4.5999999999999996</v>
      </c>
      <c r="L515" s="15">
        <v>5.5</v>
      </c>
      <c r="M515" s="14">
        <v>4</v>
      </c>
      <c r="N515" s="14">
        <v>4.5</v>
      </c>
      <c r="O515" s="14">
        <v>3.6</v>
      </c>
      <c r="P515" s="14">
        <v>4.3</v>
      </c>
      <c r="Q515" s="14">
        <v>4.5</v>
      </c>
      <c r="R515" s="14">
        <v>4</v>
      </c>
      <c r="S515" s="14">
        <v>4</v>
      </c>
      <c r="T515" s="14">
        <v>4</v>
      </c>
      <c r="U515" s="14">
        <v>3.8</v>
      </c>
      <c r="V515" s="14">
        <v>4</v>
      </c>
      <c r="W515" s="14">
        <v>4.2</v>
      </c>
      <c r="X515" s="14">
        <v>4.7</v>
      </c>
      <c r="Y515" s="15">
        <v>3.7</v>
      </c>
      <c r="Z515" s="14">
        <v>4.5</v>
      </c>
      <c r="AA515" s="14">
        <v>4</v>
      </c>
    </row>
    <row r="516" spans="1:27" x14ac:dyDescent="0.3">
      <c r="A516" s="28"/>
      <c r="B516" t="s">
        <v>23</v>
      </c>
      <c r="C516" s="14">
        <v>9</v>
      </c>
      <c r="D516" s="14">
        <v>7.5</v>
      </c>
      <c r="E516" s="14">
        <v>9.1999999999999993</v>
      </c>
      <c r="F516" s="14">
        <v>8.3000000000000007</v>
      </c>
      <c r="G516" s="15">
        <v>7.5</v>
      </c>
      <c r="H516" s="15">
        <v>8.3000000000000007</v>
      </c>
      <c r="I516" s="15">
        <v>8.5</v>
      </c>
      <c r="J516" s="15">
        <v>8</v>
      </c>
      <c r="K516" s="15">
        <v>7</v>
      </c>
      <c r="L516" s="15">
        <v>8</v>
      </c>
      <c r="M516" s="14">
        <v>6</v>
      </c>
      <c r="N516" s="14">
        <v>5.6</v>
      </c>
      <c r="O516" s="14">
        <v>6</v>
      </c>
      <c r="P516" s="14">
        <v>8.5</v>
      </c>
      <c r="Q516" s="14">
        <v>7.2</v>
      </c>
      <c r="R516" s="14">
        <v>6.7</v>
      </c>
      <c r="S516" s="14">
        <v>6</v>
      </c>
      <c r="T516" s="14">
        <v>7.6</v>
      </c>
      <c r="U516" s="14">
        <v>6.2</v>
      </c>
      <c r="V516" s="14">
        <v>5.5</v>
      </c>
      <c r="W516" s="14">
        <v>7.1</v>
      </c>
      <c r="X516" s="14">
        <v>5.5</v>
      </c>
      <c r="Y516" s="15">
        <v>5.6</v>
      </c>
      <c r="Z516" s="14">
        <v>4.5</v>
      </c>
      <c r="AA516" s="14">
        <v>4.5</v>
      </c>
    </row>
    <row r="517" spans="1:27" x14ac:dyDescent="0.3">
      <c r="A517" s="13"/>
      <c r="B517" t="s">
        <v>24</v>
      </c>
      <c r="C517" s="14">
        <v>3.2</v>
      </c>
      <c r="D517" s="14">
        <v>3.1</v>
      </c>
      <c r="E517" s="14">
        <v>3</v>
      </c>
      <c r="F517" s="14">
        <v>3.4</v>
      </c>
      <c r="G517" s="15">
        <v>3.2</v>
      </c>
      <c r="H517" s="15">
        <v>3</v>
      </c>
      <c r="I517" s="15">
        <v>3.1</v>
      </c>
      <c r="J517" s="15">
        <v>3</v>
      </c>
      <c r="K517" s="15">
        <v>3.2</v>
      </c>
      <c r="L517" s="15">
        <v>3</v>
      </c>
      <c r="M517" s="14">
        <v>2.8</v>
      </c>
      <c r="N517" s="14">
        <v>3</v>
      </c>
      <c r="O517" s="14">
        <v>2.9</v>
      </c>
      <c r="P517" s="14">
        <v>3</v>
      </c>
      <c r="Q517" s="14">
        <v>2.9</v>
      </c>
      <c r="R517" s="14">
        <v>3</v>
      </c>
      <c r="S517" s="14">
        <v>3</v>
      </c>
      <c r="T517" s="14">
        <v>2.9</v>
      </c>
      <c r="U517" s="14">
        <v>2.2000000000000002</v>
      </c>
      <c r="V517" s="14">
        <v>2.9</v>
      </c>
      <c r="W517" s="14">
        <v>2.8</v>
      </c>
      <c r="X517" s="14">
        <v>3</v>
      </c>
      <c r="Y517" s="15">
        <v>2.6</v>
      </c>
      <c r="Z517" s="14">
        <v>2.9</v>
      </c>
      <c r="AA517" s="14">
        <v>3</v>
      </c>
    </row>
    <row r="518" spans="1:27" x14ac:dyDescent="0.3">
      <c r="A518" s="13"/>
      <c r="B518" s="17" t="s">
        <v>25</v>
      </c>
      <c r="C518" s="18">
        <f t="shared" ref="C518:AA518" si="428">3*4.178*C515*C516*C517/(C515+C516+C517)</f>
        <v>97.269844311377241</v>
      </c>
      <c r="D518" s="18">
        <f t="shared" si="428"/>
        <v>93.402403846153845</v>
      </c>
      <c r="E518" s="18">
        <f t="shared" si="428"/>
        <v>88.59398048780487</v>
      </c>
      <c r="F518" s="18">
        <f t="shared" si="428"/>
        <v>114.49555421965316</v>
      </c>
      <c r="G518" s="18">
        <f t="shared" si="428"/>
        <v>95.801273885350312</v>
      </c>
      <c r="H518" s="19">
        <f t="shared" si="428"/>
        <v>97.054430487804879</v>
      </c>
      <c r="I518" s="19">
        <f t="shared" si="428"/>
        <v>92.311742236024827</v>
      </c>
      <c r="J518" s="19">
        <f t="shared" si="428"/>
        <v>94.004999999999995</v>
      </c>
      <c r="K518" s="19">
        <f t="shared" si="428"/>
        <v>87.263740540540525</v>
      </c>
      <c r="L518" s="19">
        <f t="shared" si="428"/>
        <v>100.27199999999999</v>
      </c>
      <c r="M518" s="20">
        <f t="shared" si="428"/>
        <v>65.803499999999985</v>
      </c>
      <c r="N518" s="20">
        <f t="shared" si="428"/>
        <v>72.333618320610668</v>
      </c>
      <c r="O518" s="20">
        <f t="shared" si="428"/>
        <v>62.81038079999999</v>
      </c>
      <c r="P518" s="20">
        <f t="shared" si="428"/>
        <v>86.9843734177215</v>
      </c>
      <c r="Q518" s="20">
        <f t="shared" si="428"/>
        <v>80.664016438356157</v>
      </c>
      <c r="R518" s="27">
        <f t="shared" si="428"/>
        <v>73.557197080291971</v>
      </c>
      <c r="S518" s="27">
        <f t="shared" si="428"/>
        <v>69.419076923076915</v>
      </c>
      <c r="T518" s="27">
        <f t="shared" si="428"/>
        <v>76.206719999999976</v>
      </c>
      <c r="U518" s="27">
        <f t="shared" si="428"/>
        <v>53.251007213114747</v>
      </c>
      <c r="V518" s="27">
        <f t="shared" si="428"/>
        <v>64.489451612903224</v>
      </c>
      <c r="W518" s="21">
        <f t="shared" si="428"/>
        <v>74.222614468085084</v>
      </c>
      <c r="X518" s="21">
        <f t="shared" si="428"/>
        <v>73.637250000000009</v>
      </c>
      <c r="Y518" s="21">
        <f t="shared" si="428"/>
        <v>56.742155294117644</v>
      </c>
      <c r="Z518" s="21">
        <f t="shared" si="428"/>
        <v>61.853710084033608</v>
      </c>
      <c r="AA518" s="21">
        <f t="shared" si="428"/>
        <v>58.855304347826078</v>
      </c>
    </row>
    <row r="519" spans="1:27" x14ac:dyDescent="0.3">
      <c r="A519" s="13"/>
      <c r="B519" t="s">
        <v>26</v>
      </c>
      <c r="C519" s="9">
        <f>C518-C511</f>
        <v>24.694619479162483</v>
      </c>
      <c r="D519" s="9">
        <f t="shared" ref="D519:AA519" si="429">D518-D511</f>
        <v>33.116920919324599</v>
      </c>
      <c r="E519" s="9">
        <f t="shared" si="429"/>
        <v>9.5062058399175413</v>
      </c>
      <c r="F519" s="9">
        <f t="shared" si="429"/>
        <v>29.524800972899925</v>
      </c>
      <c r="G519" s="9">
        <f t="shared" si="429"/>
        <v>23.968119842797137</v>
      </c>
      <c r="H519" s="9">
        <f t="shared" si="429"/>
        <v>21.850430487804886</v>
      </c>
      <c r="I519" s="9">
        <f t="shared" si="429"/>
        <v>21.80799223602483</v>
      </c>
      <c r="J519" s="9">
        <f t="shared" si="429"/>
        <v>18.765939860139866</v>
      </c>
      <c r="K519" s="9">
        <f t="shared" si="429"/>
        <v>16.293447207207194</v>
      </c>
      <c r="L519" s="9">
        <f t="shared" si="429"/>
        <v>21.821784172661879</v>
      </c>
      <c r="M519" s="9">
        <f t="shared" si="429"/>
        <v>-6.0331567164179205</v>
      </c>
      <c r="N519" s="9">
        <f t="shared" si="429"/>
        <v>-0.36358167938932695</v>
      </c>
      <c r="O519" s="9">
        <f t="shared" si="429"/>
        <v>-9.6082858666666624</v>
      </c>
      <c r="P519" s="9">
        <f t="shared" si="429"/>
        <v>14.788533417721496</v>
      </c>
      <c r="Q519" s="9">
        <f t="shared" si="429"/>
        <v>13.33322532724506</v>
      </c>
      <c r="R519" s="9">
        <f t="shared" si="429"/>
        <v>-1.6468029197080227</v>
      </c>
      <c r="S519" s="9">
        <f t="shared" si="429"/>
        <v>-7.8739230769230772</v>
      </c>
      <c r="T519" s="9">
        <f t="shared" si="429"/>
        <v>1.0368261224489856</v>
      </c>
      <c r="U519" s="9">
        <f t="shared" si="429"/>
        <v>-18.523914876437487</v>
      </c>
      <c r="V519" s="9">
        <f t="shared" si="429"/>
        <v>-10.714548387096769</v>
      </c>
      <c r="W519" s="9">
        <f t="shared" si="429"/>
        <v>1.0024130292361662</v>
      </c>
      <c r="X519" s="9">
        <f t="shared" si="429"/>
        <v>-4.7588622302158115</v>
      </c>
      <c r="Y519" s="9">
        <f t="shared" si="429"/>
        <v>-12.38475379679145</v>
      </c>
      <c r="Z519" s="9">
        <f t="shared" si="429"/>
        <v>-5.1248524159663731</v>
      </c>
      <c r="AA519" s="9">
        <f t="shared" si="429"/>
        <v>-14.528944541062799</v>
      </c>
    </row>
    <row r="520" spans="1:27" x14ac:dyDescent="0.3">
      <c r="A520" s="23"/>
      <c r="B520" s="24" t="s">
        <v>27</v>
      </c>
      <c r="C520" s="25">
        <f>AVERAGE(C518:G518)</f>
        <v>97.912611350067891</v>
      </c>
      <c r="D520" s="25"/>
      <c r="E520" s="25"/>
      <c r="F520" s="25"/>
      <c r="G520" s="25"/>
      <c r="H520" s="25">
        <f t="shared" ref="H520" si="430">AVERAGE(H518:L518)</f>
        <v>94.181382652874049</v>
      </c>
      <c r="I520" s="25"/>
      <c r="J520" s="25"/>
      <c r="K520" s="25"/>
      <c r="L520" s="25"/>
      <c r="M520" s="25">
        <f t="shared" ref="M520" si="431">AVERAGE(M518:Q518)</f>
        <v>73.719177795337657</v>
      </c>
      <c r="N520" s="25"/>
      <c r="O520" s="25"/>
      <c r="P520" s="25"/>
      <c r="Q520" s="25"/>
      <c r="R520" s="25">
        <f t="shared" ref="R520" si="432">AVERAGE(R518:V518)</f>
        <v>67.384690565877364</v>
      </c>
      <c r="S520" s="25"/>
      <c r="T520" s="25"/>
      <c r="U520" s="25"/>
      <c r="V520" s="25"/>
      <c r="W520">
        <f>AVERAGE(W518:AA518)</f>
        <v>65.062206838812486</v>
      </c>
    </row>
    <row r="521" spans="1:27" x14ac:dyDescent="0.3">
      <c r="A521" s="10">
        <v>43631</v>
      </c>
      <c r="C521" s="11" t="s">
        <v>15</v>
      </c>
      <c r="D521" s="12" t="s">
        <v>16</v>
      </c>
      <c r="E521" s="11" t="s">
        <v>17</v>
      </c>
      <c r="F521" s="11" t="s">
        <v>18</v>
      </c>
      <c r="G521" s="12" t="s">
        <v>19</v>
      </c>
      <c r="H521" s="11" t="s">
        <v>15</v>
      </c>
      <c r="I521" s="12" t="s">
        <v>16</v>
      </c>
      <c r="J521" s="11" t="s">
        <v>17</v>
      </c>
      <c r="K521" s="11" t="s">
        <v>18</v>
      </c>
      <c r="L521" s="12" t="s">
        <v>19</v>
      </c>
      <c r="M521" s="11" t="s">
        <v>15</v>
      </c>
      <c r="N521" s="12" t="s">
        <v>16</v>
      </c>
      <c r="O521" s="11" t="s">
        <v>17</v>
      </c>
      <c r="P521" s="11" t="s">
        <v>18</v>
      </c>
      <c r="Q521" s="12" t="s">
        <v>19</v>
      </c>
      <c r="R521" s="11" t="s">
        <v>15</v>
      </c>
      <c r="S521" s="12" t="s">
        <v>16</v>
      </c>
      <c r="T521" s="11" t="s">
        <v>17</v>
      </c>
      <c r="U521" s="11" t="s">
        <v>18</v>
      </c>
      <c r="V521" s="12" t="s">
        <v>19</v>
      </c>
      <c r="W521" s="11" t="s">
        <v>15</v>
      </c>
      <c r="X521" s="12" t="s">
        <v>16</v>
      </c>
      <c r="Y521" s="11" t="s">
        <v>17</v>
      </c>
      <c r="Z521" s="11" t="s">
        <v>18</v>
      </c>
      <c r="AA521" s="12" t="s">
        <v>19</v>
      </c>
    </row>
    <row r="522" spans="1:27" x14ac:dyDescent="0.3">
      <c r="A522" s="13" t="s">
        <v>95</v>
      </c>
      <c r="B522" t="s">
        <v>21</v>
      </c>
      <c r="C522" s="14">
        <v>5.3</v>
      </c>
      <c r="D522" s="14">
        <v>4.8</v>
      </c>
      <c r="E522" s="14">
        <v>6</v>
      </c>
      <c r="F522" s="14">
        <v>5.4</v>
      </c>
      <c r="G522" s="15">
        <v>5.2</v>
      </c>
      <c r="H522" s="15">
        <v>5.5</v>
      </c>
      <c r="I522" s="15">
        <v>6</v>
      </c>
      <c r="J522" s="15">
        <v>6</v>
      </c>
      <c r="K522" s="15">
        <v>5.2</v>
      </c>
      <c r="L522" s="15">
        <v>5.6</v>
      </c>
      <c r="M522" s="14">
        <v>3</v>
      </c>
      <c r="N522" s="14">
        <v>4</v>
      </c>
      <c r="O522" s="14">
        <v>3</v>
      </c>
      <c r="P522" s="14">
        <v>4.2</v>
      </c>
      <c r="Q522" s="14">
        <v>4</v>
      </c>
      <c r="R522" s="14">
        <v>4.2</v>
      </c>
      <c r="S522" s="14">
        <v>3</v>
      </c>
      <c r="T522" s="14">
        <v>4</v>
      </c>
      <c r="U522" s="14">
        <v>3.8</v>
      </c>
      <c r="V522" s="14">
        <v>4.3</v>
      </c>
      <c r="W522" s="14">
        <v>3.5</v>
      </c>
      <c r="X522" s="14">
        <v>4.4000000000000004</v>
      </c>
      <c r="Y522" s="15">
        <v>3</v>
      </c>
      <c r="Z522" s="14">
        <v>4</v>
      </c>
      <c r="AA522" s="14">
        <v>3.8</v>
      </c>
    </row>
    <row r="523" spans="1:27" x14ac:dyDescent="0.3">
      <c r="A523" s="28"/>
      <c r="B523" t="s">
        <v>23</v>
      </c>
      <c r="C523" s="14">
        <v>10</v>
      </c>
      <c r="D523" s="14">
        <v>7.5</v>
      </c>
      <c r="E523" s="14">
        <v>10.5</v>
      </c>
      <c r="F523" s="14">
        <v>10</v>
      </c>
      <c r="G523" s="15">
        <v>8</v>
      </c>
      <c r="H523" s="15">
        <v>9</v>
      </c>
      <c r="I523" s="15">
        <v>9.5</v>
      </c>
      <c r="J523" s="15">
        <v>9</v>
      </c>
      <c r="K523" s="15">
        <v>7.2</v>
      </c>
      <c r="L523" s="15">
        <v>7.8</v>
      </c>
      <c r="M523" s="14">
        <v>4</v>
      </c>
      <c r="N523" s="14">
        <v>5</v>
      </c>
      <c r="O523" s="14">
        <v>5</v>
      </c>
      <c r="P523" s="14">
        <v>7</v>
      </c>
      <c r="Q523" s="14">
        <v>7.2</v>
      </c>
      <c r="R523" s="14">
        <v>5.5</v>
      </c>
      <c r="S523" s="14">
        <v>5</v>
      </c>
      <c r="T523" s="14">
        <v>6.5</v>
      </c>
      <c r="U523" s="14">
        <v>6.2</v>
      </c>
      <c r="V523" s="14">
        <v>5.5</v>
      </c>
      <c r="W523" s="14">
        <v>6.8</v>
      </c>
      <c r="X523" s="14">
        <v>5.0999999999999996</v>
      </c>
      <c r="Y523" s="15">
        <v>4</v>
      </c>
      <c r="Z523" s="14">
        <v>4.2</v>
      </c>
      <c r="AA523" s="14">
        <v>4</v>
      </c>
    </row>
    <row r="524" spans="1:27" x14ac:dyDescent="0.3">
      <c r="A524" s="13"/>
      <c r="B524" t="s">
        <v>24</v>
      </c>
      <c r="C524" s="14">
        <v>3.5</v>
      </c>
      <c r="D524" s="14">
        <v>3.6</v>
      </c>
      <c r="E524" s="14">
        <v>4.3</v>
      </c>
      <c r="F524" s="14">
        <v>3.7</v>
      </c>
      <c r="G524" s="15">
        <v>4</v>
      </c>
      <c r="H524" s="15">
        <v>3.5</v>
      </c>
      <c r="I524" s="15">
        <v>3.3</v>
      </c>
      <c r="J524" s="15">
        <v>4</v>
      </c>
      <c r="K524" s="15">
        <v>3.4</v>
      </c>
      <c r="L524" s="15">
        <v>3.4</v>
      </c>
      <c r="M524" s="14">
        <v>2</v>
      </c>
      <c r="N524" s="14">
        <v>2.2999999999999998</v>
      </c>
      <c r="O524" s="14">
        <v>2.2000000000000002</v>
      </c>
      <c r="P524" s="14">
        <v>2.5</v>
      </c>
      <c r="Q524" s="14">
        <v>2.6</v>
      </c>
      <c r="R524" s="14">
        <v>2.8</v>
      </c>
      <c r="S524" s="14">
        <v>3</v>
      </c>
      <c r="T524" s="14">
        <v>2.8</v>
      </c>
      <c r="U524" s="14">
        <v>2</v>
      </c>
      <c r="V524" s="14">
        <v>2.6</v>
      </c>
      <c r="W524" s="14">
        <v>2.4</v>
      </c>
      <c r="X524" s="14">
        <v>2.8</v>
      </c>
      <c r="Y524" s="15">
        <v>1.8</v>
      </c>
      <c r="Z524" s="14">
        <v>2.2999999999999998</v>
      </c>
      <c r="AA524" s="14">
        <v>2.2000000000000002</v>
      </c>
    </row>
    <row r="525" spans="1:27" x14ac:dyDescent="0.3">
      <c r="A525" s="13"/>
      <c r="B525" s="17" t="s">
        <v>25</v>
      </c>
      <c r="C525" s="18">
        <f t="shared" ref="C525:AA525" si="433">3*4.178*C522*C523*C524/(C522+C523+C524)</f>
        <v>123.67324468085104</v>
      </c>
      <c r="D525" s="18">
        <f t="shared" si="433"/>
        <v>102.16392452830188</v>
      </c>
      <c r="E525" s="18">
        <f t="shared" si="433"/>
        <v>163.24329807692305</v>
      </c>
      <c r="F525" s="18">
        <f t="shared" si="433"/>
        <v>131.11482722513088</v>
      </c>
      <c r="G525" s="18">
        <f t="shared" si="433"/>
        <v>121.25916279069767</v>
      </c>
      <c r="H525" s="19">
        <f t="shared" si="433"/>
        <v>120.63974999999999</v>
      </c>
      <c r="I525" s="19">
        <f t="shared" si="433"/>
        <v>125.40667021276595</v>
      </c>
      <c r="J525" s="19">
        <f t="shared" si="433"/>
        <v>142.49178947368418</v>
      </c>
      <c r="K525" s="19">
        <f t="shared" si="433"/>
        <v>100.9827888607595</v>
      </c>
      <c r="L525" s="19">
        <f t="shared" si="433"/>
        <v>110.80055999999998</v>
      </c>
      <c r="M525" s="20">
        <f t="shared" si="433"/>
        <v>33.423999999999999</v>
      </c>
      <c r="N525" s="20">
        <f t="shared" si="433"/>
        <v>51.023362831858392</v>
      </c>
      <c r="O525" s="20">
        <f t="shared" si="433"/>
        <v>40.551176470588238</v>
      </c>
      <c r="P525" s="20">
        <f t="shared" si="433"/>
        <v>67.244452554744527</v>
      </c>
      <c r="Q525" s="20">
        <f t="shared" si="433"/>
        <v>68.010573913043487</v>
      </c>
      <c r="R525" s="27">
        <f t="shared" si="433"/>
        <v>64.855929599999996</v>
      </c>
      <c r="S525" s="27">
        <f t="shared" si="433"/>
        <v>51.275454545454544</v>
      </c>
      <c r="T525" s="27">
        <f t="shared" si="433"/>
        <v>68.607157894736829</v>
      </c>
      <c r="U525" s="27">
        <f t="shared" si="433"/>
        <v>49.216839999999991</v>
      </c>
      <c r="V525" s="27">
        <f t="shared" si="433"/>
        <v>62.154488709677402</v>
      </c>
      <c r="W525" s="21">
        <f t="shared" si="433"/>
        <v>56.373392125984239</v>
      </c>
      <c r="X525" s="21">
        <f t="shared" si="433"/>
        <v>64.027340487804864</v>
      </c>
      <c r="Y525" s="21">
        <f t="shared" si="433"/>
        <v>30.765272727272723</v>
      </c>
      <c r="Z525" s="21">
        <f t="shared" si="433"/>
        <v>46.125119999999995</v>
      </c>
      <c r="AA525" s="21">
        <f t="shared" si="433"/>
        <v>41.913695999999995</v>
      </c>
    </row>
    <row r="526" spans="1:27" x14ac:dyDescent="0.3">
      <c r="A526" s="13"/>
      <c r="B526" t="s">
        <v>26</v>
      </c>
      <c r="C526" s="9">
        <f>C525-C518</f>
        <v>26.4034003694738</v>
      </c>
      <c r="D526" s="9">
        <f t="shared" ref="D526:AA526" si="434">D525-D518</f>
        <v>8.7615206821480314</v>
      </c>
      <c r="E526" s="9">
        <f t="shared" si="434"/>
        <v>74.649317589118183</v>
      </c>
      <c r="F526" s="9">
        <f t="shared" si="434"/>
        <v>16.619273005477723</v>
      </c>
      <c r="G526" s="9">
        <f t="shared" si="434"/>
        <v>25.45788890534736</v>
      </c>
      <c r="H526" s="9">
        <f t="shared" si="434"/>
        <v>23.585319512195113</v>
      </c>
      <c r="I526" s="9">
        <f t="shared" si="434"/>
        <v>33.094927976741118</v>
      </c>
      <c r="J526" s="9">
        <f t="shared" si="434"/>
        <v>48.486789473684183</v>
      </c>
      <c r="K526" s="9">
        <f t="shared" si="434"/>
        <v>13.719048320218974</v>
      </c>
      <c r="L526" s="9">
        <f t="shared" si="434"/>
        <v>10.528559999999985</v>
      </c>
      <c r="M526" s="9">
        <f t="shared" si="434"/>
        <v>-32.379499999999986</v>
      </c>
      <c r="N526" s="9">
        <f t="shared" si="434"/>
        <v>-21.310255488752276</v>
      </c>
      <c r="O526" s="9">
        <f t="shared" si="434"/>
        <v>-22.259204329411752</v>
      </c>
      <c r="P526" s="9">
        <f t="shared" si="434"/>
        <v>-19.739920862976973</v>
      </c>
      <c r="Q526" s="9">
        <f t="shared" si="434"/>
        <v>-12.65344252531267</v>
      </c>
      <c r="R526" s="9">
        <f t="shared" si="434"/>
        <v>-8.7012674802919747</v>
      </c>
      <c r="S526" s="9">
        <f t="shared" si="434"/>
        <v>-18.143622377622371</v>
      </c>
      <c r="T526" s="9">
        <f t="shared" si="434"/>
        <v>-7.5995621052631463</v>
      </c>
      <c r="U526" s="9">
        <f t="shared" si="434"/>
        <v>-4.0341672131147561</v>
      </c>
      <c r="V526" s="9">
        <f t="shared" si="434"/>
        <v>-2.3349629032258221</v>
      </c>
      <c r="W526" s="9">
        <f t="shared" si="434"/>
        <v>-17.849222342100845</v>
      </c>
      <c r="X526" s="9">
        <f t="shared" si="434"/>
        <v>-9.609909512195145</v>
      </c>
      <c r="Y526" s="9">
        <f t="shared" si="434"/>
        <v>-25.976882566844921</v>
      </c>
      <c r="Z526" s="9">
        <f t="shared" si="434"/>
        <v>-15.728590084033613</v>
      </c>
      <c r="AA526" s="9">
        <f t="shared" si="434"/>
        <v>-16.941608347826083</v>
      </c>
    </row>
    <row r="527" spans="1:27" x14ac:dyDescent="0.3">
      <c r="A527" s="23"/>
      <c r="B527" s="24" t="s">
        <v>27</v>
      </c>
      <c r="C527" s="25">
        <f>AVERAGE(C525:G525)</f>
        <v>128.29089146038092</v>
      </c>
      <c r="D527" s="25"/>
      <c r="E527" s="25"/>
      <c r="F527" s="25"/>
      <c r="G527" s="25"/>
      <c r="H527" s="25">
        <f t="shared" ref="H527" si="435">AVERAGE(H525:L525)</f>
        <v>120.06431170944192</v>
      </c>
      <c r="I527" s="25"/>
      <c r="J527" s="25"/>
      <c r="K527" s="25"/>
      <c r="L527" s="25"/>
      <c r="M527" s="25">
        <f t="shared" ref="M527" si="436">AVERAGE(M525:Q525)</f>
        <v>52.050713154046932</v>
      </c>
      <c r="N527" s="25"/>
      <c r="O527" s="25"/>
      <c r="P527" s="25"/>
      <c r="Q527" s="25"/>
      <c r="R527" s="25">
        <f t="shared" ref="R527" si="437">AVERAGE(R525:V525)</f>
        <v>59.221974149973754</v>
      </c>
      <c r="S527" s="25"/>
      <c r="T527" s="25"/>
      <c r="U527" s="25"/>
      <c r="V527" s="25"/>
      <c r="W527">
        <f>AVERAGE(W525:AA525)</f>
        <v>47.840964268212367</v>
      </c>
    </row>
    <row r="528" spans="1:27" x14ac:dyDescent="0.3">
      <c r="A528" s="10">
        <v>43633</v>
      </c>
      <c r="C528" s="11" t="s">
        <v>15</v>
      </c>
      <c r="D528" s="12" t="s">
        <v>16</v>
      </c>
      <c r="E528" s="11" t="s">
        <v>17</v>
      </c>
      <c r="F528" s="11" t="s">
        <v>18</v>
      </c>
      <c r="G528" s="12" t="s">
        <v>19</v>
      </c>
      <c r="H528" s="11" t="s">
        <v>15</v>
      </c>
      <c r="I528" s="12" t="s">
        <v>16</v>
      </c>
      <c r="J528" s="11" t="s">
        <v>17</v>
      </c>
      <c r="K528" s="11" t="s">
        <v>18</v>
      </c>
      <c r="L528" s="12" t="s">
        <v>19</v>
      </c>
      <c r="M528" s="11" t="s">
        <v>15</v>
      </c>
      <c r="N528" s="12" t="s">
        <v>16</v>
      </c>
      <c r="O528" s="11" t="s">
        <v>17</v>
      </c>
      <c r="P528" s="11" t="s">
        <v>18</v>
      </c>
      <c r="Q528" s="12" t="s">
        <v>19</v>
      </c>
      <c r="R528" s="11" t="s">
        <v>15</v>
      </c>
      <c r="S528" s="12" t="s">
        <v>16</v>
      </c>
      <c r="T528" s="11" t="s">
        <v>17</v>
      </c>
      <c r="U528" s="11" t="s">
        <v>18</v>
      </c>
      <c r="V528" s="12" t="s">
        <v>19</v>
      </c>
      <c r="W528" s="11" t="s">
        <v>15</v>
      </c>
      <c r="X528" s="12" t="s">
        <v>16</v>
      </c>
      <c r="Y528" s="11" t="s">
        <v>17</v>
      </c>
      <c r="Z528" s="11" t="s">
        <v>18</v>
      </c>
      <c r="AA528" s="12" t="s">
        <v>19</v>
      </c>
    </row>
    <row r="529" spans="1:27" x14ac:dyDescent="0.3">
      <c r="A529" s="13" t="s">
        <v>96</v>
      </c>
      <c r="B529" t="s">
        <v>21</v>
      </c>
      <c r="C529" s="14">
        <v>5.2</v>
      </c>
      <c r="D529" s="14">
        <v>6</v>
      </c>
      <c r="E529" s="14">
        <v>8</v>
      </c>
      <c r="F529" s="14">
        <v>5.6</v>
      </c>
      <c r="G529" s="15">
        <v>6</v>
      </c>
      <c r="H529" s="15">
        <v>5.6</v>
      </c>
      <c r="I529" s="15">
        <v>7.2</v>
      </c>
      <c r="J529" s="15">
        <v>6</v>
      </c>
      <c r="K529" s="15">
        <v>5.2</v>
      </c>
      <c r="L529" s="15">
        <v>5.5</v>
      </c>
      <c r="M529" s="14">
        <v>0</v>
      </c>
      <c r="N529" s="14">
        <v>3</v>
      </c>
      <c r="O529" s="14">
        <v>2.5</v>
      </c>
      <c r="P529" s="14">
        <v>4</v>
      </c>
      <c r="Q529" s="14">
        <v>4</v>
      </c>
      <c r="R529" s="14">
        <v>3.5</v>
      </c>
      <c r="S529" s="14">
        <v>0</v>
      </c>
      <c r="T529" s="14">
        <v>4</v>
      </c>
      <c r="U529" s="14">
        <v>3.2</v>
      </c>
      <c r="V529" s="14">
        <v>4</v>
      </c>
      <c r="W529" s="14">
        <v>3</v>
      </c>
      <c r="X529" s="14">
        <v>4</v>
      </c>
      <c r="Y529" s="15">
        <v>0</v>
      </c>
      <c r="Z529" s="14">
        <v>2.8</v>
      </c>
      <c r="AA529" s="14">
        <v>3</v>
      </c>
    </row>
    <row r="530" spans="1:27" x14ac:dyDescent="0.3">
      <c r="A530" s="28"/>
      <c r="B530" t="s">
        <v>23</v>
      </c>
      <c r="C530" s="14">
        <v>9.6</v>
      </c>
      <c r="D530" s="14">
        <v>10</v>
      </c>
      <c r="E530" s="14">
        <v>11</v>
      </c>
      <c r="F530" s="14">
        <v>13</v>
      </c>
      <c r="G530" s="15">
        <v>9.5</v>
      </c>
      <c r="H530" s="15">
        <v>10</v>
      </c>
      <c r="I530" s="15">
        <v>12</v>
      </c>
      <c r="J530" s="15">
        <v>9.4</v>
      </c>
      <c r="K530" s="15">
        <v>10</v>
      </c>
      <c r="L530" s="15">
        <v>9</v>
      </c>
      <c r="M530" s="14">
        <v>0</v>
      </c>
      <c r="N530" s="14">
        <v>4</v>
      </c>
      <c r="O530" s="14">
        <v>3.2</v>
      </c>
      <c r="P530" s="14">
        <v>6</v>
      </c>
      <c r="Q530" s="14">
        <v>6.5</v>
      </c>
      <c r="R530" s="14">
        <v>5</v>
      </c>
      <c r="S530" s="14">
        <v>0</v>
      </c>
      <c r="T530" s="14">
        <v>5</v>
      </c>
      <c r="U530" s="14">
        <v>4.2</v>
      </c>
      <c r="V530" s="14">
        <v>5.5</v>
      </c>
      <c r="W530" s="14">
        <v>5.5</v>
      </c>
      <c r="X530" s="14">
        <v>5</v>
      </c>
      <c r="Y530" s="15">
        <v>0</v>
      </c>
      <c r="Z530" s="14">
        <v>3.6</v>
      </c>
      <c r="AA530" s="14">
        <v>3</v>
      </c>
    </row>
    <row r="531" spans="1:27" x14ac:dyDescent="0.3">
      <c r="A531" s="13"/>
      <c r="B531" t="s">
        <v>24</v>
      </c>
      <c r="C531" s="14">
        <v>4</v>
      </c>
      <c r="D531" s="14">
        <v>4.2</v>
      </c>
      <c r="E531" s="14">
        <v>5.4</v>
      </c>
      <c r="F531" s="14">
        <v>3.5</v>
      </c>
      <c r="G531" s="15">
        <v>4.8</v>
      </c>
      <c r="H531" s="15">
        <v>3.8</v>
      </c>
      <c r="I531" s="15">
        <v>4.5</v>
      </c>
      <c r="J531" s="15">
        <v>4.2</v>
      </c>
      <c r="K531" s="15">
        <v>3.2</v>
      </c>
      <c r="L531" s="15">
        <v>3.5</v>
      </c>
      <c r="M531" s="14">
        <v>0</v>
      </c>
      <c r="N531" s="14">
        <v>2</v>
      </c>
      <c r="O531" s="14">
        <v>1.8</v>
      </c>
      <c r="P531" s="14">
        <v>2</v>
      </c>
      <c r="Q531" s="14">
        <v>2.2999999999999998</v>
      </c>
      <c r="R531" s="14">
        <v>2.5</v>
      </c>
      <c r="S531" s="14">
        <v>0</v>
      </c>
      <c r="T531" s="14">
        <v>2.5</v>
      </c>
      <c r="U531" s="14">
        <v>2</v>
      </c>
      <c r="V531" s="14">
        <v>2.5</v>
      </c>
      <c r="W531" s="14">
        <v>1.8</v>
      </c>
      <c r="X531" s="14">
        <v>2.4</v>
      </c>
      <c r="Y531" s="15">
        <v>0</v>
      </c>
      <c r="Z531" s="14">
        <v>1.8</v>
      </c>
      <c r="AA531" s="14">
        <v>1.6</v>
      </c>
    </row>
    <row r="532" spans="1:27" x14ac:dyDescent="0.3">
      <c r="A532" s="13"/>
      <c r="B532" s="17" t="s">
        <v>25</v>
      </c>
      <c r="C532" s="18">
        <f t="shared" ref="C532:AA532" si="438">3*4.178*C529*C530*C531/(C529+C530+C531)</f>
        <v>133.12708085106382</v>
      </c>
      <c r="D532" s="18">
        <f t="shared" si="438"/>
        <v>156.36475247524751</v>
      </c>
      <c r="E532" s="18">
        <f t="shared" si="438"/>
        <v>244.10478688524591</v>
      </c>
      <c r="F532" s="18">
        <f t="shared" si="438"/>
        <v>144.50964705882348</v>
      </c>
      <c r="G532" s="18">
        <f t="shared" si="438"/>
        <v>168.93115270935959</v>
      </c>
      <c r="H532" s="19">
        <f t="shared" si="438"/>
        <v>137.4863505154639</v>
      </c>
      <c r="I532" s="19">
        <f t="shared" si="438"/>
        <v>205.62106329113922</v>
      </c>
      <c r="J532" s="19">
        <f t="shared" si="438"/>
        <v>151.48234285714287</v>
      </c>
      <c r="K532" s="19">
        <f t="shared" si="438"/>
        <v>113.35095652173914</v>
      </c>
      <c r="L532" s="19">
        <f t="shared" si="438"/>
        <v>120.63974999999999</v>
      </c>
      <c r="M532" s="20">
        <v>0</v>
      </c>
      <c r="N532" s="20">
        <f t="shared" si="438"/>
        <v>33.423999999999999</v>
      </c>
      <c r="O532" s="20">
        <f t="shared" si="438"/>
        <v>24.065279999999998</v>
      </c>
      <c r="P532" s="20">
        <f t="shared" si="438"/>
        <v>50.135999999999996</v>
      </c>
      <c r="Q532" s="20">
        <f t="shared" si="438"/>
        <v>58.557281249999988</v>
      </c>
      <c r="R532" s="27">
        <f t="shared" si="438"/>
        <v>49.851136363636357</v>
      </c>
      <c r="S532" s="27">
        <v>0</v>
      </c>
      <c r="T532" s="27">
        <f t="shared" si="438"/>
        <v>54.495652173913037</v>
      </c>
      <c r="U532" s="27">
        <f t="shared" si="438"/>
        <v>35.841906382978721</v>
      </c>
      <c r="V532" s="27">
        <f t="shared" si="438"/>
        <v>57.447499999999998</v>
      </c>
      <c r="W532" s="21">
        <f t="shared" si="438"/>
        <v>36.141728155339798</v>
      </c>
      <c r="X532" s="21">
        <f t="shared" si="438"/>
        <v>52.774736842105256</v>
      </c>
      <c r="Y532" s="21">
        <v>0</v>
      </c>
      <c r="Z532" s="21">
        <f t="shared" si="438"/>
        <v>27.733767804878038</v>
      </c>
      <c r="AA532" s="21">
        <f t="shared" si="438"/>
        <v>23.748631578947368</v>
      </c>
    </row>
    <row r="533" spans="1:27" x14ac:dyDescent="0.3">
      <c r="A533" s="13"/>
      <c r="B533" t="s">
        <v>26</v>
      </c>
      <c r="C533" s="9">
        <f>C532-C525</f>
        <v>9.4538361702127816</v>
      </c>
      <c r="D533" s="9">
        <f t="shared" ref="D533:AA533" si="439">D532-D525</f>
        <v>54.200827946945637</v>
      </c>
      <c r="E533" s="9">
        <f t="shared" si="439"/>
        <v>80.861488808322861</v>
      </c>
      <c r="F533" s="9">
        <f t="shared" si="439"/>
        <v>13.394819833692594</v>
      </c>
      <c r="G533" s="9">
        <f t="shared" si="439"/>
        <v>47.671989918661922</v>
      </c>
      <c r="H533" s="9">
        <f t="shared" si="439"/>
        <v>16.846600515463905</v>
      </c>
      <c r="I533" s="9">
        <f t="shared" si="439"/>
        <v>80.214393078373277</v>
      </c>
      <c r="J533" s="9">
        <f t="shared" si="439"/>
        <v>8.990553383458689</v>
      </c>
      <c r="K533" s="9">
        <f t="shared" si="439"/>
        <v>12.368167660979637</v>
      </c>
      <c r="L533" s="9">
        <f t="shared" si="439"/>
        <v>9.8391900000000163</v>
      </c>
      <c r="M533" s="9">
        <f t="shared" si="439"/>
        <v>-33.423999999999999</v>
      </c>
      <c r="N533" s="9">
        <f t="shared" si="439"/>
        <v>-17.599362831858393</v>
      </c>
      <c r="O533" s="9">
        <f t="shared" si="439"/>
        <v>-16.485896470588241</v>
      </c>
      <c r="P533" s="9">
        <f t="shared" si="439"/>
        <v>-17.108452554744531</v>
      </c>
      <c r="Q533" s="9">
        <f t="shared" si="439"/>
        <v>-9.4532926630434986</v>
      </c>
      <c r="R533" s="9">
        <f t="shared" si="439"/>
        <v>-15.004793236363639</v>
      </c>
      <c r="S533" s="9">
        <f t="shared" si="439"/>
        <v>-51.275454545454544</v>
      </c>
      <c r="T533" s="9">
        <f t="shared" si="439"/>
        <v>-14.111505720823793</v>
      </c>
      <c r="U533" s="9">
        <f t="shared" si="439"/>
        <v>-13.37493361702127</v>
      </c>
      <c r="V533" s="9">
        <f t="shared" si="439"/>
        <v>-4.7069887096774039</v>
      </c>
      <c r="W533" s="9">
        <f t="shared" si="439"/>
        <v>-20.231663970644441</v>
      </c>
      <c r="X533" s="9">
        <f t="shared" si="439"/>
        <v>-11.252603645699608</v>
      </c>
      <c r="Y533" s="9">
        <f t="shared" si="439"/>
        <v>-30.765272727272723</v>
      </c>
      <c r="Z533" s="9">
        <f t="shared" si="439"/>
        <v>-18.391352195121957</v>
      </c>
      <c r="AA533" s="9">
        <f t="shared" si="439"/>
        <v>-18.165064421052627</v>
      </c>
    </row>
    <row r="534" spans="1:27" x14ac:dyDescent="0.3">
      <c r="A534" s="23"/>
      <c r="B534" s="24" t="s">
        <v>27</v>
      </c>
      <c r="C534" s="25">
        <f>AVERAGE(C532:G532)</f>
        <v>169.40748399594807</v>
      </c>
      <c r="D534" s="25"/>
      <c r="E534" s="25"/>
      <c r="F534" s="25"/>
      <c r="G534" s="25"/>
      <c r="H534" s="25">
        <f t="shared" ref="H534" si="440">AVERAGE(H532:L532)</f>
        <v>145.71609263709701</v>
      </c>
      <c r="I534" s="25"/>
      <c r="J534" s="25"/>
      <c r="K534" s="25"/>
      <c r="L534" s="25"/>
      <c r="M534" s="25">
        <f t="shared" ref="M534" si="441">AVERAGE(M532:Q532)</f>
        <v>33.236512249999997</v>
      </c>
      <c r="N534" s="25"/>
      <c r="O534" s="25"/>
      <c r="P534" s="25"/>
      <c r="Q534" s="25"/>
      <c r="R534" s="25">
        <f t="shared" ref="R534" si="442">AVERAGE(R532:V532)</f>
        <v>39.527238984105622</v>
      </c>
      <c r="S534" s="25"/>
      <c r="T534" s="25"/>
      <c r="U534" s="25"/>
      <c r="V534" s="25"/>
      <c r="W534">
        <f>AVERAGE(W532:AA532)</f>
        <v>28.079772876254093</v>
      </c>
    </row>
    <row r="535" spans="1:27" x14ac:dyDescent="0.3">
      <c r="A535" s="10">
        <v>43635</v>
      </c>
      <c r="C535" s="11" t="s">
        <v>15</v>
      </c>
      <c r="D535" s="12" t="s">
        <v>16</v>
      </c>
      <c r="E535" s="11" t="s">
        <v>17</v>
      </c>
      <c r="F535" s="11" t="s">
        <v>18</v>
      </c>
      <c r="G535" s="12" t="s">
        <v>19</v>
      </c>
      <c r="H535" s="11" t="s">
        <v>15</v>
      </c>
      <c r="I535" s="12" t="s">
        <v>16</v>
      </c>
      <c r="J535" s="11" t="s">
        <v>17</v>
      </c>
      <c r="K535" s="11" t="s">
        <v>18</v>
      </c>
      <c r="L535" s="12" t="s">
        <v>19</v>
      </c>
      <c r="M535" s="11" t="s">
        <v>15</v>
      </c>
      <c r="N535" s="12" t="s">
        <v>16</v>
      </c>
      <c r="O535" s="11" t="s">
        <v>17</v>
      </c>
      <c r="P535" s="11" t="s">
        <v>18</v>
      </c>
      <c r="Q535" s="12" t="s">
        <v>19</v>
      </c>
      <c r="R535" s="11" t="s">
        <v>15</v>
      </c>
      <c r="S535" s="12" t="s">
        <v>16</v>
      </c>
      <c r="T535" s="11" t="s">
        <v>17</v>
      </c>
      <c r="U535" s="11" t="s">
        <v>18</v>
      </c>
      <c r="V535" s="12" t="s">
        <v>19</v>
      </c>
      <c r="W535" s="11" t="s">
        <v>15</v>
      </c>
      <c r="X535" s="12" t="s">
        <v>16</v>
      </c>
      <c r="Y535" s="11" t="s">
        <v>17</v>
      </c>
      <c r="Z535" s="11" t="s">
        <v>18</v>
      </c>
      <c r="AA535" s="12" t="s">
        <v>19</v>
      </c>
    </row>
    <row r="536" spans="1:27" x14ac:dyDescent="0.3">
      <c r="A536" s="13" t="s">
        <v>97</v>
      </c>
      <c r="B536" t="s">
        <v>21</v>
      </c>
      <c r="C536" s="14">
        <v>6</v>
      </c>
      <c r="D536" s="14">
        <v>7</v>
      </c>
      <c r="E536" s="14">
        <v>10</v>
      </c>
      <c r="F536" s="14">
        <v>6.2</v>
      </c>
      <c r="G536" s="15">
        <v>6.3</v>
      </c>
      <c r="H536" s="15">
        <v>6.5</v>
      </c>
      <c r="I536" s="15">
        <v>8</v>
      </c>
      <c r="J536" s="15">
        <v>7</v>
      </c>
      <c r="K536" s="15">
        <v>7</v>
      </c>
      <c r="L536" s="15">
        <v>7.5</v>
      </c>
      <c r="M536" s="14">
        <v>0</v>
      </c>
      <c r="N536" s="14">
        <v>2</v>
      </c>
      <c r="O536" s="14">
        <v>2</v>
      </c>
      <c r="P536" s="14">
        <v>3</v>
      </c>
      <c r="Q536" s="14">
        <v>3</v>
      </c>
      <c r="R536" s="14">
        <v>3</v>
      </c>
      <c r="S536" s="14">
        <v>0</v>
      </c>
      <c r="T536" s="14">
        <v>4</v>
      </c>
      <c r="U536" s="14">
        <v>3</v>
      </c>
      <c r="V536" s="14">
        <v>3</v>
      </c>
      <c r="W536" s="14">
        <v>2.5</v>
      </c>
      <c r="X536" s="14">
        <v>3</v>
      </c>
      <c r="Y536" s="15">
        <v>0</v>
      </c>
      <c r="Z536" s="14">
        <v>3</v>
      </c>
      <c r="AA536" s="14">
        <v>0</v>
      </c>
    </row>
    <row r="537" spans="1:27" x14ac:dyDescent="0.3">
      <c r="A537" s="28"/>
      <c r="B537" t="s">
        <v>23</v>
      </c>
      <c r="C537" s="14">
        <v>10</v>
      </c>
      <c r="D537" s="14">
        <v>12</v>
      </c>
      <c r="E537" s="14">
        <v>14</v>
      </c>
      <c r="F537" s="14">
        <v>15</v>
      </c>
      <c r="G537" s="15">
        <v>10</v>
      </c>
      <c r="H537" s="15">
        <v>10</v>
      </c>
      <c r="I537" s="15">
        <v>11.5</v>
      </c>
      <c r="J537" s="15">
        <v>11</v>
      </c>
      <c r="K537" s="15">
        <v>10</v>
      </c>
      <c r="L537" s="15">
        <v>10.199999999999999</v>
      </c>
      <c r="M537" s="14">
        <v>0</v>
      </c>
      <c r="N537" s="14">
        <v>3</v>
      </c>
      <c r="O537" s="14">
        <v>2.5</v>
      </c>
      <c r="P537" s="14">
        <v>4</v>
      </c>
      <c r="Q537" s="14">
        <v>5</v>
      </c>
      <c r="R537" s="14">
        <v>4</v>
      </c>
      <c r="S537" s="14">
        <v>0</v>
      </c>
      <c r="T537" s="14">
        <v>4</v>
      </c>
      <c r="U537" s="14">
        <v>3.5</v>
      </c>
      <c r="V537" s="14">
        <v>5</v>
      </c>
      <c r="W537" s="14">
        <v>4</v>
      </c>
      <c r="X537" s="14">
        <v>3.5</v>
      </c>
      <c r="Y537" s="15">
        <v>0</v>
      </c>
      <c r="Z537" s="14">
        <v>3</v>
      </c>
      <c r="AA537" s="14">
        <v>0</v>
      </c>
    </row>
    <row r="538" spans="1:27" x14ac:dyDescent="0.3">
      <c r="A538" s="13"/>
      <c r="B538" t="s">
        <v>24</v>
      </c>
      <c r="C538" s="14">
        <v>4.5</v>
      </c>
      <c r="D538" s="14">
        <v>5</v>
      </c>
      <c r="E538" s="14">
        <v>6</v>
      </c>
      <c r="F538" s="14">
        <v>5.5</v>
      </c>
      <c r="G538" s="15">
        <v>5</v>
      </c>
      <c r="H538" s="15">
        <v>4.3</v>
      </c>
      <c r="I538" s="15">
        <v>5.5</v>
      </c>
      <c r="J538" s="15">
        <v>6</v>
      </c>
      <c r="K538" s="15">
        <v>3.5</v>
      </c>
      <c r="L538" s="15">
        <v>4.2</v>
      </c>
      <c r="M538" s="14">
        <v>0</v>
      </c>
      <c r="N538" s="14">
        <v>1.4</v>
      </c>
      <c r="O538" s="14">
        <v>1.2</v>
      </c>
      <c r="P538" s="14">
        <v>1.6</v>
      </c>
      <c r="Q538" s="14">
        <v>1.8</v>
      </c>
      <c r="R538" s="14">
        <v>2</v>
      </c>
      <c r="S538" s="14">
        <v>0</v>
      </c>
      <c r="T538" s="14">
        <v>2</v>
      </c>
      <c r="U538" s="14">
        <v>1.8</v>
      </c>
      <c r="V538" s="14">
        <v>2</v>
      </c>
      <c r="W538" s="14">
        <v>1.4</v>
      </c>
      <c r="X538" s="14">
        <v>2</v>
      </c>
      <c r="Y538" s="15">
        <v>0</v>
      </c>
      <c r="Z538" s="14">
        <v>1.2</v>
      </c>
      <c r="AA538" s="14">
        <v>0</v>
      </c>
    </row>
    <row r="539" spans="1:27" x14ac:dyDescent="0.3">
      <c r="A539" s="13"/>
      <c r="B539" s="17" t="s">
        <v>25</v>
      </c>
      <c r="C539" s="18">
        <f t="shared" ref="C539:L539" si="443">3*4.178*C536*C537*C538/(C536+C537+C538)</f>
        <v>165.08195121951218</v>
      </c>
      <c r="D539" s="18">
        <f t="shared" si="443"/>
        <v>219.345</v>
      </c>
      <c r="E539" s="18">
        <f t="shared" si="443"/>
        <v>350.95199999999994</v>
      </c>
      <c r="F539" s="18">
        <f t="shared" si="443"/>
        <v>240.11764044943817</v>
      </c>
      <c r="G539" s="18">
        <f t="shared" si="443"/>
        <v>185.36197183098588</v>
      </c>
      <c r="H539" s="19">
        <f t="shared" si="443"/>
        <v>168.42562499999997</v>
      </c>
      <c r="I539" s="19">
        <f t="shared" si="443"/>
        <v>253.68815999999998</v>
      </c>
      <c r="J539" s="19">
        <f t="shared" si="443"/>
        <v>241.27949999999998</v>
      </c>
      <c r="K539" s="19">
        <f t="shared" si="443"/>
        <v>149.79658536585364</v>
      </c>
      <c r="L539" s="19">
        <f t="shared" si="443"/>
        <v>183.88923287671233</v>
      </c>
      <c r="M539" s="20">
        <v>0</v>
      </c>
      <c r="N539" s="20">
        <f t="shared" ref="N539:R539" si="444">3*4.178*N536*N537*N538/(N536+N537+N538)</f>
        <v>16.450874999999996</v>
      </c>
      <c r="O539" s="20">
        <f t="shared" si="444"/>
        <v>13.193684210526314</v>
      </c>
      <c r="P539" s="20">
        <f t="shared" si="444"/>
        <v>27.982883720930232</v>
      </c>
      <c r="Q539" s="20">
        <f t="shared" si="444"/>
        <v>34.532448979591834</v>
      </c>
      <c r="R539" s="27">
        <f t="shared" si="444"/>
        <v>33.423999999999999</v>
      </c>
      <c r="S539" s="27">
        <v>0</v>
      </c>
      <c r="T539" s="27">
        <f t="shared" ref="T539:X539" si="445">3*4.178*T536*T537*T538/(T536+T537+T538)</f>
        <v>40.108799999999995</v>
      </c>
      <c r="U539" s="27">
        <f t="shared" si="445"/>
        <v>28.541277108433736</v>
      </c>
      <c r="V539" s="27">
        <f t="shared" si="445"/>
        <v>37.601999999999997</v>
      </c>
      <c r="W539" s="21">
        <f t="shared" si="445"/>
        <v>22.212151898734174</v>
      </c>
      <c r="X539" s="21">
        <f t="shared" si="445"/>
        <v>30.966352941176471</v>
      </c>
      <c r="Y539" s="21">
        <v>0</v>
      </c>
      <c r="Z539" s="21">
        <f t="shared" ref="Z539" si="446">3*4.178*Z536*Z537*Z538/(Z536+Z537+Z538)</f>
        <v>18.800999999999995</v>
      </c>
      <c r="AA539" s="21">
        <v>0</v>
      </c>
    </row>
    <row r="540" spans="1:27" x14ac:dyDescent="0.3">
      <c r="A540" s="13"/>
      <c r="B540" t="s">
        <v>26</v>
      </c>
      <c r="C540" s="9">
        <f>C539-C532</f>
        <v>31.954870368448354</v>
      </c>
      <c r="D540" s="9">
        <f t="shared" ref="D540:AA540" si="447">D539-D532</f>
        <v>62.980247524752485</v>
      </c>
      <c r="E540" s="9">
        <f t="shared" si="447"/>
        <v>106.84721311475403</v>
      </c>
      <c r="F540" s="9">
        <f t="shared" si="447"/>
        <v>95.607993390614695</v>
      </c>
      <c r="G540" s="9">
        <f t="shared" si="447"/>
        <v>16.430819121626286</v>
      </c>
      <c r="H540" s="9">
        <f t="shared" si="447"/>
        <v>30.939274484536071</v>
      </c>
      <c r="I540" s="9">
        <f t="shared" si="447"/>
        <v>48.06709670886076</v>
      </c>
      <c r="J540" s="9">
        <f t="shared" si="447"/>
        <v>89.797157142857117</v>
      </c>
      <c r="K540" s="9">
        <f t="shared" si="447"/>
        <v>36.445628844114509</v>
      </c>
      <c r="L540" s="9">
        <f t="shared" si="447"/>
        <v>63.249482876712335</v>
      </c>
      <c r="M540" s="9">
        <f t="shared" si="447"/>
        <v>0</v>
      </c>
      <c r="N540" s="9">
        <f t="shared" si="447"/>
        <v>-16.973125000000003</v>
      </c>
      <c r="O540" s="9">
        <f t="shared" si="447"/>
        <v>-10.871595789473684</v>
      </c>
      <c r="P540" s="9">
        <f t="shared" si="447"/>
        <v>-22.153116279069764</v>
      </c>
      <c r="Q540" s="9">
        <f t="shared" si="447"/>
        <v>-24.024832270408154</v>
      </c>
      <c r="R540" s="9">
        <f t="shared" si="447"/>
        <v>-16.427136363636357</v>
      </c>
      <c r="S540" s="9">
        <f t="shared" si="447"/>
        <v>0</v>
      </c>
      <c r="T540" s="9">
        <f t="shared" si="447"/>
        <v>-14.386852173913041</v>
      </c>
      <c r="U540" s="9">
        <f t="shared" si="447"/>
        <v>-7.3006292745449848</v>
      </c>
      <c r="V540" s="9">
        <f t="shared" si="447"/>
        <v>-19.845500000000001</v>
      </c>
      <c r="W540" s="9">
        <f t="shared" si="447"/>
        <v>-13.929576256605625</v>
      </c>
      <c r="X540" s="9">
        <f t="shared" si="447"/>
        <v>-21.808383900928785</v>
      </c>
      <c r="Y540" s="9">
        <f t="shared" si="447"/>
        <v>0</v>
      </c>
      <c r="Z540" s="9">
        <f t="shared" si="447"/>
        <v>-8.9327678048780434</v>
      </c>
      <c r="AA540" s="9">
        <f t="shared" si="447"/>
        <v>-23.748631578947368</v>
      </c>
    </row>
    <row r="541" spans="1:27" x14ac:dyDescent="0.3">
      <c r="A541" s="23"/>
      <c r="B541" s="24" t="s">
        <v>27</v>
      </c>
      <c r="C541" s="25">
        <f>AVERAGE(C539:G539)</f>
        <v>232.17171269998721</v>
      </c>
      <c r="D541" s="25"/>
      <c r="E541" s="25"/>
      <c r="F541" s="25"/>
      <c r="G541" s="25"/>
      <c r="H541" s="25">
        <f t="shared" ref="H541" si="448">AVERAGE(H539:L539)</f>
        <v>199.41582064851315</v>
      </c>
      <c r="I541" s="25"/>
      <c r="J541" s="25"/>
      <c r="K541" s="25"/>
      <c r="L541" s="25"/>
      <c r="M541" s="25">
        <f t="shared" ref="M541" si="449">AVERAGE(M539:Q539)</f>
        <v>18.431978382209675</v>
      </c>
      <c r="N541" s="25"/>
      <c r="O541" s="25"/>
      <c r="P541" s="25"/>
      <c r="Q541" s="25"/>
      <c r="R541" s="25">
        <f t="shared" ref="R541" si="450">AVERAGE(R539:V539)</f>
        <v>27.935215421686745</v>
      </c>
      <c r="S541" s="25"/>
      <c r="T541" s="25"/>
      <c r="U541" s="25"/>
      <c r="V541" s="25"/>
      <c r="W541">
        <f>AVERAGE(W539:AA539)</f>
        <v>14.395900967982129</v>
      </c>
    </row>
    <row r="542" spans="1:27" x14ac:dyDescent="0.3">
      <c r="A542" s="10">
        <v>43638</v>
      </c>
      <c r="C542" s="11" t="s">
        <v>15</v>
      </c>
      <c r="D542" s="12" t="s">
        <v>16</v>
      </c>
      <c r="E542" s="11" t="s">
        <v>17</v>
      </c>
      <c r="F542" s="11" t="s">
        <v>18</v>
      </c>
      <c r="G542" s="12" t="s">
        <v>19</v>
      </c>
      <c r="H542" s="11" t="s">
        <v>15</v>
      </c>
      <c r="I542" s="12" t="s">
        <v>16</v>
      </c>
      <c r="J542" s="11" t="s">
        <v>17</v>
      </c>
      <c r="K542" s="11" t="s">
        <v>18</v>
      </c>
      <c r="L542" s="12" t="s">
        <v>19</v>
      </c>
      <c r="M542" s="11" t="s">
        <v>15</v>
      </c>
      <c r="N542" s="12" t="s">
        <v>16</v>
      </c>
      <c r="O542" s="11" t="s">
        <v>17</v>
      </c>
      <c r="P542" s="11" t="s">
        <v>18</v>
      </c>
      <c r="Q542" s="12" t="s">
        <v>19</v>
      </c>
      <c r="R542" s="11" t="s">
        <v>15</v>
      </c>
      <c r="S542" s="12" t="s">
        <v>16</v>
      </c>
      <c r="T542" s="11" t="s">
        <v>17</v>
      </c>
      <c r="U542" s="11" t="s">
        <v>18</v>
      </c>
      <c r="V542" s="12" t="s">
        <v>19</v>
      </c>
      <c r="W542" s="11" t="s">
        <v>15</v>
      </c>
      <c r="X542" s="12" t="s">
        <v>16</v>
      </c>
      <c r="Y542" s="11" t="s">
        <v>17</v>
      </c>
      <c r="Z542" s="11" t="s">
        <v>18</v>
      </c>
      <c r="AA542" s="12" t="s">
        <v>19</v>
      </c>
    </row>
    <row r="543" spans="1:27" x14ac:dyDescent="0.3">
      <c r="A543" s="13" t="s">
        <v>98</v>
      </c>
      <c r="B543" t="s">
        <v>21</v>
      </c>
      <c r="C543" s="14">
        <v>7</v>
      </c>
      <c r="D543" s="14">
        <v>8</v>
      </c>
      <c r="E543" s="14">
        <v>10.5</v>
      </c>
      <c r="F543" s="14">
        <v>7</v>
      </c>
      <c r="G543" s="15">
        <v>8</v>
      </c>
      <c r="H543" s="15">
        <v>7</v>
      </c>
      <c r="I543" s="15">
        <v>8</v>
      </c>
      <c r="J543" s="15">
        <v>9</v>
      </c>
      <c r="K543" s="15">
        <v>7.5</v>
      </c>
      <c r="L543" s="15">
        <v>7</v>
      </c>
      <c r="M543" s="14">
        <v>0</v>
      </c>
      <c r="N543" s="14">
        <v>0</v>
      </c>
      <c r="O543" s="14">
        <v>2</v>
      </c>
      <c r="P543" s="14">
        <v>0</v>
      </c>
      <c r="Q543" s="14">
        <v>2.5</v>
      </c>
      <c r="R543" s="14">
        <v>0</v>
      </c>
      <c r="S543" s="14">
        <v>0</v>
      </c>
      <c r="T543" s="14">
        <v>2.5</v>
      </c>
      <c r="U543" s="14">
        <v>0</v>
      </c>
      <c r="V543" s="14">
        <v>3</v>
      </c>
      <c r="W543" s="14">
        <v>0</v>
      </c>
      <c r="X543" s="14">
        <v>3</v>
      </c>
      <c r="Y543" s="15">
        <v>0</v>
      </c>
      <c r="Z543" s="14">
        <v>0</v>
      </c>
      <c r="AA543" s="14">
        <v>0</v>
      </c>
    </row>
    <row r="544" spans="1:27" x14ac:dyDescent="0.3">
      <c r="A544" s="28"/>
      <c r="B544" t="s">
        <v>23</v>
      </c>
      <c r="C544" s="14">
        <v>11</v>
      </c>
      <c r="D544" s="14">
        <v>14</v>
      </c>
      <c r="E544" s="14">
        <v>15</v>
      </c>
      <c r="F544" s="14">
        <v>15.5</v>
      </c>
      <c r="G544" s="15">
        <v>10</v>
      </c>
      <c r="H544" s="15">
        <v>11</v>
      </c>
      <c r="I544" s="15">
        <v>13</v>
      </c>
      <c r="J544" s="15">
        <v>13</v>
      </c>
      <c r="K544" s="15">
        <v>10.6</v>
      </c>
      <c r="L544" s="15">
        <v>11</v>
      </c>
      <c r="M544" s="14">
        <v>0</v>
      </c>
      <c r="N544" s="14">
        <v>0</v>
      </c>
      <c r="O544" s="14">
        <v>2</v>
      </c>
      <c r="P544" s="14">
        <v>0</v>
      </c>
      <c r="Q544" s="14">
        <v>4</v>
      </c>
      <c r="R544" s="14">
        <v>0</v>
      </c>
      <c r="S544" s="14">
        <v>0</v>
      </c>
      <c r="T544" s="14">
        <v>2.5</v>
      </c>
      <c r="U544" s="14">
        <v>0</v>
      </c>
      <c r="V544" s="14">
        <v>4</v>
      </c>
      <c r="W544" s="14">
        <v>0</v>
      </c>
      <c r="X544" s="14">
        <v>3</v>
      </c>
      <c r="Y544" s="15">
        <v>0</v>
      </c>
      <c r="Z544" s="14">
        <v>0</v>
      </c>
      <c r="AA544" s="14">
        <v>0</v>
      </c>
    </row>
    <row r="545" spans="1:27" x14ac:dyDescent="0.3">
      <c r="A545" s="13"/>
      <c r="B545" t="s">
        <v>24</v>
      </c>
      <c r="C545" s="14">
        <v>5</v>
      </c>
      <c r="D545" s="14">
        <v>6.4</v>
      </c>
      <c r="E545" s="14">
        <v>6</v>
      </c>
      <c r="F545" s="14">
        <v>6.2</v>
      </c>
      <c r="G545" s="15">
        <v>5.2</v>
      </c>
      <c r="H545" s="15">
        <v>4.5</v>
      </c>
      <c r="I545" s="15">
        <v>5.8</v>
      </c>
      <c r="J545" s="15">
        <v>6.7</v>
      </c>
      <c r="K545" s="15">
        <v>4</v>
      </c>
      <c r="L545" s="15">
        <v>4.5999999999999996</v>
      </c>
      <c r="M545" s="14">
        <v>0</v>
      </c>
      <c r="N545" s="14">
        <v>0</v>
      </c>
      <c r="O545" s="14">
        <v>1.2</v>
      </c>
      <c r="P545" s="14">
        <v>0</v>
      </c>
      <c r="Q545" s="14">
        <v>1.4</v>
      </c>
      <c r="R545" s="14">
        <v>0</v>
      </c>
      <c r="S545" s="14">
        <v>0</v>
      </c>
      <c r="T545" s="14">
        <v>1.8</v>
      </c>
      <c r="U545" s="14">
        <v>0</v>
      </c>
      <c r="V545" s="14">
        <v>1.5</v>
      </c>
      <c r="W545" s="14">
        <v>0</v>
      </c>
      <c r="X545" s="14">
        <v>1.4</v>
      </c>
      <c r="Y545" s="15">
        <v>0</v>
      </c>
      <c r="Z545" s="14">
        <v>0</v>
      </c>
      <c r="AA545" s="14">
        <v>0</v>
      </c>
    </row>
    <row r="546" spans="1:27" x14ac:dyDescent="0.3">
      <c r="A546" s="13"/>
      <c r="B546" s="17" t="s">
        <v>25</v>
      </c>
      <c r="C546" s="18">
        <f t="shared" ref="C546:L546" si="451">3*4.178*C543*C544*C545/(C543+C544+C545)</f>
        <v>209.80826086956523</v>
      </c>
      <c r="D546" s="18">
        <f t="shared" si="451"/>
        <v>316.35109859154932</v>
      </c>
      <c r="E546" s="18">
        <f t="shared" si="451"/>
        <v>376.02000000000004</v>
      </c>
      <c r="F546" s="18">
        <f t="shared" si="451"/>
        <v>293.78473170731712</v>
      </c>
      <c r="G546" s="18">
        <f t="shared" si="451"/>
        <v>224.74758620689653</v>
      </c>
      <c r="H546" s="19">
        <f t="shared" si="451"/>
        <v>193.02359999999999</v>
      </c>
      <c r="I546" s="19">
        <f t="shared" si="451"/>
        <v>282.10853731343281</v>
      </c>
      <c r="J546" s="19">
        <f t="shared" si="451"/>
        <v>342.34852264808359</v>
      </c>
      <c r="K546" s="19">
        <f t="shared" si="451"/>
        <v>180.35348416289591</v>
      </c>
      <c r="L546" s="19">
        <f t="shared" si="451"/>
        <v>196.43994690265481</v>
      </c>
      <c r="M546" s="20">
        <v>0</v>
      </c>
      <c r="N546" s="20">
        <v>0</v>
      </c>
      <c r="O546" s="20">
        <f t="shared" ref="O546:Q546" si="452">3*4.178*O543*O544*O545/(O543+O544+O545)</f>
        <v>11.569846153846152</v>
      </c>
      <c r="P546" s="20">
        <v>0</v>
      </c>
      <c r="Q546" s="20">
        <f t="shared" si="452"/>
        <v>22.212151898734174</v>
      </c>
      <c r="R546" s="27">
        <v>0</v>
      </c>
      <c r="S546" s="27">
        <v>0</v>
      </c>
      <c r="T546" s="27">
        <f t="shared" ref="T546:X546" si="453">3*4.178*T543*T544*T545/(T543+T544+T545)</f>
        <v>20.736397058823528</v>
      </c>
      <c r="U546" s="27">
        <v>0</v>
      </c>
      <c r="V546" s="27">
        <f t="shared" si="453"/>
        <v>26.542588235294115</v>
      </c>
      <c r="W546" s="21">
        <v>0</v>
      </c>
      <c r="X546" s="21">
        <f t="shared" si="453"/>
        <v>21.341675675675667</v>
      </c>
      <c r="Y546" s="21">
        <v>0</v>
      </c>
      <c r="Z546" s="21">
        <v>0</v>
      </c>
      <c r="AA546" s="21">
        <v>0</v>
      </c>
    </row>
    <row r="547" spans="1:27" x14ac:dyDescent="0.3">
      <c r="A547" s="13"/>
      <c r="B547" t="s">
        <v>26</v>
      </c>
      <c r="C547" s="9">
        <f>C546-C539</f>
        <v>44.726309650053054</v>
      </c>
      <c r="D547" s="9">
        <f t="shared" ref="D547:AA547" si="454">D546-D539</f>
        <v>97.006098591549318</v>
      </c>
      <c r="E547" s="9">
        <f t="shared" si="454"/>
        <v>25.068000000000097</v>
      </c>
      <c r="F547" s="9">
        <f t="shared" si="454"/>
        <v>53.667091257878951</v>
      </c>
      <c r="G547" s="9">
        <f t="shared" si="454"/>
        <v>39.385614375910649</v>
      </c>
      <c r="H547" s="9">
        <f t="shared" si="454"/>
        <v>24.597975000000019</v>
      </c>
      <c r="I547" s="9">
        <f t="shared" si="454"/>
        <v>28.420377313432823</v>
      </c>
      <c r="J547" s="9">
        <f t="shared" si="454"/>
        <v>101.0690226480836</v>
      </c>
      <c r="K547" s="9">
        <f t="shared" si="454"/>
        <v>30.556898797042265</v>
      </c>
      <c r="L547" s="9">
        <f t="shared" si="454"/>
        <v>12.550714025942483</v>
      </c>
      <c r="M547" s="9">
        <f t="shared" si="454"/>
        <v>0</v>
      </c>
      <c r="N547" s="9">
        <f t="shared" si="454"/>
        <v>-16.450874999999996</v>
      </c>
      <c r="O547" s="9">
        <f t="shared" si="454"/>
        <v>-1.623838056680162</v>
      </c>
      <c r="P547" s="9">
        <f t="shared" si="454"/>
        <v>-27.982883720930232</v>
      </c>
      <c r="Q547" s="9">
        <f t="shared" si="454"/>
        <v>-12.32029708085766</v>
      </c>
      <c r="R547" s="9">
        <f t="shared" si="454"/>
        <v>-33.423999999999999</v>
      </c>
      <c r="S547" s="9">
        <f t="shared" si="454"/>
        <v>0</v>
      </c>
      <c r="T547" s="9">
        <f t="shared" si="454"/>
        <v>-19.372402941176468</v>
      </c>
      <c r="U547" s="9">
        <f t="shared" si="454"/>
        <v>-28.541277108433736</v>
      </c>
      <c r="V547" s="9">
        <f t="shared" si="454"/>
        <v>-11.059411764705882</v>
      </c>
      <c r="W547" s="9">
        <f t="shared" si="454"/>
        <v>-22.212151898734174</v>
      </c>
      <c r="X547" s="9">
        <f t="shared" si="454"/>
        <v>-9.6246772655008037</v>
      </c>
      <c r="Y547" s="9">
        <f t="shared" si="454"/>
        <v>0</v>
      </c>
      <c r="Z547" s="9">
        <f t="shared" si="454"/>
        <v>-18.800999999999995</v>
      </c>
      <c r="AA547" s="9">
        <f t="shared" si="454"/>
        <v>0</v>
      </c>
    </row>
    <row r="548" spans="1:27" x14ac:dyDescent="0.3">
      <c r="A548" s="23"/>
      <c r="B548" s="24" t="s">
        <v>27</v>
      </c>
      <c r="C548" s="25">
        <f>AVERAGE(C546:G546)</f>
        <v>284.14233547506564</v>
      </c>
      <c r="D548" s="25"/>
      <c r="E548" s="25"/>
      <c r="F548" s="25"/>
      <c r="G548" s="25"/>
      <c r="H548" s="25">
        <f t="shared" ref="H548" si="455">AVERAGE(H546:L546)</f>
        <v>238.85481820541344</v>
      </c>
      <c r="I548" s="25"/>
      <c r="J548" s="25"/>
      <c r="K548" s="25"/>
      <c r="L548" s="25"/>
      <c r="M548" s="25">
        <f t="shared" ref="M548" si="456">AVERAGE(M546:Q546)</f>
        <v>6.7563996105160653</v>
      </c>
      <c r="N548" s="25"/>
      <c r="O548" s="25"/>
      <c r="P548" s="25"/>
      <c r="Q548" s="25"/>
      <c r="R548" s="25">
        <f t="shared" ref="R548" si="457">AVERAGE(R546:V546)</f>
        <v>9.4557970588235296</v>
      </c>
      <c r="S548" s="25"/>
      <c r="T548" s="25"/>
      <c r="U548" s="25"/>
      <c r="V548" s="25"/>
      <c r="W548">
        <f>AVERAGE(W546:AA546)</f>
        <v>4.2683351351351337</v>
      </c>
    </row>
    <row r="549" spans="1:27" x14ac:dyDescent="0.3">
      <c r="A549" s="10">
        <v>43640</v>
      </c>
      <c r="C549" s="11" t="s">
        <v>15</v>
      </c>
      <c r="D549" s="12" t="s">
        <v>16</v>
      </c>
      <c r="E549" s="11" t="s">
        <v>17</v>
      </c>
      <c r="F549" s="11" t="s">
        <v>18</v>
      </c>
      <c r="G549" s="12" t="s">
        <v>19</v>
      </c>
      <c r="H549" s="11" t="s">
        <v>15</v>
      </c>
      <c r="I549" s="12" t="s">
        <v>16</v>
      </c>
      <c r="J549" s="11" t="s">
        <v>17</v>
      </c>
      <c r="K549" s="11" t="s">
        <v>18</v>
      </c>
      <c r="L549" s="12" t="s">
        <v>19</v>
      </c>
      <c r="M549" s="11" t="s">
        <v>15</v>
      </c>
      <c r="N549" s="12" t="s">
        <v>16</v>
      </c>
      <c r="O549" s="11" t="s">
        <v>17</v>
      </c>
      <c r="P549" s="11" t="s">
        <v>18</v>
      </c>
      <c r="Q549" s="12" t="s">
        <v>19</v>
      </c>
      <c r="R549" s="11" t="s">
        <v>15</v>
      </c>
      <c r="S549" s="12" t="s">
        <v>16</v>
      </c>
      <c r="T549" s="11" t="s">
        <v>17</v>
      </c>
      <c r="U549" s="11" t="s">
        <v>18</v>
      </c>
      <c r="V549" s="12" t="s">
        <v>19</v>
      </c>
      <c r="W549" s="11" t="s">
        <v>15</v>
      </c>
      <c r="X549" s="12" t="s">
        <v>16</v>
      </c>
      <c r="Y549" s="11" t="s">
        <v>17</v>
      </c>
      <c r="Z549" s="11" t="s">
        <v>18</v>
      </c>
      <c r="AA549" s="12" t="s">
        <v>19</v>
      </c>
    </row>
    <row r="550" spans="1:27" x14ac:dyDescent="0.3">
      <c r="A550" s="13" t="s">
        <v>99</v>
      </c>
      <c r="B550" t="s">
        <v>21</v>
      </c>
      <c r="C550" s="14">
        <v>8</v>
      </c>
      <c r="D550" s="14">
        <v>8</v>
      </c>
      <c r="E550" s="14">
        <v>11</v>
      </c>
      <c r="F550" s="14">
        <v>8</v>
      </c>
      <c r="G550" s="15">
        <v>8.5</v>
      </c>
      <c r="H550" s="15">
        <v>8</v>
      </c>
      <c r="I550" s="15">
        <v>8</v>
      </c>
      <c r="J550" s="15">
        <v>10</v>
      </c>
      <c r="K550" s="15">
        <v>8</v>
      </c>
      <c r="L550" s="15">
        <v>7.2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0</v>
      </c>
      <c r="S550" s="14">
        <v>0</v>
      </c>
      <c r="T550" s="14">
        <v>0</v>
      </c>
      <c r="U550" s="14">
        <v>0</v>
      </c>
      <c r="V550" s="14">
        <v>0</v>
      </c>
      <c r="W550" s="14">
        <v>0</v>
      </c>
      <c r="X550" s="14">
        <v>0</v>
      </c>
      <c r="Y550" s="15">
        <v>0</v>
      </c>
      <c r="Z550" s="14">
        <v>0</v>
      </c>
      <c r="AA550" s="14">
        <v>0</v>
      </c>
    </row>
    <row r="551" spans="1:27" x14ac:dyDescent="0.3">
      <c r="A551" s="28"/>
      <c r="B551" t="s">
        <v>23</v>
      </c>
      <c r="C551" s="14">
        <v>12</v>
      </c>
      <c r="D551" s="14">
        <v>14</v>
      </c>
      <c r="E551" s="14">
        <v>16</v>
      </c>
      <c r="F551" s="14">
        <v>16</v>
      </c>
      <c r="G551" s="15">
        <v>12</v>
      </c>
      <c r="H551" s="15">
        <v>11</v>
      </c>
      <c r="I551" s="15">
        <v>12.5</v>
      </c>
      <c r="J551" s="15">
        <v>14</v>
      </c>
      <c r="K551" s="15">
        <v>11</v>
      </c>
      <c r="L551" s="15">
        <v>12</v>
      </c>
      <c r="M551" s="14">
        <v>0</v>
      </c>
      <c r="N551" s="14">
        <v>0</v>
      </c>
      <c r="O551" s="14">
        <v>0</v>
      </c>
      <c r="P551" s="14">
        <v>0</v>
      </c>
      <c r="Q551" s="14">
        <v>0</v>
      </c>
      <c r="R551" s="14">
        <v>0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0</v>
      </c>
      <c r="Y551" s="15">
        <v>0</v>
      </c>
      <c r="Z551" s="14">
        <v>0</v>
      </c>
      <c r="AA551" s="14">
        <v>0</v>
      </c>
    </row>
    <row r="552" spans="1:27" x14ac:dyDescent="0.3">
      <c r="A552" s="13"/>
      <c r="B552" t="s">
        <v>24</v>
      </c>
      <c r="C552" s="14">
        <v>7</v>
      </c>
      <c r="D552" s="14">
        <v>8</v>
      </c>
      <c r="E552" s="14">
        <v>6.3</v>
      </c>
      <c r="F552" s="14">
        <v>6.3</v>
      </c>
      <c r="G552" s="15">
        <v>5.3</v>
      </c>
      <c r="H552" s="15">
        <v>6.2</v>
      </c>
      <c r="I552" s="15">
        <v>7</v>
      </c>
      <c r="J552" s="15">
        <v>6.8</v>
      </c>
      <c r="K552" s="15">
        <v>4.2</v>
      </c>
      <c r="L552" s="15">
        <v>5</v>
      </c>
      <c r="M552" s="14">
        <v>0</v>
      </c>
      <c r="N552" s="14">
        <v>0</v>
      </c>
      <c r="O552" s="14">
        <v>0</v>
      </c>
      <c r="P552" s="14">
        <v>0</v>
      </c>
      <c r="Q552" s="14">
        <v>0</v>
      </c>
      <c r="R552" s="14">
        <v>0</v>
      </c>
      <c r="S552" s="14">
        <v>0</v>
      </c>
      <c r="T552" s="14">
        <v>0</v>
      </c>
      <c r="U552" s="14">
        <v>0</v>
      </c>
      <c r="V552" s="14">
        <v>0</v>
      </c>
      <c r="W552" s="14">
        <v>0</v>
      </c>
      <c r="X552" s="14">
        <v>0</v>
      </c>
      <c r="Y552" s="15">
        <v>0</v>
      </c>
      <c r="Z552" s="14">
        <v>0</v>
      </c>
      <c r="AA552" s="14">
        <v>0</v>
      </c>
    </row>
    <row r="553" spans="1:27" x14ac:dyDescent="0.3">
      <c r="A553" s="13"/>
      <c r="B553" s="17" t="s">
        <v>25</v>
      </c>
      <c r="C553" s="18">
        <f t="shared" ref="C553:L553" si="458">3*4.178*C550*C551*C552/(C550+C551+C552)</f>
        <v>311.95733333333334</v>
      </c>
      <c r="D553" s="18">
        <f t="shared" si="458"/>
        <v>374.34879999999998</v>
      </c>
      <c r="E553" s="18">
        <f t="shared" si="458"/>
        <v>417.34832432432432</v>
      </c>
      <c r="F553" s="18">
        <f t="shared" si="458"/>
        <v>333.57813861386131</v>
      </c>
      <c r="G553" s="18">
        <f t="shared" si="458"/>
        <v>262.63102325581389</v>
      </c>
      <c r="H553" s="19">
        <f t="shared" si="458"/>
        <v>271.3710476190476</v>
      </c>
      <c r="I553" s="19">
        <f t="shared" si="458"/>
        <v>319.04727272727268</v>
      </c>
      <c r="J553" s="19">
        <f t="shared" si="458"/>
        <v>387.41454545454542</v>
      </c>
      <c r="K553" s="19">
        <f t="shared" si="458"/>
        <v>199.67958620689654</v>
      </c>
      <c r="L553" s="19">
        <f t="shared" si="458"/>
        <v>223.74743801652895</v>
      </c>
      <c r="M553" s="20">
        <v>0</v>
      </c>
      <c r="N553" s="20">
        <v>0</v>
      </c>
      <c r="O553" s="20">
        <v>0</v>
      </c>
      <c r="P553" s="20">
        <v>0</v>
      </c>
      <c r="Q553" s="20">
        <v>0</v>
      </c>
      <c r="R553" s="27">
        <v>0</v>
      </c>
      <c r="S553" s="27">
        <v>0</v>
      </c>
      <c r="T553" s="27">
        <v>0</v>
      </c>
      <c r="U553" s="27">
        <v>0</v>
      </c>
      <c r="V553" s="27">
        <v>0</v>
      </c>
      <c r="W553" s="21">
        <v>0</v>
      </c>
      <c r="X553" s="21">
        <v>0</v>
      </c>
      <c r="Y553" s="21">
        <v>0</v>
      </c>
      <c r="Z553" s="21">
        <v>0</v>
      </c>
      <c r="AA553" s="21">
        <v>0</v>
      </c>
    </row>
    <row r="554" spans="1:27" x14ac:dyDescent="0.3">
      <c r="A554" s="13"/>
      <c r="B554" t="s">
        <v>26</v>
      </c>
      <c r="C554" s="9">
        <f>C553-C546</f>
        <v>102.14907246376811</v>
      </c>
      <c r="D554" s="9">
        <f t="shared" ref="D554:AA554" si="459">D553-D546</f>
        <v>57.997701408450666</v>
      </c>
      <c r="E554" s="9">
        <f t="shared" si="459"/>
        <v>41.328324324324285</v>
      </c>
      <c r="F554" s="9">
        <f t="shared" si="459"/>
        <v>39.793406906544192</v>
      </c>
      <c r="G554" s="9">
        <f t="shared" si="459"/>
        <v>37.883437048917358</v>
      </c>
      <c r="H554" s="9">
        <f t="shared" si="459"/>
        <v>78.347447619047614</v>
      </c>
      <c r="I554" s="9">
        <f t="shared" si="459"/>
        <v>36.938735413839879</v>
      </c>
      <c r="J554" s="9">
        <f t="shared" si="459"/>
        <v>45.066022806461831</v>
      </c>
      <c r="K554" s="9">
        <f t="shared" si="459"/>
        <v>19.326102044000635</v>
      </c>
      <c r="L554" s="9">
        <f t="shared" si="459"/>
        <v>27.307491113874136</v>
      </c>
      <c r="M554" s="9">
        <f t="shared" si="459"/>
        <v>0</v>
      </c>
      <c r="N554" s="9">
        <f t="shared" si="459"/>
        <v>0</v>
      </c>
      <c r="O554" s="9">
        <f t="shared" si="459"/>
        <v>-11.569846153846152</v>
      </c>
      <c r="P554" s="9">
        <f t="shared" si="459"/>
        <v>0</v>
      </c>
      <c r="Q554" s="9">
        <f t="shared" si="459"/>
        <v>-22.212151898734174</v>
      </c>
      <c r="R554" s="9">
        <f t="shared" si="459"/>
        <v>0</v>
      </c>
      <c r="S554" s="9">
        <f t="shared" si="459"/>
        <v>0</v>
      </c>
      <c r="T554" s="9">
        <f t="shared" si="459"/>
        <v>-20.736397058823528</v>
      </c>
      <c r="U554" s="9">
        <f t="shared" si="459"/>
        <v>0</v>
      </c>
      <c r="V554" s="9">
        <f t="shared" si="459"/>
        <v>-26.542588235294115</v>
      </c>
      <c r="W554" s="9">
        <f t="shared" si="459"/>
        <v>0</v>
      </c>
      <c r="X554" s="9">
        <f t="shared" si="459"/>
        <v>-21.341675675675667</v>
      </c>
      <c r="Y554" s="9">
        <f t="shared" si="459"/>
        <v>0</v>
      </c>
      <c r="Z554" s="9">
        <f t="shared" si="459"/>
        <v>0</v>
      </c>
      <c r="AA554" s="9">
        <f t="shared" si="459"/>
        <v>0</v>
      </c>
    </row>
    <row r="555" spans="1:27" x14ac:dyDescent="0.3">
      <c r="A555" s="23"/>
      <c r="B555" s="24" t="s">
        <v>27</v>
      </c>
      <c r="C555" s="25">
        <f>AVERAGE(C553:G553)</f>
        <v>339.97272390546652</v>
      </c>
      <c r="D555" s="25"/>
      <c r="E555" s="25"/>
      <c r="F555" s="25"/>
      <c r="G555" s="25"/>
      <c r="H555" s="25">
        <f t="shared" ref="H555" si="460">AVERAGE(H553:L553)</f>
        <v>280.25197800485824</v>
      </c>
      <c r="I555" s="25"/>
      <c r="J555" s="25"/>
      <c r="K555" s="25"/>
      <c r="L555" s="25"/>
      <c r="M555" s="25">
        <f t="shared" ref="M555" si="461">AVERAGE(M553:Q553)</f>
        <v>0</v>
      </c>
      <c r="N555" s="25"/>
      <c r="O555" s="25"/>
      <c r="P555" s="25"/>
      <c r="Q555" s="25"/>
      <c r="R555" s="25">
        <f t="shared" ref="R555" si="462">AVERAGE(R553:V553)</f>
        <v>0</v>
      </c>
      <c r="S555" s="25"/>
      <c r="T555" s="25"/>
      <c r="U555" s="25"/>
      <c r="V555" s="25"/>
      <c r="W555">
        <f>AVERAGE(W553:AA553)</f>
        <v>0</v>
      </c>
    </row>
    <row r="556" spans="1:27" x14ac:dyDescent="0.3">
      <c r="A556" s="10">
        <v>43642</v>
      </c>
      <c r="C556" s="11" t="s">
        <v>15</v>
      </c>
      <c r="D556" s="12" t="s">
        <v>16</v>
      </c>
      <c r="E556" s="11" t="s">
        <v>17</v>
      </c>
      <c r="F556" s="11" t="s">
        <v>18</v>
      </c>
      <c r="G556" s="12" t="s">
        <v>19</v>
      </c>
      <c r="H556" s="11" t="s">
        <v>15</v>
      </c>
      <c r="I556" s="12" t="s">
        <v>16</v>
      </c>
      <c r="J556" s="11" t="s">
        <v>17</v>
      </c>
      <c r="K556" s="11" t="s">
        <v>18</v>
      </c>
      <c r="L556" s="12" t="s">
        <v>19</v>
      </c>
      <c r="M556" s="11" t="s">
        <v>15</v>
      </c>
      <c r="N556" s="12" t="s">
        <v>16</v>
      </c>
      <c r="O556" s="11" t="s">
        <v>17</v>
      </c>
      <c r="P556" s="11" t="s">
        <v>18</v>
      </c>
      <c r="Q556" s="12" t="s">
        <v>19</v>
      </c>
      <c r="R556" s="11" t="s">
        <v>15</v>
      </c>
      <c r="S556" s="12" t="s">
        <v>16</v>
      </c>
      <c r="T556" s="11" t="s">
        <v>17</v>
      </c>
      <c r="U556" s="11" t="s">
        <v>18</v>
      </c>
      <c r="V556" s="12" t="s">
        <v>19</v>
      </c>
      <c r="W556" s="11" t="s">
        <v>15</v>
      </c>
      <c r="X556" s="12" t="s">
        <v>16</v>
      </c>
      <c r="Y556" s="11" t="s">
        <v>17</v>
      </c>
      <c r="Z556" s="11" t="s">
        <v>18</v>
      </c>
      <c r="AA556" s="12" t="s">
        <v>19</v>
      </c>
    </row>
    <row r="557" spans="1:27" x14ac:dyDescent="0.3">
      <c r="A557" s="13" t="s">
        <v>100</v>
      </c>
      <c r="B557" t="s">
        <v>21</v>
      </c>
      <c r="C557" s="14">
        <v>9</v>
      </c>
      <c r="D557" s="14">
        <v>9</v>
      </c>
      <c r="E557" s="14">
        <v>12</v>
      </c>
      <c r="F557" s="14">
        <v>9</v>
      </c>
      <c r="G557" s="15">
        <v>10</v>
      </c>
      <c r="H557" s="15">
        <v>9</v>
      </c>
      <c r="I557" s="15">
        <v>9</v>
      </c>
      <c r="J557" s="15">
        <v>11</v>
      </c>
      <c r="K557" s="15">
        <v>9</v>
      </c>
      <c r="L557" s="15">
        <v>8</v>
      </c>
      <c r="M557" s="14">
        <v>0</v>
      </c>
      <c r="N557" s="14">
        <v>0</v>
      </c>
      <c r="O557" s="14">
        <v>0</v>
      </c>
      <c r="P557" s="14">
        <v>0</v>
      </c>
      <c r="Q557" s="14">
        <v>0</v>
      </c>
      <c r="R557" s="14">
        <v>0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0</v>
      </c>
      <c r="Y557" s="15">
        <v>0</v>
      </c>
      <c r="Z557" s="14">
        <v>0</v>
      </c>
      <c r="AA557" s="14">
        <v>0</v>
      </c>
    </row>
    <row r="558" spans="1:27" x14ac:dyDescent="0.3">
      <c r="A558" s="28"/>
      <c r="B558" t="s">
        <v>23</v>
      </c>
      <c r="C558" s="14">
        <v>12.5</v>
      </c>
      <c r="D558" s="14">
        <v>15</v>
      </c>
      <c r="E558" s="14">
        <v>16</v>
      </c>
      <c r="F558" s="14">
        <v>17</v>
      </c>
      <c r="G558" s="15">
        <v>13</v>
      </c>
      <c r="H558" s="15">
        <v>12</v>
      </c>
      <c r="I558" s="15">
        <v>13</v>
      </c>
      <c r="J558" s="15">
        <v>15</v>
      </c>
      <c r="K558" s="15">
        <v>11</v>
      </c>
      <c r="L558" s="15">
        <v>12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U558" s="14">
        <v>0</v>
      </c>
      <c r="V558" s="14">
        <v>0</v>
      </c>
      <c r="W558" s="14">
        <v>0</v>
      </c>
      <c r="X558" s="14">
        <v>0</v>
      </c>
      <c r="Y558" s="15">
        <v>0</v>
      </c>
      <c r="Z558" s="14">
        <v>0</v>
      </c>
      <c r="AA558" s="14">
        <v>0</v>
      </c>
    </row>
    <row r="559" spans="1:27" x14ac:dyDescent="0.3">
      <c r="A559" s="13"/>
      <c r="B559" t="s">
        <v>24</v>
      </c>
      <c r="C559" s="14">
        <v>7</v>
      </c>
      <c r="D559" s="14">
        <v>8</v>
      </c>
      <c r="E559" s="14">
        <v>7</v>
      </c>
      <c r="F559" s="14">
        <v>6.3</v>
      </c>
      <c r="G559" s="15">
        <v>5.6</v>
      </c>
      <c r="H559" s="15">
        <v>6</v>
      </c>
      <c r="I559" s="15">
        <v>7</v>
      </c>
      <c r="J559" s="15">
        <v>6.5</v>
      </c>
      <c r="K559" s="15">
        <v>5</v>
      </c>
      <c r="L559" s="15">
        <v>5.6</v>
      </c>
      <c r="M559" s="14">
        <v>0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5">
        <v>0</v>
      </c>
      <c r="Z559" s="14">
        <v>0</v>
      </c>
      <c r="AA559" s="14">
        <v>0</v>
      </c>
    </row>
    <row r="560" spans="1:27" x14ac:dyDescent="0.3">
      <c r="A560" s="13"/>
      <c r="B560" s="17" t="s">
        <v>25</v>
      </c>
      <c r="C560" s="18">
        <f t="shared" ref="C560:L560" si="463">3*4.178*C557*C558*C559/(C557+C558+C559)</f>
        <v>346.3342105263157</v>
      </c>
      <c r="D560" s="18">
        <f t="shared" si="463"/>
        <v>423.02249999999992</v>
      </c>
      <c r="E560" s="18">
        <f t="shared" si="463"/>
        <v>481.30559999999997</v>
      </c>
      <c r="F560" s="18">
        <f t="shared" si="463"/>
        <v>374.04094736842103</v>
      </c>
      <c r="G560" s="18">
        <f t="shared" si="463"/>
        <v>319.04727272727268</v>
      </c>
      <c r="H560" s="19">
        <f t="shared" si="463"/>
        <v>300.81599999999997</v>
      </c>
      <c r="I560" s="19">
        <f t="shared" si="463"/>
        <v>353.97744827586206</v>
      </c>
      <c r="J560" s="19">
        <f t="shared" si="463"/>
        <v>413.62200000000001</v>
      </c>
      <c r="K560" s="19">
        <f t="shared" si="463"/>
        <v>248.17319999999995</v>
      </c>
      <c r="L560" s="19">
        <f t="shared" si="463"/>
        <v>263.21399999999994</v>
      </c>
      <c r="M560" s="20">
        <v>0</v>
      </c>
      <c r="N560" s="20">
        <v>0</v>
      </c>
      <c r="O560" s="20">
        <v>0</v>
      </c>
      <c r="P560" s="20">
        <v>0</v>
      </c>
      <c r="Q560" s="20">
        <v>0</v>
      </c>
      <c r="R560" s="27">
        <v>0</v>
      </c>
      <c r="S560" s="27">
        <v>0</v>
      </c>
      <c r="T560" s="27">
        <v>0</v>
      </c>
      <c r="U560" s="27">
        <v>0</v>
      </c>
      <c r="V560" s="27">
        <v>0</v>
      </c>
      <c r="W560" s="21">
        <v>0</v>
      </c>
      <c r="X560" s="21">
        <v>0</v>
      </c>
      <c r="Y560" s="21">
        <v>0</v>
      </c>
      <c r="Z560" s="21">
        <v>0</v>
      </c>
      <c r="AA560" s="21">
        <v>0</v>
      </c>
    </row>
    <row r="561" spans="1:27" x14ac:dyDescent="0.3">
      <c r="A561" s="13"/>
      <c r="B561" t="s">
        <v>26</v>
      </c>
      <c r="C561" s="9">
        <f>C560-C553</f>
        <v>34.376877192982363</v>
      </c>
      <c r="D561" s="9">
        <f t="shared" ref="D561:AA561" si="464">D560-D553</f>
        <v>48.67369999999994</v>
      </c>
      <c r="E561" s="9">
        <f t="shared" si="464"/>
        <v>63.957275675675646</v>
      </c>
      <c r="F561" s="9">
        <f t="shared" si="464"/>
        <v>40.462808754559717</v>
      </c>
      <c r="G561" s="9">
        <f t="shared" si="464"/>
        <v>56.416249471458798</v>
      </c>
      <c r="H561" s="9">
        <f t="shared" si="464"/>
        <v>29.444952380952373</v>
      </c>
      <c r="I561" s="9">
        <f t="shared" si="464"/>
        <v>34.930175548589375</v>
      </c>
      <c r="J561" s="9">
        <f t="shared" si="464"/>
        <v>26.207454545454596</v>
      </c>
      <c r="K561" s="9">
        <f t="shared" si="464"/>
        <v>48.493613793103407</v>
      </c>
      <c r="L561" s="9">
        <f t="shared" si="464"/>
        <v>39.466561983470996</v>
      </c>
      <c r="M561" s="9">
        <f t="shared" si="464"/>
        <v>0</v>
      </c>
      <c r="N561" s="9">
        <f t="shared" si="464"/>
        <v>0</v>
      </c>
      <c r="O561" s="9">
        <f t="shared" si="464"/>
        <v>0</v>
      </c>
      <c r="P561" s="9">
        <f t="shared" si="464"/>
        <v>0</v>
      </c>
      <c r="Q561" s="9">
        <f t="shared" si="464"/>
        <v>0</v>
      </c>
      <c r="R561" s="9">
        <f t="shared" si="464"/>
        <v>0</v>
      </c>
      <c r="S561" s="9">
        <f t="shared" si="464"/>
        <v>0</v>
      </c>
      <c r="T561" s="9">
        <f t="shared" si="464"/>
        <v>0</v>
      </c>
      <c r="U561" s="9">
        <f t="shared" si="464"/>
        <v>0</v>
      </c>
      <c r="V561" s="9">
        <f t="shared" si="464"/>
        <v>0</v>
      </c>
      <c r="W561" s="9">
        <f t="shared" si="464"/>
        <v>0</v>
      </c>
      <c r="X561" s="9">
        <f t="shared" si="464"/>
        <v>0</v>
      </c>
      <c r="Y561" s="9">
        <f t="shared" si="464"/>
        <v>0</v>
      </c>
      <c r="Z561" s="9">
        <f t="shared" si="464"/>
        <v>0</v>
      </c>
      <c r="AA561" s="9">
        <f t="shared" si="464"/>
        <v>0</v>
      </c>
    </row>
    <row r="562" spans="1:27" x14ac:dyDescent="0.3">
      <c r="A562" s="23"/>
      <c r="B562" s="24" t="s">
        <v>27</v>
      </c>
      <c r="C562" s="25">
        <f>AVERAGE(C560:G560)</f>
        <v>388.7501061244019</v>
      </c>
      <c r="D562" s="25"/>
      <c r="E562" s="25"/>
      <c r="F562" s="25"/>
      <c r="G562" s="25"/>
      <c r="H562" s="25">
        <f t="shared" ref="H562" si="465">AVERAGE(H560:L560)</f>
        <v>315.96052965517237</v>
      </c>
      <c r="I562" s="25"/>
      <c r="J562" s="25"/>
      <c r="K562" s="25"/>
      <c r="L562" s="25"/>
      <c r="M562" s="25">
        <f t="shared" ref="M562" si="466">AVERAGE(M560:Q560)</f>
        <v>0</v>
      </c>
      <c r="N562" s="25"/>
      <c r="O562" s="25"/>
      <c r="P562" s="25"/>
      <c r="Q562" s="25"/>
      <c r="R562" s="25">
        <f t="shared" ref="R562" si="467">AVERAGE(R560:V560)</f>
        <v>0</v>
      </c>
      <c r="S562" s="25"/>
      <c r="T562" s="25"/>
      <c r="U562" s="25"/>
      <c r="V562" s="25"/>
      <c r="W562">
        <f>AVERAGE(W560:AA560)</f>
        <v>0</v>
      </c>
    </row>
    <row r="563" spans="1:27" x14ac:dyDescent="0.3">
      <c r="A563" s="10">
        <v>43645</v>
      </c>
      <c r="C563" s="11" t="s">
        <v>15</v>
      </c>
      <c r="D563" s="12" t="s">
        <v>16</v>
      </c>
      <c r="E563" s="11" t="s">
        <v>17</v>
      </c>
      <c r="F563" s="11" t="s">
        <v>18</v>
      </c>
      <c r="G563" s="12" t="s">
        <v>19</v>
      </c>
      <c r="H563" s="11" t="s">
        <v>15</v>
      </c>
      <c r="I563" s="12" t="s">
        <v>16</v>
      </c>
      <c r="J563" s="11" t="s">
        <v>17</v>
      </c>
      <c r="K563" s="11" t="s">
        <v>18</v>
      </c>
      <c r="L563" s="12" t="s">
        <v>19</v>
      </c>
      <c r="M563" s="11" t="s">
        <v>15</v>
      </c>
      <c r="N563" s="12" t="s">
        <v>16</v>
      </c>
      <c r="O563" s="11" t="s">
        <v>17</v>
      </c>
      <c r="P563" s="11" t="s">
        <v>18</v>
      </c>
      <c r="Q563" s="12" t="s">
        <v>19</v>
      </c>
      <c r="R563" s="11" t="s">
        <v>15</v>
      </c>
      <c r="S563" s="12" t="s">
        <v>16</v>
      </c>
      <c r="T563" s="11" t="s">
        <v>17</v>
      </c>
      <c r="U563" s="11" t="s">
        <v>18</v>
      </c>
      <c r="V563" s="12" t="s">
        <v>19</v>
      </c>
      <c r="W563" s="11" t="s">
        <v>15</v>
      </c>
      <c r="X563" s="12" t="s">
        <v>16</v>
      </c>
      <c r="Y563" s="11" t="s">
        <v>17</v>
      </c>
      <c r="Z563" s="11" t="s">
        <v>18</v>
      </c>
      <c r="AA563" s="12" t="s">
        <v>19</v>
      </c>
    </row>
    <row r="564" spans="1:27" x14ac:dyDescent="0.3">
      <c r="A564" s="13" t="s">
        <v>101</v>
      </c>
      <c r="B564" t="s">
        <v>21</v>
      </c>
      <c r="C564" s="14">
        <v>11</v>
      </c>
      <c r="D564" s="14">
        <v>11</v>
      </c>
      <c r="E564" s="14">
        <v>13</v>
      </c>
      <c r="F564" s="14">
        <v>10</v>
      </c>
      <c r="G564" s="15">
        <v>11</v>
      </c>
      <c r="H564" s="15">
        <v>12</v>
      </c>
      <c r="I564" s="15">
        <v>10</v>
      </c>
      <c r="J564" s="15">
        <v>13</v>
      </c>
      <c r="K564" s="15">
        <v>11</v>
      </c>
      <c r="L564" s="15">
        <v>10</v>
      </c>
      <c r="M564" s="14">
        <v>0</v>
      </c>
      <c r="N564" s="14">
        <v>0</v>
      </c>
      <c r="O564" s="14">
        <v>0</v>
      </c>
      <c r="P564" s="14">
        <v>0</v>
      </c>
      <c r="Q564" s="14">
        <v>0</v>
      </c>
      <c r="R564" s="14">
        <v>0</v>
      </c>
      <c r="S564" s="14">
        <v>0</v>
      </c>
      <c r="T564" s="14">
        <v>0</v>
      </c>
      <c r="U564" s="14">
        <v>0</v>
      </c>
      <c r="V564" s="14">
        <v>0</v>
      </c>
      <c r="W564" s="14">
        <v>0</v>
      </c>
      <c r="X564" s="14">
        <v>0</v>
      </c>
      <c r="Y564" s="15">
        <v>0</v>
      </c>
      <c r="Z564" s="14">
        <v>0</v>
      </c>
      <c r="AA564" s="14">
        <v>0</v>
      </c>
    </row>
    <row r="565" spans="1:27" x14ac:dyDescent="0.3">
      <c r="A565" s="28"/>
      <c r="B565" t="s">
        <v>23</v>
      </c>
      <c r="C565" s="14">
        <v>14</v>
      </c>
      <c r="D565" s="14">
        <v>17</v>
      </c>
      <c r="E565" s="14">
        <v>16</v>
      </c>
      <c r="F565" s="14">
        <v>17</v>
      </c>
      <c r="G565" s="15">
        <v>13</v>
      </c>
      <c r="H565" s="15">
        <v>13</v>
      </c>
      <c r="I565" s="15">
        <v>14</v>
      </c>
      <c r="J565" s="15">
        <v>16</v>
      </c>
      <c r="K565" s="15">
        <v>11</v>
      </c>
      <c r="L565" s="15">
        <v>12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U565" s="14">
        <v>0</v>
      </c>
      <c r="V565" s="14">
        <v>0</v>
      </c>
      <c r="W565" s="14">
        <v>0</v>
      </c>
      <c r="X565" s="14">
        <v>0</v>
      </c>
      <c r="Y565" s="15">
        <v>0</v>
      </c>
      <c r="Z565" s="14">
        <v>0</v>
      </c>
      <c r="AA565" s="14">
        <v>0</v>
      </c>
    </row>
    <row r="566" spans="1:27" x14ac:dyDescent="0.3">
      <c r="A566" s="13"/>
      <c r="B566" t="s">
        <v>24</v>
      </c>
      <c r="C566" s="14">
        <v>8</v>
      </c>
      <c r="D566" s="14">
        <v>8</v>
      </c>
      <c r="E566" s="14">
        <v>8</v>
      </c>
      <c r="F566" s="14">
        <v>6.2</v>
      </c>
      <c r="G566" s="15">
        <v>5.6</v>
      </c>
      <c r="H566" s="15">
        <v>6</v>
      </c>
      <c r="I566" s="15">
        <v>7</v>
      </c>
      <c r="J566" s="15">
        <v>6.5</v>
      </c>
      <c r="K566" s="15">
        <v>6</v>
      </c>
      <c r="L566" s="15">
        <v>5.2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0</v>
      </c>
      <c r="Y566" s="15">
        <v>0</v>
      </c>
      <c r="Z566" s="14">
        <v>0</v>
      </c>
      <c r="AA566" s="14">
        <v>0</v>
      </c>
    </row>
    <row r="567" spans="1:27" x14ac:dyDescent="0.3">
      <c r="A567" s="13"/>
      <c r="B567" s="17" t="s">
        <v>25</v>
      </c>
      <c r="C567" s="18">
        <f t="shared" ref="C567:L567" si="468">3*4.178*C564*C565*C566/(C564+C565+C566)</f>
        <v>467.93599999999998</v>
      </c>
      <c r="D567" s="18">
        <f t="shared" si="468"/>
        <v>520.85733333333326</v>
      </c>
      <c r="E567" s="18">
        <f t="shared" si="468"/>
        <v>563.69124324324321</v>
      </c>
      <c r="F567" s="18">
        <f t="shared" si="468"/>
        <v>397.91674698795174</v>
      </c>
      <c r="G567" s="18">
        <f t="shared" si="468"/>
        <v>339.09551351351348</v>
      </c>
      <c r="H567" s="19">
        <f t="shared" si="468"/>
        <v>378.44593548387093</v>
      </c>
      <c r="I567" s="19">
        <f t="shared" si="468"/>
        <v>396.23612903225802</v>
      </c>
      <c r="J567" s="19">
        <f t="shared" si="468"/>
        <v>477.35121126760555</v>
      </c>
      <c r="K567" s="19">
        <f t="shared" si="468"/>
        <v>324.98871428571431</v>
      </c>
      <c r="L567" s="19">
        <f t="shared" si="468"/>
        <v>287.5447058823529</v>
      </c>
      <c r="M567" s="20">
        <v>0</v>
      </c>
      <c r="N567" s="20">
        <v>0</v>
      </c>
      <c r="O567" s="20">
        <v>0</v>
      </c>
      <c r="P567" s="20">
        <v>0</v>
      </c>
      <c r="Q567" s="20">
        <v>0</v>
      </c>
      <c r="R567" s="27">
        <v>0</v>
      </c>
      <c r="S567" s="27">
        <v>0</v>
      </c>
      <c r="T567" s="27">
        <v>0</v>
      </c>
      <c r="U567" s="27">
        <v>0</v>
      </c>
      <c r="V567" s="27">
        <v>0</v>
      </c>
      <c r="W567" s="21">
        <v>0</v>
      </c>
      <c r="X567" s="21">
        <v>0</v>
      </c>
      <c r="Y567" s="21">
        <v>0</v>
      </c>
      <c r="Z567" s="21">
        <v>0</v>
      </c>
      <c r="AA567" s="21">
        <v>0</v>
      </c>
    </row>
    <row r="568" spans="1:27" x14ac:dyDescent="0.3">
      <c r="A568" s="13"/>
      <c r="B568" t="s">
        <v>26</v>
      </c>
      <c r="C568" s="9">
        <f>C567-C560</f>
        <v>121.60178947368428</v>
      </c>
      <c r="D568" s="9">
        <f t="shared" ref="D568:AA568" si="469">D567-D560</f>
        <v>97.834833333333336</v>
      </c>
      <c r="E568" s="9">
        <f t="shared" si="469"/>
        <v>82.385643243243237</v>
      </c>
      <c r="F568" s="9">
        <f t="shared" si="469"/>
        <v>23.87579961953071</v>
      </c>
      <c r="G568" s="9">
        <f t="shared" si="469"/>
        <v>20.048240786240797</v>
      </c>
      <c r="H568" s="9">
        <f t="shared" si="469"/>
        <v>77.629935483870952</v>
      </c>
      <c r="I568" s="9">
        <f t="shared" si="469"/>
        <v>42.258680756395961</v>
      </c>
      <c r="J568" s="9">
        <f t="shared" si="469"/>
        <v>63.729211267605535</v>
      </c>
      <c r="K568" s="9">
        <f t="shared" si="469"/>
        <v>76.815514285714357</v>
      </c>
      <c r="L568" s="9">
        <f t="shared" si="469"/>
        <v>24.330705882352959</v>
      </c>
      <c r="M568" s="9">
        <f t="shared" si="469"/>
        <v>0</v>
      </c>
      <c r="N568" s="9">
        <f t="shared" si="469"/>
        <v>0</v>
      </c>
      <c r="O568" s="9">
        <f t="shared" si="469"/>
        <v>0</v>
      </c>
      <c r="P568" s="9">
        <f t="shared" si="469"/>
        <v>0</v>
      </c>
      <c r="Q568" s="9">
        <f t="shared" si="469"/>
        <v>0</v>
      </c>
      <c r="R568" s="9">
        <f t="shared" si="469"/>
        <v>0</v>
      </c>
      <c r="S568" s="9">
        <f t="shared" si="469"/>
        <v>0</v>
      </c>
      <c r="T568" s="9">
        <f t="shared" si="469"/>
        <v>0</v>
      </c>
      <c r="U568" s="9">
        <f t="shared" si="469"/>
        <v>0</v>
      </c>
      <c r="V568" s="9">
        <f t="shared" si="469"/>
        <v>0</v>
      </c>
      <c r="W568" s="9">
        <f t="shared" si="469"/>
        <v>0</v>
      </c>
      <c r="X568" s="9">
        <f t="shared" si="469"/>
        <v>0</v>
      </c>
      <c r="Y568" s="9">
        <f t="shared" si="469"/>
        <v>0</v>
      </c>
      <c r="Z568" s="9">
        <f t="shared" si="469"/>
        <v>0</v>
      </c>
      <c r="AA568" s="9">
        <f t="shared" si="469"/>
        <v>0</v>
      </c>
    </row>
    <row r="569" spans="1:27" x14ac:dyDescent="0.3">
      <c r="A569" s="23"/>
      <c r="B569" s="24" t="s">
        <v>27</v>
      </c>
      <c r="C569" s="25">
        <f>AVERAGE(C567:G567)</f>
        <v>457.89936741560831</v>
      </c>
      <c r="D569" s="25"/>
      <c r="E569" s="25"/>
      <c r="F569" s="25"/>
      <c r="G569" s="25"/>
      <c r="H569" s="25">
        <f t="shared" ref="H569" si="470">AVERAGE(H567:L567)</f>
        <v>372.91333919036032</v>
      </c>
      <c r="I569" s="25"/>
      <c r="J569" s="25"/>
      <c r="K569" s="25"/>
      <c r="L569" s="25"/>
      <c r="M569" s="25">
        <f t="shared" ref="M569" si="471">AVERAGE(M567:Q567)</f>
        <v>0</v>
      </c>
      <c r="N569" s="25"/>
      <c r="O569" s="25"/>
      <c r="P569" s="25"/>
      <c r="Q569" s="25"/>
      <c r="R569" s="25">
        <f t="shared" ref="R569" si="472">AVERAGE(R567:V567)</f>
        <v>0</v>
      </c>
      <c r="S569" s="25"/>
      <c r="T569" s="25"/>
      <c r="U569" s="25"/>
      <c r="V569" s="25"/>
      <c r="W569">
        <f>AVERAGE(W567:AA567)</f>
        <v>0</v>
      </c>
    </row>
    <row r="570" spans="1:27" x14ac:dyDescent="0.3">
      <c r="A570" s="10">
        <v>43647</v>
      </c>
      <c r="C570" s="11" t="s">
        <v>15</v>
      </c>
      <c r="D570" s="12" t="s">
        <v>16</v>
      </c>
      <c r="E570" s="11" t="s">
        <v>17</v>
      </c>
      <c r="F570" s="11" t="s">
        <v>18</v>
      </c>
      <c r="G570" s="12" t="s">
        <v>19</v>
      </c>
      <c r="H570" s="11" t="s">
        <v>15</v>
      </c>
      <c r="I570" s="12" t="s">
        <v>16</v>
      </c>
      <c r="J570" s="11" t="s">
        <v>17</v>
      </c>
      <c r="K570" s="11" t="s">
        <v>18</v>
      </c>
      <c r="L570" s="12" t="s">
        <v>19</v>
      </c>
      <c r="M570" s="11" t="s">
        <v>15</v>
      </c>
      <c r="N570" s="12" t="s">
        <v>16</v>
      </c>
      <c r="O570" s="11" t="s">
        <v>17</v>
      </c>
      <c r="P570" s="11" t="s">
        <v>18</v>
      </c>
      <c r="Q570" s="12" t="s">
        <v>19</v>
      </c>
      <c r="R570" s="11" t="s">
        <v>15</v>
      </c>
      <c r="S570" s="12" t="s">
        <v>16</v>
      </c>
      <c r="T570" s="11" t="s">
        <v>17</v>
      </c>
      <c r="U570" s="11" t="s">
        <v>18</v>
      </c>
      <c r="V570" s="12" t="s">
        <v>19</v>
      </c>
      <c r="W570" s="11" t="s">
        <v>15</v>
      </c>
      <c r="X570" s="12" t="s">
        <v>16</v>
      </c>
      <c r="Y570" s="11" t="s">
        <v>17</v>
      </c>
      <c r="Z570" s="11" t="s">
        <v>18</v>
      </c>
      <c r="AA570" s="12" t="s">
        <v>19</v>
      </c>
    </row>
    <row r="571" spans="1:27" x14ac:dyDescent="0.3">
      <c r="A571" s="13" t="s">
        <v>102</v>
      </c>
      <c r="B571" t="s">
        <v>21</v>
      </c>
      <c r="C571" s="14">
        <v>12.4</v>
      </c>
      <c r="D571" s="14"/>
      <c r="E571" s="14"/>
      <c r="F571" s="14">
        <v>12</v>
      </c>
      <c r="G571" s="15">
        <v>11</v>
      </c>
      <c r="H571" s="15">
        <v>12</v>
      </c>
      <c r="I571" s="15">
        <v>12</v>
      </c>
      <c r="J571" s="15">
        <v>14</v>
      </c>
      <c r="K571" s="15">
        <v>11</v>
      </c>
      <c r="L571" s="15">
        <v>10</v>
      </c>
      <c r="M571" s="14">
        <v>0</v>
      </c>
      <c r="N571" s="14">
        <v>0</v>
      </c>
      <c r="O571" s="14">
        <v>0</v>
      </c>
      <c r="P571" s="14">
        <v>0</v>
      </c>
      <c r="Q571" s="14">
        <v>0</v>
      </c>
      <c r="R571" s="14">
        <v>0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0</v>
      </c>
      <c r="Y571" s="15">
        <v>0</v>
      </c>
      <c r="Z571" s="14">
        <v>0</v>
      </c>
      <c r="AA571" s="14">
        <v>0</v>
      </c>
    </row>
    <row r="572" spans="1:27" x14ac:dyDescent="0.3">
      <c r="A572" s="28"/>
      <c r="B572" t="s">
        <v>23</v>
      </c>
      <c r="C572" s="14">
        <v>16</v>
      </c>
      <c r="D572" s="14"/>
      <c r="E572" s="14"/>
      <c r="F572" s="14">
        <v>17</v>
      </c>
      <c r="G572" s="15">
        <v>15</v>
      </c>
      <c r="H572" s="15">
        <v>15</v>
      </c>
      <c r="I572" s="15">
        <v>15</v>
      </c>
      <c r="J572" s="15">
        <v>17</v>
      </c>
      <c r="K572" s="15">
        <v>14</v>
      </c>
      <c r="L572" s="15">
        <v>14</v>
      </c>
      <c r="M572" s="14">
        <v>0</v>
      </c>
      <c r="N572" s="14">
        <v>0</v>
      </c>
      <c r="O572" s="14">
        <v>0</v>
      </c>
      <c r="P572" s="14">
        <v>0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0</v>
      </c>
      <c r="X572" s="14">
        <v>0</v>
      </c>
      <c r="Y572" s="15">
        <v>0</v>
      </c>
      <c r="Z572" s="14">
        <v>0</v>
      </c>
      <c r="AA572" s="14">
        <v>0</v>
      </c>
    </row>
    <row r="573" spans="1:27" x14ac:dyDescent="0.3">
      <c r="A573" s="13"/>
      <c r="B573" t="s">
        <v>24</v>
      </c>
      <c r="C573" s="14">
        <v>8</v>
      </c>
      <c r="D573" s="14"/>
      <c r="E573" s="14"/>
      <c r="F573" s="14">
        <v>6.6</v>
      </c>
      <c r="G573" s="15">
        <v>6</v>
      </c>
      <c r="H573" s="15">
        <v>6.3</v>
      </c>
      <c r="I573" s="15">
        <v>7</v>
      </c>
      <c r="J573" s="15">
        <v>7</v>
      </c>
      <c r="K573" s="15">
        <v>6</v>
      </c>
      <c r="L573" s="15">
        <v>5.8</v>
      </c>
      <c r="M573" s="14">
        <v>0</v>
      </c>
      <c r="N573" s="14">
        <v>0</v>
      </c>
      <c r="O573" s="14">
        <v>0</v>
      </c>
      <c r="P573" s="14">
        <v>0</v>
      </c>
      <c r="Q573" s="14">
        <v>0</v>
      </c>
      <c r="R573" s="14">
        <v>0</v>
      </c>
      <c r="S573" s="14">
        <v>0</v>
      </c>
      <c r="T573" s="14">
        <v>0</v>
      </c>
      <c r="U573" s="14">
        <v>0</v>
      </c>
      <c r="V573" s="14">
        <v>0</v>
      </c>
      <c r="W573" s="14">
        <v>0</v>
      </c>
      <c r="X573" s="14">
        <v>0</v>
      </c>
      <c r="Y573" s="15">
        <v>0</v>
      </c>
      <c r="Z573" s="14">
        <v>0</v>
      </c>
      <c r="AA573" s="14">
        <v>0</v>
      </c>
    </row>
    <row r="574" spans="1:27" x14ac:dyDescent="0.3">
      <c r="A574" s="13"/>
      <c r="B574" s="17" t="s">
        <v>25</v>
      </c>
      <c r="C574" s="18">
        <f t="shared" ref="C574:L574" si="473">3*4.178*C571*C572*C573/(C571+C572+C573)</f>
        <v>546.53749450549446</v>
      </c>
      <c r="D574" s="18"/>
      <c r="E574" s="18"/>
      <c r="F574" s="18">
        <f t="shared" si="473"/>
        <v>474.0386966292134</v>
      </c>
      <c r="G574" s="18">
        <f t="shared" si="473"/>
        <v>387.770625</v>
      </c>
      <c r="H574" s="19">
        <f t="shared" si="473"/>
        <v>426.83351351351354</v>
      </c>
      <c r="I574" s="19">
        <f t="shared" si="473"/>
        <v>464.49529411764706</v>
      </c>
      <c r="J574" s="19">
        <f t="shared" si="473"/>
        <v>549.51694736842103</v>
      </c>
      <c r="K574" s="19">
        <f t="shared" si="473"/>
        <v>373.59406451612898</v>
      </c>
      <c r="L574" s="19">
        <f t="shared" si="473"/>
        <v>341.53046979865763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7">
        <v>0</v>
      </c>
      <c r="S574" s="27">
        <v>0</v>
      </c>
      <c r="T574" s="27">
        <v>0</v>
      </c>
      <c r="U574" s="27">
        <v>0</v>
      </c>
      <c r="V574" s="27">
        <v>0</v>
      </c>
      <c r="W574" s="21">
        <v>0</v>
      </c>
      <c r="X574" s="21">
        <v>0</v>
      </c>
      <c r="Y574" s="21">
        <v>0</v>
      </c>
      <c r="Z574" s="21">
        <v>0</v>
      </c>
      <c r="AA574" s="21">
        <v>0</v>
      </c>
    </row>
    <row r="575" spans="1:27" x14ac:dyDescent="0.3">
      <c r="A575" s="13"/>
      <c r="B575" t="s">
        <v>26</v>
      </c>
      <c r="C575" s="9">
        <f>C574-C567</f>
        <v>78.601494505494486</v>
      </c>
      <c r="D575" s="9"/>
      <c r="E575" s="9"/>
      <c r="F575" s="9">
        <f t="shared" ref="F575:AA575" si="474">F574-F567</f>
        <v>76.121949641261665</v>
      </c>
      <c r="G575" s="9">
        <f t="shared" si="474"/>
        <v>48.675111486486514</v>
      </c>
      <c r="H575" s="9">
        <f t="shared" si="474"/>
        <v>48.387578029642611</v>
      </c>
      <c r="I575" s="9">
        <f t="shared" si="474"/>
        <v>68.259165085389043</v>
      </c>
      <c r="J575" s="9">
        <f t="shared" si="474"/>
        <v>72.165736100815479</v>
      </c>
      <c r="K575" s="9">
        <f t="shared" si="474"/>
        <v>48.605350230414672</v>
      </c>
      <c r="L575" s="9">
        <f t="shared" si="474"/>
        <v>53.985763916304734</v>
      </c>
      <c r="M575" s="9">
        <f t="shared" si="474"/>
        <v>0</v>
      </c>
      <c r="N575" s="9">
        <f t="shared" si="474"/>
        <v>0</v>
      </c>
      <c r="O575" s="9">
        <f t="shared" si="474"/>
        <v>0</v>
      </c>
      <c r="P575" s="9">
        <f t="shared" si="474"/>
        <v>0</v>
      </c>
      <c r="Q575" s="9">
        <f t="shared" si="474"/>
        <v>0</v>
      </c>
      <c r="R575" s="9">
        <f t="shared" si="474"/>
        <v>0</v>
      </c>
      <c r="S575" s="9">
        <f t="shared" si="474"/>
        <v>0</v>
      </c>
      <c r="T575" s="9">
        <f t="shared" si="474"/>
        <v>0</v>
      </c>
      <c r="U575" s="9">
        <f t="shared" si="474"/>
        <v>0</v>
      </c>
      <c r="V575" s="9">
        <f t="shared" si="474"/>
        <v>0</v>
      </c>
      <c r="W575" s="9">
        <f t="shared" si="474"/>
        <v>0</v>
      </c>
      <c r="X575" s="9">
        <f t="shared" si="474"/>
        <v>0</v>
      </c>
      <c r="Y575" s="9">
        <f t="shared" si="474"/>
        <v>0</v>
      </c>
      <c r="Z575" s="9">
        <f t="shared" si="474"/>
        <v>0</v>
      </c>
      <c r="AA575" s="9">
        <f t="shared" si="474"/>
        <v>0</v>
      </c>
    </row>
    <row r="576" spans="1:27" x14ac:dyDescent="0.3">
      <c r="A576" s="23"/>
      <c r="B576" s="24" t="s">
        <v>27</v>
      </c>
      <c r="C576" s="25">
        <f>AVERAGE(C574:G574)</f>
        <v>469.44893871156927</v>
      </c>
      <c r="D576" s="25"/>
      <c r="E576" s="25"/>
      <c r="F576" s="25"/>
      <c r="G576" s="25"/>
      <c r="H576" s="25">
        <f t="shared" ref="H576" si="475">AVERAGE(H574:L574)</f>
        <v>431.19405786287359</v>
      </c>
      <c r="I576" s="25"/>
      <c r="J576" s="25"/>
      <c r="K576" s="25"/>
      <c r="L576" s="25"/>
      <c r="M576" s="25">
        <f t="shared" ref="M576" si="476">AVERAGE(M574:Q574)</f>
        <v>0</v>
      </c>
      <c r="N576" s="25"/>
      <c r="O576" s="25"/>
      <c r="P576" s="25"/>
      <c r="Q576" s="25"/>
      <c r="R576" s="25">
        <f t="shared" ref="R576" si="477">AVERAGE(R574:V574)</f>
        <v>0</v>
      </c>
      <c r="S576" s="25"/>
      <c r="T576" s="25"/>
      <c r="U576" s="25"/>
      <c r="V576" s="25"/>
      <c r="W576">
        <f>AVERAGE(W574:AA574)</f>
        <v>0</v>
      </c>
    </row>
    <row r="577" spans="1:27" x14ac:dyDescent="0.3">
      <c r="A577" s="10">
        <v>43654</v>
      </c>
      <c r="C577" s="11" t="s">
        <v>15</v>
      </c>
      <c r="D577" s="12" t="s">
        <v>16</v>
      </c>
      <c r="E577" s="11" t="s">
        <v>17</v>
      </c>
      <c r="F577" s="11" t="s">
        <v>18</v>
      </c>
      <c r="G577" s="12" t="s">
        <v>19</v>
      </c>
      <c r="H577" s="11" t="s">
        <v>15</v>
      </c>
      <c r="I577" s="12" t="s">
        <v>16</v>
      </c>
      <c r="J577" s="11" t="s">
        <v>17</v>
      </c>
      <c r="K577" s="11" t="s">
        <v>18</v>
      </c>
      <c r="L577" s="12" t="s">
        <v>19</v>
      </c>
      <c r="M577" s="11" t="s">
        <v>15</v>
      </c>
      <c r="N577" s="12" t="s">
        <v>16</v>
      </c>
      <c r="O577" s="11" t="s">
        <v>17</v>
      </c>
      <c r="P577" s="11" t="s">
        <v>18</v>
      </c>
      <c r="Q577" s="12" t="s">
        <v>19</v>
      </c>
      <c r="R577" s="11" t="s">
        <v>15</v>
      </c>
      <c r="S577" s="12" t="s">
        <v>16</v>
      </c>
      <c r="T577" s="11" t="s">
        <v>17</v>
      </c>
      <c r="U577" s="11" t="s">
        <v>18</v>
      </c>
      <c r="V577" s="12" t="s">
        <v>19</v>
      </c>
      <c r="W577" s="11" t="s">
        <v>15</v>
      </c>
      <c r="X577" s="12" t="s">
        <v>16</v>
      </c>
      <c r="Y577" s="11" t="s">
        <v>17</v>
      </c>
      <c r="Z577" s="11" t="s">
        <v>18</v>
      </c>
      <c r="AA577" s="12" t="s">
        <v>19</v>
      </c>
    </row>
    <row r="578" spans="1:27" x14ac:dyDescent="0.3">
      <c r="A578" s="13" t="s">
        <v>103</v>
      </c>
      <c r="B578" t="s">
        <v>21</v>
      </c>
      <c r="C578" s="14"/>
      <c r="D578" s="14"/>
      <c r="E578" s="14"/>
      <c r="F578" s="14">
        <v>14</v>
      </c>
      <c r="G578" s="15">
        <v>12</v>
      </c>
      <c r="H578" s="15">
        <v>13</v>
      </c>
      <c r="I578" s="15">
        <v>12</v>
      </c>
      <c r="J578" s="15"/>
      <c r="K578" s="15">
        <v>13</v>
      </c>
      <c r="L578" s="15">
        <v>11.5</v>
      </c>
      <c r="M578" s="14">
        <v>0</v>
      </c>
      <c r="N578" s="14">
        <v>0</v>
      </c>
      <c r="O578" s="14">
        <v>0</v>
      </c>
      <c r="P578" s="14">
        <v>0</v>
      </c>
      <c r="Q578" s="14">
        <v>0</v>
      </c>
      <c r="R578" s="14">
        <v>0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5">
        <v>0</v>
      </c>
      <c r="Z578" s="14">
        <v>0</v>
      </c>
      <c r="AA578" s="14">
        <v>0</v>
      </c>
    </row>
    <row r="579" spans="1:27" x14ac:dyDescent="0.3">
      <c r="A579" s="28"/>
      <c r="B579" t="s">
        <v>23</v>
      </c>
      <c r="C579" s="14"/>
      <c r="D579" s="14"/>
      <c r="E579" s="14"/>
      <c r="F579" s="14">
        <v>17</v>
      </c>
      <c r="G579" s="15">
        <v>17</v>
      </c>
      <c r="H579" s="15">
        <v>17</v>
      </c>
      <c r="I579" s="15">
        <v>17</v>
      </c>
      <c r="J579" s="15"/>
      <c r="K579" s="15">
        <v>16</v>
      </c>
      <c r="L579" s="15">
        <v>16</v>
      </c>
      <c r="M579" s="14">
        <v>0</v>
      </c>
      <c r="N579" s="14">
        <v>0</v>
      </c>
      <c r="O579" s="14">
        <v>0</v>
      </c>
      <c r="P579" s="14">
        <v>0</v>
      </c>
      <c r="Q579" s="14">
        <v>0</v>
      </c>
      <c r="R579" s="14">
        <v>0</v>
      </c>
      <c r="S579" s="14">
        <v>0</v>
      </c>
      <c r="T579" s="14">
        <v>0</v>
      </c>
      <c r="U579" s="14">
        <v>0</v>
      </c>
      <c r="V579" s="14">
        <v>0</v>
      </c>
      <c r="W579" s="14">
        <v>0</v>
      </c>
      <c r="X579" s="14">
        <v>0</v>
      </c>
      <c r="Y579" s="15">
        <v>0</v>
      </c>
      <c r="Z579" s="14">
        <v>0</v>
      </c>
      <c r="AA579" s="14">
        <v>0</v>
      </c>
    </row>
    <row r="580" spans="1:27" x14ac:dyDescent="0.3">
      <c r="A580" s="13"/>
      <c r="B580" t="s">
        <v>24</v>
      </c>
      <c r="C580" s="14"/>
      <c r="D580" s="14"/>
      <c r="E580" s="14"/>
      <c r="F580" s="14">
        <v>7</v>
      </c>
      <c r="G580" s="15">
        <v>6.2</v>
      </c>
      <c r="H580" s="15">
        <v>6</v>
      </c>
      <c r="I580" s="15">
        <v>7</v>
      </c>
      <c r="J580" s="15"/>
      <c r="K580" s="15">
        <v>6</v>
      </c>
      <c r="L580" s="15">
        <v>6</v>
      </c>
      <c r="M580" s="14">
        <v>0</v>
      </c>
      <c r="N580" s="14">
        <v>0</v>
      </c>
      <c r="O580" s="14">
        <v>0</v>
      </c>
      <c r="P580" s="14">
        <v>0</v>
      </c>
      <c r="Q580" s="14">
        <v>0</v>
      </c>
      <c r="R580" s="14">
        <v>0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5">
        <v>0</v>
      </c>
      <c r="Z580" s="14">
        <v>0</v>
      </c>
      <c r="AA580" s="14">
        <v>0</v>
      </c>
    </row>
    <row r="581" spans="1:27" x14ac:dyDescent="0.3">
      <c r="A581" s="13"/>
      <c r="B581" s="17" t="s">
        <v>25</v>
      </c>
      <c r="C581" s="18"/>
      <c r="D581" s="18"/>
      <c r="E581" s="18"/>
      <c r="F581" s="18">
        <f t="shared" ref="F581:L581" si="478">3*4.178*F578*F579*F580/(F578+F579+F580)</f>
        <v>549.51694736842103</v>
      </c>
      <c r="G581" s="18">
        <f t="shared" si="478"/>
        <v>450.36940909090902</v>
      </c>
      <c r="H581" s="19">
        <f t="shared" si="478"/>
        <v>461.66899999999998</v>
      </c>
      <c r="I581" s="19">
        <f t="shared" si="478"/>
        <v>497.1819999999999</v>
      </c>
      <c r="J581" s="19"/>
      <c r="K581" s="19">
        <f t="shared" si="478"/>
        <v>446.92662857142847</v>
      </c>
      <c r="L581" s="19">
        <f t="shared" si="478"/>
        <v>413.06077611940299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7">
        <v>0</v>
      </c>
      <c r="S581" s="27">
        <v>0</v>
      </c>
      <c r="T581" s="27">
        <v>0</v>
      </c>
      <c r="U581" s="27">
        <v>0</v>
      </c>
      <c r="V581" s="27">
        <v>0</v>
      </c>
      <c r="W581" s="21">
        <v>0</v>
      </c>
      <c r="X581" s="21">
        <v>0</v>
      </c>
      <c r="Y581" s="21">
        <v>0</v>
      </c>
      <c r="Z581" s="21">
        <v>0</v>
      </c>
      <c r="AA581" s="21">
        <v>0</v>
      </c>
    </row>
    <row r="582" spans="1:27" x14ac:dyDescent="0.3">
      <c r="A582" s="13"/>
      <c r="B582" t="s">
        <v>26</v>
      </c>
      <c r="C582" s="9"/>
      <c r="D582" s="9"/>
      <c r="E582" s="9"/>
      <c r="F582" s="9">
        <f t="shared" ref="F582:AA582" si="479">F581-F574</f>
        <v>75.478250739207624</v>
      </c>
      <c r="G582" s="9">
        <f t="shared" si="479"/>
        <v>62.598784090909021</v>
      </c>
      <c r="H582" s="9">
        <f t="shared" si="479"/>
        <v>34.835486486486445</v>
      </c>
      <c r="I582" s="9">
        <f t="shared" si="479"/>
        <v>32.68670588235284</v>
      </c>
      <c r="J582" s="9"/>
      <c r="K582" s="9">
        <f t="shared" si="479"/>
        <v>73.332564055299486</v>
      </c>
      <c r="L582" s="9">
        <f t="shared" si="479"/>
        <v>71.530306320745353</v>
      </c>
      <c r="M582" s="9">
        <f t="shared" si="479"/>
        <v>0</v>
      </c>
      <c r="N582" s="9">
        <f t="shared" si="479"/>
        <v>0</v>
      </c>
      <c r="O582" s="9">
        <f t="shared" si="479"/>
        <v>0</v>
      </c>
      <c r="P582" s="9">
        <f t="shared" si="479"/>
        <v>0</v>
      </c>
      <c r="Q582" s="9">
        <f t="shared" si="479"/>
        <v>0</v>
      </c>
      <c r="R582" s="9">
        <f t="shared" si="479"/>
        <v>0</v>
      </c>
      <c r="S582" s="9">
        <f t="shared" si="479"/>
        <v>0</v>
      </c>
      <c r="T582" s="9">
        <f t="shared" si="479"/>
        <v>0</v>
      </c>
      <c r="U582" s="9">
        <f t="shared" si="479"/>
        <v>0</v>
      </c>
      <c r="V582" s="9">
        <f t="shared" si="479"/>
        <v>0</v>
      </c>
      <c r="W582" s="9">
        <f t="shared" si="479"/>
        <v>0</v>
      </c>
      <c r="X582" s="9">
        <f t="shared" si="479"/>
        <v>0</v>
      </c>
      <c r="Y582" s="9">
        <f t="shared" si="479"/>
        <v>0</v>
      </c>
      <c r="Z582" s="9">
        <f t="shared" si="479"/>
        <v>0</v>
      </c>
      <c r="AA582" s="9">
        <f t="shared" si="479"/>
        <v>0</v>
      </c>
    </row>
    <row r="583" spans="1:27" x14ac:dyDescent="0.3">
      <c r="A583" s="23"/>
      <c r="B583" s="24" t="s">
        <v>27</v>
      </c>
      <c r="C583" s="25">
        <f>AVERAGE(C581:G581)</f>
        <v>499.94317822966502</v>
      </c>
      <c r="D583" s="25"/>
      <c r="E583" s="25"/>
      <c r="F583" s="25"/>
      <c r="G583" s="25"/>
      <c r="H583" s="25">
        <f t="shared" ref="H583" si="480">AVERAGE(H581:L581)</f>
        <v>454.70960117270783</v>
      </c>
      <c r="I583" s="25"/>
      <c r="J583" s="25"/>
      <c r="K583" s="25"/>
      <c r="L583" s="25"/>
      <c r="M583" s="25">
        <f t="shared" ref="M583" si="481">AVERAGE(M581:Q581)</f>
        <v>0</v>
      </c>
      <c r="N583" s="25"/>
      <c r="O583" s="25"/>
      <c r="P583" s="25"/>
      <c r="Q583" s="25"/>
      <c r="R583" s="25">
        <f t="shared" ref="R583" si="482">AVERAGE(R581:V581)</f>
        <v>0</v>
      </c>
      <c r="S583" s="25"/>
      <c r="T583" s="25"/>
      <c r="U583" s="25"/>
      <c r="V583" s="25"/>
      <c r="W583">
        <f>AVERAGE(W581:AA581)</f>
        <v>0</v>
      </c>
    </row>
    <row r="584" spans="1:27" x14ac:dyDescent="0.3">
      <c r="A584" s="10">
        <v>43661</v>
      </c>
      <c r="C584" s="11" t="s">
        <v>15</v>
      </c>
      <c r="D584" s="12" t="s">
        <v>16</v>
      </c>
      <c r="E584" s="11" t="s">
        <v>17</v>
      </c>
      <c r="F584" s="11" t="s">
        <v>18</v>
      </c>
      <c r="G584" s="12" t="s">
        <v>19</v>
      </c>
      <c r="H584" s="11" t="s">
        <v>15</v>
      </c>
      <c r="I584" s="12" t="s">
        <v>16</v>
      </c>
      <c r="J584" s="11" t="s">
        <v>17</v>
      </c>
      <c r="K584" s="11" t="s">
        <v>18</v>
      </c>
      <c r="L584" s="12" t="s">
        <v>19</v>
      </c>
      <c r="M584" s="11" t="s">
        <v>15</v>
      </c>
      <c r="N584" s="12" t="s">
        <v>16</v>
      </c>
      <c r="O584" s="11" t="s">
        <v>17</v>
      </c>
      <c r="P584" s="11" t="s">
        <v>18</v>
      </c>
      <c r="Q584" s="12" t="s">
        <v>19</v>
      </c>
      <c r="R584" s="11" t="s">
        <v>15</v>
      </c>
      <c r="S584" s="12" t="s">
        <v>16</v>
      </c>
      <c r="T584" s="11" t="s">
        <v>17</v>
      </c>
      <c r="U584" s="11" t="s">
        <v>18</v>
      </c>
      <c r="V584" s="12" t="s">
        <v>19</v>
      </c>
      <c r="W584" s="11" t="s">
        <v>15</v>
      </c>
      <c r="X584" s="12" t="s">
        <v>16</v>
      </c>
      <c r="Y584" s="11" t="s">
        <v>17</v>
      </c>
      <c r="Z584" s="11" t="s">
        <v>18</v>
      </c>
      <c r="AA584" s="12" t="s">
        <v>19</v>
      </c>
    </row>
    <row r="585" spans="1:27" x14ac:dyDescent="0.3">
      <c r="A585" s="13" t="s">
        <v>104</v>
      </c>
      <c r="B585" t="s">
        <v>21</v>
      </c>
      <c r="C585" s="14"/>
      <c r="D585" s="14"/>
      <c r="E585" s="14"/>
      <c r="F585" s="14"/>
      <c r="G585" s="15">
        <v>14</v>
      </c>
      <c r="H585" s="15">
        <v>15</v>
      </c>
      <c r="I585" s="15">
        <v>14</v>
      </c>
      <c r="J585" s="15"/>
      <c r="K585" s="15">
        <v>15</v>
      </c>
      <c r="L585" s="15">
        <v>13</v>
      </c>
      <c r="M585" s="14">
        <v>0</v>
      </c>
      <c r="N585" s="14">
        <v>0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5">
        <v>0</v>
      </c>
      <c r="Z585" s="14">
        <v>0</v>
      </c>
      <c r="AA585" s="14">
        <v>0</v>
      </c>
    </row>
    <row r="586" spans="1:27" x14ac:dyDescent="0.3">
      <c r="A586" s="28"/>
      <c r="B586" t="s">
        <v>23</v>
      </c>
      <c r="C586" s="14"/>
      <c r="D586" s="14"/>
      <c r="E586" s="14"/>
      <c r="F586" s="14"/>
      <c r="G586" s="15">
        <v>17</v>
      </c>
      <c r="H586" s="15">
        <v>18</v>
      </c>
      <c r="I586" s="15">
        <v>18</v>
      </c>
      <c r="J586" s="15"/>
      <c r="K586" s="15">
        <v>18</v>
      </c>
      <c r="L586" s="15">
        <v>18</v>
      </c>
      <c r="M586" s="14">
        <v>0</v>
      </c>
      <c r="N586" s="14">
        <v>0</v>
      </c>
      <c r="O586" s="14">
        <v>0</v>
      </c>
      <c r="P586" s="14">
        <v>0</v>
      </c>
      <c r="Q586" s="14">
        <v>0</v>
      </c>
      <c r="R586" s="14">
        <v>0</v>
      </c>
      <c r="S586" s="14">
        <v>0</v>
      </c>
      <c r="T586" s="14">
        <v>0</v>
      </c>
      <c r="U586" s="14">
        <v>0</v>
      </c>
      <c r="V586" s="14">
        <v>0</v>
      </c>
      <c r="W586" s="14">
        <v>0</v>
      </c>
      <c r="X586" s="14">
        <v>0</v>
      </c>
      <c r="Y586" s="15">
        <v>0</v>
      </c>
      <c r="Z586" s="14">
        <v>0</v>
      </c>
      <c r="AA586" s="14">
        <v>0</v>
      </c>
    </row>
    <row r="587" spans="1:27" x14ac:dyDescent="0.3">
      <c r="A587" s="13"/>
      <c r="B587" t="s">
        <v>24</v>
      </c>
      <c r="C587" s="14"/>
      <c r="D587" s="14"/>
      <c r="E587" s="14"/>
      <c r="F587" s="14"/>
      <c r="G587" s="15">
        <v>7</v>
      </c>
      <c r="H587" s="15">
        <v>6</v>
      </c>
      <c r="I587" s="15">
        <v>7</v>
      </c>
      <c r="J587" s="15"/>
      <c r="K587" s="15">
        <v>6.7</v>
      </c>
      <c r="L587" s="15">
        <v>7</v>
      </c>
      <c r="M587" s="14">
        <v>0</v>
      </c>
      <c r="N587" s="14">
        <v>0</v>
      </c>
      <c r="O587" s="14">
        <v>0</v>
      </c>
      <c r="P587" s="14">
        <v>0</v>
      </c>
      <c r="Q587" s="14">
        <v>0</v>
      </c>
      <c r="R587" s="14">
        <v>0</v>
      </c>
      <c r="S587" s="14">
        <v>0</v>
      </c>
      <c r="T587" s="14">
        <v>0</v>
      </c>
      <c r="U587" s="14">
        <v>0</v>
      </c>
      <c r="V587" s="14">
        <v>0</v>
      </c>
      <c r="W587" s="14">
        <v>0</v>
      </c>
      <c r="X587" s="14">
        <v>0</v>
      </c>
      <c r="Y587" s="15">
        <v>0</v>
      </c>
      <c r="Z587" s="14">
        <v>0</v>
      </c>
      <c r="AA587" s="14">
        <v>0</v>
      </c>
    </row>
    <row r="588" spans="1:27" x14ac:dyDescent="0.3">
      <c r="A588" s="13"/>
      <c r="B588" s="17" t="s">
        <v>25</v>
      </c>
      <c r="C588" s="18"/>
      <c r="D588" s="18"/>
      <c r="E588" s="18"/>
      <c r="F588" s="18"/>
      <c r="G588" s="18">
        <f t="shared" ref="G588:L588" si="483">3*4.178*G585*G586*G587/(G585+G586+G587)</f>
        <v>549.51694736842103</v>
      </c>
      <c r="H588" s="19">
        <f t="shared" si="483"/>
        <v>520.64307692307682</v>
      </c>
      <c r="I588" s="19">
        <f t="shared" si="483"/>
        <v>566.92246153846156</v>
      </c>
      <c r="J588" s="19"/>
      <c r="K588" s="19">
        <f t="shared" ref="K588" si="484">3*4.178*K585*K586*K587/(K585+K586+K587)</f>
        <v>571.13365239294706</v>
      </c>
      <c r="L588" s="19">
        <f t="shared" si="483"/>
        <v>540.28136842105266</v>
      </c>
      <c r="M588" s="20">
        <v>0</v>
      </c>
      <c r="N588" s="20">
        <v>0</v>
      </c>
      <c r="O588" s="20">
        <v>0</v>
      </c>
      <c r="P588" s="20">
        <v>0</v>
      </c>
      <c r="Q588" s="20">
        <v>0</v>
      </c>
      <c r="R588" s="27">
        <v>0</v>
      </c>
      <c r="S588" s="27">
        <v>0</v>
      </c>
      <c r="T588" s="27">
        <v>0</v>
      </c>
      <c r="U588" s="27">
        <v>0</v>
      </c>
      <c r="V588" s="27">
        <v>0</v>
      </c>
      <c r="W588" s="21">
        <v>0</v>
      </c>
      <c r="X588" s="21">
        <v>0</v>
      </c>
      <c r="Y588" s="21">
        <v>0</v>
      </c>
      <c r="Z588" s="21">
        <v>0</v>
      </c>
      <c r="AA588" s="21">
        <v>0</v>
      </c>
    </row>
    <row r="589" spans="1:27" x14ac:dyDescent="0.3">
      <c r="A589" s="13"/>
      <c r="B589" t="s">
        <v>26</v>
      </c>
      <c r="C589" s="9"/>
      <c r="D589" s="9"/>
      <c r="E589" s="9"/>
      <c r="F589" s="9"/>
      <c r="G589" s="9">
        <f t="shared" ref="G589:I589" si="485">G588-G581</f>
        <v>99.147538277512012</v>
      </c>
      <c r="H589" s="9">
        <f t="shared" si="485"/>
        <v>58.974076923076836</v>
      </c>
      <c r="I589" s="9">
        <f t="shared" si="485"/>
        <v>69.740461538461659</v>
      </c>
      <c r="J589" s="9"/>
      <c r="K589" s="9">
        <f t="shared" ref="K589:AA589" si="486">K588-K581</f>
        <v>124.20702382151859</v>
      </c>
      <c r="L589" s="9">
        <f t="shared" si="486"/>
        <v>127.22059230164967</v>
      </c>
      <c r="M589" s="9">
        <f t="shared" si="486"/>
        <v>0</v>
      </c>
      <c r="N589" s="9">
        <f t="shared" si="486"/>
        <v>0</v>
      </c>
      <c r="O589" s="9">
        <f t="shared" si="486"/>
        <v>0</v>
      </c>
      <c r="P589" s="9">
        <f t="shared" si="486"/>
        <v>0</v>
      </c>
      <c r="Q589" s="9">
        <f t="shared" si="486"/>
        <v>0</v>
      </c>
      <c r="R589" s="9">
        <f t="shared" si="486"/>
        <v>0</v>
      </c>
      <c r="S589" s="9">
        <f t="shared" si="486"/>
        <v>0</v>
      </c>
      <c r="T589" s="9">
        <f t="shared" si="486"/>
        <v>0</v>
      </c>
      <c r="U589" s="9">
        <f t="shared" si="486"/>
        <v>0</v>
      </c>
      <c r="V589" s="9">
        <f t="shared" si="486"/>
        <v>0</v>
      </c>
      <c r="W589" s="9">
        <f t="shared" si="486"/>
        <v>0</v>
      </c>
      <c r="X589" s="9">
        <f t="shared" si="486"/>
        <v>0</v>
      </c>
      <c r="Y589" s="9">
        <f t="shared" si="486"/>
        <v>0</v>
      </c>
      <c r="Z589" s="9">
        <f t="shared" si="486"/>
        <v>0</v>
      </c>
      <c r="AA589" s="9">
        <f t="shared" si="486"/>
        <v>0</v>
      </c>
    </row>
    <row r="590" spans="1:27" x14ac:dyDescent="0.3">
      <c r="A590" s="23"/>
      <c r="B590" s="24" t="s">
        <v>27</v>
      </c>
      <c r="C590" s="25">
        <f>AVERAGE(C588:G588)</f>
        <v>549.51694736842103</v>
      </c>
      <c r="D590" s="25"/>
      <c r="E590" s="25"/>
      <c r="F590" s="25"/>
      <c r="G590" s="25"/>
      <c r="H590" s="25">
        <f t="shared" ref="H590" si="487">AVERAGE(H588:L588)</f>
        <v>549.74513981888458</v>
      </c>
      <c r="I590" s="25"/>
      <c r="J590" s="25"/>
      <c r="K590" s="25"/>
      <c r="L590" s="25"/>
      <c r="M590" s="25">
        <f t="shared" ref="M590" si="488">AVERAGE(M588:Q588)</f>
        <v>0</v>
      </c>
      <c r="N590" s="25"/>
      <c r="O590" s="25"/>
      <c r="P590" s="25"/>
      <c r="Q590" s="25"/>
      <c r="R590" s="25">
        <f t="shared" ref="R590" si="489">AVERAGE(R588:V588)</f>
        <v>0</v>
      </c>
      <c r="S590" s="25"/>
      <c r="T590" s="25"/>
      <c r="U590" s="25"/>
      <c r="V590" s="25"/>
      <c r="W590">
        <f>AVERAGE(W588:AA588)</f>
        <v>0</v>
      </c>
    </row>
    <row r="591" spans="1:27" x14ac:dyDescent="0.3">
      <c r="A591" s="10">
        <v>43668</v>
      </c>
      <c r="C591" s="11" t="s">
        <v>15</v>
      </c>
      <c r="D591" s="12" t="s">
        <v>16</v>
      </c>
      <c r="E591" s="11" t="s">
        <v>17</v>
      </c>
      <c r="F591" s="11" t="s">
        <v>18</v>
      </c>
      <c r="G591" s="12" t="s">
        <v>19</v>
      </c>
      <c r="H591" s="11" t="s">
        <v>15</v>
      </c>
      <c r="I591" s="12" t="s">
        <v>16</v>
      </c>
      <c r="J591" s="11" t="s">
        <v>17</v>
      </c>
      <c r="K591" s="11" t="s">
        <v>18</v>
      </c>
      <c r="L591" s="12" t="s">
        <v>19</v>
      </c>
      <c r="M591" s="11" t="s">
        <v>15</v>
      </c>
      <c r="N591" s="12" t="s">
        <v>16</v>
      </c>
      <c r="O591" s="11" t="s">
        <v>17</v>
      </c>
      <c r="P591" s="11" t="s">
        <v>18</v>
      </c>
      <c r="Q591" s="12" t="s">
        <v>19</v>
      </c>
      <c r="R591" s="11" t="s">
        <v>15</v>
      </c>
      <c r="S591" s="12" t="s">
        <v>16</v>
      </c>
      <c r="T591" s="11" t="s">
        <v>17</v>
      </c>
      <c r="U591" s="11" t="s">
        <v>18</v>
      </c>
      <c r="V591" s="12" t="s">
        <v>19</v>
      </c>
      <c r="W591" s="11" t="s">
        <v>15</v>
      </c>
      <c r="X591" s="12" t="s">
        <v>16</v>
      </c>
      <c r="Y591" s="11" t="s">
        <v>17</v>
      </c>
      <c r="Z591" s="11" t="s">
        <v>18</v>
      </c>
      <c r="AA591" s="12" t="s">
        <v>19</v>
      </c>
    </row>
    <row r="592" spans="1:27" x14ac:dyDescent="0.3">
      <c r="A592" s="13" t="s">
        <v>105</v>
      </c>
      <c r="B592" t="s">
        <v>21</v>
      </c>
      <c r="C592" s="14"/>
      <c r="D592" s="14"/>
      <c r="E592" s="14"/>
      <c r="F592" s="14"/>
      <c r="G592" s="15"/>
      <c r="H592" s="15"/>
      <c r="I592" s="15"/>
      <c r="J592" s="15"/>
      <c r="K592" s="15"/>
      <c r="L592" s="15"/>
      <c r="M592" s="14">
        <v>0</v>
      </c>
      <c r="N592" s="14">
        <v>0</v>
      </c>
      <c r="O592" s="14">
        <v>0</v>
      </c>
      <c r="P592" s="14">
        <v>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5">
        <v>0</v>
      </c>
      <c r="Z592" s="14">
        <v>0</v>
      </c>
      <c r="AA592" s="14">
        <v>0</v>
      </c>
    </row>
    <row r="593" spans="1:27" x14ac:dyDescent="0.3">
      <c r="A593" s="28"/>
      <c r="B593" t="s">
        <v>23</v>
      </c>
      <c r="C593" s="14"/>
      <c r="D593" s="14"/>
      <c r="E593" s="14"/>
      <c r="F593" s="14"/>
      <c r="G593" s="15"/>
      <c r="H593" s="15"/>
      <c r="I593" s="15"/>
      <c r="J593" s="15"/>
      <c r="K593" s="15"/>
      <c r="L593" s="15"/>
      <c r="M593" s="14">
        <v>0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0</v>
      </c>
      <c r="X593" s="14">
        <v>0</v>
      </c>
      <c r="Y593" s="15">
        <v>0</v>
      </c>
      <c r="Z593" s="14">
        <v>0</v>
      </c>
      <c r="AA593" s="14">
        <v>0</v>
      </c>
    </row>
    <row r="594" spans="1:27" x14ac:dyDescent="0.3">
      <c r="A594" s="13"/>
      <c r="B594" t="s">
        <v>24</v>
      </c>
      <c r="C594" s="14"/>
      <c r="D594" s="14"/>
      <c r="E594" s="14"/>
      <c r="F594" s="14"/>
      <c r="G594" s="15"/>
      <c r="H594" s="15"/>
      <c r="I594" s="15"/>
      <c r="J594" s="15"/>
      <c r="K594" s="15"/>
      <c r="L594" s="15"/>
      <c r="M594" s="14">
        <v>0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U594" s="14">
        <v>0</v>
      </c>
      <c r="V594" s="14">
        <v>0</v>
      </c>
      <c r="W594" s="14">
        <v>0</v>
      </c>
      <c r="X594" s="14">
        <v>0</v>
      </c>
      <c r="Y594" s="15">
        <v>0</v>
      </c>
      <c r="Z594" s="14">
        <v>0</v>
      </c>
      <c r="AA594" s="14">
        <v>0</v>
      </c>
    </row>
    <row r="595" spans="1:27" x14ac:dyDescent="0.3">
      <c r="A595" s="13"/>
      <c r="B595" s="17" t="s">
        <v>25</v>
      </c>
      <c r="C595" s="18"/>
      <c r="D595" s="18"/>
      <c r="E595" s="18"/>
      <c r="F595" s="18"/>
      <c r="G595" s="18"/>
      <c r="H595" s="19"/>
      <c r="I595" s="19"/>
      <c r="J595" s="19"/>
      <c r="K595" s="19"/>
      <c r="L595" s="19"/>
      <c r="M595" s="20">
        <v>0</v>
      </c>
      <c r="N595" s="20">
        <v>0</v>
      </c>
      <c r="O595" s="20">
        <v>0</v>
      </c>
      <c r="P595" s="20">
        <v>0</v>
      </c>
      <c r="Q595" s="20">
        <v>0</v>
      </c>
      <c r="R595" s="27">
        <v>0</v>
      </c>
      <c r="S595" s="27">
        <v>0</v>
      </c>
      <c r="T595" s="27">
        <v>0</v>
      </c>
      <c r="U595" s="27">
        <v>0</v>
      </c>
      <c r="V595" s="27">
        <v>0</v>
      </c>
      <c r="W595" s="21">
        <v>0</v>
      </c>
      <c r="X595" s="21">
        <v>0</v>
      </c>
      <c r="Y595" s="21">
        <v>0</v>
      </c>
      <c r="Z595" s="21">
        <v>0</v>
      </c>
      <c r="AA595" s="21">
        <v>0</v>
      </c>
    </row>
    <row r="596" spans="1:27" x14ac:dyDescent="0.3">
      <c r="A596" s="13"/>
      <c r="B596" t="s">
        <v>26</v>
      </c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>
        <f t="shared" ref="M596:AA596" si="490">M595-M588</f>
        <v>0</v>
      </c>
      <c r="N596" s="9">
        <f t="shared" si="490"/>
        <v>0</v>
      </c>
      <c r="O596" s="9">
        <f t="shared" si="490"/>
        <v>0</v>
      </c>
      <c r="P596" s="9">
        <f t="shared" si="490"/>
        <v>0</v>
      </c>
      <c r="Q596" s="9">
        <f t="shared" si="490"/>
        <v>0</v>
      </c>
      <c r="R596" s="9">
        <f t="shared" si="490"/>
        <v>0</v>
      </c>
      <c r="S596" s="9">
        <f t="shared" si="490"/>
        <v>0</v>
      </c>
      <c r="T596" s="9">
        <f t="shared" si="490"/>
        <v>0</v>
      </c>
      <c r="U596" s="9">
        <f t="shared" si="490"/>
        <v>0</v>
      </c>
      <c r="V596" s="9">
        <f t="shared" si="490"/>
        <v>0</v>
      </c>
      <c r="W596" s="9">
        <f t="shared" si="490"/>
        <v>0</v>
      </c>
      <c r="X596" s="9">
        <f t="shared" si="490"/>
        <v>0</v>
      </c>
      <c r="Y596" s="9">
        <f t="shared" si="490"/>
        <v>0</v>
      </c>
      <c r="Z596" s="9">
        <f t="shared" si="490"/>
        <v>0</v>
      </c>
      <c r="AA596" s="9">
        <f t="shared" si="490"/>
        <v>0</v>
      </c>
    </row>
    <row r="597" spans="1:27" x14ac:dyDescent="0.3">
      <c r="A597" s="23"/>
      <c r="B597" s="24" t="s">
        <v>27</v>
      </c>
      <c r="C597" s="25" t="e">
        <f>AVERAGE(C595:G595)</f>
        <v>#DIV/0!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>
        <f t="shared" ref="M597" si="491">AVERAGE(M595:Q595)</f>
        <v>0</v>
      </c>
      <c r="N597" s="25"/>
      <c r="O597" s="25"/>
      <c r="P597" s="25"/>
      <c r="Q597" s="25"/>
      <c r="R597" s="25">
        <f t="shared" ref="R597" si="492">AVERAGE(R595:V595)</f>
        <v>0</v>
      </c>
      <c r="S597" s="25"/>
      <c r="T597" s="25"/>
      <c r="U597" s="25"/>
      <c r="V597" s="25"/>
      <c r="W597">
        <f>AVERAGE(W595:AA595)</f>
        <v>0</v>
      </c>
    </row>
    <row r="598" spans="1:27" x14ac:dyDescent="0.3">
      <c r="A598" s="10">
        <v>43675</v>
      </c>
      <c r="C598" s="11" t="s">
        <v>15</v>
      </c>
      <c r="D598" s="12" t="s">
        <v>16</v>
      </c>
      <c r="E598" s="11" t="s">
        <v>17</v>
      </c>
      <c r="F598" s="11" t="s">
        <v>18</v>
      </c>
      <c r="G598" s="12" t="s">
        <v>19</v>
      </c>
      <c r="H598" s="11" t="s">
        <v>15</v>
      </c>
      <c r="I598" s="12" t="s">
        <v>16</v>
      </c>
      <c r="J598" s="11" t="s">
        <v>17</v>
      </c>
      <c r="K598" s="11" t="s">
        <v>18</v>
      </c>
      <c r="L598" s="12" t="s">
        <v>19</v>
      </c>
      <c r="M598" s="11" t="s">
        <v>15</v>
      </c>
      <c r="N598" s="12" t="s">
        <v>16</v>
      </c>
      <c r="O598" s="11" t="s">
        <v>17</v>
      </c>
      <c r="P598" s="11" t="s">
        <v>18</v>
      </c>
      <c r="Q598" s="12" t="s">
        <v>19</v>
      </c>
      <c r="R598" s="11" t="s">
        <v>15</v>
      </c>
      <c r="S598" s="12" t="s">
        <v>16</v>
      </c>
      <c r="T598" s="11" t="s">
        <v>17</v>
      </c>
      <c r="U598" s="11" t="s">
        <v>18</v>
      </c>
      <c r="V598" s="12" t="s">
        <v>19</v>
      </c>
      <c r="W598" s="11" t="s">
        <v>15</v>
      </c>
      <c r="X598" s="12" t="s">
        <v>16</v>
      </c>
      <c r="Y598" s="11" t="s">
        <v>17</v>
      </c>
      <c r="Z598" s="11" t="s">
        <v>18</v>
      </c>
      <c r="AA598" s="12" t="s">
        <v>19</v>
      </c>
    </row>
    <row r="599" spans="1:27" x14ac:dyDescent="0.3">
      <c r="A599" s="13" t="s">
        <v>106</v>
      </c>
      <c r="B599" t="s">
        <v>21</v>
      </c>
      <c r="C599" s="14"/>
      <c r="D599" s="14"/>
      <c r="E599" s="14"/>
      <c r="F599" s="14"/>
      <c r="G599" s="15"/>
      <c r="H599" s="15"/>
      <c r="I599" s="15"/>
      <c r="J599" s="15"/>
      <c r="K599" s="15"/>
      <c r="L599" s="15"/>
      <c r="M599" s="14">
        <v>0</v>
      </c>
      <c r="N599" s="14">
        <v>0</v>
      </c>
      <c r="O599" s="14">
        <v>0</v>
      </c>
      <c r="P599" s="14">
        <v>0</v>
      </c>
      <c r="Q599" s="14">
        <v>0</v>
      </c>
      <c r="R599" s="14">
        <v>0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0</v>
      </c>
      <c r="Y599" s="15">
        <v>0</v>
      </c>
      <c r="Z599" s="14">
        <v>0</v>
      </c>
      <c r="AA599" s="14">
        <v>0</v>
      </c>
    </row>
    <row r="600" spans="1:27" x14ac:dyDescent="0.3">
      <c r="A600" s="28"/>
      <c r="B600" t="s">
        <v>23</v>
      </c>
      <c r="C600" s="14"/>
      <c r="D600" s="14"/>
      <c r="E600" s="14"/>
      <c r="F600" s="14"/>
      <c r="G600" s="15"/>
      <c r="H600" s="15"/>
      <c r="I600" s="15"/>
      <c r="J600" s="15"/>
      <c r="K600" s="15"/>
      <c r="L600" s="15"/>
      <c r="M600" s="14">
        <v>0</v>
      </c>
      <c r="N600" s="14">
        <v>0</v>
      </c>
      <c r="O600" s="14">
        <v>0</v>
      </c>
      <c r="P600" s="14">
        <v>0</v>
      </c>
      <c r="Q600" s="14">
        <v>0</v>
      </c>
      <c r="R600" s="14">
        <v>0</v>
      </c>
      <c r="S600" s="14">
        <v>0</v>
      </c>
      <c r="T600" s="14">
        <v>0</v>
      </c>
      <c r="U600" s="14">
        <v>0</v>
      </c>
      <c r="V600" s="14">
        <v>0</v>
      </c>
      <c r="W600" s="14">
        <v>0</v>
      </c>
      <c r="X600" s="14">
        <v>0</v>
      </c>
      <c r="Y600" s="15">
        <v>0</v>
      </c>
      <c r="Z600" s="14">
        <v>0</v>
      </c>
      <c r="AA600" s="14">
        <v>0</v>
      </c>
    </row>
    <row r="601" spans="1:27" x14ac:dyDescent="0.3">
      <c r="A601" s="13"/>
      <c r="B601" t="s">
        <v>24</v>
      </c>
      <c r="C601" s="14"/>
      <c r="D601" s="14"/>
      <c r="E601" s="14"/>
      <c r="F601" s="14"/>
      <c r="G601" s="15"/>
      <c r="H601" s="15"/>
      <c r="I601" s="15"/>
      <c r="J601" s="15"/>
      <c r="K601" s="15"/>
      <c r="L601" s="15"/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5">
        <v>0</v>
      </c>
      <c r="Z601" s="14">
        <v>0</v>
      </c>
      <c r="AA601" s="14">
        <v>0</v>
      </c>
    </row>
    <row r="602" spans="1:27" x14ac:dyDescent="0.3">
      <c r="A602" s="13"/>
      <c r="B602" s="17" t="s">
        <v>25</v>
      </c>
      <c r="C602" s="18"/>
      <c r="D602" s="18"/>
      <c r="E602" s="18"/>
      <c r="F602" s="18"/>
      <c r="G602" s="18"/>
      <c r="H602" s="19"/>
      <c r="I602" s="19"/>
      <c r="J602" s="19"/>
      <c r="K602" s="19"/>
      <c r="L602" s="19"/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7">
        <v>0</v>
      </c>
      <c r="S602" s="27">
        <v>0</v>
      </c>
      <c r="T602" s="27">
        <v>0</v>
      </c>
      <c r="U602" s="27">
        <v>0</v>
      </c>
      <c r="V602" s="27">
        <v>0</v>
      </c>
      <c r="W602" s="21">
        <v>0</v>
      </c>
      <c r="X602" s="21">
        <v>0</v>
      </c>
      <c r="Y602" s="21">
        <v>0</v>
      </c>
      <c r="Z602" s="21">
        <v>0</v>
      </c>
      <c r="AA602" s="21">
        <v>0</v>
      </c>
    </row>
    <row r="603" spans="1:27" x14ac:dyDescent="0.3">
      <c r="A603" s="13"/>
      <c r="B603" t="s">
        <v>26</v>
      </c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>
        <f t="shared" ref="M603:AA603" si="493">M602-M595</f>
        <v>0</v>
      </c>
      <c r="N603" s="9">
        <f t="shared" si="493"/>
        <v>0</v>
      </c>
      <c r="O603" s="9">
        <f t="shared" si="493"/>
        <v>0</v>
      </c>
      <c r="P603" s="9">
        <f t="shared" si="493"/>
        <v>0</v>
      </c>
      <c r="Q603" s="9">
        <f t="shared" si="493"/>
        <v>0</v>
      </c>
      <c r="R603" s="9">
        <f t="shared" si="493"/>
        <v>0</v>
      </c>
      <c r="S603" s="9">
        <f t="shared" si="493"/>
        <v>0</v>
      </c>
      <c r="T603" s="9">
        <f t="shared" si="493"/>
        <v>0</v>
      </c>
      <c r="U603" s="9">
        <f t="shared" si="493"/>
        <v>0</v>
      </c>
      <c r="V603" s="9">
        <f t="shared" si="493"/>
        <v>0</v>
      </c>
      <c r="W603" s="9">
        <f t="shared" si="493"/>
        <v>0</v>
      </c>
      <c r="X603" s="9">
        <f t="shared" si="493"/>
        <v>0</v>
      </c>
      <c r="Y603" s="9">
        <f t="shared" si="493"/>
        <v>0</v>
      </c>
      <c r="Z603" s="9">
        <f t="shared" si="493"/>
        <v>0</v>
      </c>
      <c r="AA603" s="9">
        <f t="shared" si="493"/>
        <v>0</v>
      </c>
    </row>
    <row r="604" spans="1:27" x14ac:dyDescent="0.3">
      <c r="A604" s="23"/>
      <c r="B604" s="24" t="s">
        <v>27</v>
      </c>
      <c r="C604" s="25" t="e">
        <f>AVERAGE(C602:G602)</f>
        <v>#DIV/0!</v>
      </c>
      <c r="D604" s="25"/>
      <c r="E604" s="25"/>
      <c r="F604" s="25"/>
      <c r="G604" s="25"/>
      <c r="H604" s="25"/>
      <c r="I604" s="25"/>
      <c r="J604" s="25"/>
      <c r="K604" s="25"/>
      <c r="L604" s="25"/>
      <c r="M604" s="25">
        <f t="shared" ref="M604" si="494">AVERAGE(M602:Q602)</f>
        <v>0</v>
      </c>
      <c r="N604" s="25"/>
      <c r="O604" s="25"/>
      <c r="P604" s="25"/>
      <c r="Q604" s="25"/>
      <c r="R604" s="25">
        <f t="shared" ref="R604" si="495">AVERAGE(R602:V602)</f>
        <v>0</v>
      </c>
      <c r="S604" s="25"/>
      <c r="T604" s="25"/>
      <c r="U604" s="25"/>
      <c r="V604" s="25"/>
      <c r="W604">
        <f>AVERAGE(W602:AA602)</f>
        <v>0</v>
      </c>
    </row>
    <row r="605" spans="1:27" x14ac:dyDescent="0.3">
      <c r="A605" s="10">
        <v>43682</v>
      </c>
      <c r="C605" s="11" t="s">
        <v>15</v>
      </c>
      <c r="D605" s="12" t="s">
        <v>16</v>
      </c>
      <c r="E605" s="11" t="s">
        <v>17</v>
      </c>
      <c r="F605" s="11" t="s">
        <v>18</v>
      </c>
      <c r="G605" s="12" t="s">
        <v>19</v>
      </c>
      <c r="H605" s="11" t="s">
        <v>15</v>
      </c>
      <c r="I605" s="12" t="s">
        <v>16</v>
      </c>
      <c r="J605" s="11" t="s">
        <v>17</v>
      </c>
      <c r="K605" s="11" t="s">
        <v>18</v>
      </c>
      <c r="L605" s="12" t="s">
        <v>19</v>
      </c>
      <c r="M605" s="11" t="s">
        <v>15</v>
      </c>
      <c r="N605" s="12" t="s">
        <v>16</v>
      </c>
      <c r="O605" s="11" t="s">
        <v>17</v>
      </c>
      <c r="P605" s="11" t="s">
        <v>18</v>
      </c>
      <c r="Q605" s="12" t="s">
        <v>19</v>
      </c>
      <c r="R605" s="11" t="s">
        <v>15</v>
      </c>
      <c r="S605" s="12" t="s">
        <v>16</v>
      </c>
      <c r="T605" s="11" t="s">
        <v>17</v>
      </c>
      <c r="U605" s="11" t="s">
        <v>18</v>
      </c>
      <c r="V605" s="12" t="s">
        <v>19</v>
      </c>
      <c r="W605" s="11" t="s">
        <v>15</v>
      </c>
      <c r="X605" s="12" t="s">
        <v>16</v>
      </c>
      <c r="Y605" s="11" t="s">
        <v>17</v>
      </c>
      <c r="Z605" s="11" t="s">
        <v>18</v>
      </c>
      <c r="AA605" s="12" t="s">
        <v>19</v>
      </c>
    </row>
    <row r="606" spans="1:27" x14ac:dyDescent="0.3">
      <c r="A606" s="13" t="s">
        <v>107</v>
      </c>
      <c r="B606" t="s">
        <v>21</v>
      </c>
      <c r="C606" s="14"/>
      <c r="D606" s="14"/>
      <c r="E606" s="14"/>
      <c r="F606" s="14"/>
      <c r="G606" s="15"/>
      <c r="H606" s="15"/>
      <c r="I606" s="15"/>
      <c r="J606" s="15"/>
      <c r="K606" s="15"/>
      <c r="L606" s="15"/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5">
        <v>0</v>
      </c>
      <c r="Z606" s="14">
        <v>0</v>
      </c>
      <c r="AA606" s="14">
        <v>0</v>
      </c>
    </row>
    <row r="607" spans="1:27" x14ac:dyDescent="0.3">
      <c r="A607" s="28"/>
      <c r="B607" t="s">
        <v>23</v>
      </c>
      <c r="C607" s="14"/>
      <c r="D607" s="14"/>
      <c r="E607" s="14"/>
      <c r="F607" s="14"/>
      <c r="G607" s="15"/>
      <c r="H607" s="15"/>
      <c r="I607" s="15"/>
      <c r="J607" s="15"/>
      <c r="K607" s="15"/>
      <c r="L607" s="15"/>
      <c r="M607" s="14">
        <v>0</v>
      </c>
      <c r="N607" s="14">
        <v>0</v>
      </c>
      <c r="O607" s="14">
        <v>0</v>
      </c>
      <c r="P607" s="14">
        <v>0</v>
      </c>
      <c r="Q607" s="14">
        <v>0</v>
      </c>
      <c r="R607" s="14">
        <v>0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0</v>
      </c>
      <c r="Y607" s="15">
        <v>0</v>
      </c>
      <c r="Z607" s="14">
        <v>0</v>
      </c>
      <c r="AA607" s="14">
        <v>0</v>
      </c>
    </row>
    <row r="608" spans="1:27" x14ac:dyDescent="0.3">
      <c r="A608" s="13"/>
      <c r="B608" t="s">
        <v>24</v>
      </c>
      <c r="C608" s="14"/>
      <c r="D608" s="14"/>
      <c r="E608" s="14"/>
      <c r="F608" s="14"/>
      <c r="G608" s="15"/>
      <c r="H608" s="15"/>
      <c r="I608" s="15"/>
      <c r="J608" s="15"/>
      <c r="K608" s="15"/>
      <c r="L608" s="15"/>
      <c r="M608" s="14">
        <v>0</v>
      </c>
      <c r="N608" s="14">
        <v>0</v>
      </c>
      <c r="O608" s="14">
        <v>0</v>
      </c>
      <c r="P608" s="14">
        <v>0</v>
      </c>
      <c r="Q608" s="14">
        <v>0</v>
      </c>
      <c r="R608" s="14">
        <v>0</v>
      </c>
      <c r="S608" s="14">
        <v>0</v>
      </c>
      <c r="T608" s="14">
        <v>0</v>
      </c>
      <c r="U608" s="14">
        <v>0</v>
      </c>
      <c r="V608" s="14">
        <v>0</v>
      </c>
      <c r="W608" s="14">
        <v>0</v>
      </c>
      <c r="X608" s="14">
        <v>0</v>
      </c>
      <c r="Y608" s="15">
        <v>0</v>
      </c>
      <c r="Z608" s="14">
        <v>0</v>
      </c>
      <c r="AA608" s="14">
        <v>0</v>
      </c>
    </row>
    <row r="609" spans="1:27" x14ac:dyDescent="0.3">
      <c r="A609" s="13"/>
      <c r="B609" s="17" t="s">
        <v>25</v>
      </c>
      <c r="C609" s="18"/>
      <c r="D609" s="18"/>
      <c r="E609" s="18"/>
      <c r="F609" s="18"/>
      <c r="G609" s="18"/>
      <c r="H609" s="19"/>
      <c r="I609" s="19"/>
      <c r="J609" s="19"/>
      <c r="K609" s="19"/>
      <c r="L609" s="19"/>
      <c r="M609" s="20">
        <v>0</v>
      </c>
      <c r="N609" s="20">
        <v>0</v>
      </c>
      <c r="O609" s="20">
        <v>0</v>
      </c>
      <c r="P609" s="20">
        <v>0</v>
      </c>
      <c r="Q609" s="20">
        <v>0</v>
      </c>
      <c r="R609" s="27">
        <v>0</v>
      </c>
      <c r="S609" s="27">
        <v>0</v>
      </c>
      <c r="T609" s="27">
        <v>0</v>
      </c>
      <c r="U609" s="27">
        <v>0</v>
      </c>
      <c r="V609" s="27">
        <v>0</v>
      </c>
      <c r="W609" s="21">
        <v>0</v>
      </c>
      <c r="X609" s="21">
        <v>0</v>
      </c>
      <c r="Y609" s="21">
        <v>0</v>
      </c>
      <c r="Z609" s="21">
        <v>0</v>
      </c>
      <c r="AA609" s="21">
        <v>0</v>
      </c>
    </row>
    <row r="610" spans="1:27" x14ac:dyDescent="0.3">
      <c r="A610" s="13"/>
      <c r="B610" t="s">
        <v>26</v>
      </c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>
        <f t="shared" ref="M610:AA610" si="496">M609-M602</f>
        <v>0</v>
      </c>
      <c r="N610" s="9">
        <f t="shared" si="496"/>
        <v>0</v>
      </c>
      <c r="O610" s="9">
        <f t="shared" si="496"/>
        <v>0</v>
      </c>
      <c r="P610" s="9">
        <f t="shared" si="496"/>
        <v>0</v>
      </c>
      <c r="Q610" s="9">
        <f t="shared" si="496"/>
        <v>0</v>
      </c>
      <c r="R610" s="9">
        <f t="shared" si="496"/>
        <v>0</v>
      </c>
      <c r="S610" s="9">
        <f t="shared" si="496"/>
        <v>0</v>
      </c>
      <c r="T610" s="9">
        <f t="shared" si="496"/>
        <v>0</v>
      </c>
      <c r="U610" s="9">
        <f t="shared" si="496"/>
        <v>0</v>
      </c>
      <c r="V610" s="9">
        <f t="shared" si="496"/>
        <v>0</v>
      </c>
      <c r="W610" s="9">
        <f t="shared" si="496"/>
        <v>0</v>
      </c>
      <c r="X610" s="9">
        <f t="shared" si="496"/>
        <v>0</v>
      </c>
      <c r="Y610" s="9">
        <f t="shared" si="496"/>
        <v>0</v>
      </c>
      <c r="Z610" s="9">
        <f t="shared" si="496"/>
        <v>0</v>
      </c>
      <c r="AA610" s="9">
        <f t="shared" si="496"/>
        <v>0</v>
      </c>
    </row>
    <row r="611" spans="1:27" x14ac:dyDescent="0.3">
      <c r="A611" s="23"/>
      <c r="B611" s="24" t="s">
        <v>27</v>
      </c>
      <c r="C611" s="25" t="e">
        <f>AVERAGE(C609:G609)</f>
        <v>#DIV/0!</v>
      </c>
      <c r="D611" s="25"/>
      <c r="E611" s="25"/>
      <c r="F611" s="25"/>
      <c r="G611" s="25"/>
      <c r="H611" s="25"/>
      <c r="I611" s="25"/>
      <c r="J611" s="25"/>
      <c r="K611" s="25"/>
      <c r="L611" s="25"/>
      <c r="M611" s="25">
        <f t="shared" ref="M611" si="497">AVERAGE(M609:Q609)</f>
        <v>0</v>
      </c>
      <c r="N611" s="25"/>
      <c r="O611" s="25"/>
      <c r="P611" s="25"/>
      <c r="Q611" s="25"/>
      <c r="R611" s="25">
        <f t="shared" ref="R611" si="498">AVERAGE(R609:V609)</f>
        <v>0</v>
      </c>
      <c r="S611" s="25"/>
      <c r="T611" s="25"/>
      <c r="U611" s="25"/>
      <c r="V611" s="25"/>
      <c r="W611">
        <f>AVERAGE(W609:AA609)</f>
        <v>0</v>
      </c>
    </row>
    <row r="612" spans="1:27" x14ac:dyDescent="0.3">
      <c r="A612" s="10">
        <v>43689</v>
      </c>
      <c r="C612" s="11" t="s">
        <v>15</v>
      </c>
      <c r="D612" s="12" t="s">
        <v>16</v>
      </c>
      <c r="E612" s="11" t="s">
        <v>17</v>
      </c>
      <c r="F612" s="11" t="s">
        <v>18</v>
      </c>
      <c r="G612" s="12" t="s">
        <v>19</v>
      </c>
      <c r="H612" s="11" t="s">
        <v>15</v>
      </c>
      <c r="I612" s="12" t="s">
        <v>16</v>
      </c>
      <c r="J612" s="11" t="s">
        <v>17</v>
      </c>
      <c r="K612" s="11" t="s">
        <v>18</v>
      </c>
      <c r="L612" s="12" t="s">
        <v>19</v>
      </c>
      <c r="M612" s="11" t="s">
        <v>15</v>
      </c>
      <c r="N612" s="12" t="s">
        <v>16</v>
      </c>
      <c r="O612" s="11" t="s">
        <v>17</v>
      </c>
      <c r="P612" s="11" t="s">
        <v>18</v>
      </c>
      <c r="Q612" s="12" t="s">
        <v>19</v>
      </c>
      <c r="R612" s="11" t="s">
        <v>15</v>
      </c>
      <c r="S612" s="12" t="s">
        <v>16</v>
      </c>
      <c r="T612" s="11" t="s">
        <v>17</v>
      </c>
      <c r="U612" s="11" t="s">
        <v>18</v>
      </c>
      <c r="V612" s="12" t="s">
        <v>19</v>
      </c>
      <c r="W612" s="11" t="s">
        <v>15</v>
      </c>
      <c r="X612" s="12" t="s">
        <v>16</v>
      </c>
      <c r="Y612" s="11" t="s">
        <v>17</v>
      </c>
      <c r="Z612" s="11" t="s">
        <v>18</v>
      </c>
      <c r="AA612" s="12" t="s">
        <v>19</v>
      </c>
    </row>
    <row r="613" spans="1:27" x14ac:dyDescent="0.3">
      <c r="A613" s="13" t="s">
        <v>108</v>
      </c>
      <c r="B613" t="s">
        <v>21</v>
      </c>
      <c r="C613" s="14"/>
      <c r="D613" s="14"/>
      <c r="E613" s="14"/>
      <c r="F613" s="14"/>
      <c r="G613" s="15"/>
      <c r="H613" s="15"/>
      <c r="I613" s="15"/>
      <c r="J613" s="15"/>
      <c r="K613" s="15"/>
      <c r="L613" s="15"/>
      <c r="M613" s="14">
        <v>0</v>
      </c>
      <c r="N613" s="14">
        <v>0</v>
      </c>
      <c r="O613" s="14">
        <v>0</v>
      </c>
      <c r="P613" s="14">
        <v>0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0</v>
      </c>
      <c r="Y613" s="15">
        <v>0</v>
      </c>
      <c r="Z613" s="14">
        <v>0</v>
      </c>
      <c r="AA613" s="14">
        <v>0</v>
      </c>
    </row>
    <row r="614" spans="1:27" x14ac:dyDescent="0.3">
      <c r="A614" s="28"/>
      <c r="B614" t="s">
        <v>23</v>
      </c>
      <c r="C614" s="14"/>
      <c r="D614" s="14"/>
      <c r="E614" s="14"/>
      <c r="F614" s="14"/>
      <c r="G614" s="15"/>
      <c r="H614" s="15"/>
      <c r="I614" s="15"/>
      <c r="J614" s="15"/>
      <c r="K614" s="15"/>
      <c r="L614" s="15"/>
      <c r="M614" s="14">
        <v>0</v>
      </c>
      <c r="N614" s="14">
        <v>0</v>
      </c>
      <c r="O614" s="14">
        <v>0</v>
      </c>
      <c r="P614" s="14">
        <v>0</v>
      </c>
      <c r="Q614" s="14">
        <v>0</v>
      </c>
      <c r="R614" s="14">
        <v>0</v>
      </c>
      <c r="S614" s="14">
        <v>0</v>
      </c>
      <c r="T614" s="14">
        <v>0</v>
      </c>
      <c r="U614" s="14">
        <v>0</v>
      </c>
      <c r="V614" s="14">
        <v>0</v>
      </c>
      <c r="W614" s="14">
        <v>0</v>
      </c>
      <c r="X614" s="14">
        <v>0</v>
      </c>
      <c r="Y614" s="15">
        <v>0</v>
      </c>
      <c r="Z614" s="14">
        <v>0</v>
      </c>
      <c r="AA614" s="14">
        <v>0</v>
      </c>
    </row>
    <row r="615" spans="1:27" x14ac:dyDescent="0.3">
      <c r="A615" s="13"/>
      <c r="B615" t="s">
        <v>24</v>
      </c>
      <c r="C615" s="14"/>
      <c r="D615" s="14"/>
      <c r="E615" s="14"/>
      <c r="F615" s="14"/>
      <c r="G615" s="15"/>
      <c r="H615" s="15"/>
      <c r="I615" s="15"/>
      <c r="J615" s="15"/>
      <c r="K615" s="15"/>
      <c r="L615" s="15"/>
      <c r="M615" s="14">
        <v>0</v>
      </c>
      <c r="N615" s="14">
        <v>0</v>
      </c>
      <c r="O615" s="14">
        <v>0</v>
      </c>
      <c r="P615" s="14">
        <v>0</v>
      </c>
      <c r="Q615" s="14">
        <v>0</v>
      </c>
      <c r="R615" s="14">
        <v>0</v>
      </c>
      <c r="S615" s="14">
        <v>0</v>
      </c>
      <c r="T615" s="14">
        <v>0</v>
      </c>
      <c r="U615" s="14">
        <v>0</v>
      </c>
      <c r="V615" s="14">
        <v>0</v>
      </c>
      <c r="W615" s="14">
        <v>0</v>
      </c>
      <c r="X615" s="14">
        <v>0</v>
      </c>
      <c r="Y615" s="15">
        <v>0</v>
      </c>
      <c r="Z615" s="14">
        <v>0</v>
      </c>
      <c r="AA615" s="14">
        <v>0</v>
      </c>
    </row>
    <row r="616" spans="1:27" x14ac:dyDescent="0.3">
      <c r="A616" s="13"/>
      <c r="B616" s="17" t="s">
        <v>25</v>
      </c>
      <c r="C616" s="18"/>
      <c r="D616" s="18"/>
      <c r="E616" s="18"/>
      <c r="F616" s="18"/>
      <c r="G616" s="18"/>
      <c r="H616" s="19"/>
      <c r="I616" s="19"/>
      <c r="J616" s="19"/>
      <c r="K616" s="19"/>
      <c r="L616" s="19"/>
      <c r="M616" s="20">
        <v>0</v>
      </c>
      <c r="N616" s="20">
        <v>0</v>
      </c>
      <c r="O616" s="20">
        <v>0</v>
      </c>
      <c r="P616" s="20">
        <v>0</v>
      </c>
      <c r="Q616" s="20">
        <v>0</v>
      </c>
      <c r="R616" s="27">
        <v>0</v>
      </c>
      <c r="S616" s="27">
        <v>0</v>
      </c>
      <c r="T616" s="27">
        <v>0</v>
      </c>
      <c r="U616" s="27">
        <v>0</v>
      </c>
      <c r="V616" s="27">
        <v>0</v>
      </c>
      <c r="W616" s="21">
        <v>0</v>
      </c>
      <c r="X616" s="21">
        <v>0</v>
      </c>
      <c r="Y616" s="21">
        <v>0</v>
      </c>
      <c r="Z616" s="21">
        <v>0</v>
      </c>
      <c r="AA616" s="21">
        <v>0</v>
      </c>
    </row>
    <row r="617" spans="1:27" x14ac:dyDescent="0.3">
      <c r="A617" s="13"/>
      <c r="B617" t="s">
        <v>26</v>
      </c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>
        <f t="shared" ref="M617:AA617" si="499">M616-M609</f>
        <v>0</v>
      </c>
      <c r="N617" s="9">
        <f t="shared" si="499"/>
        <v>0</v>
      </c>
      <c r="O617" s="9">
        <f t="shared" si="499"/>
        <v>0</v>
      </c>
      <c r="P617" s="9">
        <f t="shared" si="499"/>
        <v>0</v>
      </c>
      <c r="Q617" s="9">
        <f t="shared" si="499"/>
        <v>0</v>
      </c>
      <c r="R617" s="9">
        <f t="shared" si="499"/>
        <v>0</v>
      </c>
      <c r="S617" s="9">
        <f t="shared" si="499"/>
        <v>0</v>
      </c>
      <c r="T617" s="9">
        <f t="shared" si="499"/>
        <v>0</v>
      </c>
      <c r="U617" s="9">
        <f t="shared" si="499"/>
        <v>0</v>
      </c>
      <c r="V617" s="9">
        <f t="shared" si="499"/>
        <v>0</v>
      </c>
      <c r="W617" s="9">
        <f t="shared" si="499"/>
        <v>0</v>
      </c>
      <c r="X617" s="9">
        <f t="shared" si="499"/>
        <v>0</v>
      </c>
      <c r="Y617" s="9">
        <f t="shared" si="499"/>
        <v>0</v>
      </c>
      <c r="Z617" s="9">
        <f t="shared" si="499"/>
        <v>0</v>
      </c>
      <c r="AA617" s="9">
        <f t="shared" si="499"/>
        <v>0</v>
      </c>
    </row>
    <row r="618" spans="1:27" x14ac:dyDescent="0.3">
      <c r="A618" s="23"/>
      <c r="B618" s="24" t="s">
        <v>27</v>
      </c>
      <c r="C618" s="25" t="e">
        <f>AVERAGE(C616:G616)</f>
        <v>#DIV/0!</v>
      </c>
      <c r="D618" s="25"/>
      <c r="E618" s="25"/>
      <c r="F618" s="25"/>
      <c r="G618" s="25"/>
      <c r="H618" s="25"/>
      <c r="I618" s="25"/>
      <c r="J618" s="25"/>
      <c r="K618" s="25"/>
      <c r="L618" s="25"/>
      <c r="M618" s="25">
        <f t="shared" ref="M618" si="500">AVERAGE(M616:Q616)</f>
        <v>0</v>
      </c>
      <c r="N618" s="25"/>
      <c r="O618" s="25"/>
      <c r="P618" s="25"/>
      <c r="Q618" s="25"/>
      <c r="R618" s="25">
        <f t="shared" ref="R618" si="501">AVERAGE(R616:V616)</f>
        <v>0</v>
      </c>
      <c r="S618" s="25"/>
      <c r="T618" s="25"/>
      <c r="U618" s="25"/>
      <c r="V618" s="25"/>
      <c r="W618">
        <f>AVERAGE(W616:AA616)</f>
        <v>0</v>
      </c>
    </row>
    <row r="619" spans="1:27" x14ac:dyDescent="0.3">
      <c r="A619" s="10">
        <v>43696</v>
      </c>
      <c r="C619" s="11" t="s">
        <v>15</v>
      </c>
      <c r="D619" s="12" t="s">
        <v>16</v>
      </c>
      <c r="E619" s="11" t="s">
        <v>17</v>
      </c>
      <c r="F619" s="11" t="s">
        <v>18</v>
      </c>
      <c r="G619" s="12" t="s">
        <v>19</v>
      </c>
      <c r="H619" s="11" t="s">
        <v>15</v>
      </c>
      <c r="I619" s="12" t="s">
        <v>16</v>
      </c>
      <c r="J619" s="11" t="s">
        <v>17</v>
      </c>
      <c r="K619" s="11" t="s">
        <v>18</v>
      </c>
      <c r="L619" s="12" t="s">
        <v>19</v>
      </c>
      <c r="M619" s="11" t="s">
        <v>15</v>
      </c>
      <c r="N619" s="12" t="s">
        <v>16</v>
      </c>
      <c r="O619" s="11" t="s">
        <v>17</v>
      </c>
      <c r="P619" s="11" t="s">
        <v>18</v>
      </c>
      <c r="Q619" s="12" t="s">
        <v>19</v>
      </c>
      <c r="R619" s="11" t="s">
        <v>15</v>
      </c>
      <c r="S619" s="12" t="s">
        <v>16</v>
      </c>
      <c r="T619" s="11" t="s">
        <v>17</v>
      </c>
      <c r="U619" s="11" t="s">
        <v>18</v>
      </c>
      <c r="V619" s="12" t="s">
        <v>19</v>
      </c>
      <c r="W619" s="11" t="s">
        <v>15</v>
      </c>
      <c r="X619" s="12" t="s">
        <v>16</v>
      </c>
      <c r="Y619" s="11" t="s">
        <v>17</v>
      </c>
      <c r="Z619" s="11" t="s">
        <v>18</v>
      </c>
      <c r="AA619" s="12" t="s">
        <v>19</v>
      </c>
    </row>
    <row r="620" spans="1:27" x14ac:dyDescent="0.3">
      <c r="A620" s="13" t="s">
        <v>109</v>
      </c>
      <c r="B620" t="s">
        <v>21</v>
      </c>
      <c r="C620" s="14"/>
      <c r="D620" s="14"/>
      <c r="E620" s="14"/>
      <c r="F620" s="14"/>
      <c r="G620" s="15"/>
      <c r="H620" s="15"/>
      <c r="I620" s="15"/>
      <c r="J620" s="15"/>
      <c r="K620" s="15"/>
      <c r="L620" s="15"/>
      <c r="M620" s="14">
        <v>0</v>
      </c>
      <c r="N620" s="14">
        <v>0</v>
      </c>
      <c r="O620" s="14">
        <v>0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U620" s="14">
        <v>0</v>
      </c>
      <c r="V620" s="14">
        <v>0</v>
      </c>
      <c r="W620" s="14">
        <v>0</v>
      </c>
      <c r="X620" s="14">
        <v>0</v>
      </c>
      <c r="Y620" s="15">
        <v>0</v>
      </c>
      <c r="Z620" s="14">
        <v>0</v>
      </c>
      <c r="AA620" s="14">
        <v>0</v>
      </c>
    </row>
    <row r="621" spans="1:27" x14ac:dyDescent="0.3">
      <c r="A621" s="28"/>
      <c r="B621" t="s">
        <v>23</v>
      </c>
      <c r="C621" s="14"/>
      <c r="D621" s="14"/>
      <c r="E621" s="14"/>
      <c r="F621" s="14"/>
      <c r="G621" s="15"/>
      <c r="H621" s="15"/>
      <c r="I621" s="15"/>
      <c r="J621" s="15"/>
      <c r="K621" s="15"/>
      <c r="L621" s="15"/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U621" s="14">
        <v>0</v>
      </c>
      <c r="V621" s="14">
        <v>0</v>
      </c>
      <c r="W621" s="14">
        <v>0</v>
      </c>
      <c r="X621" s="14">
        <v>0</v>
      </c>
      <c r="Y621" s="15">
        <v>0</v>
      </c>
      <c r="Z621" s="14">
        <v>0</v>
      </c>
      <c r="AA621" s="14">
        <v>0</v>
      </c>
    </row>
    <row r="622" spans="1:27" x14ac:dyDescent="0.3">
      <c r="A622" s="13"/>
      <c r="B622" t="s">
        <v>24</v>
      </c>
      <c r="C622" s="14"/>
      <c r="D622" s="14"/>
      <c r="E622" s="14"/>
      <c r="F622" s="14"/>
      <c r="G622" s="15"/>
      <c r="H622" s="15"/>
      <c r="I622" s="15"/>
      <c r="J622" s="15"/>
      <c r="K622" s="15"/>
      <c r="L622" s="15"/>
      <c r="M622" s="14">
        <v>0</v>
      </c>
      <c r="N622" s="14">
        <v>0</v>
      </c>
      <c r="O622" s="14">
        <v>0</v>
      </c>
      <c r="P622" s="14">
        <v>0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0</v>
      </c>
      <c r="X622" s="14">
        <v>0</v>
      </c>
      <c r="Y622" s="15">
        <v>0</v>
      </c>
      <c r="Z622" s="14">
        <v>0</v>
      </c>
      <c r="AA622" s="14">
        <v>0</v>
      </c>
    </row>
    <row r="623" spans="1:27" x14ac:dyDescent="0.3">
      <c r="A623" s="13"/>
      <c r="B623" s="17" t="s">
        <v>25</v>
      </c>
      <c r="C623" s="18"/>
      <c r="D623" s="18"/>
      <c r="E623" s="18"/>
      <c r="F623" s="18"/>
      <c r="G623" s="18"/>
      <c r="H623" s="19"/>
      <c r="I623" s="19"/>
      <c r="J623" s="19"/>
      <c r="K623" s="19"/>
      <c r="L623" s="19"/>
      <c r="M623" s="20">
        <v>0</v>
      </c>
      <c r="N623" s="20">
        <v>0</v>
      </c>
      <c r="O623" s="20">
        <v>0</v>
      </c>
      <c r="P623" s="20">
        <v>0</v>
      </c>
      <c r="Q623" s="20">
        <v>0</v>
      </c>
      <c r="R623" s="27">
        <v>0</v>
      </c>
      <c r="S623" s="27">
        <v>0</v>
      </c>
      <c r="T623" s="27">
        <v>0</v>
      </c>
      <c r="U623" s="27">
        <v>0</v>
      </c>
      <c r="V623" s="27">
        <v>0</v>
      </c>
      <c r="W623" s="21">
        <v>0</v>
      </c>
      <c r="X623" s="21">
        <v>0</v>
      </c>
      <c r="Y623" s="21">
        <v>0</v>
      </c>
      <c r="Z623" s="21">
        <v>0</v>
      </c>
      <c r="AA623" s="21">
        <v>0</v>
      </c>
    </row>
    <row r="624" spans="1:27" x14ac:dyDescent="0.3">
      <c r="A624" s="13"/>
      <c r="B624" t="s">
        <v>26</v>
      </c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>
        <f t="shared" ref="M624:AA624" si="502">M623-M616</f>
        <v>0</v>
      </c>
      <c r="N624" s="9">
        <f t="shared" si="502"/>
        <v>0</v>
      </c>
      <c r="O624" s="9">
        <f t="shared" si="502"/>
        <v>0</v>
      </c>
      <c r="P624" s="9">
        <f t="shared" si="502"/>
        <v>0</v>
      </c>
      <c r="Q624" s="9">
        <f t="shared" si="502"/>
        <v>0</v>
      </c>
      <c r="R624" s="9">
        <f t="shared" si="502"/>
        <v>0</v>
      </c>
      <c r="S624" s="9">
        <f t="shared" si="502"/>
        <v>0</v>
      </c>
      <c r="T624" s="9">
        <f t="shared" si="502"/>
        <v>0</v>
      </c>
      <c r="U624" s="9">
        <f t="shared" si="502"/>
        <v>0</v>
      </c>
      <c r="V624" s="9">
        <f t="shared" si="502"/>
        <v>0</v>
      </c>
      <c r="W624" s="9">
        <f t="shared" si="502"/>
        <v>0</v>
      </c>
      <c r="X624" s="9">
        <f t="shared" si="502"/>
        <v>0</v>
      </c>
      <c r="Y624" s="9">
        <f t="shared" si="502"/>
        <v>0</v>
      </c>
      <c r="Z624" s="9">
        <f t="shared" si="502"/>
        <v>0</v>
      </c>
      <c r="AA624" s="9">
        <f t="shared" si="502"/>
        <v>0</v>
      </c>
    </row>
    <row r="625" spans="1:27" x14ac:dyDescent="0.3">
      <c r="A625" s="23"/>
      <c r="B625" s="24" t="s">
        <v>27</v>
      </c>
      <c r="C625" s="25" t="e">
        <f>AVERAGE(C623:G623)</f>
        <v>#DIV/0!</v>
      </c>
      <c r="D625" s="25"/>
      <c r="E625" s="25"/>
      <c r="F625" s="25"/>
      <c r="G625" s="25"/>
      <c r="H625" s="25"/>
      <c r="I625" s="25"/>
      <c r="J625" s="25"/>
      <c r="K625" s="25"/>
      <c r="L625" s="25"/>
      <c r="M625" s="25">
        <f t="shared" ref="M625" si="503">AVERAGE(M623:Q623)</f>
        <v>0</v>
      </c>
      <c r="N625" s="25"/>
      <c r="O625" s="25"/>
      <c r="P625" s="25"/>
      <c r="Q625" s="25"/>
      <c r="R625" s="25">
        <f t="shared" ref="R625" si="504">AVERAGE(R623:V623)</f>
        <v>0</v>
      </c>
      <c r="S625" s="25"/>
      <c r="T625" s="25"/>
      <c r="U625" s="25"/>
      <c r="V625" s="25"/>
      <c r="W625">
        <f>AVERAGE(W623:AA623)</f>
        <v>0</v>
      </c>
    </row>
    <row r="626" spans="1:27" x14ac:dyDescent="0.3">
      <c r="A626" s="10">
        <v>43703</v>
      </c>
      <c r="C626" s="11" t="s">
        <v>15</v>
      </c>
      <c r="D626" s="12" t="s">
        <v>16</v>
      </c>
      <c r="E626" s="11" t="s">
        <v>17</v>
      </c>
      <c r="F626" s="11" t="s">
        <v>18</v>
      </c>
      <c r="G626" s="12" t="s">
        <v>19</v>
      </c>
      <c r="H626" s="11" t="s">
        <v>15</v>
      </c>
      <c r="I626" s="12" t="s">
        <v>16</v>
      </c>
      <c r="J626" s="11" t="s">
        <v>17</v>
      </c>
      <c r="K626" s="11" t="s">
        <v>18</v>
      </c>
      <c r="L626" s="12" t="s">
        <v>19</v>
      </c>
      <c r="M626" s="11" t="s">
        <v>15</v>
      </c>
      <c r="N626" s="12" t="s">
        <v>16</v>
      </c>
      <c r="O626" s="11" t="s">
        <v>17</v>
      </c>
      <c r="P626" s="11" t="s">
        <v>18</v>
      </c>
      <c r="Q626" s="12" t="s">
        <v>19</v>
      </c>
      <c r="R626" s="11" t="s">
        <v>15</v>
      </c>
      <c r="S626" s="12" t="s">
        <v>16</v>
      </c>
      <c r="T626" s="11" t="s">
        <v>17</v>
      </c>
      <c r="U626" s="11" t="s">
        <v>18</v>
      </c>
      <c r="V626" s="12" t="s">
        <v>19</v>
      </c>
      <c r="W626" s="11" t="s">
        <v>15</v>
      </c>
      <c r="X626" s="12" t="s">
        <v>16</v>
      </c>
      <c r="Y626" s="11" t="s">
        <v>17</v>
      </c>
      <c r="Z626" s="11" t="s">
        <v>18</v>
      </c>
      <c r="AA626" s="12" t="s">
        <v>19</v>
      </c>
    </row>
    <row r="627" spans="1:27" x14ac:dyDescent="0.3">
      <c r="A627" s="13" t="s">
        <v>110</v>
      </c>
      <c r="B627" t="s">
        <v>21</v>
      </c>
      <c r="C627" s="14"/>
      <c r="D627" s="14"/>
      <c r="E627" s="14"/>
      <c r="F627" s="14"/>
      <c r="G627" s="15"/>
      <c r="H627" s="15"/>
      <c r="I627" s="15"/>
      <c r="J627" s="15"/>
      <c r="K627" s="15"/>
      <c r="L627" s="15"/>
      <c r="M627" s="14">
        <v>0</v>
      </c>
      <c r="N627" s="14">
        <v>0</v>
      </c>
      <c r="O627" s="14">
        <v>0</v>
      </c>
      <c r="P627" s="14">
        <v>0</v>
      </c>
      <c r="Q627" s="14">
        <v>0</v>
      </c>
      <c r="R627" s="14">
        <v>0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0</v>
      </c>
      <c r="Y627" s="15">
        <v>0</v>
      </c>
      <c r="Z627" s="14">
        <v>0</v>
      </c>
      <c r="AA627" s="14">
        <v>0</v>
      </c>
    </row>
    <row r="628" spans="1:27" x14ac:dyDescent="0.3">
      <c r="A628" s="28"/>
      <c r="B628" t="s">
        <v>23</v>
      </c>
      <c r="C628" s="14"/>
      <c r="D628" s="14"/>
      <c r="E628" s="14"/>
      <c r="F628" s="14"/>
      <c r="G628" s="15"/>
      <c r="H628" s="15"/>
      <c r="I628" s="15"/>
      <c r="J628" s="15"/>
      <c r="K628" s="15"/>
      <c r="L628" s="15"/>
      <c r="M628" s="14">
        <v>0</v>
      </c>
      <c r="N628" s="14">
        <v>0</v>
      </c>
      <c r="O628" s="14">
        <v>0</v>
      </c>
      <c r="P628" s="14">
        <v>0</v>
      </c>
      <c r="Q628" s="14">
        <v>0</v>
      </c>
      <c r="R628" s="14">
        <v>0</v>
      </c>
      <c r="S628" s="14">
        <v>0</v>
      </c>
      <c r="T628" s="14">
        <v>0</v>
      </c>
      <c r="U628" s="14">
        <v>0</v>
      </c>
      <c r="V628" s="14">
        <v>0</v>
      </c>
      <c r="W628" s="14">
        <v>0</v>
      </c>
      <c r="X628" s="14">
        <v>0</v>
      </c>
      <c r="Y628" s="15">
        <v>0</v>
      </c>
      <c r="Z628" s="14">
        <v>0</v>
      </c>
      <c r="AA628" s="14">
        <v>0</v>
      </c>
    </row>
    <row r="629" spans="1:27" x14ac:dyDescent="0.3">
      <c r="A629" s="13"/>
      <c r="B629" t="s">
        <v>24</v>
      </c>
      <c r="C629" s="14"/>
      <c r="D629" s="14"/>
      <c r="E629" s="14"/>
      <c r="F629" s="14"/>
      <c r="G629" s="15"/>
      <c r="H629" s="15"/>
      <c r="I629" s="15"/>
      <c r="J629" s="15"/>
      <c r="K629" s="15"/>
      <c r="L629" s="15"/>
      <c r="M629" s="14">
        <v>0</v>
      </c>
      <c r="N629" s="14">
        <v>0</v>
      </c>
      <c r="O629" s="14">
        <v>0</v>
      </c>
      <c r="P629" s="14">
        <v>0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5">
        <v>0</v>
      </c>
      <c r="Z629" s="14">
        <v>0</v>
      </c>
      <c r="AA629" s="14">
        <v>0</v>
      </c>
    </row>
    <row r="630" spans="1:27" x14ac:dyDescent="0.3">
      <c r="A630" s="13"/>
      <c r="B630" s="17" t="s">
        <v>25</v>
      </c>
      <c r="C630" s="18"/>
      <c r="D630" s="18"/>
      <c r="E630" s="18"/>
      <c r="F630" s="18"/>
      <c r="G630" s="18"/>
      <c r="H630" s="19"/>
      <c r="I630" s="19"/>
      <c r="J630" s="19"/>
      <c r="K630" s="19"/>
      <c r="L630" s="19"/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7">
        <v>0</v>
      </c>
      <c r="S630" s="27">
        <v>0</v>
      </c>
      <c r="T630" s="27">
        <v>0</v>
      </c>
      <c r="U630" s="27">
        <v>0</v>
      </c>
      <c r="V630" s="27">
        <v>0</v>
      </c>
      <c r="W630" s="21">
        <v>0</v>
      </c>
      <c r="X630" s="21">
        <v>0</v>
      </c>
      <c r="Y630" s="21">
        <v>0</v>
      </c>
      <c r="Z630" s="21">
        <v>0</v>
      </c>
      <c r="AA630" s="21">
        <v>0</v>
      </c>
    </row>
    <row r="631" spans="1:27" x14ac:dyDescent="0.3">
      <c r="A631" s="13"/>
      <c r="B631" t="s">
        <v>26</v>
      </c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>
        <f t="shared" ref="M631:AA631" si="505">M630-M623</f>
        <v>0</v>
      </c>
      <c r="N631" s="9">
        <f t="shared" si="505"/>
        <v>0</v>
      </c>
      <c r="O631" s="9">
        <f t="shared" si="505"/>
        <v>0</v>
      </c>
      <c r="P631" s="9">
        <f t="shared" si="505"/>
        <v>0</v>
      </c>
      <c r="Q631" s="9">
        <f t="shared" si="505"/>
        <v>0</v>
      </c>
      <c r="R631" s="9">
        <f t="shared" si="505"/>
        <v>0</v>
      </c>
      <c r="S631" s="9">
        <f t="shared" si="505"/>
        <v>0</v>
      </c>
      <c r="T631" s="9">
        <f t="shared" si="505"/>
        <v>0</v>
      </c>
      <c r="U631" s="9">
        <f t="shared" si="505"/>
        <v>0</v>
      </c>
      <c r="V631" s="9">
        <f t="shared" si="505"/>
        <v>0</v>
      </c>
      <c r="W631" s="9">
        <f t="shared" si="505"/>
        <v>0</v>
      </c>
      <c r="X631" s="9">
        <f t="shared" si="505"/>
        <v>0</v>
      </c>
      <c r="Y631" s="9">
        <f t="shared" si="505"/>
        <v>0</v>
      </c>
      <c r="Z631" s="9">
        <f t="shared" si="505"/>
        <v>0</v>
      </c>
      <c r="AA631" s="9">
        <f t="shared" si="505"/>
        <v>0</v>
      </c>
    </row>
    <row r="632" spans="1:27" x14ac:dyDescent="0.3">
      <c r="A632" s="23"/>
      <c r="B632" s="24" t="s">
        <v>27</v>
      </c>
      <c r="C632" s="25" t="e">
        <f>AVERAGE(C630:G630)</f>
        <v>#DIV/0!</v>
      </c>
      <c r="D632" s="25"/>
      <c r="E632" s="25"/>
      <c r="F632" s="25"/>
      <c r="G632" s="25"/>
      <c r="H632" s="25"/>
      <c r="I632" s="25"/>
      <c r="J632" s="25"/>
      <c r="K632" s="25"/>
      <c r="L632" s="25"/>
      <c r="M632" s="25">
        <f t="shared" ref="M632" si="506">AVERAGE(M630:Q630)</f>
        <v>0</v>
      </c>
      <c r="N632" s="25"/>
      <c r="O632" s="25"/>
      <c r="P632" s="25"/>
      <c r="Q632" s="25"/>
      <c r="R632" s="25">
        <f t="shared" ref="R632" si="507">AVERAGE(R630:V630)</f>
        <v>0</v>
      </c>
      <c r="S632" s="25"/>
      <c r="T632" s="25"/>
      <c r="U632" s="25"/>
      <c r="V632" s="25"/>
      <c r="W632">
        <f>AVERAGE(W630:AA630)</f>
        <v>0</v>
      </c>
    </row>
    <row r="633" spans="1:27" x14ac:dyDescent="0.3">
      <c r="A633" s="10">
        <v>43710</v>
      </c>
      <c r="C633" s="11" t="s">
        <v>15</v>
      </c>
      <c r="D633" s="12" t="s">
        <v>16</v>
      </c>
      <c r="E633" s="11" t="s">
        <v>17</v>
      </c>
      <c r="F633" s="11" t="s">
        <v>18</v>
      </c>
      <c r="G633" s="12" t="s">
        <v>19</v>
      </c>
      <c r="H633" s="11" t="s">
        <v>15</v>
      </c>
      <c r="I633" s="12" t="s">
        <v>16</v>
      </c>
      <c r="J633" s="11" t="s">
        <v>17</v>
      </c>
      <c r="K633" s="11" t="s">
        <v>18</v>
      </c>
      <c r="L633" s="12" t="s">
        <v>19</v>
      </c>
      <c r="M633" s="11" t="s">
        <v>15</v>
      </c>
      <c r="N633" s="12" t="s">
        <v>16</v>
      </c>
      <c r="O633" s="11" t="s">
        <v>17</v>
      </c>
      <c r="P633" s="11" t="s">
        <v>18</v>
      </c>
      <c r="Q633" s="12" t="s">
        <v>19</v>
      </c>
      <c r="R633" s="11" t="s">
        <v>15</v>
      </c>
      <c r="S633" s="12" t="s">
        <v>16</v>
      </c>
      <c r="T633" s="11" t="s">
        <v>17</v>
      </c>
      <c r="U633" s="11" t="s">
        <v>18</v>
      </c>
      <c r="V633" s="12" t="s">
        <v>19</v>
      </c>
      <c r="W633" s="11" t="s">
        <v>15</v>
      </c>
      <c r="X633" s="12" t="s">
        <v>16</v>
      </c>
      <c r="Y633" s="11" t="s">
        <v>17</v>
      </c>
      <c r="Z633" s="11" t="s">
        <v>18</v>
      </c>
      <c r="AA633" s="12" t="s">
        <v>19</v>
      </c>
    </row>
    <row r="634" spans="1:27" x14ac:dyDescent="0.3">
      <c r="A634" s="13" t="s">
        <v>111</v>
      </c>
      <c r="B634" t="s">
        <v>21</v>
      </c>
      <c r="C634" s="14"/>
      <c r="D634" s="14"/>
      <c r="E634" s="14"/>
      <c r="F634" s="14"/>
      <c r="G634" s="15"/>
      <c r="H634" s="15"/>
      <c r="I634" s="15"/>
      <c r="J634" s="15"/>
      <c r="K634" s="15"/>
      <c r="L634" s="15"/>
      <c r="M634" s="14">
        <v>0</v>
      </c>
      <c r="N634" s="14">
        <v>0</v>
      </c>
      <c r="O634" s="14">
        <v>0</v>
      </c>
      <c r="P634" s="14">
        <v>0</v>
      </c>
      <c r="Q634" s="14">
        <v>0</v>
      </c>
      <c r="R634" s="14">
        <v>0</v>
      </c>
      <c r="S634" s="14">
        <v>0</v>
      </c>
      <c r="T634" s="14">
        <v>0</v>
      </c>
      <c r="U634" s="14">
        <v>0</v>
      </c>
      <c r="V634" s="14">
        <v>0</v>
      </c>
      <c r="W634" s="14">
        <v>0</v>
      </c>
      <c r="X634" s="14">
        <v>0</v>
      </c>
      <c r="Y634" s="15">
        <v>0</v>
      </c>
      <c r="Z634" s="14">
        <v>0</v>
      </c>
      <c r="AA634" s="14">
        <v>0</v>
      </c>
    </row>
    <row r="635" spans="1:27" x14ac:dyDescent="0.3">
      <c r="A635" s="28"/>
      <c r="B635" t="s">
        <v>23</v>
      </c>
      <c r="C635" s="14"/>
      <c r="D635" s="14"/>
      <c r="E635" s="14"/>
      <c r="F635" s="14"/>
      <c r="G635" s="15"/>
      <c r="H635" s="15"/>
      <c r="I635" s="15"/>
      <c r="J635" s="15"/>
      <c r="K635" s="15"/>
      <c r="L635" s="15"/>
      <c r="M635" s="14">
        <v>0</v>
      </c>
      <c r="N635" s="14">
        <v>0</v>
      </c>
      <c r="O635" s="14">
        <v>0</v>
      </c>
      <c r="P635" s="14">
        <v>0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0</v>
      </c>
      <c r="Y635" s="15">
        <v>0</v>
      </c>
      <c r="Z635" s="14">
        <v>0</v>
      </c>
      <c r="AA635" s="14">
        <v>0</v>
      </c>
    </row>
    <row r="636" spans="1:27" x14ac:dyDescent="0.3">
      <c r="A636" s="13"/>
      <c r="B636" t="s">
        <v>24</v>
      </c>
      <c r="C636" s="14"/>
      <c r="D636" s="14"/>
      <c r="E636" s="14"/>
      <c r="F636" s="14"/>
      <c r="G636" s="15"/>
      <c r="H636" s="15"/>
      <c r="I636" s="15"/>
      <c r="J636" s="15"/>
      <c r="K636" s="15"/>
      <c r="L636" s="15"/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5">
        <v>0</v>
      </c>
      <c r="Z636" s="14">
        <v>0</v>
      </c>
      <c r="AA636" s="14">
        <v>0</v>
      </c>
    </row>
    <row r="637" spans="1:27" x14ac:dyDescent="0.3">
      <c r="A637" s="13"/>
      <c r="B637" s="17" t="s">
        <v>25</v>
      </c>
      <c r="C637" s="18"/>
      <c r="D637" s="18"/>
      <c r="E637" s="18"/>
      <c r="F637" s="18"/>
      <c r="G637" s="18"/>
      <c r="H637" s="19"/>
      <c r="I637" s="19"/>
      <c r="J637" s="19"/>
      <c r="K637" s="19"/>
      <c r="L637" s="19"/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7">
        <v>0</v>
      </c>
      <c r="S637" s="27">
        <v>0</v>
      </c>
      <c r="T637" s="27">
        <v>0</v>
      </c>
      <c r="U637" s="27">
        <v>0</v>
      </c>
      <c r="V637" s="27">
        <v>0</v>
      </c>
      <c r="W637" s="21">
        <v>0</v>
      </c>
      <c r="X637" s="21">
        <v>0</v>
      </c>
      <c r="Y637" s="21">
        <v>0</v>
      </c>
      <c r="Z637" s="21">
        <v>0</v>
      </c>
      <c r="AA637" s="21">
        <v>0</v>
      </c>
    </row>
    <row r="638" spans="1:27" x14ac:dyDescent="0.3">
      <c r="A638" s="13"/>
      <c r="B638" t="s">
        <v>26</v>
      </c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>
        <f t="shared" ref="M638:AA638" si="508">M637-M630</f>
        <v>0</v>
      </c>
      <c r="N638" s="9">
        <f t="shared" si="508"/>
        <v>0</v>
      </c>
      <c r="O638" s="9">
        <f t="shared" si="508"/>
        <v>0</v>
      </c>
      <c r="P638" s="9">
        <f t="shared" si="508"/>
        <v>0</v>
      </c>
      <c r="Q638" s="9">
        <f t="shared" si="508"/>
        <v>0</v>
      </c>
      <c r="R638" s="9">
        <f t="shared" si="508"/>
        <v>0</v>
      </c>
      <c r="S638" s="9">
        <f t="shared" si="508"/>
        <v>0</v>
      </c>
      <c r="T638" s="9">
        <f t="shared" si="508"/>
        <v>0</v>
      </c>
      <c r="U638" s="9">
        <f t="shared" si="508"/>
        <v>0</v>
      </c>
      <c r="V638" s="9">
        <f t="shared" si="508"/>
        <v>0</v>
      </c>
      <c r="W638" s="9">
        <f t="shared" si="508"/>
        <v>0</v>
      </c>
      <c r="X638" s="9">
        <f t="shared" si="508"/>
        <v>0</v>
      </c>
      <c r="Y638" s="9">
        <f t="shared" si="508"/>
        <v>0</v>
      </c>
      <c r="Z638" s="9">
        <f t="shared" si="508"/>
        <v>0</v>
      </c>
      <c r="AA638" s="9">
        <f t="shared" si="508"/>
        <v>0</v>
      </c>
    </row>
    <row r="639" spans="1:27" x14ac:dyDescent="0.3">
      <c r="A639" s="23"/>
      <c r="B639" s="24" t="s">
        <v>27</v>
      </c>
      <c r="C639" s="25" t="e">
        <f>AVERAGE(C637:G637)</f>
        <v>#DIV/0!</v>
      </c>
      <c r="D639" s="25"/>
      <c r="E639" s="25"/>
      <c r="F639" s="25"/>
      <c r="G639" s="25"/>
      <c r="H639" s="25"/>
      <c r="I639" s="25"/>
      <c r="J639" s="25"/>
      <c r="K639" s="25"/>
      <c r="L639" s="25"/>
      <c r="M639" s="25">
        <f t="shared" ref="M639" si="509">AVERAGE(M637:Q637)</f>
        <v>0</v>
      </c>
      <c r="N639" s="25"/>
      <c r="O639" s="25"/>
      <c r="P639" s="25"/>
      <c r="Q639" s="25"/>
      <c r="R639" s="25">
        <f t="shared" ref="R639" si="510">AVERAGE(R637:V637)</f>
        <v>0</v>
      </c>
      <c r="S639" s="25"/>
      <c r="T639" s="25"/>
      <c r="U639" s="25"/>
      <c r="V639" s="25"/>
      <c r="W639">
        <f>AVERAGE(W637:AA637)</f>
        <v>0</v>
      </c>
    </row>
    <row r="640" spans="1:27" x14ac:dyDescent="0.3">
      <c r="A640" s="6" t="s">
        <v>0</v>
      </c>
    </row>
    <row r="641" spans="1:27" x14ac:dyDescent="0.3">
      <c r="A641" t="s">
        <v>1</v>
      </c>
      <c r="F641" s="6"/>
    </row>
    <row r="642" spans="1:27" x14ac:dyDescent="0.3">
      <c r="A642" t="s">
        <v>112</v>
      </c>
      <c r="F642" t="s">
        <v>113</v>
      </c>
    </row>
    <row r="643" spans="1:27" x14ac:dyDescent="0.3">
      <c r="A643" s="7"/>
      <c r="B643" s="7"/>
      <c r="C643" s="6" t="s">
        <v>114</v>
      </c>
      <c r="D643" s="6"/>
      <c r="H643" s="6" t="s">
        <v>73</v>
      </c>
      <c r="M643" s="6" t="s">
        <v>5</v>
      </c>
      <c r="R643" s="6" t="s">
        <v>6</v>
      </c>
      <c r="S643" s="6"/>
      <c r="W643" s="6"/>
    </row>
    <row r="644" spans="1:27" x14ac:dyDescent="0.3">
      <c r="A644" s="8"/>
      <c r="B644" s="2" t="s">
        <v>9</v>
      </c>
      <c r="C644" s="8">
        <v>1</v>
      </c>
      <c r="D644" s="2">
        <v>2</v>
      </c>
      <c r="E644" s="2">
        <v>3</v>
      </c>
      <c r="F644" s="2">
        <v>4</v>
      </c>
      <c r="G644" s="2">
        <v>5</v>
      </c>
      <c r="H644" s="8">
        <v>6</v>
      </c>
      <c r="I644" s="2">
        <v>7</v>
      </c>
      <c r="J644" s="2">
        <v>8</v>
      </c>
      <c r="K644" s="2">
        <v>9</v>
      </c>
      <c r="L644" s="2">
        <v>10</v>
      </c>
      <c r="M644" s="8">
        <v>11</v>
      </c>
      <c r="N644" s="2">
        <v>12</v>
      </c>
      <c r="O644" s="8">
        <v>13</v>
      </c>
      <c r="P644" s="2">
        <v>14</v>
      </c>
      <c r="Q644" s="8">
        <v>15</v>
      </c>
      <c r="R644" s="8">
        <v>16</v>
      </c>
      <c r="S644" s="2">
        <v>17</v>
      </c>
      <c r="T644" s="2">
        <v>18</v>
      </c>
      <c r="U644" s="2">
        <v>19</v>
      </c>
      <c r="V644" s="2">
        <v>20</v>
      </c>
      <c r="W644" s="8"/>
      <c r="X644" s="2"/>
      <c r="Y644" s="2"/>
      <c r="Z644" s="2"/>
      <c r="AA644" s="2"/>
    </row>
    <row r="645" spans="1:27" x14ac:dyDescent="0.3">
      <c r="A645"/>
      <c r="C645" s="9" t="s">
        <v>10</v>
      </c>
      <c r="D645" s="9" t="s">
        <v>10</v>
      </c>
      <c r="E645" s="9" t="s">
        <v>10</v>
      </c>
      <c r="F645" s="9" t="s">
        <v>10</v>
      </c>
      <c r="G645" s="9" t="s">
        <v>10</v>
      </c>
      <c r="H645" s="9" t="s">
        <v>11</v>
      </c>
      <c r="I645" t="s">
        <v>11</v>
      </c>
      <c r="J645" s="9" t="s">
        <v>11</v>
      </c>
      <c r="K645" t="s">
        <v>11</v>
      </c>
      <c r="L645" s="9" t="s">
        <v>11</v>
      </c>
      <c r="M645" t="s">
        <v>12</v>
      </c>
      <c r="N645" s="9" t="s">
        <v>12</v>
      </c>
      <c r="O645" t="s">
        <v>12</v>
      </c>
      <c r="P645" s="9" t="s">
        <v>12</v>
      </c>
      <c r="Q645" t="s">
        <v>12</v>
      </c>
      <c r="R645" t="s">
        <v>29</v>
      </c>
      <c r="S645" s="9" t="s">
        <v>29</v>
      </c>
      <c r="T645" t="s">
        <v>29</v>
      </c>
      <c r="U645" s="9" t="s">
        <v>29</v>
      </c>
      <c r="V645" t="s">
        <v>29</v>
      </c>
      <c r="X645" s="9"/>
      <c r="Z645" s="9"/>
    </row>
    <row r="646" spans="1:27" x14ac:dyDescent="0.3">
      <c r="A646" s="10">
        <v>44020</v>
      </c>
      <c r="C646" s="11" t="s">
        <v>15</v>
      </c>
      <c r="D646" s="12" t="s">
        <v>16</v>
      </c>
      <c r="E646" s="11" t="s">
        <v>17</v>
      </c>
      <c r="F646" s="11" t="s">
        <v>18</v>
      </c>
      <c r="G646" s="12" t="s">
        <v>19</v>
      </c>
      <c r="H646" s="11" t="s">
        <v>15</v>
      </c>
      <c r="I646" s="12" t="s">
        <v>16</v>
      </c>
      <c r="J646" s="11" t="s">
        <v>17</v>
      </c>
      <c r="K646" s="11" t="s">
        <v>18</v>
      </c>
      <c r="L646" s="12" t="s">
        <v>19</v>
      </c>
      <c r="M646" s="11" t="s">
        <v>15</v>
      </c>
      <c r="N646" s="12" t="s">
        <v>16</v>
      </c>
      <c r="O646" s="11" t="s">
        <v>17</v>
      </c>
      <c r="P646" s="11" t="s">
        <v>18</v>
      </c>
      <c r="Q646" s="12" t="s">
        <v>19</v>
      </c>
      <c r="R646" s="11" t="s">
        <v>15</v>
      </c>
      <c r="S646" s="12" t="s">
        <v>16</v>
      </c>
      <c r="T646" s="11" t="s">
        <v>17</v>
      </c>
      <c r="U646" s="11" t="s">
        <v>18</v>
      </c>
      <c r="V646" s="12" t="s">
        <v>19</v>
      </c>
      <c r="W646" s="11"/>
      <c r="X646" s="12"/>
      <c r="Y646" s="11"/>
      <c r="Z646" s="11"/>
      <c r="AA646" s="12"/>
    </row>
    <row r="647" spans="1:27" x14ac:dyDescent="0.3">
      <c r="A647" s="13" t="s">
        <v>20</v>
      </c>
      <c r="B647" t="s">
        <v>21</v>
      </c>
      <c r="C647" s="14">
        <v>4.8</v>
      </c>
      <c r="D647" s="14">
        <v>4.5</v>
      </c>
      <c r="E647" s="14">
        <v>5</v>
      </c>
      <c r="F647" s="14">
        <v>4</v>
      </c>
      <c r="G647" s="15">
        <v>5</v>
      </c>
      <c r="H647" s="15">
        <v>5</v>
      </c>
      <c r="I647" s="15">
        <v>4.9000000000000004</v>
      </c>
      <c r="J647" s="15">
        <v>5.3</v>
      </c>
      <c r="K647" s="15">
        <v>4.5</v>
      </c>
      <c r="L647" s="15">
        <v>5</v>
      </c>
      <c r="M647" s="14">
        <v>4.9000000000000004</v>
      </c>
      <c r="N647" s="14">
        <v>5</v>
      </c>
      <c r="O647" s="14">
        <v>4.2</v>
      </c>
      <c r="P647" s="14">
        <v>5</v>
      </c>
      <c r="Q647" s="14">
        <v>4.7</v>
      </c>
      <c r="R647" s="14">
        <v>4.7</v>
      </c>
      <c r="S647" s="14">
        <v>4.8</v>
      </c>
      <c r="T647" s="14">
        <v>3.9</v>
      </c>
      <c r="U647" s="14">
        <v>3.8</v>
      </c>
      <c r="V647" s="14">
        <v>4.5</v>
      </c>
      <c r="W647" s="14"/>
      <c r="X647" s="14"/>
      <c r="Y647" s="15"/>
      <c r="Z647" s="14"/>
      <c r="AA647" s="14"/>
    </row>
    <row r="648" spans="1:27" x14ac:dyDescent="0.3">
      <c r="A648" s="16" t="s">
        <v>22</v>
      </c>
      <c r="B648" t="s">
        <v>23</v>
      </c>
      <c r="C648" s="14">
        <v>6</v>
      </c>
      <c r="D648" s="14">
        <v>8</v>
      </c>
      <c r="E648" s="14">
        <v>8.5</v>
      </c>
      <c r="F648" s="14">
        <v>7</v>
      </c>
      <c r="G648" s="15">
        <v>6</v>
      </c>
      <c r="H648" s="15">
        <v>7</v>
      </c>
      <c r="I648" s="15">
        <v>7</v>
      </c>
      <c r="J648" s="15">
        <v>7.2</v>
      </c>
      <c r="K648" s="15">
        <v>6.4</v>
      </c>
      <c r="L648" s="15">
        <v>6.2</v>
      </c>
      <c r="M648" s="14">
        <v>6.2</v>
      </c>
      <c r="N648" s="14">
        <v>7</v>
      </c>
      <c r="O648" s="14">
        <v>6.7</v>
      </c>
      <c r="P648" s="14">
        <v>8.1999999999999993</v>
      </c>
      <c r="Q648" s="14">
        <v>7.8</v>
      </c>
      <c r="R648" s="14">
        <v>7.3</v>
      </c>
      <c r="S648" s="14">
        <v>6.2</v>
      </c>
      <c r="T648" s="14">
        <v>6.8</v>
      </c>
      <c r="U648" s="14">
        <v>8</v>
      </c>
      <c r="V648" s="14">
        <v>7.7</v>
      </c>
      <c r="W648" s="14"/>
      <c r="X648" s="14"/>
      <c r="Y648" s="15"/>
      <c r="Z648" s="14"/>
      <c r="AA648" s="14"/>
    </row>
    <row r="649" spans="1:27" x14ac:dyDescent="0.3">
      <c r="A649" s="13"/>
      <c r="B649" t="s">
        <v>24</v>
      </c>
      <c r="C649" s="14">
        <v>3.3</v>
      </c>
      <c r="D649" s="14">
        <v>3</v>
      </c>
      <c r="E649" s="14">
        <v>3.2</v>
      </c>
      <c r="F649" s="14">
        <v>3.1</v>
      </c>
      <c r="G649" s="15">
        <v>3</v>
      </c>
      <c r="H649" s="15">
        <v>3.1</v>
      </c>
      <c r="I649" s="15">
        <v>3.3</v>
      </c>
      <c r="J649" s="15">
        <v>3</v>
      </c>
      <c r="K649" s="15">
        <v>3.2</v>
      </c>
      <c r="L649" s="15">
        <v>3.3</v>
      </c>
      <c r="M649" s="14">
        <v>3</v>
      </c>
      <c r="N649" s="14">
        <v>3.4</v>
      </c>
      <c r="O649" s="14">
        <v>3</v>
      </c>
      <c r="P649" s="14">
        <v>3</v>
      </c>
      <c r="Q649" s="14">
        <v>3.2</v>
      </c>
      <c r="R649" s="14">
        <v>3.4</v>
      </c>
      <c r="S649" s="14">
        <v>3.3</v>
      </c>
      <c r="T649" s="14">
        <v>3.2</v>
      </c>
      <c r="U649" s="14">
        <v>3.2</v>
      </c>
      <c r="V649" s="14">
        <v>3.4</v>
      </c>
      <c r="W649" s="14"/>
      <c r="X649" s="14"/>
      <c r="Y649" s="15"/>
      <c r="Z649" s="14"/>
      <c r="AA649" s="14"/>
    </row>
    <row r="650" spans="1:27" x14ac:dyDescent="0.3">
      <c r="A650" s="13"/>
      <c r="B650" s="17" t="s">
        <v>25</v>
      </c>
      <c r="C650" s="18">
        <f t="shared" ref="C650:V650" si="511">3*4.178*C647*C648*C649/(C647+C648+C649)</f>
        <v>84.484493617021258</v>
      </c>
      <c r="D650" s="18">
        <f t="shared" si="511"/>
        <v>87.333677419354828</v>
      </c>
      <c r="E650" s="18">
        <f t="shared" si="511"/>
        <v>102.07329341317364</v>
      </c>
      <c r="F650" s="18">
        <f t="shared" si="511"/>
        <v>77.15965957446808</v>
      </c>
      <c r="G650" s="18">
        <f t="shared" si="511"/>
        <v>80.575714285714284</v>
      </c>
      <c r="H650" s="19">
        <f t="shared" si="511"/>
        <v>90.062185430463572</v>
      </c>
      <c r="I650" s="19">
        <f t="shared" si="511"/>
        <v>93.337069736842111</v>
      </c>
      <c r="J650" s="19">
        <f t="shared" si="511"/>
        <v>92.573698064516108</v>
      </c>
      <c r="K650" s="19">
        <f t="shared" si="511"/>
        <v>81.9243574468085</v>
      </c>
      <c r="L650" s="19">
        <f t="shared" si="511"/>
        <v>88.42953103448275</v>
      </c>
      <c r="M650" s="20">
        <f t="shared" si="511"/>
        <v>81.017642553191493</v>
      </c>
      <c r="N650" s="20">
        <f t="shared" si="511"/>
        <v>96.853636363636355</v>
      </c>
      <c r="O650" s="20">
        <f t="shared" si="511"/>
        <v>76.123761151079137</v>
      </c>
      <c r="P650" s="20">
        <f t="shared" si="511"/>
        <v>95.165555555555542</v>
      </c>
      <c r="Q650" s="20">
        <f t="shared" si="511"/>
        <v>93.655325350318478</v>
      </c>
      <c r="R650" s="27">
        <f t="shared" si="511"/>
        <v>94.944236103896088</v>
      </c>
      <c r="S650" s="27">
        <f t="shared" si="511"/>
        <v>86.079655384615364</v>
      </c>
      <c r="T650" s="27">
        <f t="shared" si="511"/>
        <v>76.524127769784172</v>
      </c>
      <c r="U650" s="27">
        <f t="shared" si="511"/>
        <v>81.287167999999994</v>
      </c>
      <c r="V650" s="27">
        <f t="shared" si="511"/>
        <v>94.655803846153844</v>
      </c>
      <c r="W650" s="14"/>
      <c r="X650" s="14"/>
      <c r="Y650" s="14"/>
      <c r="Z650" s="14"/>
      <c r="AA650" s="14"/>
    </row>
    <row r="651" spans="1:27" x14ac:dyDescent="0.3">
      <c r="A651" s="13"/>
      <c r="B651" t="s">
        <v>26</v>
      </c>
      <c r="C651" s="9"/>
      <c r="M651" s="14"/>
      <c r="N651" s="14"/>
      <c r="O651" s="14"/>
      <c r="P651" s="14"/>
      <c r="Q651" s="14"/>
      <c r="R651" s="9"/>
    </row>
    <row r="652" spans="1:27" x14ac:dyDescent="0.3">
      <c r="A652" s="23"/>
      <c r="B652" s="24" t="s">
        <v>27</v>
      </c>
      <c r="C652" s="25">
        <f>AVERAGE(C650:G650)</f>
        <v>86.32536766194643</v>
      </c>
      <c r="D652" s="25"/>
      <c r="E652" s="25"/>
      <c r="F652" s="25"/>
      <c r="G652" s="25"/>
      <c r="H652" s="25">
        <f t="shared" ref="H652:R652" si="512">AVERAGE(H650:L650)</f>
        <v>89.265368342622622</v>
      </c>
      <c r="I652" s="25"/>
      <c r="J652" s="25"/>
      <c r="K652" s="25"/>
      <c r="L652" s="25"/>
      <c r="M652" s="25">
        <f t="shared" si="512"/>
        <v>88.563184194756204</v>
      </c>
      <c r="N652" s="25"/>
      <c r="O652" s="25"/>
      <c r="P652" s="25"/>
      <c r="Q652" s="25"/>
      <c r="R652" s="25">
        <f t="shared" si="512"/>
        <v>86.698198220889907</v>
      </c>
      <c r="S652" s="25"/>
      <c r="T652" s="25"/>
      <c r="U652" s="25"/>
      <c r="V652" s="25"/>
    </row>
    <row r="653" spans="1:27" x14ac:dyDescent="0.3">
      <c r="A653" s="10">
        <v>44022</v>
      </c>
      <c r="C653" s="11" t="s">
        <v>15</v>
      </c>
      <c r="D653" s="12" t="s">
        <v>16</v>
      </c>
      <c r="E653" s="11" t="s">
        <v>17</v>
      </c>
      <c r="F653" s="11" t="s">
        <v>18</v>
      </c>
      <c r="G653" s="12" t="s">
        <v>19</v>
      </c>
      <c r="H653" s="11" t="s">
        <v>15</v>
      </c>
      <c r="I653" s="12" t="s">
        <v>16</v>
      </c>
      <c r="J653" s="11" t="s">
        <v>17</v>
      </c>
      <c r="K653" s="11" t="s">
        <v>18</v>
      </c>
      <c r="L653" s="12" t="s">
        <v>19</v>
      </c>
      <c r="M653" s="11" t="s">
        <v>15</v>
      </c>
      <c r="N653" s="12" t="s">
        <v>16</v>
      </c>
      <c r="O653" s="11" t="s">
        <v>17</v>
      </c>
      <c r="P653" s="11" t="s">
        <v>18</v>
      </c>
      <c r="Q653" s="12" t="s">
        <v>19</v>
      </c>
      <c r="R653" s="11" t="s">
        <v>15</v>
      </c>
      <c r="S653" s="12" t="s">
        <v>16</v>
      </c>
      <c r="T653" s="11" t="s">
        <v>17</v>
      </c>
      <c r="U653" s="11" t="s">
        <v>18</v>
      </c>
      <c r="V653" s="12" t="s">
        <v>19</v>
      </c>
      <c r="W653" s="11"/>
      <c r="X653" s="12"/>
      <c r="Y653" s="11"/>
      <c r="Z653" s="11"/>
      <c r="AA653" s="12"/>
    </row>
    <row r="654" spans="1:27" x14ac:dyDescent="0.3">
      <c r="A654" s="13" t="s">
        <v>31</v>
      </c>
      <c r="B654" t="s">
        <v>21</v>
      </c>
      <c r="C654" s="14">
        <v>6</v>
      </c>
      <c r="D654" s="14">
        <v>5</v>
      </c>
      <c r="E654" s="14">
        <v>5.6</v>
      </c>
      <c r="F654" s="14">
        <v>5.5</v>
      </c>
      <c r="G654" s="15">
        <v>5</v>
      </c>
      <c r="H654" s="15">
        <v>5.5</v>
      </c>
      <c r="I654" s="15">
        <v>5</v>
      </c>
      <c r="J654" s="15">
        <v>6.5</v>
      </c>
      <c r="K654" s="15">
        <v>4.5</v>
      </c>
      <c r="L654" s="15">
        <v>5</v>
      </c>
      <c r="M654" s="14">
        <v>5.5</v>
      </c>
      <c r="N654" s="14">
        <v>5</v>
      </c>
      <c r="O654" s="14">
        <v>4</v>
      </c>
      <c r="P654" s="14">
        <v>5.5</v>
      </c>
      <c r="Q654" s="14">
        <v>4.8</v>
      </c>
      <c r="R654" s="14">
        <v>4.5</v>
      </c>
      <c r="S654" s="14">
        <v>4.5</v>
      </c>
      <c r="T654" s="14">
        <v>5</v>
      </c>
      <c r="U654" s="14">
        <v>4.5</v>
      </c>
      <c r="V654" s="14">
        <v>4.5</v>
      </c>
      <c r="W654" s="14"/>
      <c r="X654" s="14"/>
      <c r="Y654" s="15"/>
      <c r="Z654" s="14"/>
      <c r="AA654" s="14"/>
    </row>
    <row r="655" spans="1:27" x14ac:dyDescent="0.3">
      <c r="A655" s="28"/>
      <c r="B655" t="s">
        <v>23</v>
      </c>
      <c r="C655" s="14">
        <v>8</v>
      </c>
      <c r="D655" s="14">
        <v>11</v>
      </c>
      <c r="E655" s="14">
        <v>8.1</v>
      </c>
      <c r="F655" s="14">
        <v>8</v>
      </c>
      <c r="G655" s="15">
        <v>7.5</v>
      </c>
      <c r="H655" s="15">
        <v>8.5</v>
      </c>
      <c r="I655" s="15">
        <v>8.5</v>
      </c>
      <c r="J655" s="15">
        <v>8</v>
      </c>
      <c r="K655" s="15">
        <v>6.5</v>
      </c>
      <c r="L655" s="15">
        <v>6</v>
      </c>
      <c r="M655" s="14">
        <v>7.5</v>
      </c>
      <c r="N655" s="14">
        <v>8</v>
      </c>
      <c r="O655" s="14">
        <v>7</v>
      </c>
      <c r="P655" s="14">
        <v>8</v>
      </c>
      <c r="Q655" s="14">
        <v>8.1999999999999993</v>
      </c>
      <c r="R655" s="14">
        <v>7.5</v>
      </c>
      <c r="S655" s="14">
        <v>7</v>
      </c>
      <c r="T655" s="14">
        <v>6</v>
      </c>
      <c r="U655" s="14">
        <v>8</v>
      </c>
      <c r="V655" s="14">
        <v>7.5</v>
      </c>
      <c r="W655" s="14"/>
      <c r="X655" s="14"/>
      <c r="Y655" s="15"/>
      <c r="Z655" s="14"/>
      <c r="AA655" s="14"/>
    </row>
    <row r="656" spans="1:27" x14ac:dyDescent="0.3">
      <c r="A656" s="13"/>
      <c r="B656" t="s">
        <v>24</v>
      </c>
      <c r="C656" s="14">
        <v>3.6</v>
      </c>
      <c r="D656" s="14">
        <v>3</v>
      </c>
      <c r="E656" s="14">
        <v>4.2</v>
      </c>
      <c r="F656" s="14">
        <v>3.5</v>
      </c>
      <c r="G656" s="15">
        <v>3.6</v>
      </c>
      <c r="H656" s="15">
        <v>3.3</v>
      </c>
      <c r="I656" s="15">
        <v>3.2</v>
      </c>
      <c r="J656" s="15">
        <v>3.6</v>
      </c>
      <c r="K656" s="15">
        <v>3.2</v>
      </c>
      <c r="L656" s="15">
        <v>3.2</v>
      </c>
      <c r="M656" s="14">
        <v>3.5</v>
      </c>
      <c r="N656" s="14">
        <v>3.3</v>
      </c>
      <c r="O656" s="14">
        <v>3.2</v>
      </c>
      <c r="P656" s="14">
        <v>3</v>
      </c>
      <c r="Q656" s="14">
        <v>3.2</v>
      </c>
      <c r="R656" s="14">
        <v>3.3</v>
      </c>
      <c r="S656" s="14">
        <v>3.1</v>
      </c>
      <c r="T656" s="14">
        <v>3.2</v>
      </c>
      <c r="U656" s="14">
        <v>3.4</v>
      </c>
      <c r="V656" s="14">
        <v>3.3</v>
      </c>
      <c r="W656" s="14"/>
      <c r="X656" s="14"/>
      <c r="Y656" s="15"/>
      <c r="Z656" s="14"/>
      <c r="AA656" s="14"/>
    </row>
    <row r="657" spans="1:27" x14ac:dyDescent="0.3">
      <c r="A657" s="13"/>
      <c r="B657" s="17" t="s">
        <v>25</v>
      </c>
      <c r="C657" s="18">
        <f t="shared" ref="C657:V657" si="513">3*4.178*C654*C655*C656/(C654+C655+C656)</f>
        <v>123.06109090909089</v>
      </c>
      <c r="D657" s="18">
        <f t="shared" si="513"/>
        <v>108.84789473684209</v>
      </c>
      <c r="E657" s="18">
        <f t="shared" si="513"/>
        <v>133.40097251396645</v>
      </c>
      <c r="F657" s="18">
        <f t="shared" si="513"/>
        <v>113.54329411764705</v>
      </c>
      <c r="G657" s="18">
        <f t="shared" si="513"/>
        <v>105.09875776397514</v>
      </c>
      <c r="H657" s="19">
        <f t="shared" si="513"/>
        <v>111.77357514450865</v>
      </c>
      <c r="I657" s="19">
        <f t="shared" si="513"/>
        <v>102.07329341317364</v>
      </c>
      <c r="J657" s="19">
        <f t="shared" si="513"/>
        <v>129.63341436464086</v>
      </c>
      <c r="K657" s="19">
        <f t="shared" si="513"/>
        <v>82.61847887323944</v>
      </c>
      <c r="L657" s="19">
        <f t="shared" si="513"/>
        <v>84.736901408450706</v>
      </c>
      <c r="M657" s="20">
        <f t="shared" si="513"/>
        <v>109.6725</v>
      </c>
      <c r="N657" s="20">
        <f t="shared" si="513"/>
        <v>101.50233128834354</v>
      </c>
      <c r="O657" s="20">
        <f t="shared" si="513"/>
        <v>79.087774647887329</v>
      </c>
      <c r="P657" s="20">
        <f t="shared" si="513"/>
        <v>100.27199999999999</v>
      </c>
      <c r="Q657" s="20">
        <f t="shared" si="513"/>
        <v>97.449528888888878</v>
      </c>
      <c r="R657" s="27">
        <f t="shared" si="513"/>
        <v>91.24014705882351</v>
      </c>
      <c r="S657" s="27">
        <f t="shared" si="513"/>
        <v>83.831856164383538</v>
      </c>
      <c r="T657" s="27">
        <f t="shared" si="513"/>
        <v>84.736901408450706</v>
      </c>
      <c r="U657" s="27">
        <f t="shared" si="513"/>
        <v>96.488150943396207</v>
      </c>
      <c r="V657" s="27">
        <f t="shared" si="513"/>
        <v>91.24014705882351</v>
      </c>
      <c r="W657" s="14"/>
      <c r="X657" s="14"/>
      <c r="Y657" s="14"/>
      <c r="Z657" s="14"/>
      <c r="AA657" s="14"/>
    </row>
    <row r="658" spans="1:27" x14ac:dyDescent="0.3">
      <c r="A658" s="13"/>
      <c r="B658" t="s">
        <v>26</v>
      </c>
      <c r="C658" s="9">
        <f>C657-C650</f>
        <v>38.576597292069636</v>
      </c>
      <c r="D658" s="9">
        <f t="shared" ref="D658:V658" si="514">D657-D650</f>
        <v>21.514217317487265</v>
      </c>
      <c r="E658" s="9">
        <f t="shared" si="514"/>
        <v>31.327679100792807</v>
      </c>
      <c r="F658" s="9">
        <f t="shared" si="514"/>
        <v>36.383634543178971</v>
      </c>
      <c r="G658" s="9">
        <f t="shared" si="514"/>
        <v>24.52304347826086</v>
      </c>
      <c r="H658" s="9">
        <f t="shared" si="514"/>
        <v>21.711389714045083</v>
      </c>
      <c r="I658" s="9">
        <f t="shared" si="514"/>
        <v>8.7362236763315337</v>
      </c>
      <c r="J658" s="9">
        <f t="shared" si="514"/>
        <v>37.059716300124748</v>
      </c>
      <c r="K658" s="9">
        <f t="shared" si="514"/>
        <v>0.69412142643093944</v>
      </c>
      <c r="L658" s="9">
        <f t="shared" si="514"/>
        <v>-3.6926296260320441</v>
      </c>
      <c r="M658" s="9">
        <f t="shared" si="514"/>
        <v>28.654857446808506</v>
      </c>
      <c r="N658" s="9">
        <f t="shared" si="514"/>
        <v>4.6486949247071863</v>
      </c>
      <c r="O658" s="9">
        <f t="shared" si="514"/>
        <v>2.9640134968081924</v>
      </c>
      <c r="P658" s="9">
        <f t="shared" si="514"/>
        <v>5.106444444444449</v>
      </c>
      <c r="Q658" s="9">
        <f t="shared" si="514"/>
        <v>3.7942035385704003</v>
      </c>
      <c r="R658" s="9">
        <f t="shared" si="514"/>
        <v>-3.7040890450725783</v>
      </c>
      <c r="S658" s="9">
        <f t="shared" si="514"/>
        <v>-2.2477992202318262</v>
      </c>
      <c r="T658" s="9">
        <f t="shared" si="514"/>
        <v>8.2127736386665333</v>
      </c>
      <c r="U658" s="9">
        <f t="shared" si="514"/>
        <v>15.200982943396212</v>
      </c>
      <c r="V658" s="9">
        <f t="shared" si="514"/>
        <v>-3.4156567873303345</v>
      </c>
    </row>
    <row r="659" spans="1:27" x14ac:dyDescent="0.3">
      <c r="A659" s="23"/>
      <c r="B659" s="24" t="s">
        <v>27</v>
      </c>
      <c r="C659" s="25">
        <f>AVERAGE(C657:G657)</f>
        <v>116.79040200830434</v>
      </c>
      <c r="D659" s="25"/>
      <c r="E659" s="25"/>
      <c r="F659" s="25"/>
      <c r="G659" s="25"/>
      <c r="H659" s="25">
        <f t="shared" ref="H659" si="515">AVERAGE(H657:L657)</f>
        <v>102.16713264080265</v>
      </c>
      <c r="I659" s="25"/>
      <c r="J659" s="25"/>
      <c r="K659" s="25"/>
      <c r="L659" s="25"/>
      <c r="M659" s="25">
        <f t="shared" ref="M659" si="516">AVERAGE(M657:Q657)</f>
        <v>97.596826965023951</v>
      </c>
      <c r="N659" s="25"/>
      <c r="O659" s="25"/>
      <c r="P659" s="25"/>
      <c r="Q659" s="25"/>
      <c r="R659" s="25">
        <f t="shared" ref="R659" si="517">AVERAGE(R657:V657)</f>
        <v>89.507440526775483</v>
      </c>
      <c r="S659" s="25"/>
      <c r="T659" s="25"/>
      <c r="U659" s="25"/>
      <c r="V659" s="25"/>
    </row>
    <row r="660" spans="1:27" x14ac:dyDescent="0.3">
      <c r="A660" s="10">
        <v>44025</v>
      </c>
      <c r="C660" s="11" t="s">
        <v>15</v>
      </c>
      <c r="D660" s="12" t="s">
        <v>16</v>
      </c>
      <c r="E660" s="11" t="s">
        <v>17</v>
      </c>
      <c r="F660" s="11" t="s">
        <v>18</v>
      </c>
      <c r="G660" s="12" t="s">
        <v>19</v>
      </c>
      <c r="H660" s="11" t="s">
        <v>15</v>
      </c>
      <c r="I660" s="12" t="s">
        <v>16</v>
      </c>
      <c r="J660" s="11" t="s">
        <v>17</v>
      </c>
      <c r="K660" s="11" t="s">
        <v>18</v>
      </c>
      <c r="L660" s="12" t="s">
        <v>19</v>
      </c>
      <c r="M660" s="11" t="s">
        <v>15</v>
      </c>
      <c r="N660" s="12" t="s">
        <v>16</v>
      </c>
      <c r="O660" s="11" t="s">
        <v>17</v>
      </c>
      <c r="P660" s="11" t="s">
        <v>18</v>
      </c>
      <c r="Q660" s="12" t="s">
        <v>19</v>
      </c>
      <c r="R660" s="11" t="s">
        <v>15</v>
      </c>
      <c r="S660" s="12" t="s">
        <v>16</v>
      </c>
      <c r="T660" s="11" t="s">
        <v>17</v>
      </c>
      <c r="U660" s="11" t="s">
        <v>18</v>
      </c>
      <c r="V660" s="12" t="s">
        <v>19</v>
      </c>
      <c r="W660" s="11"/>
      <c r="X660" s="12"/>
      <c r="Y660" s="11"/>
      <c r="Z660" s="11"/>
      <c r="AA660" s="12"/>
    </row>
    <row r="661" spans="1:27" x14ac:dyDescent="0.3">
      <c r="A661" s="13" t="s">
        <v>56</v>
      </c>
      <c r="B661" t="s">
        <v>21</v>
      </c>
      <c r="C661" s="14">
        <v>6.6</v>
      </c>
      <c r="D661" s="14">
        <v>6.2</v>
      </c>
      <c r="E661" s="14">
        <v>5.8</v>
      </c>
      <c r="F661" s="14">
        <v>6</v>
      </c>
      <c r="G661" s="15">
        <v>5.5</v>
      </c>
      <c r="H661" s="15">
        <v>5</v>
      </c>
      <c r="I661" s="15">
        <v>5</v>
      </c>
      <c r="J661" s="15">
        <v>6</v>
      </c>
      <c r="K661" s="15">
        <v>5.5</v>
      </c>
      <c r="L661" s="15">
        <v>5</v>
      </c>
      <c r="M661" s="14">
        <v>6.4</v>
      </c>
      <c r="N661" s="14">
        <v>5</v>
      </c>
      <c r="O661" s="14">
        <v>4</v>
      </c>
      <c r="P661" s="14">
        <v>5.5</v>
      </c>
      <c r="Q661" s="14">
        <v>5.2</v>
      </c>
      <c r="R661" s="14">
        <v>3.5</v>
      </c>
      <c r="S661" s="14">
        <v>4</v>
      </c>
      <c r="T661" s="14">
        <v>4.5</v>
      </c>
      <c r="U661" s="14">
        <v>4</v>
      </c>
      <c r="V661" s="14">
        <v>4</v>
      </c>
      <c r="W661" s="14"/>
      <c r="X661" s="14"/>
      <c r="Y661" s="15"/>
      <c r="Z661" s="14"/>
      <c r="AA661" s="14"/>
    </row>
    <row r="662" spans="1:27" x14ac:dyDescent="0.3">
      <c r="A662" s="28"/>
      <c r="B662" t="s">
        <v>23</v>
      </c>
      <c r="C662" s="14">
        <v>8.5</v>
      </c>
      <c r="D662" s="14">
        <v>13</v>
      </c>
      <c r="E662" s="14">
        <v>11</v>
      </c>
      <c r="F662" s="14">
        <v>9</v>
      </c>
      <c r="G662" s="15">
        <v>7.8</v>
      </c>
      <c r="H662" s="15">
        <v>8</v>
      </c>
      <c r="I662" s="15">
        <v>9</v>
      </c>
      <c r="J662" s="15">
        <v>10</v>
      </c>
      <c r="K662" s="15">
        <v>7.5</v>
      </c>
      <c r="L662" s="15">
        <v>5</v>
      </c>
      <c r="M662" s="14">
        <v>8.5</v>
      </c>
      <c r="N662" s="14">
        <v>8.5</v>
      </c>
      <c r="O662" s="14">
        <v>5.5</v>
      </c>
      <c r="P662" s="14">
        <v>7</v>
      </c>
      <c r="Q662" s="14">
        <v>6.5</v>
      </c>
      <c r="R662" s="14">
        <v>6</v>
      </c>
      <c r="S662" s="14">
        <v>5</v>
      </c>
      <c r="T662" s="14">
        <v>6</v>
      </c>
      <c r="U662" s="14">
        <v>7</v>
      </c>
      <c r="V662" s="14">
        <v>6.5</v>
      </c>
      <c r="W662" s="14"/>
      <c r="X662" s="14"/>
      <c r="Y662" s="15"/>
      <c r="Z662" s="14"/>
      <c r="AA662" s="14"/>
    </row>
    <row r="663" spans="1:27" x14ac:dyDescent="0.3">
      <c r="A663" s="13"/>
      <c r="B663" t="s">
        <v>24</v>
      </c>
      <c r="C663" s="14">
        <v>4</v>
      </c>
      <c r="D663" s="14">
        <v>3</v>
      </c>
      <c r="E663" s="14">
        <v>4.3</v>
      </c>
      <c r="F663" s="14">
        <v>4</v>
      </c>
      <c r="G663" s="15">
        <v>3.6</v>
      </c>
      <c r="H663" s="15">
        <v>3.1</v>
      </c>
      <c r="I663" s="15">
        <v>3.4</v>
      </c>
      <c r="J663" s="15">
        <v>3.7</v>
      </c>
      <c r="K663" s="15">
        <v>3.3</v>
      </c>
      <c r="L663" s="15">
        <v>3</v>
      </c>
      <c r="M663" s="14">
        <v>3.4</v>
      </c>
      <c r="N663" s="14">
        <v>3.4</v>
      </c>
      <c r="O663" s="14">
        <v>3</v>
      </c>
      <c r="P663" s="14">
        <v>3.2</v>
      </c>
      <c r="Q663" s="14">
        <v>3</v>
      </c>
      <c r="R663" s="14">
        <v>3.1</v>
      </c>
      <c r="S663" s="14">
        <v>2.9</v>
      </c>
      <c r="T663" s="14">
        <v>3.1</v>
      </c>
      <c r="U663" s="14">
        <v>3.2</v>
      </c>
      <c r="V663" s="14">
        <v>3</v>
      </c>
      <c r="W663" s="14"/>
      <c r="X663" s="14"/>
      <c r="Y663" s="15"/>
      <c r="Z663" s="14"/>
      <c r="AA663" s="14"/>
    </row>
    <row r="664" spans="1:27" x14ac:dyDescent="0.3">
      <c r="A664" s="13"/>
      <c r="B664" s="17" t="s">
        <v>25</v>
      </c>
      <c r="C664" s="18">
        <f t="shared" ref="C664:V664" si="518">3*4.178*C661*C662*C663/(C661+C662+C663)</f>
        <v>147.25809424083766</v>
      </c>
      <c r="D664" s="18">
        <f t="shared" si="518"/>
        <v>136.51897297297299</v>
      </c>
      <c r="E664" s="18">
        <f t="shared" si="518"/>
        <v>162.96576113744072</v>
      </c>
      <c r="F664" s="18">
        <f t="shared" si="518"/>
        <v>142.49178947368418</v>
      </c>
      <c r="G664" s="18">
        <f t="shared" si="518"/>
        <v>114.5414769230769</v>
      </c>
      <c r="H664" s="19">
        <f t="shared" si="518"/>
        <v>96.535155279503087</v>
      </c>
      <c r="I664" s="19">
        <f t="shared" si="518"/>
        <v>110.21275862068966</v>
      </c>
      <c r="J664" s="19">
        <f t="shared" si="518"/>
        <v>141.24609137055836</v>
      </c>
      <c r="K664" s="19">
        <f t="shared" si="518"/>
        <v>104.67427914110429</v>
      </c>
      <c r="L664" s="19">
        <f t="shared" si="518"/>
        <v>72.311538461538461</v>
      </c>
      <c r="M664" s="20">
        <f t="shared" si="518"/>
        <v>126.68243934426228</v>
      </c>
      <c r="N664" s="20">
        <f t="shared" si="518"/>
        <v>107.16940828402366</v>
      </c>
      <c r="O664" s="20">
        <f t="shared" si="518"/>
        <v>66.179519999999997</v>
      </c>
      <c r="P664" s="20">
        <f t="shared" si="518"/>
        <v>98.355974522292996</v>
      </c>
      <c r="Q664" s="20">
        <f t="shared" si="518"/>
        <v>86.459020408163269</v>
      </c>
      <c r="R664" s="27">
        <f t="shared" si="518"/>
        <v>64.759</v>
      </c>
      <c r="S664" s="27">
        <f t="shared" si="518"/>
        <v>61.090084033613429</v>
      </c>
      <c r="T664" s="27">
        <f t="shared" si="518"/>
        <v>77.139397058823519</v>
      </c>
      <c r="U664" s="27">
        <f t="shared" si="518"/>
        <v>79.087774647887329</v>
      </c>
      <c r="V664" s="27">
        <f t="shared" si="518"/>
        <v>72.418666666666653</v>
      </c>
      <c r="W664" s="14"/>
      <c r="X664" s="14"/>
      <c r="Y664" s="14"/>
      <c r="Z664" s="14"/>
      <c r="AA664" s="14"/>
    </row>
    <row r="665" spans="1:27" x14ac:dyDescent="0.3">
      <c r="A665" s="13"/>
      <c r="B665" t="s">
        <v>26</v>
      </c>
      <c r="C665" s="9">
        <f>C664-C657</f>
        <v>24.197003331746771</v>
      </c>
      <c r="D665" s="9">
        <f t="shared" ref="D665:V665" si="519">D664-D657</f>
        <v>27.671078236130896</v>
      </c>
      <c r="E665" s="9">
        <f t="shared" si="519"/>
        <v>29.564788623474271</v>
      </c>
      <c r="F665" s="9">
        <f t="shared" si="519"/>
        <v>28.948495356037128</v>
      </c>
      <c r="G665" s="9">
        <f t="shared" si="519"/>
        <v>9.4427191591017561</v>
      </c>
      <c r="H665" s="9">
        <f t="shared" si="519"/>
        <v>-15.238419865005568</v>
      </c>
      <c r="I665" s="9">
        <f t="shared" si="519"/>
        <v>8.139465207516011</v>
      </c>
      <c r="J665" s="9">
        <f t="shared" si="519"/>
        <v>11.612677005917504</v>
      </c>
      <c r="K665" s="9">
        <f t="shared" si="519"/>
        <v>22.055800267864853</v>
      </c>
      <c r="L665" s="9">
        <f t="shared" si="519"/>
        <v>-12.425362946912244</v>
      </c>
      <c r="M665" s="9">
        <f t="shared" si="519"/>
        <v>17.009939344262278</v>
      </c>
      <c r="N665" s="9">
        <f t="shared" si="519"/>
        <v>5.6670769956801195</v>
      </c>
      <c r="O665" s="9">
        <f t="shared" si="519"/>
        <v>-12.908254647887333</v>
      </c>
      <c r="P665" s="9">
        <f t="shared" si="519"/>
        <v>-1.9160254777069952</v>
      </c>
      <c r="Q665" s="9">
        <f t="shared" si="519"/>
        <v>-10.990508480725609</v>
      </c>
      <c r="R665" s="9">
        <f t="shared" si="519"/>
        <v>-26.48114705882351</v>
      </c>
      <c r="S665" s="9">
        <f t="shared" si="519"/>
        <v>-22.741772130770109</v>
      </c>
      <c r="T665" s="9">
        <f t="shared" si="519"/>
        <v>-7.5975043496271866</v>
      </c>
      <c r="U665" s="9">
        <f t="shared" si="519"/>
        <v>-17.400376295508877</v>
      </c>
      <c r="V665" s="9">
        <f t="shared" si="519"/>
        <v>-18.821480392156857</v>
      </c>
    </row>
    <row r="666" spans="1:27" x14ac:dyDescent="0.3">
      <c r="A666" s="23"/>
      <c r="B666" s="24" t="s">
        <v>27</v>
      </c>
      <c r="C666" s="25">
        <f>AVERAGE(C664:G664)</f>
        <v>140.75521894960247</v>
      </c>
      <c r="D666" s="25"/>
      <c r="E666" s="25"/>
      <c r="F666" s="25"/>
      <c r="G666" s="25"/>
      <c r="H666" s="25">
        <f t="shared" ref="H666" si="520">AVERAGE(H664:L664)</f>
        <v>104.99596457467878</v>
      </c>
      <c r="I666" s="25"/>
      <c r="J666" s="25"/>
      <c r="K666" s="25"/>
      <c r="L666" s="25"/>
      <c r="M666" s="25">
        <f t="shared" ref="M666" si="521">AVERAGE(M664:Q664)</f>
        <v>96.969272511748429</v>
      </c>
      <c r="N666" s="25"/>
      <c r="O666" s="25"/>
      <c r="P666" s="25"/>
      <c r="Q666" s="25"/>
      <c r="R666" s="25">
        <f t="shared" ref="R666" si="522">AVERAGE(R664:V664)</f>
        <v>70.898984481398173</v>
      </c>
      <c r="S666" s="25"/>
      <c r="T666" s="25"/>
      <c r="U666" s="25"/>
      <c r="V666" s="25"/>
    </row>
    <row r="667" spans="1:27" x14ac:dyDescent="0.3">
      <c r="A667" s="10">
        <v>44027</v>
      </c>
      <c r="C667" s="11" t="s">
        <v>15</v>
      </c>
      <c r="D667" s="12" t="s">
        <v>16</v>
      </c>
      <c r="E667" s="11" t="s">
        <v>17</v>
      </c>
      <c r="F667" s="11" t="s">
        <v>18</v>
      </c>
      <c r="G667" s="12" t="s">
        <v>19</v>
      </c>
      <c r="H667" s="11" t="s">
        <v>15</v>
      </c>
      <c r="I667" s="12" t="s">
        <v>16</v>
      </c>
      <c r="J667" s="11" t="s">
        <v>17</v>
      </c>
      <c r="K667" s="11" t="s">
        <v>18</v>
      </c>
      <c r="L667" s="12" t="s">
        <v>19</v>
      </c>
      <c r="M667" s="11" t="s">
        <v>15</v>
      </c>
      <c r="N667" s="12" t="s">
        <v>16</v>
      </c>
      <c r="O667" s="11" t="s">
        <v>17</v>
      </c>
      <c r="P667" s="11" t="s">
        <v>18</v>
      </c>
      <c r="Q667" s="12" t="s">
        <v>19</v>
      </c>
      <c r="R667" s="11" t="s">
        <v>15</v>
      </c>
      <c r="S667" s="12" t="s">
        <v>16</v>
      </c>
      <c r="T667" s="11" t="s">
        <v>17</v>
      </c>
      <c r="U667" s="11" t="s">
        <v>18</v>
      </c>
      <c r="V667" s="12" t="s">
        <v>19</v>
      </c>
      <c r="W667" s="11"/>
      <c r="X667" s="12"/>
      <c r="Y667" s="11"/>
      <c r="Z667" s="11"/>
      <c r="AA667" s="12"/>
    </row>
    <row r="668" spans="1:27" x14ac:dyDescent="0.3">
      <c r="A668" s="13" t="s">
        <v>57</v>
      </c>
      <c r="B668" t="s">
        <v>21</v>
      </c>
      <c r="C668" s="14">
        <v>6</v>
      </c>
      <c r="D668" s="14">
        <v>6.1</v>
      </c>
      <c r="E668" s="14">
        <v>6.2</v>
      </c>
      <c r="F668" s="14">
        <v>6.2</v>
      </c>
      <c r="G668" s="15">
        <v>6</v>
      </c>
      <c r="H668" s="15">
        <v>5.5</v>
      </c>
      <c r="I668" s="15">
        <v>6</v>
      </c>
      <c r="J668" s="15">
        <v>5</v>
      </c>
      <c r="K668" s="15">
        <v>6</v>
      </c>
      <c r="L668" s="15">
        <v>4</v>
      </c>
      <c r="M668" s="14">
        <v>5</v>
      </c>
      <c r="N668" s="14">
        <v>4.5</v>
      </c>
      <c r="O668" s="14">
        <v>3</v>
      </c>
      <c r="P668" s="14">
        <v>4</v>
      </c>
      <c r="Q668" s="14">
        <v>3.5</v>
      </c>
      <c r="R668" s="14">
        <v>3.5</v>
      </c>
      <c r="S668" s="14">
        <v>3.5</v>
      </c>
      <c r="T668" s="14">
        <v>4</v>
      </c>
      <c r="U668" s="14">
        <v>3.5</v>
      </c>
      <c r="V668" s="14">
        <v>3</v>
      </c>
      <c r="W668" s="14"/>
      <c r="X668" s="14"/>
      <c r="Y668" s="15"/>
      <c r="Z668" s="14"/>
      <c r="AA668" s="14"/>
    </row>
    <row r="669" spans="1:27" x14ac:dyDescent="0.3">
      <c r="A669" s="28"/>
      <c r="B669" t="s">
        <v>23</v>
      </c>
      <c r="C669" s="14">
        <v>10</v>
      </c>
      <c r="D669" s="14">
        <v>13</v>
      </c>
      <c r="E669" s="14">
        <v>10.8</v>
      </c>
      <c r="F669" s="14">
        <v>10</v>
      </c>
      <c r="G669" s="15">
        <v>8</v>
      </c>
      <c r="H669" s="15">
        <v>9.5</v>
      </c>
      <c r="I669" s="15">
        <v>11</v>
      </c>
      <c r="J669" s="15">
        <v>8</v>
      </c>
      <c r="K669" s="15">
        <v>8</v>
      </c>
      <c r="L669" s="15">
        <v>4</v>
      </c>
      <c r="M669" s="14">
        <v>7</v>
      </c>
      <c r="N669" s="14">
        <v>6.5</v>
      </c>
      <c r="O669" s="14">
        <v>4.5</v>
      </c>
      <c r="P669" s="14">
        <v>5.5</v>
      </c>
      <c r="Q669" s="14">
        <v>5.5</v>
      </c>
      <c r="R669" s="14">
        <v>4</v>
      </c>
      <c r="S669" s="14">
        <v>4.8</v>
      </c>
      <c r="T669" s="14">
        <v>5</v>
      </c>
      <c r="U669" s="14">
        <v>5.5</v>
      </c>
      <c r="V669" s="14">
        <v>4.5999999999999996</v>
      </c>
      <c r="W669" s="14"/>
      <c r="X669" s="14"/>
      <c r="Y669" s="15"/>
      <c r="Z669" s="14"/>
      <c r="AA669" s="14"/>
    </row>
    <row r="670" spans="1:27" x14ac:dyDescent="0.3">
      <c r="A670" s="13"/>
      <c r="B670" t="s">
        <v>24</v>
      </c>
      <c r="C670" s="14">
        <v>4.4000000000000004</v>
      </c>
      <c r="D670" s="14">
        <v>3.3</v>
      </c>
      <c r="E670" s="14">
        <v>5</v>
      </c>
      <c r="F670" s="14">
        <v>4.2</v>
      </c>
      <c r="G670" s="15">
        <v>4</v>
      </c>
      <c r="H670" s="15">
        <v>3.3</v>
      </c>
      <c r="I670" s="15">
        <v>4</v>
      </c>
      <c r="J670" s="15">
        <v>3.4</v>
      </c>
      <c r="K670" s="15">
        <v>3.5</v>
      </c>
      <c r="L670" s="15">
        <v>3</v>
      </c>
      <c r="M670" s="14">
        <v>3.2</v>
      </c>
      <c r="N670" s="14">
        <v>3</v>
      </c>
      <c r="O670" s="14">
        <v>2.6</v>
      </c>
      <c r="P670" s="14">
        <v>2.8</v>
      </c>
      <c r="Q670" s="14">
        <v>2.7</v>
      </c>
      <c r="R670" s="14">
        <v>2.6</v>
      </c>
      <c r="S670" s="14">
        <v>2</v>
      </c>
      <c r="T670" s="14">
        <v>2.2000000000000002</v>
      </c>
      <c r="U670" s="14">
        <v>2.7</v>
      </c>
      <c r="V670" s="14">
        <v>2.5</v>
      </c>
      <c r="W670" s="14"/>
      <c r="X670" s="14"/>
      <c r="Y670" s="15"/>
      <c r="Z670" s="14"/>
      <c r="AA670" s="14"/>
    </row>
    <row r="671" spans="1:27" x14ac:dyDescent="0.3">
      <c r="A671" s="13"/>
      <c r="B671" s="17" t="s">
        <v>25</v>
      </c>
      <c r="C671" s="18">
        <f t="shared" ref="C671:V671" si="523">3*4.178*C668*C669*C670/(C668+C669+C670)</f>
        <v>162.20470588235295</v>
      </c>
      <c r="D671" s="18">
        <f t="shared" si="523"/>
        <v>146.4295741071428</v>
      </c>
      <c r="E671" s="18">
        <f t="shared" si="523"/>
        <v>190.74469090909088</v>
      </c>
      <c r="F671" s="18">
        <f t="shared" si="523"/>
        <v>159.99282352941177</v>
      </c>
      <c r="G671" s="18">
        <f t="shared" si="523"/>
        <v>133.696</v>
      </c>
      <c r="H671" s="19">
        <f t="shared" si="523"/>
        <v>118.09699180327867</v>
      </c>
      <c r="I671" s="19">
        <f t="shared" si="523"/>
        <v>157.57028571428569</v>
      </c>
      <c r="J671" s="19">
        <f t="shared" si="523"/>
        <v>103.94048780487805</v>
      </c>
      <c r="K671" s="19">
        <f t="shared" si="523"/>
        <v>120.32639999999999</v>
      </c>
      <c r="L671" s="19">
        <f t="shared" si="523"/>
        <v>54.69381818181818</v>
      </c>
      <c r="M671" s="20">
        <f t="shared" si="523"/>
        <v>92.355789473684212</v>
      </c>
      <c r="N671" s="20">
        <f t="shared" si="523"/>
        <v>78.561321428571418</v>
      </c>
      <c r="O671" s="20">
        <f t="shared" si="523"/>
        <v>43.558752475247523</v>
      </c>
      <c r="P671" s="20">
        <f t="shared" si="523"/>
        <v>62.77190243902438</v>
      </c>
      <c r="Q671" s="20">
        <f t="shared" si="523"/>
        <v>55.679884615384623</v>
      </c>
      <c r="R671" s="27">
        <f t="shared" si="523"/>
        <v>45.1720396039604</v>
      </c>
      <c r="S671" s="27">
        <f t="shared" si="523"/>
        <v>40.887611650485432</v>
      </c>
      <c r="T671" s="27">
        <f t="shared" si="523"/>
        <v>49.24071428571429</v>
      </c>
      <c r="U671" s="27">
        <f t="shared" si="523"/>
        <v>55.679884615384623</v>
      </c>
      <c r="V671" s="27">
        <f t="shared" si="523"/>
        <v>42.814158415841582</v>
      </c>
      <c r="W671" s="14"/>
      <c r="X671" s="14"/>
      <c r="Y671" s="14"/>
      <c r="Z671" s="14"/>
      <c r="AA671" s="14"/>
    </row>
    <row r="672" spans="1:27" x14ac:dyDescent="0.3">
      <c r="A672" s="13"/>
      <c r="B672" t="s">
        <v>26</v>
      </c>
      <c r="C672" s="9">
        <f>C671-C664</f>
        <v>14.94661164151529</v>
      </c>
      <c r="D672" s="9">
        <f t="shared" ref="D672:V672" si="524">D671-D664</f>
        <v>9.9106011341698093</v>
      </c>
      <c r="E672" s="9">
        <f t="shared" si="524"/>
        <v>27.778929771650155</v>
      </c>
      <c r="F672" s="9">
        <f t="shared" si="524"/>
        <v>17.501034055727587</v>
      </c>
      <c r="G672" s="9">
        <f t="shared" si="524"/>
        <v>19.154523076923098</v>
      </c>
      <c r="H672" s="9">
        <f t="shared" si="524"/>
        <v>21.561836523775582</v>
      </c>
      <c r="I672" s="9">
        <f t="shared" si="524"/>
        <v>47.357527093596033</v>
      </c>
      <c r="J672" s="9">
        <f t="shared" si="524"/>
        <v>-37.305603565680315</v>
      </c>
      <c r="K672" s="9">
        <f t="shared" si="524"/>
        <v>15.652120858895699</v>
      </c>
      <c r="L672" s="9">
        <f t="shared" si="524"/>
        <v>-17.617720279720281</v>
      </c>
      <c r="M672" s="9">
        <f t="shared" si="524"/>
        <v>-34.326649870578066</v>
      </c>
      <c r="N672" s="9">
        <f t="shared" si="524"/>
        <v>-28.608086855452243</v>
      </c>
      <c r="O672" s="9">
        <f t="shared" si="524"/>
        <v>-22.620767524752473</v>
      </c>
      <c r="P672" s="9">
        <f t="shared" si="524"/>
        <v>-35.584072083268616</v>
      </c>
      <c r="Q672" s="9">
        <f t="shared" si="524"/>
        <v>-30.779135792778646</v>
      </c>
      <c r="R672" s="9">
        <f t="shared" si="524"/>
        <v>-19.586960396039601</v>
      </c>
      <c r="S672" s="9">
        <f t="shared" si="524"/>
        <v>-20.202472383127997</v>
      </c>
      <c r="T672" s="9">
        <f t="shared" si="524"/>
        <v>-27.898682773109229</v>
      </c>
      <c r="U672" s="9">
        <f t="shared" si="524"/>
        <v>-23.407890032502706</v>
      </c>
      <c r="V672" s="9">
        <f t="shared" si="524"/>
        <v>-29.60450825082507</v>
      </c>
    </row>
    <row r="673" spans="1:27" x14ac:dyDescent="0.3">
      <c r="A673" s="23"/>
      <c r="B673" s="24" t="s">
        <v>27</v>
      </c>
      <c r="C673" s="25">
        <f>AVERAGE(C671:G671)</f>
        <v>158.6135588855997</v>
      </c>
      <c r="D673" s="25"/>
      <c r="E673" s="25"/>
      <c r="F673" s="25"/>
      <c r="G673" s="25"/>
      <c r="H673" s="25">
        <f t="shared" ref="H673" si="525">AVERAGE(H671:L671)</f>
        <v>110.92559670085211</v>
      </c>
      <c r="I673" s="25"/>
      <c r="J673" s="25"/>
      <c r="K673" s="25"/>
      <c r="L673" s="25"/>
      <c r="M673" s="25">
        <f t="shared" ref="M673" si="526">AVERAGE(M671:Q671)</f>
        <v>66.585530086382434</v>
      </c>
      <c r="N673" s="25"/>
      <c r="O673" s="25"/>
      <c r="P673" s="25"/>
      <c r="Q673" s="25"/>
      <c r="R673" s="25">
        <f t="shared" ref="R673" si="527">AVERAGE(R671:V671)</f>
        <v>46.758881714277265</v>
      </c>
      <c r="S673" s="25"/>
      <c r="T673" s="25"/>
      <c r="U673" s="25"/>
      <c r="V673" s="25"/>
    </row>
    <row r="674" spans="1:27" x14ac:dyDescent="0.3">
      <c r="A674" s="10">
        <v>44029</v>
      </c>
      <c r="C674" s="11" t="s">
        <v>15</v>
      </c>
      <c r="D674" s="12" t="s">
        <v>16</v>
      </c>
      <c r="E674" s="11" t="s">
        <v>17</v>
      </c>
      <c r="F674" s="11" t="s">
        <v>18</v>
      </c>
      <c r="G674" s="12" t="s">
        <v>19</v>
      </c>
      <c r="H674" s="11" t="s">
        <v>15</v>
      </c>
      <c r="I674" s="12" t="s">
        <v>16</v>
      </c>
      <c r="J674" s="11" t="s">
        <v>17</v>
      </c>
      <c r="K674" s="11" t="s">
        <v>18</v>
      </c>
      <c r="L674" s="12" t="s">
        <v>19</v>
      </c>
      <c r="M674" s="11" t="s">
        <v>15</v>
      </c>
      <c r="N674" s="12" t="s">
        <v>16</v>
      </c>
      <c r="O674" s="11" t="s">
        <v>17</v>
      </c>
      <c r="P674" s="11" t="s">
        <v>18</v>
      </c>
      <c r="Q674" s="12" t="s">
        <v>19</v>
      </c>
      <c r="R674" s="11" t="s">
        <v>15</v>
      </c>
      <c r="S674" s="12" t="s">
        <v>16</v>
      </c>
      <c r="T674" s="11" t="s">
        <v>17</v>
      </c>
      <c r="U674" s="11" t="s">
        <v>18</v>
      </c>
      <c r="V674" s="12" t="s">
        <v>19</v>
      </c>
      <c r="W674" s="11"/>
      <c r="X674" s="12"/>
      <c r="Y674" s="11"/>
      <c r="Z674" s="11"/>
      <c r="AA674" s="12"/>
    </row>
    <row r="675" spans="1:27" x14ac:dyDescent="0.3">
      <c r="A675" s="13" t="s">
        <v>34</v>
      </c>
      <c r="B675" t="s">
        <v>21</v>
      </c>
      <c r="C675" s="14">
        <v>6.5</v>
      </c>
      <c r="D675" s="14">
        <v>6.5</v>
      </c>
      <c r="E675" s="14">
        <v>7.5</v>
      </c>
      <c r="F675" s="14">
        <v>7</v>
      </c>
      <c r="G675" s="15">
        <v>7</v>
      </c>
      <c r="H675" s="15">
        <v>6</v>
      </c>
      <c r="I675" s="15">
        <v>6.6</v>
      </c>
      <c r="J675" s="15">
        <v>4</v>
      </c>
      <c r="K675" s="15">
        <v>7</v>
      </c>
      <c r="L675" s="15">
        <v>3</v>
      </c>
      <c r="M675" s="14">
        <v>3</v>
      </c>
      <c r="N675" s="14">
        <v>4</v>
      </c>
      <c r="O675" s="14">
        <v>3</v>
      </c>
      <c r="P675" s="14">
        <v>3</v>
      </c>
      <c r="Q675" s="14">
        <v>0</v>
      </c>
      <c r="R675" s="14">
        <v>0</v>
      </c>
      <c r="S675" s="14">
        <v>0</v>
      </c>
      <c r="T675" s="14">
        <v>3</v>
      </c>
      <c r="U675" s="14">
        <v>3</v>
      </c>
      <c r="V675" s="14">
        <v>3</v>
      </c>
      <c r="W675" s="14"/>
      <c r="X675" s="14"/>
      <c r="Y675" s="15"/>
      <c r="Z675" s="14"/>
      <c r="AA675" s="14"/>
    </row>
    <row r="676" spans="1:27" x14ac:dyDescent="0.3">
      <c r="A676" s="28"/>
      <c r="B676" t="s">
        <v>23</v>
      </c>
      <c r="C676" s="14">
        <v>10</v>
      </c>
      <c r="D676" s="14">
        <v>14.5</v>
      </c>
      <c r="E676" s="14">
        <v>11.5</v>
      </c>
      <c r="F676" s="14">
        <v>10</v>
      </c>
      <c r="G676" s="15">
        <v>8</v>
      </c>
      <c r="H676" s="15">
        <v>10</v>
      </c>
      <c r="I676" s="15">
        <v>12</v>
      </c>
      <c r="J676" s="15">
        <v>6</v>
      </c>
      <c r="K676" s="15">
        <v>9.8000000000000007</v>
      </c>
      <c r="L676" s="15">
        <v>4</v>
      </c>
      <c r="M676" s="14">
        <v>4.5999999999999996</v>
      </c>
      <c r="N676" s="14">
        <v>5</v>
      </c>
      <c r="O676" s="14">
        <v>4</v>
      </c>
      <c r="P676" s="14">
        <v>4</v>
      </c>
      <c r="Q676" s="14">
        <v>0</v>
      </c>
      <c r="R676" s="14">
        <v>0</v>
      </c>
      <c r="S676" s="14">
        <v>0</v>
      </c>
      <c r="T676" s="14">
        <v>4</v>
      </c>
      <c r="U676" s="14">
        <v>5</v>
      </c>
      <c r="V676" s="14">
        <v>4</v>
      </c>
      <c r="W676" s="14"/>
      <c r="X676" s="14"/>
      <c r="Y676" s="15"/>
      <c r="Z676" s="14"/>
      <c r="AA676" s="14"/>
    </row>
    <row r="677" spans="1:27" x14ac:dyDescent="0.3">
      <c r="A677" s="13"/>
      <c r="B677" t="s">
        <v>24</v>
      </c>
      <c r="C677" s="14">
        <v>5.5</v>
      </c>
      <c r="D677" s="14">
        <v>3.6</v>
      </c>
      <c r="E677" s="14">
        <v>5.5</v>
      </c>
      <c r="F677" s="14">
        <v>4</v>
      </c>
      <c r="G677" s="15">
        <v>5</v>
      </c>
      <c r="H677" s="15">
        <v>4</v>
      </c>
      <c r="I677" s="15">
        <v>4</v>
      </c>
      <c r="J677" s="15">
        <v>3</v>
      </c>
      <c r="K677" s="15">
        <v>4.8</v>
      </c>
      <c r="L677" s="15">
        <v>2.2000000000000002</v>
      </c>
      <c r="M677" s="14">
        <v>2.7</v>
      </c>
      <c r="N677" s="14">
        <v>2.7</v>
      </c>
      <c r="O677" s="14">
        <v>2.2999999999999998</v>
      </c>
      <c r="P677" s="14">
        <v>2.2000000000000002</v>
      </c>
      <c r="Q677" s="14">
        <v>0</v>
      </c>
      <c r="R677" s="14">
        <v>0</v>
      </c>
      <c r="S677" s="14">
        <v>0</v>
      </c>
      <c r="T677" s="14">
        <v>2</v>
      </c>
      <c r="U677" s="14">
        <v>2</v>
      </c>
      <c r="V677" s="14">
        <v>2</v>
      </c>
      <c r="W677" s="14"/>
      <c r="X677" s="14"/>
      <c r="Y677" s="15"/>
      <c r="Z677" s="14"/>
      <c r="AA677" s="14"/>
    </row>
    <row r="678" spans="1:27" x14ac:dyDescent="0.3">
      <c r="A678" s="13"/>
      <c r="B678" s="17" t="s">
        <v>25</v>
      </c>
      <c r="C678" s="18">
        <f t="shared" ref="C678:V678" si="528">3*4.178*C675*C676*C677/(C675+C676+C677)</f>
        <v>203.67749999999998</v>
      </c>
      <c r="D678" s="18">
        <f t="shared" si="528"/>
        <v>172.87748780487803</v>
      </c>
      <c r="E678" s="18">
        <f t="shared" si="528"/>
        <v>242.6863775510204</v>
      </c>
      <c r="F678" s="18">
        <f t="shared" si="528"/>
        <v>167.12</v>
      </c>
      <c r="G678" s="18">
        <f t="shared" si="528"/>
        <v>175.476</v>
      </c>
      <c r="H678" s="19">
        <f t="shared" si="528"/>
        <v>150.40799999999999</v>
      </c>
      <c r="I678" s="19">
        <f t="shared" si="528"/>
        <v>175.69784070796456</v>
      </c>
      <c r="J678" s="19">
        <f t="shared" si="528"/>
        <v>69.419076923076915</v>
      </c>
      <c r="K678" s="19">
        <f t="shared" si="528"/>
        <v>191.07386666666667</v>
      </c>
      <c r="L678" s="19">
        <f t="shared" si="528"/>
        <v>35.967130434782611</v>
      </c>
      <c r="M678" s="20">
        <f t="shared" si="528"/>
        <v>45.341440776699024</v>
      </c>
      <c r="N678" s="20">
        <f t="shared" si="528"/>
        <v>57.849230769230772</v>
      </c>
      <c r="O678" s="20">
        <f t="shared" si="528"/>
        <v>37.197677419354832</v>
      </c>
      <c r="P678" s="20">
        <f t="shared" si="528"/>
        <v>35.967130434782611</v>
      </c>
      <c r="Q678" s="20">
        <v>0</v>
      </c>
      <c r="R678" s="27">
        <v>0</v>
      </c>
      <c r="S678" s="27">
        <v>0</v>
      </c>
      <c r="T678" s="27">
        <f t="shared" si="528"/>
        <v>33.423999999999999</v>
      </c>
      <c r="U678" s="27">
        <f t="shared" si="528"/>
        <v>37.601999999999997</v>
      </c>
      <c r="V678" s="27">
        <f t="shared" si="528"/>
        <v>33.423999999999999</v>
      </c>
      <c r="W678" s="14"/>
      <c r="X678" s="14"/>
      <c r="Y678" s="14"/>
      <c r="Z678" s="14"/>
      <c r="AA678" s="14"/>
    </row>
    <row r="679" spans="1:27" x14ac:dyDescent="0.3">
      <c r="A679" s="13"/>
      <c r="B679" t="s">
        <v>26</v>
      </c>
      <c r="C679" s="9">
        <f>C678-C671</f>
        <v>41.472794117647027</v>
      </c>
      <c r="D679" s="9">
        <f t="shared" ref="D679:V679" si="529">D678-D671</f>
        <v>26.447913697735231</v>
      </c>
      <c r="E679" s="9">
        <f t="shared" si="529"/>
        <v>51.941686641929522</v>
      </c>
      <c r="F679" s="9">
        <f t="shared" si="529"/>
        <v>7.127176470588239</v>
      </c>
      <c r="G679" s="9">
        <f t="shared" si="529"/>
        <v>41.78</v>
      </c>
      <c r="H679" s="9">
        <f t="shared" si="529"/>
        <v>32.311008196721318</v>
      </c>
      <c r="I679" s="9">
        <f t="shared" si="529"/>
        <v>18.127554993678871</v>
      </c>
      <c r="J679" s="9">
        <f t="shared" si="529"/>
        <v>-34.521410881801131</v>
      </c>
      <c r="K679" s="9">
        <f t="shared" si="529"/>
        <v>70.747466666666682</v>
      </c>
      <c r="L679" s="9">
        <f t="shared" si="529"/>
        <v>-18.726687747035569</v>
      </c>
      <c r="M679" s="9">
        <f t="shared" si="529"/>
        <v>-47.014348696985188</v>
      </c>
      <c r="N679" s="9">
        <f t="shared" si="529"/>
        <v>-20.712090659340646</v>
      </c>
      <c r="O679" s="9">
        <f t="shared" si="529"/>
        <v>-6.361075055892691</v>
      </c>
      <c r="P679" s="9">
        <f t="shared" si="529"/>
        <v>-26.804772004241769</v>
      </c>
      <c r="Q679" s="9">
        <f t="shared" si="529"/>
        <v>-55.679884615384623</v>
      </c>
      <c r="R679" s="9">
        <f t="shared" si="529"/>
        <v>-45.1720396039604</v>
      </c>
      <c r="S679" s="9">
        <f t="shared" si="529"/>
        <v>-40.887611650485432</v>
      </c>
      <c r="T679" s="9">
        <f t="shared" si="529"/>
        <v>-15.816714285714291</v>
      </c>
      <c r="U679" s="9">
        <f t="shared" si="529"/>
        <v>-18.077884615384626</v>
      </c>
      <c r="V679" s="9">
        <f t="shared" si="529"/>
        <v>-9.390158415841583</v>
      </c>
    </row>
    <row r="680" spans="1:27" x14ac:dyDescent="0.3">
      <c r="A680" s="23"/>
      <c r="B680" s="24" t="s">
        <v>27</v>
      </c>
      <c r="C680" s="25">
        <f>AVERAGE(C678:G678)</f>
        <v>192.36747307117969</v>
      </c>
      <c r="D680" s="25"/>
      <c r="E680" s="25"/>
      <c r="F680" s="25"/>
      <c r="G680" s="25"/>
      <c r="H680" s="25">
        <f t="shared" ref="H680" si="530">AVERAGE(H678:L678)</f>
        <v>124.51318294649813</v>
      </c>
      <c r="I680" s="25"/>
      <c r="J680" s="25"/>
      <c r="K680" s="25"/>
      <c r="L680" s="25"/>
      <c r="M680" s="25">
        <f t="shared" ref="M680" si="531">AVERAGE(M678:Q678)</f>
        <v>35.271095880013448</v>
      </c>
      <c r="N680" s="25"/>
      <c r="O680" s="25"/>
      <c r="P680" s="25"/>
      <c r="Q680" s="25"/>
      <c r="R680" s="25">
        <f t="shared" ref="R680" si="532">AVERAGE(R678:V678)</f>
        <v>20.889999999999997</v>
      </c>
      <c r="S680" s="25"/>
      <c r="T680" s="25"/>
      <c r="U680" s="25"/>
      <c r="V680" s="25"/>
    </row>
    <row r="681" spans="1:27" x14ac:dyDescent="0.3">
      <c r="A681" s="10">
        <v>44032</v>
      </c>
      <c r="C681" s="11" t="s">
        <v>15</v>
      </c>
      <c r="D681" s="12" t="s">
        <v>16</v>
      </c>
      <c r="E681" s="11" t="s">
        <v>17</v>
      </c>
      <c r="F681" s="11" t="s">
        <v>18</v>
      </c>
      <c r="G681" s="12" t="s">
        <v>19</v>
      </c>
      <c r="H681" s="11" t="s">
        <v>15</v>
      </c>
      <c r="I681" s="12" t="s">
        <v>16</v>
      </c>
      <c r="J681" s="11" t="s">
        <v>17</v>
      </c>
      <c r="K681" s="11" t="s">
        <v>18</v>
      </c>
      <c r="L681" s="12" t="s">
        <v>19</v>
      </c>
      <c r="M681" s="11" t="s">
        <v>15</v>
      </c>
      <c r="N681" s="12" t="s">
        <v>16</v>
      </c>
      <c r="O681" s="11" t="s">
        <v>17</v>
      </c>
      <c r="P681" s="11" t="s">
        <v>18</v>
      </c>
      <c r="Q681" s="12" t="s">
        <v>19</v>
      </c>
      <c r="R681" s="11" t="s">
        <v>15</v>
      </c>
      <c r="S681" s="12" t="s">
        <v>16</v>
      </c>
      <c r="T681" s="11" t="s">
        <v>17</v>
      </c>
      <c r="U681" s="11" t="s">
        <v>18</v>
      </c>
      <c r="V681" s="12" t="s">
        <v>19</v>
      </c>
      <c r="W681" s="11"/>
      <c r="X681" s="12"/>
      <c r="Y681" s="11"/>
      <c r="Z681" s="11"/>
      <c r="AA681" s="12"/>
    </row>
    <row r="682" spans="1:27" x14ac:dyDescent="0.3">
      <c r="A682" s="13" t="s">
        <v>35</v>
      </c>
      <c r="B682" t="s">
        <v>21</v>
      </c>
      <c r="C682" s="14">
        <v>8</v>
      </c>
      <c r="D682" s="14">
        <v>7.3</v>
      </c>
      <c r="E682" s="14">
        <v>9</v>
      </c>
      <c r="F682" s="14">
        <v>8</v>
      </c>
      <c r="G682" s="15">
        <v>8</v>
      </c>
      <c r="H682" s="15">
        <v>7</v>
      </c>
      <c r="I682" s="15">
        <v>8</v>
      </c>
      <c r="J682" s="15">
        <v>3.5</v>
      </c>
      <c r="K682" s="15">
        <v>8</v>
      </c>
      <c r="L682" s="15">
        <v>3</v>
      </c>
      <c r="M682" s="14">
        <v>3</v>
      </c>
      <c r="N682" s="14">
        <v>3</v>
      </c>
      <c r="O682" s="14">
        <v>0</v>
      </c>
      <c r="P682" s="14">
        <v>0</v>
      </c>
      <c r="Q682" s="14">
        <v>0</v>
      </c>
      <c r="R682" s="14">
        <v>0</v>
      </c>
      <c r="S682" s="14">
        <v>0</v>
      </c>
      <c r="T682" s="14">
        <v>0</v>
      </c>
      <c r="U682" s="14">
        <v>0</v>
      </c>
      <c r="V682" s="14">
        <v>0</v>
      </c>
      <c r="W682" s="14"/>
      <c r="X682" s="14"/>
      <c r="Y682" s="15"/>
      <c r="Z682" s="14"/>
      <c r="AA682" s="14"/>
    </row>
    <row r="683" spans="1:27" x14ac:dyDescent="0.3">
      <c r="A683" s="28"/>
      <c r="B683" t="s">
        <v>23</v>
      </c>
      <c r="C683" s="14">
        <v>12</v>
      </c>
      <c r="D683" s="14">
        <v>16</v>
      </c>
      <c r="E683" s="14">
        <v>13</v>
      </c>
      <c r="F683" s="14">
        <v>12</v>
      </c>
      <c r="G683" s="15">
        <v>10</v>
      </c>
      <c r="H683" s="15">
        <v>11</v>
      </c>
      <c r="I683" s="15">
        <v>14</v>
      </c>
      <c r="J683" s="15">
        <v>5</v>
      </c>
      <c r="K683" s="15">
        <v>12</v>
      </c>
      <c r="L683" s="15">
        <v>3</v>
      </c>
      <c r="M683" s="14">
        <v>3</v>
      </c>
      <c r="N683" s="14">
        <v>4</v>
      </c>
      <c r="O683" s="14">
        <v>0</v>
      </c>
      <c r="P683" s="14">
        <v>0</v>
      </c>
      <c r="Q683" s="14">
        <v>0</v>
      </c>
      <c r="R683" s="14">
        <v>0</v>
      </c>
      <c r="S683" s="14">
        <v>0</v>
      </c>
      <c r="T683" s="14">
        <v>0</v>
      </c>
      <c r="U683" s="14">
        <v>0</v>
      </c>
      <c r="V683" s="14">
        <v>0</v>
      </c>
      <c r="W683" s="14"/>
      <c r="X683" s="14"/>
      <c r="Y683" s="15"/>
      <c r="Z683" s="14"/>
      <c r="AA683" s="14"/>
    </row>
    <row r="684" spans="1:27" x14ac:dyDescent="0.3">
      <c r="A684" s="13"/>
      <c r="B684" t="s">
        <v>24</v>
      </c>
      <c r="C684" s="14">
        <v>6</v>
      </c>
      <c r="D684" s="14">
        <v>4</v>
      </c>
      <c r="E684" s="14">
        <v>6</v>
      </c>
      <c r="F684" s="14">
        <v>5</v>
      </c>
      <c r="G684" s="15">
        <v>6</v>
      </c>
      <c r="H684" s="15">
        <v>5</v>
      </c>
      <c r="I684" s="15">
        <v>4.5</v>
      </c>
      <c r="J684" s="15">
        <v>2.8</v>
      </c>
      <c r="K684" s="15">
        <v>6</v>
      </c>
      <c r="L684" s="15">
        <v>1.8</v>
      </c>
      <c r="M684" s="14">
        <v>2.7</v>
      </c>
      <c r="N684" s="14">
        <v>2</v>
      </c>
      <c r="O684" s="14">
        <v>0</v>
      </c>
      <c r="P684" s="14">
        <v>0</v>
      </c>
      <c r="Q684" s="14">
        <v>0</v>
      </c>
      <c r="R684" s="14">
        <v>0</v>
      </c>
      <c r="S684" s="14">
        <v>0</v>
      </c>
      <c r="T684" s="14">
        <v>0</v>
      </c>
      <c r="U684" s="14">
        <v>0</v>
      </c>
      <c r="V684" s="14">
        <v>0</v>
      </c>
      <c r="W684" s="14"/>
      <c r="X684" s="14"/>
      <c r="Y684" s="15"/>
      <c r="Z684" s="14"/>
      <c r="AA684" s="14"/>
    </row>
    <row r="685" spans="1:27" x14ac:dyDescent="0.3">
      <c r="A685" s="13"/>
      <c r="B685" s="17" t="s">
        <v>25</v>
      </c>
      <c r="C685" s="18">
        <f t="shared" ref="C685:N685" si="533">3*4.178*C682*C683*C684/(C682+C683+C684)</f>
        <v>277.67630769230766</v>
      </c>
      <c r="D685" s="18">
        <f t="shared" si="533"/>
        <v>214.50127472527467</v>
      </c>
      <c r="E685" s="18">
        <f t="shared" si="533"/>
        <v>314.24528571428567</v>
      </c>
      <c r="F685" s="18">
        <f t="shared" si="533"/>
        <v>240.65279999999998</v>
      </c>
      <c r="G685" s="18">
        <f t="shared" si="533"/>
        <v>250.67999999999998</v>
      </c>
      <c r="H685" s="19">
        <f t="shared" si="533"/>
        <v>209.80826086956523</v>
      </c>
      <c r="I685" s="19">
        <f t="shared" si="533"/>
        <v>238.38249056603775</v>
      </c>
      <c r="J685" s="19">
        <f t="shared" si="533"/>
        <v>54.350973451327427</v>
      </c>
      <c r="K685" s="19">
        <f t="shared" si="533"/>
        <v>277.67630769230766</v>
      </c>
      <c r="L685" s="19">
        <f t="shared" si="533"/>
        <v>26.032153846153843</v>
      </c>
      <c r="M685" s="20">
        <f t="shared" si="533"/>
        <v>35.008758620689655</v>
      </c>
      <c r="N685" s="20">
        <f t="shared" si="533"/>
        <v>33.423999999999999</v>
      </c>
      <c r="O685" s="20">
        <v>0</v>
      </c>
      <c r="P685" s="20">
        <v>0</v>
      </c>
      <c r="Q685" s="20">
        <v>0</v>
      </c>
      <c r="R685" s="27">
        <v>0</v>
      </c>
      <c r="S685" s="27">
        <v>0</v>
      </c>
      <c r="T685" s="27">
        <v>0</v>
      </c>
      <c r="U685" s="27">
        <v>0</v>
      </c>
      <c r="V685" s="27">
        <v>0</v>
      </c>
      <c r="W685" s="14"/>
      <c r="X685" s="14"/>
      <c r="Y685" s="14"/>
      <c r="Z685" s="14"/>
      <c r="AA685" s="14"/>
    </row>
    <row r="686" spans="1:27" x14ac:dyDescent="0.3">
      <c r="A686" s="13"/>
      <c r="B686" t="s">
        <v>26</v>
      </c>
      <c r="C686" s="9">
        <f>C685-C678</f>
        <v>73.998807692307679</v>
      </c>
      <c r="D686" s="9">
        <f t="shared" ref="D686:V686" si="534">D685-D678</f>
        <v>41.62378692039664</v>
      </c>
      <c r="E686" s="9">
        <f t="shared" si="534"/>
        <v>71.558908163265272</v>
      </c>
      <c r="F686" s="9">
        <f t="shared" si="534"/>
        <v>73.53279999999998</v>
      </c>
      <c r="G686" s="9">
        <f t="shared" si="534"/>
        <v>75.203999999999979</v>
      </c>
      <c r="H686" s="9">
        <f t="shared" si="534"/>
        <v>59.400260869565244</v>
      </c>
      <c r="I686" s="9">
        <f t="shared" si="534"/>
        <v>62.684649858073186</v>
      </c>
      <c r="J686" s="9">
        <f t="shared" si="534"/>
        <v>-15.068103471749488</v>
      </c>
      <c r="K686" s="9">
        <f t="shared" si="534"/>
        <v>86.602441025640985</v>
      </c>
      <c r="L686" s="9">
        <f t="shared" si="534"/>
        <v>-9.9349765886287678</v>
      </c>
      <c r="M686" s="9">
        <f t="shared" si="534"/>
        <v>-10.332682156009369</v>
      </c>
      <c r="N686" s="9">
        <f t="shared" si="534"/>
        <v>-24.425230769230772</v>
      </c>
      <c r="O686" s="9">
        <f t="shared" si="534"/>
        <v>-37.197677419354832</v>
      </c>
      <c r="P686" s="9">
        <f t="shared" si="534"/>
        <v>-35.967130434782611</v>
      </c>
      <c r="Q686" s="9">
        <f t="shared" si="534"/>
        <v>0</v>
      </c>
      <c r="R686" s="9">
        <f t="shared" si="534"/>
        <v>0</v>
      </c>
      <c r="S686" s="9">
        <f t="shared" si="534"/>
        <v>0</v>
      </c>
      <c r="T686" s="9">
        <f t="shared" si="534"/>
        <v>-33.423999999999999</v>
      </c>
      <c r="U686" s="9">
        <f t="shared" si="534"/>
        <v>-37.601999999999997</v>
      </c>
      <c r="V686" s="9">
        <f t="shared" si="534"/>
        <v>-33.423999999999999</v>
      </c>
    </row>
    <row r="687" spans="1:27" x14ac:dyDescent="0.3">
      <c r="A687" s="23"/>
      <c r="B687" s="24" t="s">
        <v>27</v>
      </c>
      <c r="C687" s="25">
        <f>AVERAGE(C685:G685)</f>
        <v>259.5511336263736</v>
      </c>
      <c r="D687" s="25"/>
      <c r="E687" s="25"/>
      <c r="F687" s="25"/>
      <c r="G687" s="25"/>
      <c r="H687" s="25">
        <f t="shared" ref="H687" si="535">AVERAGE(H685:L685)</f>
        <v>161.25003728507838</v>
      </c>
      <c r="I687" s="25"/>
      <c r="J687" s="25"/>
      <c r="K687" s="25"/>
      <c r="L687" s="25"/>
      <c r="M687" s="25">
        <f t="shared" ref="M687" si="536">AVERAGE(M685:Q685)</f>
        <v>13.686551724137932</v>
      </c>
      <c r="N687" s="25"/>
      <c r="O687" s="25"/>
      <c r="P687" s="25"/>
      <c r="Q687" s="25"/>
      <c r="R687" s="25">
        <f t="shared" ref="R687" si="537">AVERAGE(R685:V685)</f>
        <v>0</v>
      </c>
      <c r="S687" s="25"/>
      <c r="T687" s="25"/>
      <c r="U687" s="25"/>
      <c r="V687" s="25"/>
    </row>
    <row r="688" spans="1:27" x14ac:dyDescent="0.3">
      <c r="A688" s="10">
        <v>44034</v>
      </c>
      <c r="C688" s="11" t="s">
        <v>15</v>
      </c>
      <c r="D688" s="12" t="s">
        <v>16</v>
      </c>
      <c r="E688" s="11" t="s">
        <v>17</v>
      </c>
      <c r="F688" s="11" t="s">
        <v>18</v>
      </c>
      <c r="G688" s="12" t="s">
        <v>19</v>
      </c>
      <c r="H688" s="11" t="s">
        <v>15</v>
      </c>
      <c r="I688" s="12" t="s">
        <v>16</v>
      </c>
      <c r="J688" s="11" t="s">
        <v>17</v>
      </c>
      <c r="K688" s="11" t="s">
        <v>18</v>
      </c>
      <c r="L688" s="12" t="s">
        <v>19</v>
      </c>
      <c r="M688" s="11" t="s">
        <v>15</v>
      </c>
      <c r="N688" s="12" t="s">
        <v>16</v>
      </c>
      <c r="O688" s="11" t="s">
        <v>17</v>
      </c>
      <c r="P688" s="11" t="s">
        <v>18</v>
      </c>
      <c r="Q688" s="12" t="s">
        <v>19</v>
      </c>
      <c r="R688" s="11" t="s">
        <v>15</v>
      </c>
      <c r="S688" s="12" t="s">
        <v>16</v>
      </c>
      <c r="T688" s="11" t="s">
        <v>17</v>
      </c>
      <c r="U688" s="11" t="s">
        <v>18</v>
      </c>
      <c r="V688" s="12" t="s">
        <v>19</v>
      </c>
      <c r="W688" s="11"/>
      <c r="X688" s="12"/>
      <c r="Y688" s="11"/>
      <c r="Z688" s="11"/>
      <c r="AA688" s="12"/>
    </row>
    <row r="689" spans="1:27" x14ac:dyDescent="0.3">
      <c r="A689" s="13" t="s">
        <v>76</v>
      </c>
      <c r="B689" t="s">
        <v>21</v>
      </c>
      <c r="C689" s="14">
        <v>9</v>
      </c>
      <c r="D689" s="14">
        <v>9</v>
      </c>
      <c r="E689" s="14">
        <v>11</v>
      </c>
      <c r="F689" s="14">
        <v>9</v>
      </c>
      <c r="G689" s="15">
        <v>9</v>
      </c>
      <c r="H689" s="15">
        <v>8</v>
      </c>
      <c r="I689" s="15">
        <v>10</v>
      </c>
      <c r="J689" s="15">
        <v>3</v>
      </c>
      <c r="K689" s="15">
        <v>9</v>
      </c>
      <c r="L689" s="15">
        <v>0</v>
      </c>
      <c r="M689" s="14">
        <v>0</v>
      </c>
      <c r="N689" s="14">
        <v>0</v>
      </c>
      <c r="O689" s="14">
        <v>0</v>
      </c>
      <c r="P689" s="14">
        <v>0</v>
      </c>
      <c r="Q689" s="14">
        <v>0</v>
      </c>
      <c r="R689" s="14">
        <v>0</v>
      </c>
      <c r="S689" s="14">
        <v>0</v>
      </c>
      <c r="T689" s="14">
        <v>0</v>
      </c>
      <c r="U689" s="14">
        <v>0</v>
      </c>
      <c r="V689" s="14">
        <v>0</v>
      </c>
      <c r="W689" s="14"/>
      <c r="X689" s="14"/>
      <c r="Y689" s="15"/>
      <c r="Z689" s="14"/>
      <c r="AA689" s="14"/>
    </row>
    <row r="690" spans="1:27" x14ac:dyDescent="0.3">
      <c r="A690" s="28"/>
      <c r="B690" t="s">
        <v>23</v>
      </c>
      <c r="C690" s="14">
        <v>14</v>
      </c>
      <c r="D690" s="14">
        <v>17</v>
      </c>
      <c r="E690" s="14">
        <v>15</v>
      </c>
      <c r="F690" s="14">
        <v>14</v>
      </c>
      <c r="G690" s="15">
        <v>13</v>
      </c>
      <c r="H690" s="15">
        <v>13</v>
      </c>
      <c r="I690" s="15">
        <v>16</v>
      </c>
      <c r="J690" s="15">
        <v>3</v>
      </c>
      <c r="K690" s="15">
        <v>14</v>
      </c>
      <c r="L690" s="15">
        <v>0</v>
      </c>
      <c r="M690" s="14">
        <v>0</v>
      </c>
      <c r="N690" s="14">
        <v>0</v>
      </c>
      <c r="O690" s="14">
        <v>0</v>
      </c>
      <c r="P690" s="14">
        <v>0</v>
      </c>
      <c r="Q690" s="14">
        <v>0</v>
      </c>
      <c r="R690" s="14">
        <v>0</v>
      </c>
      <c r="S690" s="14">
        <v>0</v>
      </c>
      <c r="T690" s="14">
        <v>0</v>
      </c>
      <c r="U690" s="14">
        <v>0</v>
      </c>
      <c r="V690" s="14">
        <v>0</v>
      </c>
      <c r="W690" s="14"/>
      <c r="X690" s="14"/>
      <c r="Y690" s="15"/>
      <c r="Z690" s="14"/>
      <c r="AA690" s="14"/>
    </row>
    <row r="691" spans="1:27" x14ac:dyDescent="0.3">
      <c r="A691" s="13"/>
      <c r="B691" t="s">
        <v>24</v>
      </c>
      <c r="C691" s="14">
        <v>6.2</v>
      </c>
      <c r="D691" s="14">
        <v>5</v>
      </c>
      <c r="E691" s="14">
        <v>6.3</v>
      </c>
      <c r="F691" s="14">
        <v>5</v>
      </c>
      <c r="G691" s="15">
        <v>7</v>
      </c>
      <c r="H691" s="15">
        <v>6</v>
      </c>
      <c r="I691" s="15">
        <v>5</v>
      </c>
      <c r="J691" s="15">
        <v>2.4</v>
      </c>
      <c r="K691" s="15">
        <v>7</v>
      </c>
      <c r="L691" s="15">
        <v>0</v>
      </c>
      <c r="M691" s="14">
        <v>0</v>
      </c>
      <c r="N691" s="14">
        <v>0</v>
      </c>
      <c r="O691" s="14">
        <v>0</v>
      </c>
      <c r="P691" s="14">
        <v>0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/>
      <c r="X691" s="14"/>
      <c r="Y691" s="15"/>
      <c r="Z691" s="14"/>
      <c r="AA691" s="14"/>
    </row>
    <row r="692" spans="1:27" x14ac:dyDescent="0.3">
      <c r="A692" s="13"/>
      <c r="B692" s="17" t="s">
        <v>25</v>
      </c>
      <c r="C692" s="18">
        <f t="shared" ref="C692:K692" si="538">3*4.178*C689*C690*C691/(C689+C690+C691)</f>
        <v>335.32742465753415</v>
      </c>
      <c r="D692" s="18">
        <f t="shared" si="538"/>
        <v>309.30677419354834</v>
      </c>
      <c r="E692" s="18">
        <f t="shared" si="538"/>
        <v>403.37749226006196</v>
      </c>
      <c r="F692" s="18">
        <f t="shared" si="538"/>
        <v>282.01499999999993</v>
      </c>
      <c r="G692" s="18">
        <f t="shared" si="538"/>
        <v>353.97744827586206</v>
      </c>
      <c r="H692" s="19">
        <f t="shared" si="538"/>
        <v>289.67466666666661</v>
      </c>
      <c r="I692" s="19">
        <f t="shared" si="538"/>
        <v>323.45806451612901</v>
      </c>
      <c r="J692" s="19">
        <f t="shared" si="538"/>
        <v>32.230285714285706</v>
      </c>
      <c r="K692" s="19">
        <f t="shared" si="538"/>
        <v>368.49959999999993</v>
      </c>
      <c r="L692" s="19">
        <v>0</v>
      </c>
      <c r="M692" s="20">
        <v>0</v>
      </c>
      <c r="N692" s="20">
        <v>0</v>
      </c>
      <c r="O692" s="20">
        <v>0</v>
      </c>
      <c r="P692" s="20">
        <v>0</v>
      </c>
      <c r="Q692" s="20">
        <v>0</v>
      </c>
      <c r="R692" s="27">
        <v>0</v>
      </c>
      <c r="S692" s="27">
        <v>0</v>
      </c>
      <c r="T692" s="27">
        <v>0</v>
      </c>
      <c r="U692" s="27">
        <v>0</v>
      </c>
      <c r="V692" s="27">
        <v>0</v>
      </c>
      <c r="W692" s="14"/>
      <c r="X692" s="14"/>
      <c r="Y692" s="14"/>
      <c r="Z692" s="14"/>
      <c r="AA692" s="14"/>
    </row>
    <row r="693" spans="1:27" x14ac:dyDescent="0.3">
      <c r="A693" s="13"/>
      <c r="B693" t="s">
        <v>26</v>
      </c>
      <c r="C693" s="9">
        <f>C692-C685</f>
        <v>57.651116965226493</v>
      </c>
      <c r="D693" s="9">
        <f t="shared" ref="D693:V693" si="539">D692-D685</f>
        <v>94.805499468273666</v>
      </c>
      <c r="E693" s="9">
        <f t="shared" si="539"/>
        <v>89.132206545776285</v>
      </c>
      <c r="F693" s="9">
        <f t="shared" si="539"/>
        <v>41.362199999999945</v>
      </c>
      <c r="G693" s="9">
        <f t="shared" si="539"/>
        <v>103.29744827586208</v>
      </c>
      <c r="H693" s="9">
        <f t="shared" si="539"/>
        <v>79.866405797101379</v>
      </c>
      <c r="I693" s="9">
        <f t="shared" si="539"/>
        <v>85.075573950091268</v>
      </c>
      <c r="J693" s="9">
        <f t="shared" si="539"/>
        <v>-22.12068773704172</v>
      </c>
      <c r="K693" s="9">
        <f t="shared" si="539"/>
        <v>90.82329230769227</v>
      </c>
      <c r="L693" s="9">
        <f t="shared" si="539"/>
        <v>-26.032153846153843</v>
      </c>
      <c r="M693" s="9">
        <f t="shared" si="539"/>
        <v>-35.008758620689655</v>
      </c>
      <c r="N693" s="9">
        <f t="shared" si="539"/>
        <v>-33.423999999999999</v>
      </c>
      <c r="O693" s="9">
        <f t="shared" si="539"/>
        <v>0</v>
      </c>
      <c r="P693" s="9">
        <f t="shared" si="539"/>
        <v>0</v>
      </c>
      <c r="Q693" s="9">
        <f t="shared" si="539"/>
        <v>0</v>
      </c>
      <c r="R693" s="9">
        <f t="shared" si="539"/>
        <v>0</v>
      </c>
      <c r="S693" s="9">
        <f t="shared" si="539"/>
        <v>0</v>
      </c>
      <c r="T693" s="9">
        <f t="shared" si="539"/>
        <v>0</v>
      </c>
      <c r="U693" s="9">
        <f t="shared" si="539"/>
        <v>0</v>
      </c>
      <c r="V693" s="9">
        <f t="shared" si="539"/>
        <v>0</v>
      </c>
    </row>
    <row r="694" spans="1:27" x14ac:dyDescent="0.3">
      <c r="A694" s="23"/>
      <c r="B694" s="24" t="s">
        <v>27</v>
      </c>
      <c r="C694" s="25">
        <f>AVERAGE(C692:G692)</f>
        <v>336.80082787740128</v>
      </c>
      <c r="D694" s="25"/>
      <c r="E694" s="25"/>
      <c r="F694" s="25"/>
      <c r="G694" s="25"/>
      <c r="H694" s="25">
        <f t="shared" ref="H694" si="540">AVERAGE(H692:L692)</f>
        <v>202.77252337941627</v>
      </c>
      <c r="I694" s="25"/>
      <c r="J694" s="25"/>
      <c r="K694" s="25"/>
      <c r="L694" s="25"/>
      <c r="M694" s="25">
        <f t="shared" ref="M694" si="541">AVERAGE(M692:Q692)</f>
        <v>0</v>
      </c>
      <c r="N694" s="25"/>
      <c r="O694" s="25"/>
      <c r="P694" s="25"/>
      <c r="Q694" s="25"/>
      <c r="R694" s="25">
        <f t="shared" ref="R694" si="542">AVERAGE(R692:V692)</f>
        <v>0</v>
      </c>
      <c r="S694" s="25"/>
      <c r="T694" s="25"/>
      <c r="U694" s="25"/>
      <c r="V694" s="25"/>
    </row>
    <row r="695" spans="1:27" x14ac:dyDescent="0.3">
      <c r="A695" s="10">
        <v>44036</v>
      </c>
      <c r="C695" s="11" t="s">
        <v>15</v>
      </c>
      <c r="D695" s="12" t="s">
        <v>16</v>
      </c>
      <c r="E695" s="11" t="s">
        <v>17</v>
      </c>
      <c r="F695" s="11" t="s">
        <v>18</v>
      </c>
      <c r="G695" s="12" t="s">
        <v>19</v>
      </c>
      <c r="H695" s="11" t="s">
        <v>15</v>
      </c>
      <c r="I695" s="12" t="s">
        <v>16</v>
      </c>
      <c r="J695" s="11" t="s">
        <v>17</v>
      </c>
      <c r="K695" s="11" t="s">
        <v>18</v>
      </c>
      <c r="L695" s="12" t="s">
        <v>19</v>
      </c>
      <c r="M695" s="11" t="s">
        <v>15</v>
      </c>
      <c r="N695" s="12" t="s">
        <v>16</v>
      </c>
      <c r="O695" s="11" t="s">
        <v>17</v>
      </c>
      <c r="P695" s="11" t="s">
        <v>18</v>
      </c>
      <c r="Q695" s="12" t="s">
        <v>19</v>
      </c>
      <c r="R695" s="11" t="s">
        <v>15</v>
      </c>
      <c r="S695" s="12" t="s">
        <v>16</v>
      </c>
      <c r="T695" s="11" t="s">
        <v>17</v>
      </c>
      <c r="U695" s="11" t="s">
        <v>18</v>
      </c>
      <c r="V695" s="12" t="s">
        <v>19</v>
      </c>
      <c r="W695" s="11"/>
      <c r="X695" s="12"/>
      <c r="Y695" s="11"/>
      <c r="Z695" s="11"/>
      <c r="AA695" s="12"/>
    </row>
    <row r="696" spans="1:27" x14ac:dyDescent="0.3">
      <c r="A696" s="13" t="s">
        <v>59</v>
      </c>
      <c r="B696" t="s">
        <v>21</v>
      </c>
      <c r="C696" s="14">
        <v>10</v>
      </c>
      <c r="D696" s="14">
        <v>11</v>
      </c>
      <c r="E696" s="14">
        <v>12.6</v>
      </c>
      <c r="F696" s="14">
        <v>10</v>
      </c>
      <c r="G696" s="15">
        <v>11</v>
      </c>
      <c r="H696" s="15">
        <v>9</v>
      </c>
      <c r="I696" s="15">
        <v>11</v>
      </c>
      <c r="J696" s="15">
        <v>0</v>
      </c>
      <c r="K696" s="15">
        <v>10</v>
      </c>
      <c r="L696" s="15">
        <v>0</v>
      </c>
      <c r="M696" s="14">
        <v>0</v>
      </c>
      <c r="N696" s="14">
        <v>0</v>
      </c>
      <c r="O696" s="14">
        <v>0</v>
      </c>
      <c r="P696" s="14">
        <v>0</v>
      </c>
      <c r="Q696" s="14">
        <v>0</v>
      </c>
      <c r="R696" s="14">
        <v>0</v>
      </c>
      <c r="S696" s="14">
        <v>0</v>
      </c>
      <c r="T696" s="14">
        <v>0</v>
      </c>
      <c r="U696" s="14">
        <v>0</v>
      </c>
      <c r="V696" s="14">
        <v>0</v>
      </c>
      <c r="W696" s="14"/>
      <c r="X696" s="14"/>
      <c r="Y696" s="15"/>
      <c r="Z696" s="14"/>
      <c r="AA696" s="14"/>
    </row>
    <row r="697" spans="1:27" x14ac:dyDescent="0.3">
      <c r="A697" s="28"/>
      <c r="B697" t="s">
        <v>23</v>
      </c>
      <c r="C697" s="14">
        <v>16</v>
      </c>
      <c r="D697" s="14">
        <v>17</v>
      </c>
      <c r="E697" s="14">
        <v>17</v>
      </c>
      <c r="F697" s="14">
        <v>16</v>
      </c>
      <c r="G697" s="15">
        <v>15</v>
      </c>
      <c r="H697" s="15">
        <v>15</v>
      </c>
      <c r="I697" s="15">
        <v>18</v>
      </c>
      <c r="J697" s="15">
        <v>0</v>
      </c>
      <c r="K697" s="15">
        <v>17</v>
      </c>
      <c r="L697" s="15">
        <v>0</v>
      </c>
      <c r="M697" s="14">
        <v>0</v>
      </c>
      <c r="N697" s="14">
        <v>0</v>
      </c>
      <c r="O697" s="14">
        <v>0</v>
      </c>
      <c r="P697" s="14">
        <v>0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/>
      <c r="X697" s="14"/>
      <c r="Y697" s="15"/>
      <c r="Z697" s="14"/>
      <c r="AA697" s="14"/>
    </row>
    <row r="698" spans="1:27" x14ac:dyDescent="0.3">
      <c r="A698" s="13"/>
      <c r="B698" t="s">
        <v>24</v>
      </c>
      <c r="C698" s="14">
        <v>6.7</v>
      </c>
      <c r="D698" s="14">
        <v>5.3</v>
      </c>
      <c r="E698" s="14">
        <v>7.5</v>
      </c>
      <c r="F698" s="14">
        <v>5.2</v>
      </c>
      <c r="G698" s="15">
        <v>7.2</v>
      </c>
      <c r="H698" s="15">
        <v>6.2</v>
      </c>
      <c r="I698" s="15">
        <v>5.2</v>
      </c>
      <c r="J698" s="15">
        <v>0</v>
      </c>
      <c r="K698" s="15">
        <v>7</v>
      </c>
      <c r="L698" s="15">
        <v>0</v>
      </c>
      <c r="M698" s="14">
        <v>0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/>
      <c r="X698" s="14"/>
      <c r="Y698" s="15"/>
      <c r="Z698" s="14"/>
      <c r="AA698" s="14"/>
    </row>
    <row r="699" spans="1:27" x14ac:dyDescent="0.3">
      <c r="A699" s="13"/>
      <c r="B699" s="17" t="s">
        <v>25</v>
      </c>
      <c r="C699" s="18">
        <f t="shared" ref="C699:K699" si="543">3*4.178*C696*C697*C698/(C696+C697+C698)</f>
        <v>410.90055045871554</v>
      </c>
      <c r="D699" s="18">
        <f t="shared" si="543"/>
        <v>373.04646846846845</v>
      </c>
      <c r="E699" s="18">
        <f t="shared" si="543"/>
        <v>542.74584905660367</v>
      </c>
      <c r="F699" s="18">
        <f t="shared" si="543"/>
        <v>334.23999999999995</v>
      </c>
      <c r="G699" s="18">
        <f t="shared" si="543"/>
        <v>448.50578313253015</v>
      </c>
      <c r="H699" s="19">
        <f t="shared" si="543"/>
        <v>347.38271523178804</v>
      </c>
      <c r="I699" s="19">
        <f t="shared" si="543"/>
        <v>377.3393684210526</v>
      </c>
      <c r="J699" s="19">
        <v>0</v>
      </c>
      <c r="K699" s="19">
        <f t="shared" si="543"/>
        <v>438.69</v>
      </c>
      <c r="L699" s="19">
        <v>0</v>
      </c>
      <c r="M699" s="20">
        <v>0</v>
      </c>
      <c r="N699" s="20">
        <v>0</v>
      </c>
      <c r="O699" s="20">
        <v>0</v>
      </c>
      <c r="P699" s="20">
        <v>0</v>
      </c>
      <c r="Q699" s="20">
        <v>0</v>
      </c>
      <c r="R699" s="27">
        <v>0</v>
      </c>
      <c r="S699" s="27">
        <v>0</v>
      </c>
      <c r="T699" s="27">
        <v>0</v>
      </c>
      <c r="U699" s="27">
        <v>0</v>
      </c>
      <c r="V699" s="27">
        <v>0</v>
      </c>
      <c r="W699" s="14"/>
      <c r="X699" s="14"/>
      <c r="Y699" s="14"/>
      <c r="Z699" s="14"/>
      <c r="AA699" s="14"/>
    </row>
    <row r="700" spans="1:27" x14ac:dyDescent="0.3">
      <c r="A700" s="13"/>
      <c r="B700" t="s">
        <v>26</v>
      </c>
      <c r="C700" s="9">
        <f>C699-C692</f>
        <v>75.573125801181391</v>
      </c>
      <c r="D700" s="9">
        <f t="shared" ref="D700:V700" si="544">D699-D692</f>
        <v>63.739694274920112</v>
      </c>
      <c r="E700" s="9">
        <f t="shared" si="544"/>
        <v>139.36835679654172</v>
      </c>
      <c r="F700" s="9">
        <f t="shared" si="544"/>
        <v>52.225000000000023</v>
      </c>
      <c r="G700" s="9">
        <f t="shared" si="544"/>
        <v>94.528334856668096</v>
      </c>
      <c r="H700" s="9">
        <f t="shared" si="544"/>
        <v>57.70804856512143</v>
      </c>
      <c r="I700" s="9">
        <f t="shared" si="544"/>
        <v>53.881303904923584</v>
      </c>
      <c r="J700" s="9">
        <f t="shared" si="544"/>
        <v>-32.230285714285706</v>
      </c>
      <c r="K700" s="9">
        <f t="shared" si="544"/>
        <v>70.190400000000068</v>
      </c>
      <c r="L700" s="9">
        <f t="shared" si="544"/>
        <v>0</v>
      </c>
      <c r="M700" s="9">
        <f t="shared" si="544"/>
        <v>0</v>
      </c>
      <c r="N700" s="9">
        <f t="shared" si="544"/>
        <v>0</v>
      </c>
      <c r="O700" s="9">
        <f t="shared" si="544"/>
        <v>0</v>
      </c>
      <c r="P700" s="9">
        <f t="shared" si="544"/>
        <v>0</v>
      </c>
      <c r="Q700" s="9">
        <f t="shared" si="544"/>
        <v>0</v>
      </c>
      <c r="R700" s="9">
        <f t="shared" si="544"/>
        <v>0</v>
      </c>
      <c r="S700" s="9">
        <f t="shared" si="544"/>
        <v>0</v>
      </c>
      <c r="T700" s="9">
        <f t="shared" si="544"/>
        <v>0</v>
      </c>
      <c r="U700" s="9">
        <f t="shared" si="544"/>
        <v>0</v>
      </c>
      <c r="V700" s="9">
        <f t="shared" si="544"/>
        <v>0</v>
      </c>
    </row>
    <row r="701" spans="1:27" x14ac:dyDescent="0.3">
      <c r="A701" s="23"/>
      <c r="B701" s="24" t="s">
        <v>27</v>
      </c>
      <c r="C701" s="25">
        <f>AVERAGE(C699:G699)</f>
        <v>421.88773022326359</v>
      </c>
      <c r="D701" s="25"/>
      <c r="E701" s="25"/>
      <c r="F701" s="25"/>
      <c r="G701" s="25"/>
      <c r="H701" s="25">
        <f t="shared" ref="H701" si="545">AVERAGE(H699:L699)</f>
        <v>232.68241673056815</v>
      </c>
      <c r="I701" s="25"/>
      <c r="J701" s="25"/>
      <c r="K701" s="25"/>
      <c r="L701" s="25"/>
      <c r="M701" s="25">
        <f t="shared" ref="M701" si="546">AVERAGE(M699:Q699)</f>
        <v>0</v>
      </c>
      <c r="N701" s="25"/>
      <c r="O701" s="25"/>
      <c r="P701" s="25"/>
      <c r="Q701" s="25"/>
      <c r="R701" s="25">
        <f t="shared" ref="R701" si="547">AVERAGE(R699:V699)</f>
        <v>0</v>
      </c>
      <c r="S701" s="25"/>
      <c r="T701" s="25"/>
      <c r="U701" s="25"/>
      <c r="V701" s="25"/>
    </row>
    <row r="702" spans="1:27" x14ac:dyDescent="0.3">
      <c r="A702" s="10">
        <v>44039</v>
      </c>
      <c r="C702" s="11" t="s">
        <v>15</v>
      </c>
      <c r="D702" s="12" t="s">
        <v>16</v>
      </c>
      <c r="E702" s="11" t="s">
        <v>17</v>
      </c>
      <c r="F702" s="11" t="s">
        <v>18</v>
      </c>
      <c r="G702" s="12" t="s">
        <v>19</v>
      </c>
      <c r="H702" s="11" t="s">
        <v>15</v>
      </c>
      <c r="I702" s="12" t="s">
        <v>16</v>
      </c>
      <c r="J702" s="11" t="s">
        <v>17</v>
      </c>
      <c r="K702" s="11" t="s">
        <v>18</v>
      </c>
      <c r="L702" s="12" t="s">
        <v>19</v>
      </c>
      <c r="M702" s="11" t="s">
        <v>15</v>
      </c>
      <c r="N702" s="12" t="s">
        <v>16</v>
      </c>
      <c r="O702" s="11" t="s">
        <v>17</v>
      </c>
      <c r="P702" s="11" t="s">
        <v>18</v>
      </c>
      <c r="Q702" s="12" t="s">
        <v>19</v>
      </c>
      <c r="R702" s="11" t="s">
        <v>15</v>
      </c>
      <c r="S702" s="12" t="s">
        <v>16</v>
      </c>
      <c r="T702" s="11" t="s">
        <v>17</v>
      </c>
      <c r="U702" s="11" t="s">
        <v>18</v>
      </c>
      <c r="V702" s="12" t="s">
        <v>19</v>
      </c>
      <c r="W702" s="11"/>
      <c r="X702" s="12"/>
      <c r="Y702" s="11"/>
      <c r="Z702" s="11"/>
      <c r="AA702" s="12"/>
    </row>
    <row r="703" spans="1:27" x14ac:dyDescent="0.3">
      <c r="A703" s="13" t="s">
        <v>77</v>
      </c>
      <c r="B703" t="s">
        <v>21</v>
      </c>
      <c r="C703" s="14">
        <v>13</v>
      </c>
      <c r="D703" s="14">
        <v>13</v>
      </c>
      <c r="E703" s="14"/>
      <c r="F703" s="14">
        <v>12</v>
      </c>
      <c r="G703" s="15">
        <v>14</v>
      </c>
      <c r="H703" s="15">
        <v>10</v>
      </c>
      <c r="I703" s="15">
        <v>13</v>
      </c>
      <c r="J703" s="15">
        <v>0</v>
      </c>
      <c r="K703" s="15">
        <v>14</v>
      </c>
      <c r="L703" s="15">
        <v>0</v>
      </c>
      <c r="M703" s="14">
        <v>0</v>
      </c>
      <c r="N703" s="14">
        <v>0</v>
      </c>
      <c r="O703" s="14">
        <v>0</v>
      </c>
      <c r="P703" s="14">
        <v>0</v>
      </c>
      <c r="Q703" s="14">
        <v>0</v>
      </c>
      <c r="R703" s="14">
        <v>0</v>
      </c>
      <c r="S703" s="14">
        <v>0</v>
      </c>
      <c r="T703" s="14">
        <v>0</v>
      </c>
      <c r="U703" s="14">
        <v>0</v>
      </c>
      <c r="V703" s="14">
        <v>0</v>
      </c>
      <c r="W703" s="14"/>
      <c r="X703" s="14"/>
      <c r="Y703" s="15"/>
      <c r="Z703" s="14"/>
      <c r="AA703" s="14"/>
    </row>
    <row r="704" spans="1:27" x14ac:dyDescent="0.3">
      <c r="A704" s="28"/>
      <c r="B704" t="s">
        <v>23</v>
      </c>
      <c r="C704" s="14">
        <v>17</v>
      </c>
      <c r="D704" s="14">
        <v>17</v>
      </c>
      <c r="E704" s="14"/>
      <c r="F704" s="14">
        <v>17</v>
      </c>
      <c r="G704" s="15">
        <v>17</v>
      </c>
      <c r="H704" s="15">
        <v>17</v>
      </c>
      <c r="I704" s="15">
        <v>18</v>
      </c>
      <c r="J704" s="15">
        <v>0</v>
      </c>
      <c r="K704" s="15">
        <v>17</v>
      </c>
      <c r="L704" s="15">
        <v>0</v>
      </c>
      <c r="M704" s="14">
        <v>0</v>
      </c>
      <c r="N704" s="14">
        <v>0</v>
      </c>
      <c r="O704" s="14">
        <v>0</v>
      </c>
      <c r="P704" s="14">
        <v>0</v>
      </c>
      <c r="Q704" s="14">
        <v>0</v>
      </c>
      <c r="R704" s="14">
        <v>0</v>
      </c>
      <c r="S704" s="14">
        <v>0</v>
      </c>
      <c r="T704" s="14">
        <v>0</v>
      </c>
      <c r="U704" s="14">
        <v>0</v>
      </c>
      <c r="V704" s="14">
        <v>0</v>
      </c>
      <c r="W704" s="14"/>
      <c r="X704" s="14"/>
      <c r="Y704" s="15"/>
      <c r="Z704" s="14"/>
      <c r="AA704" s="14"/>
    </row>
    <row r="705" spans="1:27" x14ac:dyDescent="0.3">
      <c r="A705" s="13"/>
      <c r="B705" t="s">
        <v>24</v>
      </c>
      <c r="C705" s="14">
        <v>7</v>
      </c>
      <c r="D705" s="14">
        <v>6</v>
      </c>
      <c r="E705" s="14"/>
      <c r="F705" s="14">
        <v>6</v>
      </c>
      <c r="G705" s="15">
        <v>7.2</v>
      </c>
      <c r="H705" s="15">
        <v>6.6</v>
      </c>
      <c r="I705" s="15">
        <v>6</v>
      </c>
      <c r="J705" s="15">
        <v>0</v>
      </c>
      <c r="K705" s="15">
        <v>7.2</v>
      </c>
      <c r="L705" s="15">
        <v>0</v>
      </c>
      <c r="M705" s="14">
        <v>0</v>
      </c>
      <c r="N705" s="14">
        <v>0</v>
      </c>
      <c r="O705" s="14">
        <v>0</v>
      </c>
      <c r="P705" s="14">
        <v>0</v>
      </c>
      <c r="Q705" s="14">
        <v>0</v>
      </c>
      <c r="R705" s="14">
        <v>0</v>
      </c>
      <c r="S705" s="14">
        <v>0</v>
      </c>
      <c r="T705" s="14">
        <v>0</v>
      </c>
      <c r="U705" s="14">
        <v>0</v>
      </c>
      <c r="V705" s="14">
        <v>0</v>
      </c>
      <c r="W705" s="14"/>
      <c r="X705" s="14"/>
      <c r="Y705" s="15"/>
      <c r="Z705" s="14"/>
      <c r="AA705" s="14"/>
    </row>
    <row r="706" spans="1:27" x14ac:dyDescent="0.3">
      <c r="A706" s="13"/>
      <c r="B706" s="17" t="s">
        <v>25</v>
      </c>
      <c r="C706" s="18">
        <f t="shared" ref="C706:I706" si="548">3*4.178*C703*C704*C705/(C703+C704+C705)</f>
        <v>524.05670270270264</v>
      </c>
      <c r="D706" s="18">
        <f t="shared" si="548"/>
        <v>461.66899999999998</v>
      </c>
      <c r="E706" s="18"/>
      <c r="F706" s="18">
        <f t="shared" si="548"/>
        <v>438.33188571428565</v>
      </c>
      <c r="G706" s="18">
        <f t="shared" si="548"/>
        <v>562.25817801047117</v>
      </c>
      <c r="H706" s="19">
        <f t="shared" si="548"/>
        <v>418.54607142857134</v>
      </c>
      <c r="I706" s="19">
        <f t="shared" si="548"/>
        <v>475.61448648648638</v>
      </c>
      <c r="J706" s="19">
        <v>0</v>
      </c>
      <c r="K706" s="19">
        <f t="shared" ref="K706" si="549">3*4.178*K703*K704*K705/(K703+K704+K705)</f>
        <v>562.25817801047117</v>
      </c>
      <c r="L706" s="19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7">
        <v>0</v>
      </c>
      <c r="S706" s="27">
        <v>0</v>
      </c>
      <c r="T706" s="27">
        <v>0</v>
      </c>
      <c r="U706" s="27">
        <v>0</v>
      </c>
      <c r="V706" s="27">
        <v>0</v>
      </c>
      <c r="W706" s="14"/>
      <c r="X706" s="14"/>
      <c r="Y706" s="14"/>
      <c r="Z706" s="14"/>
      <c r="AA706" s="14"/>
    </row>
    <row r="707" spans="1:27" x14ac:dyDescent="0.3">
      <c r="A707" s="13"/>
      <c r="B707" t="s">
        <v>26</v>
      </c>
      <c r="C707" s="9">
        <f>C706-C699</f>
        <v>113.15615224398709</v>
      </c>
      <c r="D707" s="9">
        <f t="shared" ref="D707:V707" si="550">D706-D699</f>
        <v>88.622531531531536</v>
      </c>
      <c r="E707" s="9"/>
      <c r="F707" s="9">
        <f t="shared" si="550"/>
        <v>104.0918857142857</v>
      </c>
      <c r="G707" s="9">
        <f t="shared" si="550"/>
        <v>113.75239487794101</v>
      </c>
      <c r="H707" s="9">
        <f t="shared" si="550"/>
        <v>71.163356196783297</v>
      </c>
      <c r="I707" s="9">
        <f t="shared" si="550"/>
        <v>98.275118065433787</v>
      </c>
      <c r="J707" s="9">
        <f t="shared" si="550"/>
        <v>0</v>
      </c>
      <c r="K707" s="9">
        <f t="shared" si="550"/>
        <v>123.56817801047117</v>
      </c>
      <c r="L707" s="9">
        <f t="shared" si="550"/>
        <v>0</v>
      </c>
      <c r="M707" s="9">
        <f t="shared" si="550"/>
        <v>0</v>
      </c>
      <c r="N707" s="9">
        <f t="shared" si="550"/>
        <v>0</v>
      </c>
      <c r="O707" s="9">
        <f t="shared" si="550"/>
        <v>0</v>
      </c>
      <c r="P707" s="9">
        <f t="shared" si="550"/>
        <v>0</v>
      </c>
      <c r="Q707" s="9">
        <f t="shared" si="550"/>
        <v>0</v>
      </c>
      <c r="R707" s="9">
        <f t="shared" si="550"/>
        <v>0</v>
      </c>
      <c r="S707" s="9">
        <f t="shared" si="550"/>
        <v>0</v>
      </c>
      <c r="T707" s="9">
        <f t="shared" si="550"/>
        <v>0</v>
      </c>
      <c r="U707" s="9">
        <f t="shared" si="550"/>
        <v>0</v>
      </c>
      <c r="V707" s="9">
        <f t="shared" si="550"/>
        <v>0</v>
      </c>
    </row>
    <row r="708" spans="1:27" x14ac:dyDescent="0.3">
      <c r="A708" s="23"/>
      <c r="B708" s="24" t="s">
        <v>27</v>
      </c>
      <c r="C708" s="25">
        <f>AVERAGE(C706:G706)</f>
        <v>496.57894160686487</v>
      </c>
      <c r="D708" s="25"/>
      <c r="E708" s="25"/>
      <c r="F708" s="25"/>
      <c r="G708" s="25"/>
      <c r="H708" s="25">
        <f t="shared" ref="H708" si="551">AVERAGE(H706:L706)</f>
        <v>291.28374718510577</v>
      </c>
      <c r="I708" s="25"/>
      <c r="J708" s="25"/>
      <c r="K708" s="25"/>
      <c r="L708" s="25"/>
      <c r="M708" s="25">
        <f t="shared" ref="M708" si="552">AVERAGE(M706:Q706)</f>
        <v>0</v>
      </c>
      <c r="N708" s="25"/>
      <c r="O708" s="25"/>
      <c r="P708" s="25"/>
      <c r="Q708" s="25"/>
      <c r="R708" s="25">
        <f t="shared" ref="R708" si="553">AVERAGE(R706:V706)</f>
        <v>0</v>
      </c>
      <c r="S708" s="25"/>
      <c r="T708" s="25"/>
      <c r="U708" s="25"/>
      <c r="V708" s="25"/>
    </row>
    <row r="709" spans="1:27" x14ac:dyDescent="0.3">
      <c r="A709" s="10">
        <v>44041</v>
      </c>
      <c r="C709" s="11" t="s">
        <v>15</v>
      </c>
      <c r="D709" s="12" t="s">
        <v>16</v>
      </c>
      <c r="E709" s="11" t="s">
        <v>17</v>
      </c>
      <c r="F709" s="11" t="s">
        <v>18</v>
      </c>
      <c r="G709" s="12" t="s">
        <v>19</v>
      </c>
      <c r="H709" s="11" t="s">
        <v>15</v>
      </c>
      <c r="I709" s="12" t="s">
        <v>16</v>
      </c>
      <c r="J709" s="11" t="s">
        <v>17</v>
      </c>
      <c r="K709" s="11" t="s">
        <v>18</v>
      </c>
      <c r="L709" s="12" t="s">
        <v>19</v>
      </c>
      <c r="M709" s="11" t="s">
        <v>15</v>
      </c>
      <c r="N709" s="12" t="s">
        <v>16</v>
      </c>
      <c r="O709" s="11" t="s">
        <v>17</v>
      </c>
      <c r="P709" s="11" t="s">
        <v>18</v>
      </c>
      <c r="Q709" s="12" t="s">
        <v>19</v>
      </c>
      <c r="R709" s="11" t="s">
        <v>15</v>
      </c>
      <c r="S709" s="12" t="s">
        <v>16</v>
      </c>
      <c r="T709" s="11" t="s">
        <v>17</v>
      </c>
      <c r="U709" s="11" t="s">
        <v>18</v>
      </c>
      <c r="V709" s="12" t="s">
        <v>19</v>
      </c>
      <c r="W709" s="11"/>
      <c r="X709" s="12"/>
      <c r="Y709" s="11"/>
      <c r="Z709" s="11"/>
      <c r="AA709" s="12"/>
    </row>
    <row r="710" spans="1:27" x14ac:dyDescent="0.3">
      <c r="A710" s="13" t="s">
        <v>115</v>
      </c>
      <c r="B710" t="s">
        <v>21</v>
      </c>
      <c r="C710" s="14"/>
      <c r="D710" s="14">
        <v>15</v>
      </c>
      <c r="E710" s="14"/>
      <c r="F710" s="14">
        <v>14</v>
      </c>
      <c r="G710" s="15"/>
      <c r="H710" s="15">
        <v>13</v>
      </c>
      <c r="I710" s="15">
        <v>15</v>
      </c>
      <c r="J710" s="15">
        <v>0</v>
      </c>
      <c r="K710" s="15"/>
      <c r="L710" s="15">
        <v>0</v>
      </c>
      <c r="M710" s="14">
        <v>0</v>
      </c>
      <c r="N710" s="14">
        <v>0</v>
      </c>
      <c r="O710" s="14">
        <v>0</v>
      </c>
      <c r="P710" s="14">
        <v>0</v>
      </c>
      <c r="Q710" s="14">
        <v>0</v>
      </c>
      <c r="R710" s="14">
        <v>0</v>
      </c>
      <c r="S710" s="14">
        <v>0</v>
      </c>
      <c r="T710" s="14">
        <v>0</v>
      </c>
      <c r="U710" s="14">
        <v>0</v>
      </c>
      <c r="V710" s="14">
        <v>0</v>
      </c>
      <c r="W710" s="14"/>
      <c r="X710" s="14"/>
      <c r="Y710" s="15"/>
      <c r="Z710" s="14"/>
      <c r="AA710" s="14"/>
    </row>
    <row r="711" spans="1:27" x14ac:dyDescent="0.3">
      <c r="A711" s="28"/>
      <c r="B711" t="s">
        <v>23</v>
      </c>
      <c r="C711" s="14"/>
      <c r="D711" s="14">
        <v>17</v>
      </c>
      <c r="E711" s="14"/>
      <c r="F711" s="14">
        <v>17</v>
      </c>
      <c r="G711" s="15"/>
      <c r="H711" s="15">
        <v>17</v>
      </c>
      <c r="I711" s="15">
        <v>18</v>
      </c>
      <c r="J711" s="15">
        <v>0</v>
      </c>
      <c r="K711" s="15"/>
      <c r="L711" s="15">
        <v>0</v>
      </c>
      <c r="M711" s="14">
        <v>0</v>
      </c>
      <c r="N711" s="14">
        <v>0</v>
      </c>
      <c r="O711" s="14">
        <v>0</v>
      </c>
      <c r="P711" s="14">
        <v>0</v>
      </c>
      <c r="Q711" s="14">
        <v>0</v>
      </c>
      <c r="R711" s="14">
        <v>0</v>
      </c>
      <c r="S711" s="14">
        <v>0</v>
      </c>
      <c r="T711" s="14">
        <v>0</v>
      </c>
      <c r="U711" s="14">
        <v>0</v>
      </c>
      <c r="V711" s="14">
        <v>0</v>
      </c>
      <c r="W711" s="14"/>
      <c r="X711" s="14"/>
      <c r="Y711" s="15"/>
      <c r="Z711" s="14"/>
      <c r="AA711" s="14"/>
    </row>
    <row r="712" spans="1:27" x14ac:dyDescent="0.3">
      <c r="A712" s="13"/>
      <c r="B712" t="s">
        <v>24</v>
      </c>
      <c r="C712" s="14"/>
      <c r="D712" s="14">
        <v>7</v>
      </c>
      <c r="E712" s="14"/>
      <c r="F712" s="14">
        <v>7</v>
      </c>
      <c r="G712" s="15"/>
      <c r="H712" s="15">
        <v>7</v>
      </c>
      <c r="I712" s="15">
        <v>6.6</v>
      </c>
      <c r="J712" s="15">
        <v>0</v>
      </c>
      <c r="K712" s="15"/>
      <c r="L712" s="15">
        <v>0</v>
      </c>
      <c r="M712" s="14">
        <v>0</v>
      </c>
      <c r="N712" s="14">
        <v>0</v>
      </c>
      <c r="O712" s="14">
        <v>0</v>
      </c>
      <c r="P712" s="14">
        <v>0</v>
      </c>
      <c r="Q712" s="14">
        <v>0</v>
      </c>
      <c r="R712" s="14">
        <v>0</v>
      </c>
      <c r="S712" s="14">
        <v>0</v>
      </c>
      <c r="T712" s="14">
        <v>0</v>
      </c>
      <c r="U712" s="14">
        <v>0</v>
      </c>
      <c r="V712" s="14">
        <v>0</v>
      </c>
      <c r="W712" s="14"/>
      <c r="X712" s="14"/>
      <c r="Y712" s="15"/>
      <c r="Z712" s="14"/>
      <c r="AA712" s="14"/>
    </row>
    <row r="713" spans="1:27" x14ac:dyDescent="0.3">
      <c r="A713" s="13"/>
      <c r="B713" s="17" t="s">
        <v>25</v>
      </c>
      <c r="C713" s="18"/>
      <c r="D713" s="18">
        <f t="shared" ref="D713" si="554">3*4.178*D710*D711*D712/(D710+D711+D712)</f>
        <v>573.67153846153849</v>
      </c>
      <c r="E713" s="18"/>
      <c r="F713" s="18">
        <f t="shared" ref="F713:I713" si="555">3*4.178*F710*F711*F712/(F710+F711+F712)</f>
        <v>549.51694736842103</v>
      </c>
      <c r="G713" s="18"/>
      <c r="H713" s="19">
        <f t="shared" si="555"/>
        <v>524.05670270270264</v>
      </c>
      <c r="I713" s="19">
        <f t="shared" si="555"/>
        <v>564.02999999999986</v>
      </c>
      <c r="J713" s="19">
        <v>0</v>
      </c>
      <c r="K713" s="19"/>
      <c r="L713" s="19">
        <v>0</v>
      </c>
      <c r="M713" s="20">
        <v>0</v>
      </c>
      <c r="N713" s="20">
        <v>0</v>
      </c>
      <c r="O713" s="20">
        <v>0</v>
      </c>
      <c r="P713" s="20">
        <v>0</v>
      </c>
      <c r="Q713" s="20">
        <v>0</v>
      </c>
      <c r="R713" s="27">
        <v>0</v>
      </c>
      <c r="S713" s="27">
        <v>0</v>
      </c>
      <c r="T713" s="27">
        <v>0</v>
      </c>
      <c r="U713" s="27">
        <v>0</v>
      </c>
      <c r="V713" s="27">
        <v>0</v>
      </c>
      <c r="W713" s="14"/>
      <c r="X713" s="14"/>
      <c r="Y713" s="14"/>
      <c r="Z713" s="14"/>
      <c r="AA713" s="14"/>
    </row>
    <row r="714" spans="1:27" x14ac:dyDescent="0.3">
      <c r="A714" s="13"/>
      <c r="B714" t="s">
        <v>26</v>
      </c>
      <c r="C714" s="9"/>
      <c r="D714" s="9">
        <f t="shared" ref="D714" si="556">D713-D706</f>
        <v>112.00253846153851</v>
      </c>
      <c r="E714" s="9"/>
      <c r="F714" s="9">
        <f t="shared" ref="F714:V714" si="557">F713-F706</f>
        <v>111.18506165413538</v>
      </c>
      <c r="G714" s="9"/>
      <c r="H714" s="9">
        <f t="shared" si="557"/>
        <v>105.5106312741313</v>
      </c>
      <c r="I714" s="9">
        <f t="shared" si="557"/>
        <v>88.415513513513474</v>
      </c>
      <c r="J714" s="9">
        <f t="shared" si="557"/>
        <v>0</v>
      </c>
      <c r="K714" s="9"/>
      <c r="L714" s="9">
        <f t="shared" si="557"/>
        <v>0</v>
      </c>
      <c r="M714" s="9">
        <f t="shared" si="557"/>
        <v>0</v>
      </c>
      <c r="N714" s="9">
        <f t="shared" si="557"/>
        <v>0</v>
      </c>
      <c r="O714" s="9">
        <f t="shared" si="557"/>
        <v>0</v>
      </c>
      <c r="P714" s="9">
        <f t="shared" si="557"/>
        <v>0</v>
      </c>
      <c r="Q714" s="9">
        <f t="shared" si="557"/>
        <v>0</v>
      </c>
      <c r="R714" s="9">
        <f t="shared" si="557"/>
        <v>0</v>
      </c>
      <c r="S714" s="9">
        <f t="shared" si="557"/>
        <v>0</v>
      </c>
      <c r="T714" s="9">
        <f t="shared" si="557"/>
        <v>0</v>
      </c>
      <c r="U714" s="9">
        <f t="shared" si="557"/>
        <v>0</v>
      </c>
      <c r="V714" s="9">
        <f t="shared" si="557"/>
        <v>0</v>
      </c>
    </row>
    <row r="715" spans="1:27" x14ac:dyDescent="0.3">
      <c r="A715" s="23"/>
      <c r="B715" s="24" t="s">
        <v>27</v>
      </c>
      <c r="C715" s="25">
        <f>AVERAGE(C713:G713)</f>
        <v>561.59424291497976</v>
      </c>
      <c r="D715" s="25"/>
      <c r="E715" s="25"/>
      <c r="F715" s="25"/>
      <c r="G715" s="25"/>
      <c r="H715" s="25">
        <f t="shared" ref="H715" si="558">AVERAGE(H713:L713)</f>
        <v>272.02167567567562</v>
      </c>
      <c r="I715" s="25"/>
      <c r="J715" s="25"/>
      <c r="K715" s="25"/>
      <c r="L715" s="25"/>
      <c r="M715" s="25">
        <f t="shared" ref="M715" si="559">AVERAGE(M713:Q713)</f>
        <v>0</v>
      </c>
      <c r="N715" s="25"/>
      <c r="O715" s="25"/>
      <c r="P715" s="25"/>
      <c r="Q715" s="25"/>
      <c r="R715" s="25">
        <f t="shared" ref="R715" si="560">AVERAGE(R713:V713)</f>
        <v>0</v>
      </c>
      <c r="S715" s="25"/>
      <c r="T715" s="25"/>
      <c r="U715" s="25"/>
      <c r="V715" s="25"/>
    </row>
    <row r="716" spans="1:27" x14ac:dyDescent="0.3">
      <c r="A716" s="10">
        <v>44048</v>
      </c>
      <c r="C716" s="11" t="s">
        <v>15</v>
      </c>
      <c r="D716" s="12" t="s">
        <v>16</v>
      </c>
      <c r="E716" s="11" t="s">
        <v>17</v>
      </c>
      <c r="F716" s="11" t="s">
        <v>18</v>
      </c>
      <c r="G716" s="12" t="s">
        <v>19</v>
      </c>
      <c r="H716" s="11" t="s">
        <v>15</v>
      </c>
      <c r="I716" s="12" t="s">
        <v>16</v>
      </c>
      <c r="J716" s="11" t="s">
        <v>17</v>
      </c>
      <c r="K716" s="11" t="s">
        <v>18</v>
      </c>
      <c r="L716" s="12" t="s">
        <v>19</v>
      </c>
      <c r="M716" s="11" t="s">
        <v>15</v>
      </c>
      <c r="N716" s="12" t="s">
        <v>16</v>
      </c>
      <c r="O716" s="11" t="s">
        <v>17</v>
      </c>
      <c r="P716" s="11" t="s">
        <v>18</v>
      </c>
      <c r="Q716" s="12" t="s">
        <v>19</v>
      </c>
      <c r="R716" s="11" t="s">
        <v>15</v>
      </c>
      <c r="S716" s="12" t="s">
        <v>16</v>
      </c>
      <c r="T716" s="11" t="s">
        <v>17</v>
      </c>
      <c r="U716" s="11" t="s">
        <v>18</v>
      </c>
      <c r="V716" s="12" t="s">
        <v>19</v>
      </c>
      <c r="W716" s="11"/>
      <c r="X716" s="12"/>
      <c r="Y716" s="11"/>
      <c r="Z716" s="11"/>
      <c r="AA716" s="12"/>
    </row>
    <row r="717" spans="1:27" x14ac:dyDescent="0.3">
      <c r="A717" s="13" t="s">
        <v>116</v>
      </c>
      <c r="B717" t="s">
        <v>21</v>
      </c>
      <c r="C717" s="14"/>
      <c r="D717" s="14"/>
      <c r="E717" s="14"/>
      <c r="F717" s="14"/>
      <c r="G717" s="15"/>
      <c r="H717" s="15"/>
      <c r="I717" s="15"/>
      <c r="J717" s="15">
        <v>0</v>
      </c>
      <c r="K717" s="15"/>
      <c r="L717" s="15">
        <v>0</v>
      </c>
      <c r="M717" s="14">
        <v>0</v>
      </c>
      <c r="N717" s="14">
        <v>0</v>
      </c>
      <c r="O717" s="14">
        <v>0</v>
      </c>
      <c r="P717" s="14">
        <v>0</v>
      </c>
      <c r="Q717" s="14">
        <v>0</v>
      </c>
      <c r="R717" s="14">
        <v>0</v>
      </c>
      <c r="S717" s="14">
        <v>0</v>
      </c>
      <c r="T717" s="14">
        <v>0</v>
      </c>
      <c r="U717" s="14">
        <v>0</v>
      </c>
      <c r="V717" s="14">
        <v>0</v>
      </c>
      <c r="W717" s="14"/>
      <c r="X717" s="14"/>
      <c r="Y717" s="15"/>
      <c r="Z717" s="14"/>
      <c r="AA717" s="14"/>
    </row>
    <row r="718" spans="1:27" x14ac:dyDescent="0.3">
      <c r="A718" s="28"/>
      <c r="B718" t="s">
        <v>23</v>
      </c>
      <c r="C718" s="14"/>
      <c r="D718" s="14"/>
      <c r="E718" s="14"/>
      <c r="F718" s="14"/>
      <c r="G718" s="15"/>
      <c r="H718" s="15"/>
      <c r="I718" s="15"/>
      <c r="J718" s="15">
        <v>0</v>
      </c>
      <c r="K718" s="15"/>
      <c r="L718" s="15">
        <v>0</v>
      </c>
      <c r="M718" s="14">
        <v>0</v>
      </c>
      <c r="N718" s="14">
        <v>0</v>
      </c>
      <c r="O718" s="14">
        <v>0</v>
      </c>
      <c r="P718" s="14">
        <v>0</v>
      </c>
      <c r="Q718" s="14">
        <v>0</v>
      </c>
      <c r="R718" s="14">
        <v>0</v>
      </c>
      <c r="S718" s="14">
        <v>0</v>
      </c>
      <c r="T718" s="14">
        <v>0</v>
      </c>
      <c r="U718" s="14">
        <v>0</v>
      </c>
      <c r="V718" s="14">
        <v>0</v>
      </c>
      <c r="W718" s="14"/>
      <c r="X718" s="14"/>
      <c r="Y718" s="15"/>
      <c r="Z718" s="14"/>
      <c r="AA718" s="14"/>
    </row>
    <row r="719" spans="1:27" x14ac:dyDescent="0.3">
      <c r="A719" s="13"/>
      <c r="B719" t="s">
        <v>24</v>
      </c>
      <c r="C719" s="14"/>
      <c r="D719" s="14"/>
      <c r="E719" s="14"/>
      <c r="F719" s="14"/>
      <c r="G719" s="15"/>
      <c r="H719" s="15"/>
      <c r="I719" s="15"/>
      <c r="J719" s="15">
        <v>0</v>
      </c>
      <c r="K719" s="15"/>
      <c r="L719" s="15">
        <v>0</v>
      </c>
      <c r="M719" s="14">
        <v>0</v>
      </c>
      <c r="N719" s="14">
        <v>0</v>
      </c>
      <c r="O719" s="14">
        <v>0</v>
      </c>
      <c r="P719" s="14">
        <v>0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/>
      <c r="X719" s="14"/>
      <c r="Y719" s="15"/>
      <c r="Z719" s="14"/>
      <c r="AA719" s="14"/>
    </row>
    <row r="720" spans="1:27" x14ac:dyDescent="0.3">
      <c r="A720" s="13"/>
      <c r="B720" s="17" t="s">
        <v>25</v>
      </c>
      <c r="C720" s="18"/>
      <c r="D720" s="18"/>
      <c r="E720" s="18"/>
      <c r="F720" s="18"/>
      <c r="G720" s="18"/>
      <c r="H720" s="19"/>
      <c r="I720" s="19"/>
      <c r="J720" s="19">
        <v>0</v>
      </c>
      <c r="K720" s="19"/>
      <c r="L720" s="19">
        <v>0</v>
      </c>
      <c r="M720" s="20">
        <v>0</v>
      </c>
      <c r="N720" s="20">
        <v>0</v>
      </c>
      <c r="O720" s="20">
        <v>0</v>
      </c>
      <c r="P720" s="20">
        <v>0</v>
      </c>
      <c r="Q720" s="20">
        <v>0</v>
      </c>
      <c r="R720" s="27">
        <v>0</v>
      </c>
      <c r="S720" s="27">
        <v>0</v>
      </c>
      <c r="T720" s="27">
        <v>0</v>
      </c>
      <c r="U720" s="27">
        <v>0</v>
      </c>
      <c r="V720" s="27">
        <v>0</v>
      </c>
      <c r="W720" s="14"/>
      <c r="X720" s="14"/>
      <c r="Y720" s="14"/>
      <c r="Z720" s="14"/>
      <c r="AA720" s="14"/>
    </row>
    <row r="721" spans="1:27" x14ac:dyDescent="0.3">
      <c r="A721" s="13"/>
      <c r="B721" t="s">
        <v>26</v>
      </c>
      <c r="C721" s="9"/>
      <c r="D721" s="9"/>
      <c r="E721" s="9"/>
      <c r="F721" s="9"/>
      <c r="G721" s="9"/>
      <c r="H721" s="9"/>
      <c r="I721" s="9"/>
      <c r="J721" s="9">
        <f t="shared" ref="J721" si="561">J720-J713</f>
        <v>0</v>
      </c>
      <c r="K721" s="9"/>
      <c r="L721" s="9">
        <f t="shared" ref="L721:V721" si="562">L720-L713</f>
        <v>0</v>
      </c>
      <c r="M721" s="9">
        <f t="shared" si="562"/>
        <v>0</v>
      </c>
      <c r="N721" s="9">
        <f t="shared" si="562"/>
        <v>0</v>
      </c>
      <c r="O721" s="9">
        <f t="shared" si="562"/>
        <v>0</v>
      </c>
      <c r="P721" s="9">
        <f t="shared" si="562"/>
        <v>0</v>
      </c>
      <c r="Q721" s="9">
        <f t="shared" si="562"/>
        <v>0</v>
      </c>
      <c r="R721" s="9">
        <f t="shared" si="562"/>
        <v>0</v>
      </c>
      <c r="S721" s="9">
        <f t="shared" si="562"/>
        <v>0</v>
      </c>
      <c r="T721" s="9">
        <f t="shared" si="562"/>
        <v>0</v>
      </c>
      <c r="U721" s="9">
        <f t="shared" si="562"/>
        <v>0</v>
      </c>
      <c r="V721" s="9">
        <f t="shared" si="562"/>
        <v>0</v>
      </c>
    </row>
    <row r="722" spans="1:27" x14ac:dyDescent="0.3">
      <c r="A722" s="23"/>
      <c r="B722" s="24" t="s">
        <v>27</v>
      </c>
      <c r="C722" s="25" t="e">
        <f>AVERAGE(C720:G720)</f>
        <v>#DIV/0!</v>
      </c>
      <c r="D722" s="25"/>
      <c r="E722" s="25"/>
      <c r="F722" s="25"/>
      <c r="G722" s="25"/>
      <c r="H722" s="25">
        <f t="shared" ref="H722" si="563">AVERAGE(H720:L720)</f>
        <v>0</v>
      </c>
      <c r="I722" s="25"/>
      <c r="J722" s="25"/>
      <c r="K722" s="25"/>
      <c r="L722" s="25"/>
      <c r="M722" s="25">
        <f t="shared" ref="M722" si="564">AVERAGE(M720:Q720)</f>
        <v>0</v>
      </c>
      <c r="N722" s="25"/>
      <c r="O722" s="25"/>
      <c r="P722" s="25"/>
      <c r="Q722" s="25"/>
      <c r="R722" s="25">
        <f t="shared" ref="R722" si="565">AVERAGE(R720:V720)</f>
        <v>0</v>
      </c>
      <c r="S722" s="25"/>
      <c r="T722" s="25"/>
      <c r="U722" s="25"/>
      <c r="V722" s="25"/>
    </row>
    <row r="723" spans="1:27" x14ac:dyDescent="0.3">
      <c r="A723" s="10">
        <v>44055</v>
      </c>
      <c r="C723" s="11" t="s">
        <v>15</v>
      </c>
      <c r="D723" s="12" t="s">
        <v>16</v>
      </c>
      <c r="E723" s="11" t="s">
        <v>17</v>
      </c>
      <c r="F723" s="11" t="s">
        <v>18</v>
      </c>
      <c r="G723" s="12" t="s">
        <v>19</v>
      </c>
      <c r="H723" s="11" t="s">
        <v>15</v>
      </c>
      <c r="I723" s="12" t="s">
        <v>16</v>
      </c>
      <c r="J723" s="11" t="s">
        <v>17</v>
      </c>
      <c r="K723" s="11" t="s">
        <v>18</v>
      </c>
      <c r="L723" s="12" t="s">
        <v>19</v>
      </c>
      <c r="M723" s="11" t="s">
        <v>15</v>
      </c>
      <c r="N723" s="12" t="s">
        <v>16</v>
      </c>
      <c r="O723" s="11" t="s">
        <v>17</v>
      </c>
      <c r="P723" s="11" t="s">
        <v>18</v>
      </c>
      <c r="Q723" s="12" t="s">
        <v>19</v>
      </c>
      <c r="R723" s="11" t="s">
        <v>15</v>
      </c>
      <c r="S723" s="12" t="s">
        <v>16</v>
      </c>
      <c r="T723" s="11" t="s">
        <v>17</v>
      </c>
      <c r="U723" s="11" t="s">
        <v>18</v>
      </c>
      <c r="V723" s="12" t="s">
        <v>19</v>
      </c>
      <c r="W723" s="11"/>
      <c r="X723" s="12"/>
      <c r="Y723" s="11"/>
      <c r="Z723" s="11"/>
      <c r="AA723" s="12"/>
    </row>
    <row r="724" spans="1:27" x14ac:dyDescent="0.3">
      <c r="A724" s="13" t="s">
        <v>117</v>
      </c>
      <c r="B724" t="s">
        <v>21</v>
      </c>
      <c r="C724" s="14"/>
      <c r="D724" s="14"/>
      <c r="E724" s="14"/>
      <c r="F724" s="14"/>
      <c r="G724" s="15"/>
      <c r="H724" s="15"/>
      <c r="I724" s="15"/>
      <c r="J724" s="15">
        <v>0</v>
      </c>
      <c r="K724" s="15"/>
      <c r="L724" s="15">
        <v>0</v>
      </c>
      <c r="M724" s="14">
        <v>0</v>
      </c>
      <c r="N724" s="14">
        <v>0</v>
      </c>
      <c r="O724" s="14">
        <v>0</v>
      </c>
      <c r="P724" s="14">
        <v>0</v>
      </c>
      <c r="Q724" s="14">
        <v>0</v>
      </c>
      <c r="R724" s="14">
        <v>0</v>
      </c>
      <c r="S724" s="14">
        <v>0</v>
      </c>
      <c r="T724" s="14">
        <v>0</v>
      </c>
      <c r="U724" s="14">
        <v>0</v>
      </c>
      <c r="V724" s="14">
        <v>0</v>
      </c>
      <c r="W724" s="14"/>
      <c r="X724" s="14"/>
      <c r="Y724" s="15"/>
      <c r="Z724" s="14"/>
      <c r="AA724" s="14"/>
    </row>
    <row r="725" spans="1:27" x14ac:dyDescent="0.3">
      <c r="A725" s="28"/>
      <c r="B725" t="s">
        <v>23</v>
      </c>
      <c r="C725" s="14"/>
      <c r="D725" s="14"/>
      <c r="E725" s="14"/>
      <c r="F725" s="14"/>
      <c r="G725" s="15"/>
      <c r="H725" s="15"/>
      <c r="I725" s="15"/>
      <c r="J725" s="15">
        <v>0</v>
      </c>
      <c r="K725" s="15"/>
      <c r="L725" s="15">
        <v>0</v>
      </c>
      <c r="M725" s="14">
        <v>0</v>
      </c>
      <c r="N725" s="14">
        <v>0</v>
      </c>
      <c r="O725" s="14">
        <v>0</v>
      </c>
      <c r="P725" s="14">
        <v>0</v>
      </c>
      <c r="Q725" s="14">
        <v>0</v>
      </c>
      <c r="R725" s="14">
        <v>0</v>
      </c>
      <c r="S725" s="14">
        <v>0</v>
      </c>
      <c r="T725" s="14">
        <v>0</v>
      </c>
      <c r="U725" s="14">
        <v>0</v>
      </c>
      <c r="V725" s="14">
        <v>0</v>
      </c>
      <c r="W725" s="14"/>
      <c r="X725" s="14"/>
      <c r="Y725" s="15"/>
      <c r="Z725" s="14"/>
      <c r="AA725" s="14"/>
    </row>
    <row r="726" spans="1:27" x14ac:dyDescent="0.3">
      <c r="A726" s="13"/>
      <c r="B726" t="s">
        <v>24</v>
      </c>
      <c r="C726" s="14"/>
      <c r="D726" s="14"/>
      <c r="E726" s="14"/>
      <c r="F726" s="14"/>
      <c r="G726" s="15"/>
      <c r="H726" s="15"/>
      <c r="I726" s="15"/>
      <c r="J726" s="15">
        <v>0</v>
      </c>
      <c r="K726" s="15"/>
      <c r="L726" s="15">
        <v>0</v>
      </c>
      <c r="M726" s="14">
        <v>0</v>
      </c>
      <c r="N726" s="14">
        <v>0</v>
      </c>
      <c r="O726" s="14">
        <v>0</v>
      </c>
      <c r="P726" s="14">
        <v>0</v>
      </c>
      <c r="Q726" s="14">
        <v>0</v>
      </c>
      <c r="R726" s="14">
        <v>0</v>
      </c>
      <c r="S726" s="14">
        <v>0</v>
      </c>
      <c r="T726" s="14">
        <v>0</v>
      </c>
      <c r="U726" s="14">
        <v>0</v>
      </c>
      <c r="V726" s="14">
        <v>0</v>
      </c>
      <c r="W726" s="14"/>
      <c r="X726" s="14"/>
      <c r="Y726" s="15"/>
      <c r="Z726" s="14"/>
      <c r="AA726" s="14"/>
    </row>
    <row r="727" spans="1:27" x14ac:dyDescent="0.3">
      <c r="A727" s="13"/>
      <c r="B727" s="17" t="s">
        <v>25</v>
      </c>
      <c r="C727" s="18"/>
      <c r="D727" s="18"/>
      <c r="E727" s="18"/>
      <c r="F727" s="18"/>
      <c r="G727" s="18"/>
      <c r="H727" s="19"/>
      <c r="I727" s="19"/>
      <c r="J727" s="19">
        <v>0</v>
      </c>
      <c r="K727" s="19"/>
      <c r="L727" s="19">
        <v>0</v>
      </c>
      <c r="M727" s="20">
        <v>0</v>
      </c>
      <c r="N727" s="20">
        <v>0</v>
      </c>
      <c r="O727" s="20">
        <v>0</v>
      </c>
      <c r="P727" s="20">
        <v>0</v>
      </c>
      <c r="Q727" s="20">
        <v>0</v>
      </c>
      <c r="R727" s="27">
        <v>0</v>
      </c>
      <c r="S727" s="27">
        <v>0</v>
      </c>
      <c r="T727" s="27">
        <v>0</v>
      </c>
      <c r="U727" s="27">
        <v>0</v>
      </c>
      <c r="V727" s="27">
        <v>0</v>
      </c>
      <c r="W727" s="14"/>
      <c r="X727" s="14"/>
      <c r="Y727" s="14"/>
      <c r="Z727" s="14"/>
      <c r="AA727" s="14"/>
    </row>
    <row r="728" spans="1:27" x14ac:dyDescent="0.3">
      <c r="A728" s="13"/>
      <c r="B728" t="s">
        <v>26</v>
      </c>
      <c r="C728" s="9"/>
      <c r="D728" s="9"/>
      <c r="E728" s="9"/>
      <c r="F728" s="9"/>
      <c r="G728" s="9"/>
      <c r="H728" s="9"/>
      <c r="I728" s="9"/>
      <c r="J728" s="9">
        <f t="shared" ref="J728" si="566">J727-J720</f>
        <v>0</v>
      </c>
      <c r="K728" s="9"/>
      <c r="L728" s="9">
        <f t="shared" ref="L728:V728" si="567">L727-L720</f>
        <v>0</v>
      </c>
      <c r="M728" s="9">
        <f t="shared" si="567"/>
        <v>0</v>
      </c>
      <c r="N728" s="9">
        <f t="shared" si="567"/>
        <v>0</v>
      </c>
      <c r="O728" s="9">
        <f t="shared" si="567"/>
        <v>0</v>
      </c>
      <c r="P728" s="9">
        <f t="shared" si="567"/>
        <v>0</v>
      </c>
      <c r="Q728" s="9">
        <f t="shared" si="567"/>
        <v>0</v>
      </c>
      <c r="R728" s="9">
        <f t="shared" si="567"/>
        <v>0</v>
      </c>
      <c r="S728" s="9">
        <f t="shared" si="567"/>
        <v>0</v>
      </c>
      <c r="T728" s="9">
        <f t="shared" si="567"/>
        <v>0</v>
      </c>
      <c r="U728" s="9">
        <f t="shared" si="567"/>
        <v>0</v>
      </c>
      <c r="V728" s="9">
        <f t="shared" si="567"/>
        <v>0</v>
      </c>
    </row>
    <row r="729" spans="1:27" x14ac:dyDescent="0.3">
      <c r="A729" s="23"/>
      <c r="B729" s="24" t="s">
        <v>27</v>
      </c>
      <c r="C729" s="25" t="e">
        <f>AVERAGE(C727:G727)</f>
        <v>#DIV/0!</v>
      </c>
      <c r="D729" s="25"/>
      <c r="E729" s="25"/>
      <c r="F729" s="25"/>
      <c r="G729" s="25"/>
      <c r="H729" s="25">
        <f t="shared" ref="H729" si="568">AVERAGE(H727:L727)</f>
        <v>0</v>
      </c>
      <c r="I729" s="25"/>
      <c r="J729" s="25"/>
      <c r="K729" s="25"/>
      <c r="L729" s="25"/>
      <c r="M729" s="25">
        <f t="shared" ref="M729" si="569">AVERAGE(M727:Q727)</f>
        <v>0</v>
      </c>
      <c r="N729" s="25"/>
      <c r="O729" s="25"/>
      <c r="P729" s="25"/>
      <c r="Q729" s="25"/>
      <c r="R729" s="25">
        <f t="shared" ref="R729" si="570">AVERAGE(R727:V727)</f>
        <v>0</v>
      </c>
      <c r="S729" s="25"/>
      <c r="T729" s="25"/>
      <c r="U729" s="25"/>
      <c r="V729" s="25"/>
    </row>
    <row r="730" spans="1:27" x14ac:dyDescent="0.3">
      <c r="A730" s="10">
        <v>44062</v>
      </c>
      <c r="C730" s="11" t="s">
        <v>15</v>
      </c>
      <c r="D730" s="12" t="s">
        <v>16</v>
      </c>
      <c r="E730" s="11" t="s">
        <v>17</v>
      </c>
      <c r="F730" s="11" t="s">
        <v>18</v>
      </c>
      <c r="G730" s="12" t="s">
        <v>19</v>
      </c>
      <c r="H730" s="11" t="s">
        <v>15</v>
      </c>
      <c r="I730" s="12" t="s">
        <v>16</v>
      </c>
      <c r="J730" s="11" t="s">
        <v>17</v>
      </c>
      <c r="K730" s="11" t="s">
        <v>18</v>
      </c>
      <c r="L730" s="12" t="s">
        <v>19</v>
      </c>
      <c r="M730" s="11" t="s">
        <v>15</v>
      </c>
      <c r="N730" s="12" t="s">
        <v>16</v>
      </c>
      <c r="O730" s="11" t="s">
        <v>17</v>
      </c>
      <c r="P730" s="11" t="s">
        <v>18</v>
      </c>
      <c r="Q730" s="12" t="s">
        <v>19</v>
      </c>
      <c r="R730" s="11" t="s">
        <v>15</v>
      </c>
      <c r="S730" s="12" t="s">
        <v>16</v>
      </c>
      <c r="T730" s="11" t="s">
        <v>17</v>
      </c>
      <c r="U730" s="11" t="s">
        <v>18</v>
      </c>
      <c r="V730" s="12" t="s">
        <v>19</v>
      </c>
      <c r="W730" s="11"/>
      <c r="X730" s="12"/>
      <c r="Y730" s="11"/>
      <c r="Z730" s="11"/>
      <c r="AA730" s="12"/>
    </row>
    <row r="731" spans="1:27" x14ac:dyDescent="0.3">
      <c r="A731" s="13" t="s">
        <v>118</v>
      </c>
      <c r="B731" t="s">
        <v>21</v>
      </c>
      <c r="C731" s="14"/>
      <c r="D731" s="14"/>
      <c r="E731" s="14"/>
      <c r="F731" s="14"/>
      <c r="G731" s="15"/>
      <c r="H731" s="15"/>
      <c r="I731" s="15"/>
      <c r="J731" s="15">
        <v>0</v>
      </c>
      <c r="K731" s="15"/>
      <c r="L731" s="15">
        <v>0</v>
      </c>
      <c r="M731" s="14">
        <v>0</v>
      </c>
      <c r="N731" s="14">
        <v>0</v>
      </c>
      <c r="O731" s="14">
        <v>0</v>
      </c>
      <c r="P731" s="14">
        <v>0</v>
      </c>
      <c r="Q731" s="14">
        <v>0</v>
      </c>
      <c r="R731" s="14">
        <v>0</v>
      </c>
      <c r="S731" s="14">
        <v>0</v>
      </c>
      <c r="T731" s="14">
        <v>0</v>
      </c>
      <c r="U731" s="14">
        <v>0</v>
      </c>
      <c r="V731" s="14">
        <v>0</v>
      </c>
      <c r="W731" s="14"/>
      <c r="X731" s="14"/>
      <c r="Y731" s="15"/>
      <c r="Z731" s="14"/>
      <c r="AA731" s="14"/>
    </row>
    <row r="732" spans="1:27" x14ac:dyDescent="0.3">
      <c r="A732" s="28"/>
      <c r="B732" t="s">
        <v>23</v>
      </c>
      <c r="C732" s="14"/>
      <c r="D732" s="14"/>
      <c r="E732" s="14"/>
      <c r="F732" s="14"/>
      <c r="G732" s="15"/>
      <c r="H732" s="15"/>
      <c r="I732" s="15"/>
      <c r="J732" s="15">
        <v>0</v>
      </c>
      <c r="K732" s="15"/>
      <c r="L732" s="15">
        <v>0</v>
      </c>
      <c r="M732" s="14">
        <v>0</v>
      </c>
      <c r="N732" s="14">
        <v>0</v>
      </c>
      <c r="O732" s="14">
        <v>0</v>
      </c>
      <c r="P732" s="14">
        <v>0</v>
      </c>
      <c r="Q732" s="14">
        <v>0</v>
      </c>
      <c r="R732" s="14">
        <v>0</v>
      </c>
      <c r="S732" s="14">
        <v>0</v>
      </c>
      <c r="T732" s="14">
        <v>0</v>
      </c>
      <c r="U732" s="14">
        <v>0</v>
      </c>
      <c r="V732" s="14">
        <v>0</v>
      </c>
      <c r="W732" s="14"/>
      <c r="X732" s="14"/>
      <c r="Y732" s="15"/>
      <c r="Z732" s="14"/>
      <c r="AA732" s="14"/>
    </row>
    <row r="733" spans="1:27" x14ac:dyDescent="0.3">
      <c r="A733" s="13"/>
      <c r="B733" t="s">
        <v>24</v>
      </c>
      <c r="C733" s="14"/>
      <c r="D733" s="14"/>
      <c r="E733" s="14"/>
      <c r="F733" s="14"/>
      <c r="G733" s="15"/>
      <c r="H733" s="15"/>
      <c r="I733" s="15"/>
      <c r="J733" s="15">
        <v>0</v>
      </c>
      <c r="K733" s="15"/>
      <c r="L733" s="15">
        <v>0</v>
      </c>
      <c r="M733" s="14">
        <v>0</v>
      </c>
      <c r="N733" s="14">
        <v>0</v>
      </c>
      <c r="O733" s="14">
        <v>0</v>
      </c>
      <c r="P733" s="14">
        <v>0</v>
      </c>
      <c r="Q733" s="14">
        <v>0</v>
      </c>
      <c r="R733" s="14">
        <v>0</v>
      </c>
      <c r="S733" s="14">
        <v>0</v>
      </c>
      <c r="T733" s="14">
        <v>0</v>
      </c>
      <c r="U733" s="14">
        <v>0</v>
      </c>
      <c r="V733" s="14">
        <v>0</v>
      </c>
      <c r="W733" s="14"/>
      <c r="X733" s="14"/>
      <c r="Y733" s="15"/>
      <c r="Z733" s="14"/>
      <c r="AA733" s="14"/>
    </row>
    <row r="734" spans="1:27" x14ac:dyDescent="0.3">
      <c r="A734" s="13"/>
      <c r="B734" s="17" t="s">
        <v>25</v>
      </c>
      <c r="C734" s="18"/>
      <c r="D734" s="18"/>
      <c r="E734" s="18"/>
      <c r="F734" s="18"/>
      <c r="G734" s="18"/>
      <c r="H734" s="19"/>
      <c r="I734" s="19"/>
      <c r="J734" s="19">
        <v>0</v>
      </c>
      <c r="K734" s="19"/>
      <c r="L734" s="19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7">
        <v>0</v>
      </c>
      <c r="S734" s="27">
        <v>0</v>
      </c>
      <c r="T734" s="27">
        <v>0</v>
      </c>
      <c r="U734" s="27">
        <v>0</v>
      </c>
      <c r="V734" s="27">
        <v>0</v>
      </c>
      <c r="W734" s="14"/>
      <c r="X734" s="14"/>
      <c r="Y734" s="14"/>
      <c r="Z734" s="14"/>
      <c r="AA734" s="14"/>
    </row>
    <row r="735" spans="1:27" x14ac:dyDescent="0.3">
      <c r="A735" s="13"/>
      <c r="B735" t="s">
        <v>26</v>
      </c>
      <c r="C735" s="9"/>
      <c r="D735" s="9"/>
      <c r="E735" s="9"/>
      <c r="F735" s="9"/>
      <c r="G735" s="9"/>
      <c r="H735" s="9"/>
      <c r="I735" s="9"/>
      <c r="J735" s="9">
        <f t="shared" ref="J735" si="571">J734-J727</f>
        <v>0</v>
      </c>
      <c r="K735" s="9"/>
      <c r="L735" s="9">
        <f t="shared" ref="L735:V735" si="572">L734-L727</f>
        <v>0</v>
      </c>
      <c r="M735" s="9">
        <f t="shared" si="572"/>
        <v>0</v>
      </c>
      <c r="N735" s="9">
        <f t="shared" si="572"/>
        <v>0</v>
      </c>
      <c r="O735" s="9">
        <f t="shared" si="572"/>
        <v>0</v>
      </c>
      <c r="P735" s="9">
        <f t="shared" si="572"/>
        <v>0</v>
      </c>
      <c r="Q735" s="9">
        <f t="shared" si="572"/>
        <v>0</v>
      </c>
      <c r="R735" s="9">
        <f t="shared" si="572"/>
        <v>0</v>
      </c>
      <c r="S735" s="9">
        <f t="shared" si="572"/>
        <v>0</v>
      </c>
      <c r="T735" s="9">
        <f t="shared" si="572"/>
        <v>0</v>
      </c>
      <c r="U735" s="9">
        <f t="shared" si="572"/>
        <v>0</v>
      </c>
      <c r="V735" s="9">
        <f t="shared" si="572"/>
        <v>0</v>
      </c>
    </row>
    <row r="736" spans="1:27" x14ac:dyDescent="0.3">
      <c r="A736" s="23"/>
      <c r="B736" s="24" t="s">
        <v>27</v>
      </c>
      <c r="C736" s="25" t="e">
        <f>AVERAGE(C734:G734)</f>
        <v>#DIV/0!</v>
      </c>
      <c r="D736" s="25"/>
      <c r="E736" s="25"/>
      <c r="F736" s="25"/>
      <c r="G736" s="25"/>
      <c r="H736" s="25">
        <f t="shared" ref="H736" si="573">AVERAGE(H734:L734)</f>
        <v>0</v>
      </c>
      <c r="I736" s="25"/>
      <c r="J736" s="25"/>
      <c r="K736" s="25"/>
      <c r="L736" s="25"/>
      <c r="M736" s="25">
        <f t="shared" ref="M736" si="574">AVERAGE(M734:Q734)</f>
        <v>0</v>
      </c>
      <c r="N736" s="25"/>
      <c r="O736" s="25"/>
      <c r="P736" s="25"/>
      <c r="Q736" s="25"/>
      <c r="R736" s="25">
        <f t="shared" ref="R736" si="575">AVERAGE(R734:V734)</f>
        <v>0</v>
      </c>
      <c r="S736" s="25"/>
      <c r="T736" s="25"/>
      <c r="U736" s="25"/>
      <c r="V736" s="25"/>
    </row>
    <row r="737" spans="1:27" x14ac:dyDescent="0.3">
      <c r="A737" s="10">
        <v>44069</v>
      </c>
      <c r="C737" s="11" t="s">
        <v>15</v>
      </c>
      <c r="D737" s="12" t="s">
        <v>16</v>
      </c>
      <c r="E737" s="11" t="s">
        <v>17</v>
      </c>
      <c r="F737" s="11" t="s">
        <v>18</v>
      </c>
      <c r="G737" s="12" t="s">
        <v>19</v>
      </c>
      <c r="H737" s="11" t="s">
        <v>15</v>
      </c>
      <c r="I737" s="12" t="s">
        <v>16</v>
      </c>
      <c r="J737" s="11" t="s">
        <v>17</v>
      </c>
      <c r="K737" s="11" t="s">
        <v>18</v>
      </c>
      <c r="L737" s="12" t="s">
        <v>19</v>
      </c>
      <c r="M737" s="11" t="s">
        <v>15</v>
      </c>
      <c r="N737" s="12" t="s">
        <v>16</v>
      </c>
      <c r="O737" s="11" t="s">
        <v>17</v>
      </c>
      <c r="P737" s="11" t="s">
        <v>18</v>
      </c>
      <c r="Q737" s="12" t="s">
        <v>19</v>
      </c>
      <c r="R737" s="11" t="s">
        <v>15</v>
      </c>
      <c r="S737" s="12" t="s">
        <v>16</v>
      </c>
      <c r="T737" s="11" t="s">
        <v>17</v>
      </c>
      <c r="U737" s="11" t="s">
        <v>18</v>
      </c>
      <c r="V737" s="12" t="s">
        <v>19</v>
      </c>
      <c r="W737" s="11"/>
      <c r="X737" s="12"/>
      <c r="Y737" s="11"/>
      <c r="Z737" s="11"/>
      <c r="AA737" s="12"/>
    </row>
    <row r="738" spans="1:27" x14ac:dyDescent="0.3">
      <c r="A738" s="13" t="s">
        <v>119</v>
      </c>
      <c r="B738" t="s">
        <v>21</v>
      </c>
      <c r="C738" s="14"/>
      <c r="D738" s="14"/>
      <c r="E738" s="14"/>
      <c r="F738" s="14"/>
      <c r="G738" s="15"/>
      <c r="H738" s="15"/>
      <c r="I738" s="15"/>
      <c r="J738" s="15">
        <v>0</v>
      </c>
      <c r="K738" s="15"/>
      <c r="L738" s="15">
        <v>0</v>
      </c>
      <c r="M738" s="14">
        <v>0</v>
      </c>
      <c r="N738" s="14">
        <v>0</v>
      </c>
      <c r="O738" s="14">
        <v>0</v>
      </c>
      <c r="P738" s="14">
        <v>0</v>
      </c>
      <c r="Q738" s="14">
        <v>0</v>
      </c>
      <c r="R738" s="14">
        <v>0</v>
      </c>
      <c r="S738" s="14">
        <v>0</v>
      </c>
      <c r="T738" s="14">
        <v>0</v>
      </c>
      <c r="U738" s="14">
        <v>0</v>
      </c>
      <c r="V738" s="14">
        <v>0</v>
      </c>
      <c r="W738" s="14"/>
      <c r="X738" s="14"/>
      <c r="Y738" s="15"/>
      <c r="Z738" s="14"/>
      <c r="AA738" s="14"/>
    </row>
    <row r="739" spans="1:27" x14ac:dyDescent="0.3">
      <c r="A739" s="28"/>
      <c r="B739" t="s">
        <v>23</v>
      </c>
      <c r="C739" s="14"/>
      <c r="D739" s="14"/>
      <c r="E739" s="14"/>
      <c r="F739" s="14"/>
      <c r="G739" s="15"/>
      <c r="H739" s="15"/>
      <c r="I739" s="15"/>
      <c r="J739" s="15">
        <v>0</v>
      </c>
      <c r="K739" s="15"/>
      <c r="L739" s="15">
        <v>0</v>
      </c>
      <c r="M739" s="14">
        <v>0</v>
      </c>
      <c r="N739" s="14">
        <v>0</v>
      </c>
      <c r="O739" s="14">
        <v>0</v>
      </c>
      <c r="P739" s="14">
        <v>0</v>
      </c>
      <c r="Q739" s="14">
        <v>0</v>
      </c>
      <c r="R739" s="14">
        <v>0</v>
      </c>
      <c r="S739" s="14">
        <v>0</v>
      </c>
      <c r="T739" s="14">
        <v>0</v>
      </c>
      <c r="U739" s="14">
        <v>0</v>
      </c>
      <c r="V739" s="14">
        <v>0</v>
      </c>
      <c r="W739" s="14"/>
      <c r="X739" s="14"/>
      <c r="Y739" s="15"/>
      <c r="Z739" s="14"/>
      <c r="AA739" s="14"/>
    </row>
    <row r="740" spans="1:27" x14ac:dyDescent="0.3">
      <c r="A740" s="13"/>
      <c r="B740" t="s">
        <v>24</v>
      </c>
      <c r="C740" s="14"/>
      <c r="D740" s="14"/>
      <c r="E740" s="14"/>
      <c r="F740" s="14"/>
      <c r="G740" s="15"/>
      <c r="H740" s="15"/>
      <c r="I740" s="15"/>
      <c r="J740" s="15">
        <v>0</v>
      </c>
      <c r="K740" s="15"/>
      <c r="L740" s="15">
        <v>0</v>
      </c>
      <c r="M740" s="14">
        <v>0</v>
      </c>
      <c r="N740" s="14">
        <v>0</v>
      </c>
      <c r="O740" s="14">
        <v>0</v>
      </c>
      <c r="P740" s="14">
        <v>0</v>
      </c>
      <c r="Q740" s="14">
        <v>0</v>
      </c>
      <c r="R740" s="14">
        <v>0</v>
      </c>
      <c r="S740" s="14">
        <v>0</v>
      </c>
      <c r="T740" s="14">
        <v>0</v>
      </c>
      <c r="U740" s="14">
        <v>0</v>
      </c>
      <c r="V740" s="14">
        <v>0</v>
      </c>
      <c r="W740" s="14"/>
      <c r="X740" s="14"/>
      <c r="Y740" s="15"/>
      <c r="Z740" s="14"/>
      <c r="AA740" s="14"/>
    </row>
    <row r="741" spans="1:27" x14ac:dyDescent="0.3">
      <c r="A741" s="13"/>
      <c r="B741" s="17" t="s">
        <v>25</v>
      </c>
      <c r="C741" s="18"/>
      <c r="D741" s="18"/>
      <c r="E741" s="18"/>
      <c r="F741" s="18"/>
      <c r="G741" s="18"/>
      <c r="H741" s="19"/>
      <c r="I741" s="19"/>
      <c r="J741" s="19">
        <v>0</v>
      </c>
      <c r="K741" s="19"/>
      <c r="L741" s="19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7">
        <v>0</v>
      </c>
      <c r="S741" s="27">
        <v>0</v>
      </c>
      <c r="T741" s="27">
        <v>0</v>
      </c>
      <c r="U741" s="27">
        <v>0</v>
      </c>
      <c r="V741" s="27">
        <v>0</v>
      </c>
      <c r="W741" s="14"/>
      <c r="X741" s="14"/>
      <c r="Y741" s="14"/>
      <c r="Z741" s="14"/>
      <c r="AA741" s="14"/>
    </row>
    <row r="742" spans="1:27" x14ac:dyDescent="0.3">
      <c r="A742" s="13"/>
      <c r="B742" t="s">
        <v>26</v>
      </c>
      <c r="C742" s="9"/>
      <c r="D742" s="9"/>
      <c r="E742" s="9"/>
      <c r="F742" s="9"/>
      <c r="G742" s="9"/>
      <c r="H742" s="9"/>
      <c r="I742" s="9"/>
      <c r="J742" s="9">
        <f t="shared" ref="J742" si="576">J741-J734</f>
        <v>0</v>
      </c>
      <c r="K742" s="9"/>
      <c r="L742" s="9">
        <f t="shared" ref="L742:V742" si="577">L741-L734</f>
        <v>0</v>
      </c>
      <c r="M742" s="9">
        <f t="shared" si="577"/>
        <v>0</v>
      </c>
      <c r="N742" s="9">
        <f t="shared" si="577"/>
        <v>0</v>
      </c>
      <c r="O742" s="9">
        <f t="shared" si="577"/>
        <v>0</v>
      </c>
      <c r="P742" s="9">
        <f t="shared" si="577"/>
        <v>0</v>
      </c>
      <c r="Q742" s="9">
        <f t="shared" si="577"/>
        <v>0</v>
      </c>
      <c r="R742" s="9">
        <f t="shared" si="577"/>
        <v>0</v>
      </c>
      <c r="S742" s="9">
        <f t="shared" si="577"/>
        <v>0</v>
      </c>
      <c r="T742" s="9">
        <f t="shared" si="577"/>
        <v>0</v>
      </c>
      <c r="U742" s="9">
        <f t="shared" si="577"/>
        <v>0</v>
      </c>
      <c r="V742" s="9">
        <f t="shared" si="577"/>
        <v>0</v>
      </c>
    </row>
    <row r="743" spans="1:27" x14ac:dyDescent="0.3">
      <c r="A743" s="23"/>
      <c r="B743" s="24" t="s">
        <v>27</v>
      </c>
      <c r="C743" s="25" t="e">
        <f>AVERAGE(C741:G741)</f>
        <v>#DIV/0!</v>
      </c>
      <c r="D743" s="25"/>
      <c r="E743" s="25"/>
      <c r="F743" s="25"/>
      <c r="G743" s="25"/>
      <c r="H743" s="25">
        <f t="shared" ref="H743" si="578">AVERAGE(H741:L741)</f>
        <v>0</v>
      </c>
      <c r="I743" s="25"/>
      <c r="J743" s="25"/>
      <c r="K743" s="25"/>
      <c r="L743" s="25"/>
      <c r="M743" s="25">
        <f t="shared" ref="M743" si="579">AVERAGE(M741:Q741)</f>
        <v>0</v>
      </c>
      <c r="N743" s="25"/>
      <c r="O743" s="25"/>
      <c r="P743" s="25"/>
      <c r="Q743" s="25"/>
      <c r="R743" s="25">
        <f t="shared" ref="R743" si="580">AVERAGE(R741:V741)</f>
        <v>0</v>
      </c>
      <c r="S743" s="25"/>
      <c r="T743" s="25"/>
      <c r="U743" s="25"/>
      <c r="V743" s="25"/>
    </row>
    <row r="744" spans="1:27" x14ac:dyDescent="0.3">
      <c r="A744" s="10">
        <v>44076</v>
      </c>
      <c r="C744" s="11" t="s">
        <v>15</v>
      </c>
      <c r="D744" s="12" t="s">
        <v>16</v>
      </c>
      <c r="E744" s="11" t="s">
        <v>17</v>
      </c>
      <c r="F744" s="11" t="s">
        <v>18</v>
      </c>
      <c r="G744" s="12" t="s">
        <v>19</v>
      </c>
      <c r="H744" s="11" t="s">
        <v>15</v>
      </c>
      <c r="I744" s="12" t="s">
        <v>16</v>
      </c>
      <c r="J744" s="11" t="s">
        <v>17</v>
      </c>
      <c r="K744" s="11" t="s">
        <v>18</v>
      </c>
      <c r="L744" s="12" t="s">
        <v>19</v>
      </c>
      <c r="M744" s="11" t="s">
        <v>15</v>
      </c>
      <c r="N744" s="12" t="s">
        <v>16</v>
      </c>
      <c r="O744" s="11" t="s">
        <v>17</v>
      </c>
      <c r="P744" s="11" t="s">
        <v>18</v>
      </c>
      <c r="Q744" s="12" t="s">
        <v>19</v>
      </c>
      <c r="R744" s="11" t="s">
        <v>15</v>
      </c>
      <c r="S744" s="12" t="s">
        <v>16</v>
      </c>
      <c r="T744" s="11" t="s">
        <v>17</v>
      </c>
      <c r="U744" s="11" t="s">
        <v>18</v>
      </c>
      <c r="V744" s="12" t="s">
        <v>19</v>
      </c>
      <c r="W744" s="11"/>
      <c r="X744" s="12"/>
      <c r="Y744" s="11"/>
      <c r="Z744" s="11"/>
      <c r="AA744" s="12"/>
    </row>
    <row r="745" spans="1:27" x14ac:dyDescent="0.3">
      <c r="A745" s="13" t="s">
        <v>120</v>
      </c>
      <c r="B745" t="s">
        <v>21</v>
      </c>
      <c r="C745" s="14"/>
      <c r="D745" s="14"/>
      <c r="E745" s="14"/>
      <c r="F745" s="14"/>
      <c r="G745" s="15"/>
      <c r="H745" s="15"/>
      <c r="I745" s="15"/>
      <c r="J745" s="15">
        <v>0</v>
      </c>
      <c r="K745" s="15"/>
      <c r="L745" s="15">
        <v>0</v>
      </c>
      <c r="M745" s="14">
        <v>0</v>
      </c>
      <c r="N745" s="14">
        <v>0</v>
      </c>
      <c r="O745" s="14">
        <v>0</v>
      </c>
      <c r="P745" s="14">
        <v>0</v>
      </c>
      <c r="Q745" s="14">
        <v>0</v>
      </c>
      <c r="R745" s="14">
        <v>0</v>
      </c>
      <c r="S745" s="14">
        <v>0</v>
      </c>
      <c r="T745" s="14">
        <v>0</v>
      </c>
      <c r="U745" s="14">
        <v>0</v>
      </c>
      <c r="V745" s="14">
        <v>0</v>
      </c>
      <c r="W745" s="14"/>
      <c r="X745" s="14"/>
      <c r="Y745" s="15"/>
      <c r="Z745" s="14"/>
      <c r="AA745" s="14"/>
    </row>
    <row r="746" spans="1:27" x14ac:dyDescent="0.3">
      <c r="A746" s="28"/>
      <c r="B746" t="s">
        <v>23</v>
      </c>
      <c r="C746" s="14"/>
      <c r="D746" s="14"/>
      <c r="E746" s="14"/>
      <c r="F746" s="14"/>
      <c r="G746" s="15"/>
      <c r="H746" s="15"/>
      <c r="I746" s="15"/>
      <c r="J746" s="15">
        <v>0</v>
      </c>
      <c r="K746" s="15"/>
      <c r="L746" s="15">
        <v>0</v>
      </c>
      <c r="M746" s="14">
        <v>0</v>
      </c>
      <c r="N746" s="14">
        <v>0</v>
      </c>
      <c r="O746" s="14">
        <v>0</v>
      </c>
      <c r="P746" s="14">
        <v>0</v>
      </c>
      <c r="Q746" s="14">
        <v>0</v>
      </c>
      <c r="R746" s="14">
        <v>0</v>
      </c>
      <c r="S746" s="14">
        <v>0</v>
      </c>
      <c r="T746" s="14">
        <v>0</v>
      </c>
      <c r="U746" s="14">
        <v>0</v>
      </c>
      <c r="V746" s="14">
        <v>0</v>
      </c>
      <c r="W746" s="14"/>
      <c r="X746" s="14"/>
      <c r="Y746" s="15"/>
      <c r="Z746" s="14"/>
      <c r="AA746" s="14"/>
    </row>
    <row r="747" spans="1:27" x14ac:dyDescent="0.3">
      <c r="A747" s="13"/>
      <c r="B747" t="s">
        <v>24</v>
      </c>
      <c r="C747" s="14"/>
      <c r="D747" s="14"/>
      <c r="E747" s="14"/>
      <c r="F747" s="14"/>
      <c r="G747" s="15"/>
      <c r="H747" s="15"/>
      <c r="I747" s="15"/>
      <c r="J747" s="15">
        <v>0</v>
      </c>
      <c r="K747" s="15"/>
      <c r="L747" s="15">
        <v>0</v>
      </c>
      <c r="M747" s="14">
        <v>0</v>
      </c>
      <c r="N747" s="14">
        <v>0</v>
      </c>
      <c r="O747" s="14">
        <v>0</v>
      </c>
      <c r="P747" s="14">
        <v>0</v>
      </c>
      <c r="Q747" s="14">
        <v>0</v>
      </c>
      <c r="R747" s="14">
        <v>0</v>
      </c>
      <c r="S747" s="14">
        <v>0</v>
      </c>
      <c r="T747" s="14">
        <v>0</v>
      </c>
      <c r="U747" s="14">
        <v>0</v>
      </c>
      <c r="V747" s="14">
        <v>0</v>
      </c>
      <c r="W747" s="14"/>
      <c r="X747" s="14"/>
      <c r="Y747" s="15"/>
      <c r="Z747" s="14"/>
      <c r="AA747" s="14"/>
    </row>
    <row r="748" spans="1:27" x14ac:dyDescent="0.3">
      <c r="A748" s="13"/>
      <c r="B748" s="17" t="s">
        <v>25</v>
      </c>
      <c r="C748" s="18"/>
      <c r="D748" s="18"/>
      <c r="E748" s="18"/>
      <c r="F748" s="18"/>
      <c r="G748" s="18"/>
      <c r="H748" s="19"/>
      <c r="I748" s="19"/>
      <c r="J748" s="19">
        <v>0</v>
      </c>
      <c r="K748" s="19"/>
      <c r="L748" s="19">
        <v>0</v>
      </c>
      <c r="M748" s="20">
        <v>0</v>
      </c>
      <c r="N748" s="20">
        <v>0</v>
      </c>
      <c r="O748" s="20">
        <v>0</v>
      </c>
      <c r="P748" s="20">
        <v>0</v>
      </c>
      <c r="Q748" s="20">
        <v>0</v>
      </c>
      <c r="R748" s="27">
        <v>0</v>
      </c>
      <c r="S748" s="27">
        <v>0</v>
      </c>
      <c r="T748" s="27">
        <v>0</v>
      </c>
      <c r="U748" s="27">
        <v>0</v>
      </c>
      <c r="V748" s="27">
        <v>0</v>
      </c>
      <c r="W748" s="14"/>
      <c r="X748" s="14"/>
      <c r="Y748" s="14"/>
      <c r="Z748" s="14"/>
      <c r="AA748" s="14"/>
    </row>
    <row r="749" spans="1:27" x14ac:dyDescent="0.3">
      <c r="A749" s="13"/>
      <c r="B749" t="s">
        <v>26</v>
      </c>
      <c r="C749" s="9"/>
      <c r="D749" s="9"/>
      <c r="E749" s="9"/>
      <c r="F749" s="9"/>
      <c r="G749" s="9"/>
      <c r="H749" s="9"/>
      <c r="I749" s="9"/>
      <c r="J749" s="9">
        <f t="shared" ref="J749" si="581">J748-J741</f>
        <v>0</v>
      </c>
      <c r="K749" s="9"/>
      <c r="L749" s="9">
        <f t="shared" ref="L749:V749" si="582">L748-L741</f>
        <v>0</v>
      </c>
      <c r="M749" s="9">
        <f t="shared" si="582"/>
        <v>0</v>
      </c>
      <c r="N749" s="9">
        <f t="shared" si="582"/>
        <v>0</v>
      </c>
      <c r="O749" s="9">
        <f t="shared" si="582"/>
        <v>0</v>
      </c>
      <c r="P749" s="9">
        <f t="shared" si="582"/>
        <v>0</v>
      </c>
      <c r="Q749" s="9">
        <f t="shared" si="582"/>
        <v>0</v>
      </c>
      <c r="R749" s="9">
        <f t="shared" si="582"/>
        <v>0</v>
      </c>
      <c r="S749" s="9">
        <f t="shared" si="582"/>
        <v>0</v>
      </c>
      <c r="T749" s="9">
        <f t="shared" si="582"/>
        <v>0</v>
      </c>
      <c r="U749" s="9">
        <f t="shared" si="582"/>
        <v>0</v>
      </c>
      <c r="V749" s="9">
        <f t="shared" si="582"/>
        <v>0</v>
      </c>
    </row>
    <row r="750" spans="1:27" x14ac:dyDescent="0.3">
      <c r="A750" s="23"/>
      <c r="B750" s="24" t="s">
        <v>27</v>
      </c>
      <c r="C750" s="25" t="e">
        <f>AVERAGE(C748:G748)</f>
        <v>#DIV/0!</v>
      </c>
      <c r="D750" s="25"/>
      <c r="E750" s="25"/>
      <c r="F750" s="25"/>
      <c r="G750" s="25"/>
      <c r="H750" s="25">
        <f t="shared" ref="H750" si="583">AVERAGE(H748:L748)</f>
        <v>0</v>
      </c>
      <c r="I750" s="25"/>
      <c r="J750" s="25"/>
      <c r="K750" s="25"/>
      <c r="L750" s="25"/>
      <c r="M750" s="25">
        <f t="shared" ref="M750" si="584">AVERAGE(M748:Q748)</f>
        <v>0</v>
      </c>
      <c r="N750" s="25"/>
      <c r="O750" s="25"/>
      <c r="P750" s="25"/>
      <c r="Q750" s="25"/>
      <c r="R750" s="25">
        <f t="shared" ref="R750" si="585">AVERAGE(R748:V748)</f>
        <v>0</v>
      </c>
      <c r="S750" s="25"/>
      <c r="T750" s="25"/>
      <c r="U750" s="25"/>
      <c r="V750" s="25"/>
    </row>
    <row r="751" spans="1:27" x14ac:dyDescent="0.3">
      <c r="A751" s="6" t="s">
        <v>0</v>
      </c>
    </row>
    <row r="752" spans="1:27" x14ac:dyDescent="0.3">
      <c r="A752" t="s">
        <v>1</v>
      </c>
      <c r="F752" s="6"/>
    </row>
    <row r="753" spans="1:32" x14ac:dyDescent="0.3">
      <c r="A753" t="s">
        <v>121</v>
      </c>
      <c r="F753" t="s">
        <v>122</v>
      </c>
    </row>
    <row r="754" spans="1:32" x14ac:dyDescent="0.3">
      <c r="A754" s="7"/>
      <c r="B754" s="7"/>
      <c r="C754" s="6" t="s">
        <v>52</v>
      </c>
      <c r="D754" s="6"/>
      <c r="H754" s="6" t="s">
        <v>53</v>
      </c>
      <c r="M754" s="6" t="s">
        <v>54</v>
      </c>
      <c r="R754" s="6" t="s">
        <v>55</v>
      </c>
      <c r="S754" s="6"/>
      <c r="W754" s="6" t="s">
        <v>123</v>
      </c>
      <c r="AB754" s="6" t="s">
        <v>75</v>
      </c>
      <c r="AC754" s="6"/>
    </row>
    <row r="755" spans="1:32" x14ac:dyDescent="0.3">
      <c r="A755" s="8"/>
      <c r="B755" s="2" t="s">
        <v>9</v>
      </c>
      <c r="C755" s="8">
        <v>1</v>
      </c>
      <c r="D755" s="2">
        <v>2</v>
      </c>
      <c r="E755" s="2">
        <v>3</v>
      </c>
      <c r="F755" s="2">
        <v>4</v>
      </c>
      <c r="G755" s="2">
        <v>5</v>
      </c>
      <c r="H755" s="8">
        <v>6</v>
      </c>
      <c r="I755" s="2">
        <v>7</v>
      </c>
      <c r="J755" s="2">
        <v>8</v>
      </c>
      <c r="K755" s="2">
        <v>9</v>
      </c>
      <c r="L755" s="2">
        <v>10</v>
      </c>
      <c r="M755" s="8">
        <v>11</v>
      </c>
      <c r="N755" s="2">
        <v>12</v>
      </c>
      <c r="O755" s="8">
        <v>13</v>
      </c>
      <c r="P755" s="2">
        <v>14</v>
      </c>
      <c r="Q755" s="8">
        <v>15</v>
      </c>
      <c r="R755" s="8">
        <v>16</v>
      </c>
      <c r="S755" s="2">
        <v>17</v>
      </c>
      <c r="T755" s="2">
        <v>18</v>
      </c>
      <c r="U755" s="2">
        <v>19</v>
      </c>
      <c r="V755" s="2">
        <v>20</v>
      </c>
      <c r="W755" s="8">
        <v>11</v>
      </c>
      <c r="X755" s="2">
        <v>12</v>
      </c>
      <c r="Y755" s="8">
        <v>13</v>
      </c>
      <c r="Z755" s="2">
        <v>14</v>
      </c>
      <c r="AA755" s="8">
        <v>15</v>
      </c>
      <c r="AB755" s="8">
        <v>16</v>
      </c>
      <c r="AC755" s="2">
        <v>17</v>
      </c>
      <c r="AD755" s="2">
        <v>18</v>
      </c>
      <c r="AE755" s="2">
        <v>19</v>
      </c>
      <c r="AF755" s="2">
        <v>20</v>
      </c>
    </row>
    <row r="756" spans="1:32" x14ac:dyDescent="0.3">
      <c r="A756"/>
      <c r="C756" s="9" t="s">
        <v>10</v>
      </c>
      <c r="D756" s="9" t="s">
        <v>10</v>
      </c>
      <c r="E756" s="9" t="s">
        <v>10</v>
      </c>
      <c r="F756" s="9" t="s">
        <v>10</v>
      </c>
      <c r="G756" s="9" t="s">
        <v>10</v>
      </c>
      <c r="H756" s="9" t="s">
        <v>11</v>
      </c>
      <c r="I756" t="s">
        <v>11</v>
      </c>
      <c r="J756" s="9" t="s">
        <v>11</v>
      </c>
      <c r="K756" t="s">
        <v>11</v>
      </c>
      <c r="L756" s="9" t="s">
        <v>11</v>
      </c>
      <c r="M756" t="s">
        <v>12</v>
      </c>
      <c r="N756" s="9" t="s">
        <v>12</v>
      </c>
      <c r="O756" t="s">
        <v>12</v>
      </c>
      <c r="P756" s="9" t="s">
        <v>12</v>
      </c>
      <c r="Q756" t="s">
        <v>12</v>
      </c>
      <c r="R756" t="s">
        <v>29</v>
      </c>
      <c r="S756" s="9" t="s">
        <v>29</v>
      </c>
      <c r="T756" t="s">
        <v>29</v>
      </c>
      <c r="U756" s="9" t="s">
        <v>29</v>
      </c>
      <c r="V756" t="s">
        <v>29</v>
      </c>
      <c r="W756" t="s">
        <v>13</v>
      </c>
      <c r="X756" s="9" t="s">
        <v>13</v>
      </c>
      <c r="Y756" t="s">
        <v>13</v>
      </c>
      <c r="Z756" s="9" t="s">
        <v>13</v>
      </c>
      <c r="AA756" t="s">
        <v>13</v>
      </c>
      <c r="AB756" t="s">
        <v>14</v>
      </c>
      <c r="AC756" s="9" t="s">
        <v>14</v>
      </c>
      <c r="AD756" t="s">
        <v>14</v>
      </c>
      <c r="AE756" s="9" t="s">
        <v>14</v>
      </c>
      <c r="AF756" t="s">
        <v>14</v>
      </c>
    </row>
    <row r="757" spans="1:32" x14ac:dyDescent="0.3">
      <c r="A757" s="10">
        <v>44048</v>
      </c>
      <c r="C757" s="11" t="s">
        <v>15</v>
      </c>
      <c r="D757" s="12" t="s">
        <v>16</v>
      </c>
      <c r="E757" s="11" t="s">
        <v>17</v>
      </c>
      <c r="F757" s="11" t="s">
        <v>18</v>
      </c>
      <c r="G757" s="12" t="s">
        <v>19</v>
      </c>
      <c r="H757" s="11" t="s">
        <v>15</v>
      </c>
      <c r="I757" s="12" t="s">
        <v>16</v>
      </c>
      <c r="J757" s="11" t="s">
        <v>17</v>
      </c>
      <c r="K757" s="11" t="s">
        <v>18</v>
      </c>
      <c r="L757" s="12" t="s">
        <v>19</v>
      </c>
      <c r="M757" s="11" t="s">
        <v>15</v>
      </c>
      <c r="N757" s="12" t="s">
        <v>16</v>
      </c>
      <c r="O757" s="11" t="s">
        <v>17</v>
      </c>
      <c r="P757" s="11" t="s">
        <v>18</v>
      </c>
      <c r="Q757" s="12" t="s">
        <v>19</v>
      </c>
      <c r="R757" s="11" t="s">
        <v>15</v>
      </c>
      <c r="S757" s="12" t="s">
        <v>16</v>
      </c>
      <c r="T757" s="11" t="s">
        <v>17</v>
      </c>
      <c r="U757" s="11" t="s">
        <v>18</v>
      </c>
      <c r="V757" s="12" t="s">
        <v>19</v>
      </c>
      <c r="W757" s="11" t="s">
        <v>15</v>
      </c>
      <c r="X757" s="12" t="s">
        <v>16</v>
      </c>
      <c r="Y757" s="11" t="s">
        <v>17</v>
      </c>
      <c r="Z757" s="11" t="s">
        <v>18</v>
      </c>
      <c r="AA757" s="12" t="s">
        <v>19</v>
      </c>
      <c r="AB757" s="11" t="s">
        <v>15</v>
      </c>
      <c r="AC757" s="12" t="s">
        <v>16</v>
      </c>
      <c r="AD757" s="11" t="s">
        <v>17</v>
      </c>
      <c r="AE757" s="11" t="s">
        <v>18</v>
      </c>
      <c r="AF757" s="12" t="s">
        <v>19</v>
      </c>
    </row>
    <row r="758" spans="1:32" x14ac:dyDescent="0.3">
      <c r="A758" s="13" t="s">
        <v>20</v>
      </c>
      <c r="B758" t="s">
        <v>21</v>
      </c>
      <c r="C758" s="14">
        <v>4.8</v>
      </c>
      <c r="D758" s="14">
        <v>5</v>
      </c>
      <c r="E758" s="14">
        <v>5.5</v>
      </c>
      <c r="F758" s="14">
        <v>4.5</v>
      </c>
      <c r="G758" s="15">
        <v>4.5</v>
      </c>
      <c r="H758" s="15">
        <v>5.2</v>
      </c>
      <c r="I758" s="15">
        <v>4.2</v>
      </c>
      <c r="J758" s="15">
        <v>5</v>
      </c>
      <c r="K758" s="15">
        <v>5.5</v>
      </c>
      <c r="L758" s="15">
        <v>5</v>
      </c>
      <c r="M758" s="14">
        <v>4.5</v>
      </c>
      <c r="N758" s="14">
        <v>4.8</v>
      </c>
      <c r="O758" s="14">
        <v>4.3</v>
      </c>
      <c r="P758" s="14">
        <v>4.3</v>
      </c>
      <c r="Q758" s="14">
        <v>4.4000000000000004</v>
      </c>
      <c r="R758" s="14">
        <v>4.4000000000000004</v>
      </c>
      <c r="S758" s="14">
        <v>4.0999999999999996</v>
      </c>
      <c r="T758" s="14">
        <v>4.2</v>
      </c>
      <c r="U758" s="14">
        <v>5.2</v>
      </c>
      <c r="V758" s="14">
        <v>5</v>
      </c>
      <c r="W758" s="14">
        <v>5</v>
      </c>
      <c r="X758" s="14">
        <v>4.3</v>
      </c>
      <c r="Y758" s="14">
        <v>4</v>
      </c>
      <c r="Z758" s="14">
        <v>5.5</v>
      </c>
      <c r="AA758" s="14">
        <v>4.5</v>
      </c>
      <c r="AB758" s="14">
        <v>4.8</v>
      </c>
      <c r="AC758" s="14">
        <v>5</v>
      </c>
      <c r="AD758" s="14">
        <v>4.5</v>
      </c>
      <c r="AE758" s="14">
        <v>4.5</v>
      </c>
      <c r="AF758" s="14">
        <v>4.5999999999999996</v>
      </c>
    </row>
    <row r="759" spans="1:32" x14ac:dyDescent="0.3">
      <c r="A759" s="16" t="s">
        <v>22</v>
      </c>
      <c r="B759" t="s">
        <v>23</v>
      </c>
      <c r="C759" s="14">
        <v>5</v>
      </c>
      <c r="D759" s="14">
        <v>6</v>
      </c>
      <c r="E759" s="14">
        <v>8.6999999999999993</v>
      </c>
      <c r="F759" s="14">
        <v>5.8</v>
      </c>
      <c r="G759" s="15">
        <v>7.2</v>
      </c>
      <c r="H759" s="15">
        <v>5.6</v>
      </c>
      <c r="I759" s="15">
        <v>5</v>
      </c>
      <c r="J759" s="15">
        <v>7</v>
      </c>
      <c r="K759" s="15">
        <v>6.6</v>
      </c>
      <c r="L759" s="15">
        <v>5.7</v>
      </c>
      <c r="M759" s="14">
        <v>7</v>
      </c>
      <c r="N759" s="14">
        <v>6</v>
      </c>
      <c r="O759" s="14">
        <v>5.5</v>
      </c>
      <c r="P759" s="14">
        <v>7.5</v>
      </c>
      <c r="Q759" s="14">
        <v>7.2</v>
      </c>
      <c r="R759" s="14">
        <v>6</v>
      </c>
      <c r="S759" s="14">
        <v>5.4</v>
      </c>
      <c r="T759" s="14">
        <v>5.4</v>
      </c>
      <c r="U759" s="14">
        <v>6</v>
      </c>
      <c r="V759" s="14">
        <v>8</v>
      </c>
      <c r="W759" s="14">
        <v>6.2</v>
      </c>
      <c r="X759" s="14">
        <v>6.2</v>
      </c>
      <c r="Y759" s="14">
        <v>6</v>
      </c>
      <c r="Z759" s="14">
        <v>6</v>
      </c>
      <c r="AA759" s="14">
        <v>5.3</v>
      </c>
      <c r="AB759" s="14">
        <v>6</v>
      </c>
      <c r="AC759" s="14">
        <v>6</v>
      </c>
      <c r="AD759" s="14">
        <v>6</v>
      </c>
      <c r="AE759" s="14">
        <v>6.2</v>
      </c>
      <c r="AF759" s="14">
        <v>7.5</v>
      </c>
    </row>
    <row r="760" spans="1:32" x14ac:dyDescent="0.3">
      <c r="A760" s="13"/>
      <c r="B760" t="s">
        <v>24</v>
      </c>
      <c r="C760" s="14">
        <v>3</v>
      </c>
      <c r="D760" s="14">
        <v>3</v>
      </c>
      <c r="E760" s="14">
        <v>3</v>
      </c>
      <c r="F760" s="14">
        <v>2.8</v>
      </c>
      <c r="G760" s="15">
        <v>2.9</v>
      </c>
      <c r="H760" s="15">
        <v>3.1</v>
      </c>
      <c r="I760" s="15">
        <v>2.8</v>
      </c>
      <c r="J760" s="15">
        <v>3</v>
      </c>
      <c r="K760" s="15">
        <v>3.2</v>
      </c>
      <c r="L760" s="15">
        <v>3</v>
      </c>
      <c r="M760" s="14">
        <v>3</v>
      </c>
      <c r="N760" s="14">
        <v>3.2</v>
      </c>
      <c r="O760" s="14">
        <v>3</v>
      </c>
      <c r="P760" s="14">
        <v>2.9</v>
      </c>
      <c r="Q760" s="14">
        <v>3</v>
      </c>
      <c r="R760" s="14">
        <v>3.2</v>
      </c>
      <c r="S760" s="14">
        <v>3.2</v>
      </c>
      <c r="T760" s="14">
        <v>3</v>
      </c>
      <c r="U760" s="14">
        <v>3.3</v>
      </c>
      <c r="V760" s="14">
        <v>3</v>
      </c>
      <c r="W760" s="14">
        <v>3.3</v>
      </c>
      <c r="X760" s="14">
        <v>3.1</v>
      </c>
      <c r="Y760" s="14">
        <v>3.2</v>
      </c>
      <c r="Z760" s="14">
        <v>3</v>
      </c>
      <c r="AA760" s="14">
        <v>3</v>
      </c>
      <c r="AB760" s="14">
        <v>2.9</v>
      </c>
      <c r="AC760" s="14">
        <v>3.3</v>
      </c>
      <c r="AD760" s="14">
        <v>3.3</v>
      </c>
      <c r="AE760" s="14">
        <v>3</v>
      </c>
      <c r="AF760" s="14">
        <v>3.2</v>
      </c>
    </row>
    <row r="761" spans="1:32" x14ac:dyDescent="0.3">
      <c r="A761" s="13"/>
      <c r="B761" s="17" t="s">
        <v>25</v>
      </c>
      <c r="C761" s="18">
        <f t="shared" ref="C761:AF761" si="586">3*4.178*C758*C759*C760/(C758+C759+C760)</f>
        <v>70.503749999999982</v>
      </c>
      <c r="D761" s="18">
        <f t="shared" si="586"/>
        <v>80.575714285714284</v>
      </c>
      <c r="E761" s="18">
        <f t="shared" si="586"/>
        <v>104.60788953488372</v>
      </c>
      <c r="F761" s="18">
        <f t="shared" si="586"/>
        <v>69.922497709923647</v>
      </c>
      <c r="G761" s="18">
        <f t="shared" si="586"/>
        <v>80.664016438356157</v>
      </c>
      <c r="H761" s="19">
        <f t="shared" si="586"/>
        <v>81.400665323740995</v>
      </c>
      <c r="I761" s="19">
        <f t="shared" si="586"/>
        <v>61.416599999999995</v>
      </c>
      <c r="J761" s="19">
        <f t="shared" si="586"/>
        <v>87.737999999999985</v>
      </c>
      <c r="K761" s="19">
        <f t="shared" si="586"/>
        <v>95.160094117647063</v>
      </c>
      <c r="L761" s="19">
        <f t="shared" si="586"/>
        <v>78.223138686131392</v>
      </c>
      <c r="M761" s="20">
        <f t="shared" si="586"/>
        <v>81.687103448275849</v>
      </c>
      <c r="N761" s="20">
        <f t="shared" si="586"/>
        <v>82.509531428571421</v>
      </c>
      <c r="O761" s="20">
        <f t="shared" si="586"/>
        <v>69.475570312499983</v>
      </c>
      <c r="P761" s="20">
        <f t="shared" si="586"/>
        <v>79.744377551020392</v>
      </c>
      <c r="Q761" s="20">
        <f t="shared" si="586"/>
        <v>81.591189041095888</v>
      </c>
      <c r="R761" s="27">
        <f t="shared" si="586"/>
        <v>77.858258823529411</v>
      </c>
      <c r="S761" s="27">
        <f t="shared" si="586"/>
        <v>69.921955275590548</v>
      </c>
      <c r="T761" s="27">
        <f t="shared" si="586"/>
        <v>67.683599999999998</v>
      </c>
      <c r="U761" s="27">
        <f t="shared" si="586"/>
        <v>89.000044137931013</v>
      </c>
      <c r="V761" s="27">
        <f t="shared" si="586"/>
        <v>94.004999999999995</v>
      </c>
      <c r="W761" s="29">
        <f t="shared" si="586"/>
        <v>88.42953103448275</v>
      </c>
      <c r="X761" s="29">
        <f t="shared" si="586"/>
        <v>76.168012058823521</v>
      </c>
      <c r="Y761" s="29">
        <f t="shared" si="586"/>
        <v>72.925090909090912</v>
      </c>
      <c r="Z761" s="29">
        <f t="shared" si="586"/>
        <v>85.576965517241376</v>
      </c>
      <c r="AA761" s="29">
        <f t="shared" si="586"/>
        <v>70.06310156249998</v>
      </c>
      <c r="AB761" s="30">
        <f t="shared" si="586"/>
        <v>76.41165547445253</v>
      </c>
      <c r="AC761" s="30">
        <f t="shared" si="586"/>
        <v>86.773846153846151</v>
      </c>
      <c r="AD761" s="30">
        <f t="shared" si="586"/>
        <v>80.926043478260837</v>
      </c>
      <c r="AE761" s="30">
        <f t="shared" si="586"/>
        <v>76.576335766423355</v>
      </c>
      <c r="AF761" s="30">
        <f t="shared" si="586"/>
        <v>90.441411764705876</v>
      </c>
    </row>
    <row r="762" spans="1:32" x14ac:dyDescent="0.3">
      <c r="A762" s="13"/>
      <c r="B762" t="s">
        <v>26</v>
      </c>
      <c r="C762" s="9"/>
      <c r="M762" s="14"/>
      <c r="N762" s="14"/>
      <c r="O762" s="14"/>
      <c r="P762" s="14"/>
      <c r="Q762" s="14"/>
      <c r="R762" s="9"/>
      <c r="W762" s="14"/>
      <c r="X762" s="14"/>
      <c r="Y762" s="14"/>
      <c r="Z762" s="14"/>
      <c r="AA762" s="14"/>
      <c r="AB762" s="9"/>
    </row>
    <row r="763" spans="1:32" x14ac:dyDescent="0.3">
      <c r="A763" s="23"/>
      <c r="B763" s="24" t="s">
        <v>27</v>
      </c>
      <c r="C763" s="25">
        <f>AVERAGE(C761:G761)</f>
        <v>81.254773593775553</v>
      </c>
      <c r="D763" s="25"/>
      <c r="E763" s="25"/>
      <c r="F763" s="25"/>
      <c r="G763" s="25"/>
      <c r="H763" s="25">
        <f t="shared" ref="H763:R763" si="587">AVERAGE(H761:L761)</f>
        <v>80.78769962550389</v>
      </c>
      <c r="I763" s="25"/>
      <c r="J763" s="25"/>
      <c r="K763" s="25"/>
      <c r="L763" s="25"/>
      <c r="M763" s="25">
        <f t="shared" si="587"/>
        <v>79.001554356292701</v>
      </c>
      <c r="N763" s="25"/>
      <c r="O763" s="25"/>
      <c r="P763" s="25"/>
      <c r="Q763" s="25"/>
      <c r="R763" s="25">
        <f t="shared" si="587"/>
        <v>79.693771647410202</v>
      </c>
      <c r="S763" s="25"/>
      <c r="T763" s="25"/>
      <c r="U763" s="25"/>
      <c r="V763" s="25"/>
      <c r="W763" s="25">
        <f t="shared" ref="W763" si="588">AVERAGE(W761:AA761)</f>
        <v>78.632540216427714</v>
      </c>
      <c r="X763" s="25"/>
      <c r="Y763" s="25"/>
      <c r="Z763" s="25"/>
      <c r="AA763" s="25"/>
      <c r="AB763" s="25">
        <f t="shared" ref="AB763" si="589">AVERAGE(AB761:AF761)</f>
        <v>82.225858527537753</v>
      </c>
      <c r="AC763" s="25"/>
      <c r="AD763" s="25"/>
      <c r="AE763" s="25"/>
      <c r="AF763" s="25"/>
    </row>
    <row r="764" spans="1:32" x14ac:dyDescent="0.3">
      <c r="A764" s="10">
        <v>44050</v>
      </c>
      <c r="C764" s="11" t="s">
        <v>15</v>
      </c>
      <c r="D764" s="12" t="s">
        <v>16</v>
      </c>
      <c r="E764" s="11" t="s">
        <v>17</v>
      </c>
      <c r="F764" s="11" t="s">
        <v>18</v>
      </c>
      <c r="G764" s="12" t="s">
        <v>19</v>
      </c>
      <c r="H764" s="11" t="s">
        <v>15</v>
      </c>
      <c r="I764" s="12" t="s">
        <v>16</v>
      </c>
      <c r="J764" s="11" t="s">
        <v>17</v>
      </c>
      <c r="K764" s="11" t="s">
        <v>18</v>
      </c>
      <c r="L764" s="12" t="s">
        <v>19</v>
      </c>
      <c r="M764" s="11" t="s">
        <v>15</v>
      </c>
      <c r="N764" s="12" t="s">
        <v>16</v>
      </c>
      <c r="O764" s="11" t="s">
        <v>17</v>
      </c>
      <c r="P764" s="11" t="s">
        <v>18</v>
      </c>
      <c r="Q764" s="12" t="s">
        <v>19</v>
      </c>
      <c r="R764" s="11" t="s">
        <v>15</v>
      </c>
      <c r="S764" s="12" t="s">
        <v>16</v>
      </c>
      <c r="T764" s="11" t="s">
        <v>17</v>
      </c>
      <c r="U764" s="11" t="s">
        <v>18</v>
      </c>
      <c r="V764" s="12" t="s">
        <v>19</v>
      </c>
      <c r="W764" s="11" t="s">
        <v>15</v>
      </c>
      <c r="X764" s="12" t="s">
        <v>16</v>
      </c>
      <c r="Y764" s="11" t="s">
        <v>17</v>
      </c>
      <c r="Z764" s="11" t="s">
        <v>18</v>
      </c>
      <c r="AA764" s="12" t="s">
        <v>19</v>
      </c>
      <c r="AB764" s="11" t="s">
        <v>15</v>
      </c>
      <c r="AC764" s="12" t="s">
        <v>16</v>
      </c>
      <c r="AD764" s="11" t="s">
        <v>17</v>
      </c>
      <c r="AE764" s="11" t="s">
        <v>18</v>
      </c>
      <c r="AF764" s="12" t="s">
        <v>19</v>
      </c>
    </row>
    <row r="765" spans="1:32" x14ac:dyDescent="0.3">
      <c r="A765" s="13" t="s">
        <v>31</v>
      </c>
      <c r="B765" t="s">
        <v>21</v>
      </c>
      <c r="C765" s="14">
        <v>5</v>
      </c>
      <c r="D765" s="14">
        <v>5</v>
      </c>
      <c r="E765" s="14">
        <v>5.5</v>
      </c>
      <c r="F765" s="14">
        <v>5.5</v>
      </c>
      <c r="G765" s="15">
        <v>5.5</v>
      </c>
      <c r="H765" s="15">
        <v>6</v>
      </c>
      <c r="I765" s="15">
        <v>4</v>
      </c>
      <c r="J765" s="15">
        <v>5.5</v>
      </c>
      <c r="K765" s="15">
        <v>5.5</v>
      </c>
      <c r="L765" s="15">
        <v>5.2</v>
      </c>
      <c r="M765" s="14">
        <v>5.5</v>
      </c>
      <c r="N765" s="14">
        <v>4.5</v>
      </c>
      <c r="O765" s="14">
        <v>4.2</v>
      </c>
      <c r="P765" s="14">
        <v>6.5</v>
      </c>
      <c r="Q765" s="14">
        <v>5</v>
      </c>
      <c r="R765" s="14">
        <v>5</v>
      </c>
      <c r="S765" s="14">
        <v>5</v>
      </c>
      <c r="T765" s="14">
        <v>4.5</v>
      </c>
      <c r="U765" s="14">
        <v>5</v>
      </c>
      <c r="V765" s="14">
        <v>5.4</v>
      </c>
      <c r="W765" s="14">
        <v>4.5999999999999996</v>
      </c>
      <c r="X765" s="14">
        <v>4.5</v>
      </c>
      <c r="Y765" s="14">
        <v>5</v>
      </c>
      <c r="Z765" s="14">
        <v>4.5</v>
      </c>
      <c r="AA765" s="14">
        <v>5</v>
      </c>
      <c r="AB765" s="14">
        <v>4</v>
      </c>
      <c r="AC765" s="14">
        <v>4.5</v>
      </c>
      <c r="AD765" s="14">
        <v>5.3</v>
      </c>
      <c r="AE765" s="14">
        <v>4.5</v>
      </c>
      <c r="AF765" s="14">
        <v>5</v>
      </c>
    </row>
    <row r="766" spans="1:32" x14ac:dyDescent="0.3">
      <c r="A766" s="28"/>
      <c r="B766" t="s">
        <v>23</v>
      </c>
      <c r="C766" s="14">
        <v>7.2</v>
      </c>
      <c r="D766" s="14">
        <v>6</v>
      </c>
      <c r="E766" s="14">
        <v>11</v>
      </c>
      <c r="F766" s="14">
        <v>7.5</v>
      </c>
      <c r="G766" s="15">
        <v>9</v>
      </c>
      <c r="H766" s="15">
        <v>6.5</v>
      </c>
      <c r="I766" s="15">
        <v>4.5</v>
      </c>
      <c r="J766" s="15">
        <v>7</v>
      </c>
      <c r="K766" s="15">
        <v>8</v>
      </c>
      <c r="L766" s="15">
        <v>7.4</v>
      </c>
      <c r="M766" s="14">
        <v>9.3000000000000007</v>
      </c>
      <c r="N766" s="14">
        <v>7</v>
      </c>
      <c r="O766" s="14">
        <v>5</v>
      </c>
      <c r="P766" s="14">
        <v>9</v>
      </c>
      <c r="Q766" s="14">
        <v>8.5</v>
      </c>
      <c r="R766" s="14">
        <v>5.5</v>
      </c>
      <c r="S766" s="14">
        <v>5.3</v>
      </c>
      <c r="T766" s="14">
        <v>6</v>
      </c>
      <c r="U766" s="14">
        <v>6.6</v>
      </c>
      <c r="V766" s="14">
        <v>11</v>
      </c>
      <c r="W766" s="14">
        <v>6</v>
      </c>
      <c r="X766" s="14">
        <v>8.5</v>
      </c>
      <c r="Y766" s="14">
        <v>6</v>
      </c>
      <c r="Z766" s="14">
        <v>6</v>
      </c>
      <c r="AA766" s="14">
        <v>6</v>
      </c>
      <c r="AB766" s="14">
        <v>5.5</v>
      </c>
      <c r="AC766" s="14">
        <v>5</v>
      </c>
      <c r="AD766" s="14">
        <v>6</v>
      </c>
      <c r="AE766" s="14">
        <v>8.5</v>
      </c>
      <c r="AF766" s="14">
        <v>8.5</v>
      </c>
    </row>
    <row r="767" spans="1:32" x14ac:dyDescent="0.3">
      <c r="A767" s="13"/>
      <c r="B767" t="s">
        <v>24</v>
      </c>
      <c r="C767" s="14">
        <v>3.4</v>
      </c>
      <c r="D767" s="14">
        <v>3.1</v>
      </c>
      <c r="E767" s="14">
        <v>3.2</v>
      </c>
      <c r="F767" s="14">
        <v>3.1</v>
      </c>
      <c r="G767" s="15">
        <v>3.3</v>
      </c>
      <c r="H767" s="15">
        <v>3.4</v>
      </c>
      <c r="I767" s="15">
        <v>2.6</v>
      </c>
      <c r="J767" s="15">
        <v>3.3</v>
      </c>
      <c r="K767" s="15">
        <v>3.3</v>
      </c>
      <c r="L767" s="15">
        <v>3.4</v>
      </c>
      <c r="M767" s="14">
        <v>3.7</v>
      </c>
      <c r="N767" s="14">
        <v>3.2</v>
      </c>
      <c r="O767" s="14">
        <v>2.8</v>
      </c>
      <c r="P767" s="14">
        <v>3.2</v>
      </c>
      <c r="Q767" s="14">
        <v>3.3</v>
      </c>
      <c r="R767" s="14">
        <v>3.2</v>
      </c>
      <c r="S767" s="14">
        <v>3.2</v>
      </c>
      <c r="T767" s="14">
        <v>3.2</v>
      </c>
      <c r="U767" s="14">
        <v>3.6</v>
      </c>
      <c r="V767" s="14">
        <v>3</v>
      </c>
      <c r="W767" s="14">
        <v>3.3</v>
      </c>
      <c r="X767" s="14">
        <v>3.5</v>
      </c>
      <c r="Y767" s="14">
        <v>3.4</v>
      </c>
      <c r="Z767" s="14">
        <v>2.8</v>
      </c>
      <c r="AA767" s="14">
        <v>3.1</v>
      </c>
      <c r="AB767" s="14">
        <v>3</v>
      </c>
      <c r="AC767" s="14">
        <v>3.3</v>
      </c>
      <c r="AD767" s="14">
        <v>3.2</v>
      </c>
      <c r="AE767" s="14">
        <v>3.2</v>
      </c>
      <c r="AF767" s="14">
        <v>3.2</v>
      </c>
    </row>
    <row r="768" spans="1:32" x14ac:dyDescent="0.3">
      <c r="A768" s="13"/>
      <c r="B768" s="17" t="s">
        <v>25</v>
      </c>
      <c r="C768" s="18">
        <f t="shared" ref="C768:AF768" si="590">3*4.178*C765*C766*C767/(C765+C766+C767)</f>
        <v>98.343692307692308</v>
      </c>
      <c r="D768" s="18">
        <f t="shared" si="590"/>
        <v>82.671063829787244</v>
      </c>
      <c r="E768" s="18">
        <f t="shared" si="590"/>
        <v>123.17677157360407</v>
      </c>
      <c r="F768" s="18">
        <f t="shared" si="590"/>
        <v>99.551878881987577</v>
      </c>
      <c r="G768" s="18">
        <f t="shared" si="590"/>
        <v>115.02409550561796</v>
      </c>
      <c r="H768" s="19">
        <f t="shared" si="590"/>
        <v>104.52883018867924</v>
      </c>
      <c r="I768" s="19">
        <f t="shared" si="590"/>
        <v>52.846054054054051</v>
      </c>
      <c r="J768" s="19">
        <f t="shared" si="590"/>
        <v>100.78763924050631</v>
      </c>
      <c r="K768" s="19">
        <f t="shared" si="590"/>
        <v>108.32957142857143</v>
      </c>
      <c r="L768" s="19">
        <f t="shared" si="590"/>
        <v>102.49051800000001</v>
      </c>
      <c r="M768" s="20">
        <f t="shared" si="590"/>
        <v>128.22282000000001</v>
      </c>
      <c r="N768" s="20">
        <f t="shared" si="590"/>
        <v>85.94742857142856</v>
      </c>
      <c r="O768" s="20">
        <f t="shared" si="590"/>
        <v>61.416599999999995</v>
      </c>
      <c r="P768" s="20">
        <f t="shared" si="590"/>
        <v>125.47405347593582</v>
      </c>
      <c r="Q768" s="20">
        <f t="shared" si="590"/>
        <v>104.63651785714283</v>
      </c>
      <c r="R768" s="27">
        <f t="shared" si="590"/>
        <v>80.510364963503648</v>
      </c>
      <c r="S768" s="27">
        <f t="shared" si="590"/>
        <v>78.732088888888882</v>
      </c>
      <c r="T768" s="27">
        <f t="shared" si="590"/>
        <v>79.046540145985404</v>
      </c>
      <c r="U768" s="27">
        <f t="shared" si="590"/>
        <v>97.9631052631579</v>
      </c>
      <c r="V768" s="27">
        <f t="shared" si="590"/>
        <v>115.13189690721649</v>
      </c>
      <c r="W768" s="29">
        <f t="shared" si="590"/>
        <v>82.129260431654671</v>
      </c>
      <c r="X768" s="29">
        <f t="shared" si="590"/>
        <v>101.69631818181817</v>
      </c>
      <c r="Y768" s="29">
        <f t="shared" si="590"/>
        <v>88.782499999999985</v>
      </c>
      <c r="Z768" s="29">
        <f t="shared" si="590"/>
        <v>71.245894736842089</v>
      </c>
      <c r="AA768" s="29">
        <f t="shared" si="590"/>
        <v>82.671063829787244</v>
      </c>
      <c r="AB768" s="30">
        <f t="shared" si="590"/>
        <v>66.179519999999997</v>
      </c>
      <c r="AC768" s="30">
        <f t="shared" si="590"/>
        <v>72.706992187499992</v>
      </c>
      <c r="AD768" s="30">
        <f t="shared" si="590"/>
        <v>87.962747586206874</v>
      </c>
      <c r="AE768" s="30">
        <f t="shared" si="590"/>
        <v>94.701333333333338</v>
      </c>
      <c r="AF768" s="30">
        <f t="shared" si="590"/>
        <v>102.07329341317364</v>
      </c>
    </row>
    <row r="769" spans="1:32" x14ac:dyDescent="0.3">
      <c r="A769" s="13"/>
      <c r="B769" t="s">
        <v>26</v>
      </c>
      <c r="C769" s="9">
        <f>C768-C761</f>
        <v>27.839942307692326</v>
      </c>
      <c r="D769" s="9">
        <f t="shared" ref="D769:AF769" si="591">D768-D761</f>
        <v>2.0953495440729597</v>
      </c>
      <c r="E769" s="9">
        <f t="shared" si="591"/>
        <v>18.568882038720346</v>
      </c>
      <c r="F769" s="9">
        <f t="shared" si="591"/>
        <v>29.62938117206393</v>
      </c>
      <c r="G769" s="9">
        <f t="shared" si="591"/>
        <v>34.360079067261807</v>
      </c>
      <c r="H769" s="9">
        <f t="shared" si="591"/>
        <v>23.128164864938242</v>
      </c>
      <c r="I769" s="9">
        <f t="shared" si="591"/>
        <v>-8.5705459459459448</v>
      </c>
      <c r="J769" s="9">
        <f t="shared" si="591"/>
        <v>13.049639240506323</v>
      </c>
      <c r="K769" s="9">
        <f t="shared" si="591"/>
        <v>13.169477310924364</v>
      </c>
      <c r="L769" s="9">
        <f t="shared" si="591"/>
        <v>24.267379313868616</v>
      </c>
      <c r="M769" s="9">
        <f t="shared" si="591"/>
        <v>46.535716551724164</v>
      </c>
      <c r="N769" s="9">
        <f t="shared" si="591"/>
        <v>3.437897142857139</v>
      </c>
      <c r="O769" s="9">
        <f t="shared" si="591"/>
        <v>-8.0589703124999872</v>
      </c>
      <c r="P769" s="9">
        <f t="shared" si="591"/>
        <v>45.729675924915426</v>
      </c>
      <c r="Q769" s="9">
        <f t="shared" si="591"/>
        <v>23.045328816046947</v>
      </c>
      <c r="R769" s="9">
        <f t="shared" si="591"/>
        <v>2.6521061399742365</v>
      </c>
      <c r="S769" s="9">
        <f t="shared" si="591"/>
        <v>8.8101336132983334</v>
      </c>
      <c r="T769" s="9">
        <f t="shared" si="591"/>
        <v>11.362940145985405</v>
      </c>
      <c r="U769" s="9">
        <f t="shared" si="591"/>
        <v>8.9630611252268864</v>
      </c>
      <c r="V769" s="9">
        <f t="shared" si="591"/>
        <v>21.126896907216491</v>
      </c>
      <c r="W769" s="9">
        <f t="shared" si="591"/>
        <v>-6.3002706028280784</v>
      </c>
      <c r="X769" s="9">
        <f t="shared" si="591"/>
        <v>25.52830612299465</v>
      </c>
      <c r="Y769" s="9">
        <f t="shared" si="591"/>
        <v>15.857409090909073</v>
      </c>
      <c r="Z769" s="9">
        <f t="shared" si="591"/>
        <v>-14.331070780399287</v>
      </c>
      <c r="AA769" s="9">
        <f t="shared" si="591"/>
        <v>12.607962267287263</v>
      </c>
      <c r="AB769" s="9">
        <f t="shared" si="591"/>
        <v>-10.232135474452534</v>
      </c>
      <c r="AC769" s="9">
        <f t="shared" si="591"/>
        <v>-14.066853966346159</v>
      </c>
      <c r="AD769" s="9">
        <f t="shared" si="591"/>
        <v>7.0367041079460364</v>
      </c>
      <c r="AE769" s="9">
        <f t="shared" si="591"/>
        <v>18.124997566909983</v>
      </c>
      <c r="AF769" s="9">
        <f t="shared" si="591"/>
        <v>11.631881648467768</v>
      </c>
    </row>
    <row r="770" spans="1:32" x14ac:dyDescent="0.3">
      <c r="A770" s="23"/>
      <c r="B770" s="24" t="s">
        <v>27</v>
      </c>
      <c r="C770" s="25">
        <f>AVERAGE(C768:G768)</f>
        <v>103.75350041973783</v>
      </c>
      <c r="D770" s="25"/>
      <c r="E770" s="25"/>
      <c r="F770" s="25"/>
      <c r="G770" s="25"/>
      <c r="H770" s="25">
        <f t="shared" ref="H770" si="592">AVERAGE(H768:L768)</f>
        <v>93.796522582362201</v>
      </c>
      <c r="I770" s="25"/>
      <c r="J770" s="25"/>
      <c r="K770" s="25"/>
      <c r="L770" s="25"/>
      <c r="M770" s="25">
        <f t="shared" ref="M770" si="593">AVERAGE(M768:Q768)</f>
        <v>101.13948398090145</v>
      </c>
      <c r="N770" s="25"/>
      <c r="O770" s="25"/>
      <c r="P770" s="25"/>
      <c r="Q770" s="25"/>
      <c r="R770" s="25">
        <f t="shared" ref="R770" si="594">AVERAGE(R768:V768)</f>
        <v>90.276799233750467</v>
      </c>
      <c r="S770" s="25"/>
      <c r="T770" s="25"/>
      <c r="U770" s="25"/>
      <c r="V770" s="25"/>
      <c r="W770" s="25">
        <f t="shared" ref="W770" si="595">AVERAGE(W768:AA768)</f>
        <v>85.305007436020418</v>
      </c>
      <c r="X770" s="25"/>
      <c r="Y770" s="25"/>
      <c r="Z770" s="25"/>
      <c r="AA770" s="25"/>
      <c r="AB770" s="25">
        <f t="shared" ref="AB770" si="596">AVERAGE(AB768:AF768)</f>
        <v>84.72477730404276</v>
      </c>
      <c r="AC770" s="25"/>
      <c r="AD770" s="25"/>
      <c r="AE770" s="25"/>
      <c r="AF770" s="25"/>
    </row>
    <row r="771" spans="1:32" x14ac:dyDescent="0.3">
      <c r="A771" s="10">
        <v>44053</v>
      </c>
      <c r="C771" s="11" t="s">
        <v>15</v>
      </c>
      <c r="D771" s="12" t="s">
        <v>16</v>
      </c>
      <c r="E771" s="11" t="s">
        <v>17</v>
      </c>
      <c r="F771" s="11" t="s">
        <v>18</v>
      </c>
      <c r="G771" s="12" t="s">
        <v>19</v>
      </c>
      <c r="H771" s="11" t="s">
        <v>15</v>
      </c>
      <c r="I771" s="12" t="s">
        <v>16</v>
      </c>
      <c r="J771" s="11" t="s">
        <v>17</v>
      </c>
      <c r="K771" s="11" t="s">
        <v>18</v>
      </c>
      <c r="L771" s="12" t="s">
        <v>19</v>
      </c>
      <c r="M771" s="11" t="s">
        <v>15</v>
      </c>
      <c r="N771" s="12" t="s">
        <v>16</v>
      </c>
      <c r="O771" s="11" t="s">
        <v>17</v>
      </c>
      <c r="P771" s="11" t="s">
        <v>18</v>
      </c>
      <c r="Q771" s="12" t="s">
        <v>19</v>
      </c>
      <c r="R771" s="11" t="s">
        <v>15</v>
      </c>
      <c r="S771" s="12" t="s">
        <v>16</v>
      </c>
      <c r="T771" s="11" t="s">
        <v>17</v>
      </c>
      <c r="U771" s="11" t="s">
        <v>18</v>
      </c>
      <c r="V771" s="12" t="s">
        <v>19</v>
      </c>
      <c r="W771" s="11" t="s">
        <v>15</v>
      </c>
      <c r="X771" s="12" t="s">
        <v>16</v>
      </c>
      <c r="Y771" s="11" t="s">
        <v>17</v>
      </c>
      <c r="Z771" s="11" t="s">
        <v>18</v>
      </c>
      <c r="AA771" s="12" t="s">
        <v>19</v>
      </c>
      <c r="AB771" s="11" t="s">
        <v>15</v>
      </c>
      <c r="AC771" s="12" t="s">
        <v>16</v>
      </c>
      <c r="AD771" s="11" t="s">
        <v>17</v>
      </c>
      <c r="AE771" s="11" t="s">
        <v>18</v>
      </c>
      <c r="AF771" s="12" t="s">
        <v>19</v>
      </c>
    </row>
    <row r="772" spans="1:32" x14ac:dyDescent="0.3">
      <c r="A772" s="13" t="s">
        <v>56</v>
      </c>
      <c r="B772" t="s">
        <v>21</v>
      </c>
      <c r="C772" s="14">
        <v>6</v>
      </c>
      <c r="D772" s="14">
        <v>4</v>
      </c>
      <c r="E772" s="14">
        <v>6</v>
      </c>
      <c r="F772" s="14">
        <v>6.5</v>
      </c>
      <c r="G772" s="15">
        <v>6</v>
      </c>
      <c r="H772" s="15">
        <v>6.4</v>
      </c>
      <c r="I772" s="15">
        <v>4.2</v>
      </c>
      <c r="J772" s="15">
        <v>5.5</v>
      </c>
      <c r="K772" s="15">
        <v>6.5</v>
      </c>
      <c r="L772" s="15">
        <v>6.1</v>
      </c>
      <c r="M772" s="14">
        <v>6.5</v>
      </c>
      <c r="N772" s="14">
        <v>5.5</v>
      </c>
      <c r="O772" s="14">
        <v>4</v>
      </c>
      <c r="P772" s="14">
        <v>7</v>
      </c>
      <c r="Q772" s="14">
        <v>5.8</v>
      </c>
      <c r="R772" s="14">
        <v>4</v>
      </c>
      <c r="S772" s="14">
        <v>5.0999999999999996</v>
      </c>
      <c r="T772" s="14">
        <v>5.4</v>
      </c>
      <c r="U772" s="14">
        <v>4.5</v>
      </c>
      <c r="V772" s="14">
        <v>6</v>
      </c>
      <c r="W772" s="14">
        <v>4</v>
      </c>
      <c r="X772" s="14">
        <v>5.5</v>
      </c>
      <c r="Y772" s="14">
        <v>4</v>
      </c>
      <c r="Z772" s="14">
        <v>4</v>
      </c>
      <c r="AA772" s="14">
        <v>6.2</v>
      </c>
      <c r="AB772" s="14">
        <v>4</v>
      </c>
      <c r="AC772" s="14">
        <v>4</v>
      </c>
      <c r="AD772" s="14">
        <v>4</v>
      </c>
      <c r="AE772" s="14">
        <v>4</v>
      </c>
      <c r="AF772" s="14">
        <v>5</v>
      </c>
    </row>
    <row r="773" spans="1:32" x14ac:dyDescent="0.3">
      <c r="A773" s="28"/>
      <c r="B773" t="s">
        <v>23</v>
      </c>
      <c r="C773" s="14">
        <v>8.5</v>
      </c>
      <c r="D773" s="14">
        <v>5.8</v>
      </c>
      <c r="E773" s="14">
        <v>11.6</v>
      </c>
      <c r="F773" s="14">
        <v>8.5</v>
      </c>
      <c r="G773" s="15">
        <v>9.1999999999999993</v>
      </c>
      <c r="H773" s="15">
        <v>7</v>
      </c>
      <c r="I773" s="15">
        <v>4.5</v>
      </c>
      <c r="J773" s="15">
        <v>7.5</v>
      </c>
      <c r="K773" s="15">
        <v>9.4</v>
      </c>
      <c r="L773" s="15">
        <v>7.4</v>
      </c>
      <c r="M773" s="14">
        <v>9.6999999999999993</v>
      </c>
      <c r="N773" s="14">
        <v>8.5</v>
      </c>
      <c r="O773" s="14">
        <v>4</v>
      </c>
      <c r="P773" s="14">
        <v>10</v>
      </c>
      <c r="Q773" s="14">
        <v>10</v>
      </c>
      <c r="R773" s="14">
        <v>4.5999999999999996</v>
      </c>
      <c r="S773" s="14">
        <v>5.5</v>
      </c>
      <c r="T773" s="14">
        <v>8.6</v>
      </c>
      <c r="U773" s="14">
        <v>6.5</v>
      </c>
      <c r="V773" s="14">
        <v>11</v>
      </c>
      <c r="W773" s="14">
        <v>5.4</v>
      </c>
      <c r="X773" s="14">
        <v>8.5</v>
      </c>
      <c r="Y773" s="14">
        <v>6</v>
      </c>
      <c r="Z773" s="14">
        <v>5</v>
      </c>
      <c r="AA773" s="14">
        <v>7</v>
      </c>
      <c r="AB773" s="14">
        <v>6</v>
      </c>
      <c r="AC773" s="14">
        <v>5.5</v>
      </c>
      <c r="AD773" s="14">
        <v>4.5</v>
      </c>
      <c r="AE773" s="14">
        <v>7.5</v>
      </c>
      <c r="AF773" s="14">
        <v>8</v>
      </c>
    </row>
    <row r="774" spans="1:32" x14ac:dyDescent="0.3">
      <c r="A774" s="13"/>
      <c r="B774" t="s">
        <v>24</v>
      </c>
      <c r="C774" s="14">
        <v>3.6</v>
      </c>
      <c r="D774" s="14">
        <v>3</v>
      </c>
      <c r="E774" s="14">
        <v>3.5</v>
      </c>
      <c r="F774" s="14">
        <v>3.8</v>
      </c>
      <c r="G774" s="15">
        <v>3.5</v>
      </c>
      <c r="H774" s="15">
        <v>3.5</v>
      </c>
      <c r="I774" s="15">
        <v>2.6</v>
      </c>
      <c r="J774" s="15">
        <v>3.6</v>
      </c>
      <c r="K774" s="15">
        <v>3.5</v>
      </c>
      <c r="L774" s="15">
        <v>3.6</v>
      </c>
      <c r="M774" s="14">
        <v>4.2</v>
      </c>
      <c r="N774" s="14">
        <v>3.4</v>
      </c>
      <c r="O774" s="14">
        <v>2.2000000000000002</v>
      </c>
      <c r="P774" s="14">
        <v>3.4</v>
      </c>
      <c r="Q774" s="14">
        <v>3.6</v>
      </c>
      <c r="R774" s="14">
        <v>3.2</v>
      </c>
      <c r="S774" s="14">
        <v>3</v>
      </c>
      <c r="T774" s="14">
        <v>3.4</v>
      </c>
      <c r="U774" s="14">
        <v>3.4</v>
      </c>
      <c r="V774" s="14">
        <v>3.3</v>
      </c>
      <c r="W774" s="14">
        <v>3.1</v>
      </c>
      <c r="X774" s="14">
        <v>3.6</v>
      </c>
      <c r="Y774" s="14">
        <v>3.2</v>
      </c>
      <c r="Z774" s="14">
        <v>2.2000000000000002</v>
      </c>
      <c r="AA774" s="14">
        <v>4.2</v>
      </c>
      <c r="AB774" s="14">
        <v>2.2000000000000002</v>
      </c>
      <c r="AC774" s="14">
        <v>3</v>
      </c>
      <c r="AD774" s="14">
        <v>3.1</v>
      </c>
      <c r="AE774" s="14">
        <v>3.2</v>
      </c>
      <c r="AF774" s="14">
        <v>3.1</v>
      </c>
    </row>
    <row r="775" spans="1:32" x14ac:dyDescent="0.3">
      <c r="A775" s="13"/>
      <c r="B775" s="17" t="s">
        <v>25</v>
      </c>
      <c r="C775" s="18">
        <f t="shared" ref="C775:AF775" si="597">3*4.178*C772*C773*C774/(C772+C773+C774)</f>
        <v>127.14046408839776</v>
      </c>
      <c r="D775" s="18">
        <f t="shared" si="597"/>
        <v>68.153624999999991</v>
      </c>
      <c r="E775" s="18">
        <f t="shared" si="597"/>
        <v>144.70532701421797</v>
      </c>
      <c r="F775" s="18">
        <f t="shared" si="597"/>
        <v>139.97411170212763</v>
      </c>
      <c r="G775" s="18">
        <f t="shared" si="597"/>
        <v>129.49565775401067</v>
      </c>
      <c r="H775" s="19">
        <f t="shared" si="597"/>
        <v>116.29178698224855</v>
      </c>
      <c r="I775" s="19">
        <f t="shared" si="597"/>
        <v>54.506261946902669</v>
      </c>
      <c r="J775" s="19">
        <f t="shared" si="597"/>
        <v>112.12644578313254</v>
      </c>
      <c r="K775" s="19">
        <f t="shared" si="597"/>
        <v>138.16473711340205</v>
      </c>
      <c r="L775" s="19">
        <f t="shared" si="597"/>
        <v>119.11258105263158</v>
      </c>
      <c r="M775" s="20">
        <f t="shared" si="597"/>
        <v>162.7023794117647</v>
      </c>
      <c r="N775" s="20">
        <f t="shared" si="597"/>
        <v>114.49881034482758</v>
      </c>
      <c r="O775" s="20">
        <f t="shared" si="597"/>
        <v>43.254588235294122</v>
      </c>
      <c r="P775" s="20">
        <f t="shared" si="597"/>
        <v>146.23000000000002</v>
      </c>
      <c r="Q775" s="20">
        <f t="shared" si="597"/>
        <v>134.90202061855669</v>
      </c>
      <c r="R775" s="27">
        <f t="shared" si="597"/>
        <v>62.542535593220329</v>
      </c>
      <c r="S775" s="27">
        <f t="shared" si="597"/>
        <v>77.554124999999971</v>
      </c>
      <c r="T775" s="27">
        <f t="shared" si="597"/>
        <v>113.73956689655172</v>
      </c>
      <c r="U775" s="27">
        <f t="shared" si="597"/>
        <v>86.56293749999999</v>
      </c>
      <c r="V775" s="27">
        <f t="shared" si="597"/>
        <v>134.47808866995072</v>
      </c>
      <c r="W775" s="29">
        <f t="shared" si="597"/>
        <v>67.142131200000009</v>
      </c>
      <c r="X775" s="29">
        <f t="shared" si="597"/>
        <v>119.85637499999997</v>
      </c>
      <c r="Y775" s="29">
        <f t="shared" si="597"/>
        <v>72.925090909090912</v>
      </c>
      <c r="Z775" s="29">
        <f t="shared" si="597"/>
        <v>49.24071428571429</v>
      </c>
      <c r="AA775" s="29">
        <f t="shared" si="597"/>
        <v>131.30445517241381</v>
      </c>
      <c r="AB775" s="30">
        <f t="shared" si="597"/>
        <v>54.245508196721318</v>
      </c>
      <c r="AC775" s="30">
        <f t="shared" si="597"/>
        <v>66.179519999999997</v>
      </c>
      <c r="AD775" s="30">
        <f t="shared" si="597"/>
        <v>60.292862068965512</v>
      </c>
      <c r="AE775" s="30">
        <f t="shared" si="597"/>
        <v>81.854693877551014</v>
      </c>
      <c r="AF775" s="30">
        <f t="shared" si="597"/>
        <v>96.535155279503087</v>
      </c>
    </row>
    <row r="776" spans="1:32" x14ac:dyDescent="0.3">
      <c r="A776" s="13"/>
      <c r="B776" t="s">
        <v>26</v>
      </c>
      <c r="C776" s="9">
        <f>C775-C768</f>
        <v>28.796771780705456</v>
      </c>
      <c r="D776" s="9">
        <f t="shared" ref="D776:AF776" si="598">D775-D768</f>
        <v>-14.517438829787253</v>
      </c>
      <c r="E776" s="9">
        <f t="shared" si="598"/>
        <v>21.5285554406139</v>
      </c>
      <c r="F776" s="9">
        <f t="shared" si="598"/>
        <v>40.422232820140053</v>
      </c>
      <c r="G776" s="9">
        <f t="shared" si="598"/>
        <v>14.471562248392701</v>
      </c>
      <c r="H776" s="9">
        <f t="shared" si="598"/>
        <v>11.762956793569316</v>
      </c>
      <c r="I776" s="9">
        <f t="shared" si="598"/>
        <v>1.6602078928486179</v>
      </c>
      <c r="J776" s="9">
        <f t="shared" si="598"/>
        <v>11.33880654262623</v>
      </c>
      <c r="K776" s="9">
        <f t="shared" si="598"/>
        <v>29.835165684830628</v>
      </c>
      <c r="L776" s="9">
        <f t="shared" si="598"/>
        <v>16.622063052631574</v>
      </c>
      <c r="M776" s="9">
        <f t="shared" si="598"/>
        <v>34.479559411764683</v>
      </c>
      <c r="N776" s="9">
        <f t="shared" si="598"/>
        <v>28.551381773399015</v>
      </c>
      <c r="O776" s="9">
        <f t="shared" si="598"/>
        <v>-18.162011764705873</v>
      </c>
      <c r="P776" s="9">
        <f t="shared" si="598"/>
        <v>20.7559465240642</v>
      </c>
      <c r="Q776" s="9">
        <f t="shared" si="598"/>
        <v>30.265502761413856</v>
      </c>
      <c r="R776" s="9">
        <f t="shared" si="598"/>
        <v>-17.967829370283319</v>
      </c>
      <c r="S776" s="9">
        <f t="shared" si="598"/>
        <v>-1.177963888888911</v>
      </c>
      <c r="T776" s="9">
        <f t="shared" si="598"/>
        <v>34.693026750566318</v>
      </c>
      <c r="U776" s="9">
        <f t="shared" si="598"/>
        <v>-11.40016776315791</v>
      </c>
      <c r="V776" s="9">
        <f t="shared" si="598"/>
        <v>19.346191762734236</v>
      </c>
      <c r="W776" s="9">
        <f t="shared" si="598"/>
        <v>-14.987129231654663</v>
      </c>
      <c r="X776" s="9">
        <f t="shared" si="598"/>
        <v>18.160056818181801</v>
      </c>
      <c r="Y776" s="9">
        <f t="shared" si="598"/>
        <v>-15.857409090909073</v>
      </c>
      <c r="Z776" s="9">
        <f t="shared" si="598"/>
        <v>-22.005180451127799</v>
      </c>
      <c r="AA776" s="9">
        <f t="shared" si="598"/>
        <v>48.633391342626567</v>
      </c>
      <c r="AB776" s="9">
        <f t="shared" si="598"/>
        <v>-11.934011803278679</v>
      </c>
      <c r="AC776" s="9">
        <f t="shared" si="598"/>
        <v>-6.5274721874999955</v>
      </c>
      <c r="AD776" s="9">
        <f t="shared" si="598"/>
        <v>-27.669885517241362</v>
      </c>
      <c r="AE776" s="9">
        <f t="shared" si="598"/>
        <v>-12.846639455782324</v>
      </c>
      <c r="AF776" s="9">
        <f t="shared" si="598"/>
        <v>-5.5381381336705573</v>
      </c>
    </row>
    <row r="777" spans="1:32" x14ac:dyDescent="0.3">
      <c r="A777" s="23"/>
      <c r="B777" s="24" t="s">
        <v>27</v>
      </c>
      <c r="C777" s="25">
        <f>AVERAGE(C775:G775)</f>
        <v>121.8938371117508</v>
      </c>
      <c r="D777" s="25"/>
      <c r="E777" s="25"/>
      <c r="F777" s="25"/>
      <c r="G777" s="25"/>
      <c r="H777" s="25">
        <f t="shared" ref="H777" si="599">AVERAGE(H775:L775)</f>
        <v>108.04036257566347</v>
      </c>
      <c r="I777" s="25"/>
      <c r="J777" s="25"/>
      <c r="K777" s="25"/>
      <c r="L777" s="25"/>
      <c r="M777" s="25">
        <f t="shared" ref="M777" si="600">AVERAGE(M775:Q775)</f>
        <v>120.31755972208862</v>
      </c>
      <c r="N777" s="25"/>
      <c r="O777" s="25"/>
      <c r="P777" s="25"/>
      <c r="Q777" s="25"/>
      <c r="R777" s="25">
        <f t="shared" ref="R777" si="601">AVERAGE(R775:V775)</f>
        <v>94.975450731944534</v>
      </c>
      <c r="S777" s="25"/>
      <c r="T777" s="25"/>
      <c r="U777" s="25"/>
      <c r="V777" s="25"/>
      <c r="W777" s="25">
        <f t="shared" ref="W777" si="602">AVERAGE(W775:AA775)</f>
        <v>88.093753313443784</v>
      </c>
      <c r="X777" s="25"/>
      <c r="Y777" s="25"/>
      <c r="Z777" s="25"/>
      <c r="AA777" s="25"/>
      <c r="AB777" s="25">
        <f t="shared" ref="AB777" si="603">AVERAGE(AB775:AF775)</f>
        <v>71.821547884548195</v>
      </c>
      <c r="AC777" s="25"/>
      <c r="AD777" s="25"/>
      <c r="AE777" s="25"/>
      <c r="AF777" s="25"/>
    </row>
    <row r="778" spans="1:32" x14ac:dyDescent="0.3">
      <c r="A778" s="10">
        <v>44055</v>
      </c>
      <c r="C778" s="11" t="s">
        <v>15</v>
      </c>
      <c r="D778" s="12" t="s">
        <v>16</v>
      </c>
      <c r="E778" s="11" t="s">
        <v>17</v>
      </c>
      <c r="F778" s="11" t="s">
        <v>18</v>
      </c>
      <c r="G778" s="12" t="s">
        <v>19</v>
      </c>
      <c r="H778" s="11" t="s">
        <v>15</v>
      </c>
      <c r="I778" s="12" t="s">
        <v>16</v>
      </c>
      <c r="J778" s="11" t="s">
        <v>17</v>
      </c>
      <c r="K778" s="11" t="s">
        <v>18</v>
      </c>
      <c r="L778" s="12" t="s">
        <v>19</v>
      </c>
      <c r="M778" s="11" t="s">
        <v>15</v>
      </c>
      <c r="N778" s="12" t="s">
        <v>16</v>
      </c>
      <c r="O778" s="11" t="s">
        <v>17</v>
      </c>
      <c r="P778" s="11" t="s">
        <v>18</v>
      </c>
      <c r="Q778" s="12" t="s">
        <v>19</v>
      </c>
      <c r="R778" s="11" t="s">
        <v>15</v>
      </c>
      <c r="S778" s="12" t="s">
        <v>16</v>
      </c>
      <c r="T778" s="11" t="s">
        <v>17</v>
      </c>
      <c r="U778" s="11" t="s">
        <v>18</v>
      </c>
      <c r="V778" s="12" t="s">
        <v>19</v>
      </c>
      <c r="W778" s="11" t="s">
        <v>15</v>
      </c>
      <c r="X778" s="12" t="s">
        <v>16</v>
      </c>
      <c r="Y778" s="11" t="s">
        <v>17</v>
      </c>
      <c r="Z778" s="11" t="s">
        <v>18</v>
      </c>
      <c r="AA778" s="12" t="s">
        <v>19</v>
      </c>
      <c r="AB778" s="11" t="s">
        <v>15</v>
      </c>
      <c r="AC778" s="12" t="s">
        <v>16</v>
      </c>
      <c r="AD778" s="11" t="s">
        <v>17</v>
      </c>
      <c r="AE778" s="11" t="s">
        <v>18</v>
      </c>
      <c r="AF778" s="12" t="s">
        <v>19</v>
      </c>
    </row>
    <row r="779" spans="1:32" x14ac:dyDescent="0.3">
      <c r="A779" s="13" t="s">
        <v>57</v>
      </c>
      <c r="B779" t="s">
        <v>21</v>
      </c>
      <c r="C779" s="14">
        <v>7</v>
      </c>
      <c r="D779" s="14">
        <v>3.5</v>
      </c>
      <c r="E779" s="14">
        <v>7</v>
      </c>
      <c r="F779" s="14">
        <v>7.5</v>
      </c>
      <c r="G779" s="15">
        <v>7</v>
      </c>
      <c r="H779" s="15">
        <v>6.5</v>
      </c>
      <c r="I779" s="15">
        <v>4</v>
      </c>
      <c r="J779" s="15">
        <v>6</v>
      </c>
      <c r="K779" s="15">
        <v>8</v>
      </c>
      <c r="L779" s="15">
        <v>6</v>
      </c>
      <c r="M779" s="14">
        <v>8.5</v>
      </c>
      <c r="N779" s="14">
        <v>7</v>
      </c>
      <c r="O779" s="14">
        <v>3.5</v>
      </c>
      <c r="P779" s="14">
        <v>8</v>
      </c>
      <c r="Q779" s="14">
        <v>6.5</v>
      </c>
      <c r="R779" s="14">
        <v>3</v>
      </c>
      <c r="S779" s="14">
        <v>4.5</v>
      </c>
      <c r="T779" s="14">
        <v>5.7</v>
      </c>
      <c r="U779" s="14">
        <v>4</v>
      </c>
      <c r="V779" s="14">
        <v>6.2</v>
      </c>
      <c r="W779" s="14">
        <v>3.5</v>
      </c>
      <c r="X779" s="14">
        <v>6.5</v>
      </c>
      <c r="Y779" s="14">
        <v>3</v>
      </c>
      <c r="Z779" s="14">
        <v>3</v>
      </c>
      <c r="AA779" s="14">
        <v>6.5</v>
      </c>
      <c r="AB779" s="14">
        <v>4</v>
      </c>
      <c r="AC779" s="14">
        <v>3</v>
      </c>
      <c r="AD779" s="14">
        <v>3</v>
      </c>
      <c r="AE779" s="14">
        <v>4</v>
      </c>
      <c r="AF779" s="14">
        <v>5</v>
      </c>
    </row>
    <row r="780" spans="1:32" x14ac:dyDescent="0.3">
      <c r="A780" s="28"/>
      <c r="B780" t="s">
        <v>23</v>
      </c>
      <c r="C780" s="14">
        <v>10</v>
      </c>
      <c r="D780" s="14">
        <v>4</v>
      </c>
      <c r="E780" s="14">
        <v>13</v>
      </c>
      <c r="F780" s="14">
        <v>11</v>
      </c>
      <c r="G780" s="15">
        <v>7.5</v>
      </c>
      <c r="H780" s="15">
        <v>9</v>
      </c>
      <c r="I780" s="15">
        <v>4.5</v>
      </c>
      <c r="J780" s="15">
        <v>7.5</v>
      </c>
      <c r="K780" s="15">
        <v>12</v>
      </c>
      <c r="L780" s="15">
        <v>8</v>
      </c>
      <c r="M780" s="14">
        <v>10</v>
      </c>
      <c r="N780" s="14">
        <v>8.5</v>
      </c>
      <c r="O780" s="14">
        <v>3.5</v>
      </c>
      <c r="P780" s="14">
        <v>10</v>
      </c>
      <c r="Q780" s="14">
        <v>12</v>
      </c>
      <c r="R780" s="14">
        <v>3</v>
      </c>
      <c r="S780" s="14">
        <v>5.5</v>
      </c>
      <c r="T780" s="14">
        <v>10</v>
      </c>
      <c r="U780" s="14">
        <v>5</v>
      </c>
      <c r="V780" s="14">
        <v>12</v>
      </c>
      <c r="W780" s="14">
        <v>5</v>
      </c>
      <c r="X780" s="14">
        <v>10</v>
      </c>
      <c r="Y780" s="14">
        <v>4</v>
      </c>
      <c r="Z780" s="14">
        <v>3</v>
      </c>
      <c r="AA780" s="14">
        <v>9.1999999999999993</v>
      </c>
      <c r="AB780" s="14">
        <v>5</v>
      </c>
      <c r="AC780" s="14">
        <v>3</v>
      </c>
      <c r="AD780" s="14">
        <v>3</v>
      </c>
      <c r="AE780" s="14">
        <v>6</v>
      </c>
      <c r="AF780" s="14">
        <v>8</v>
      </c>
    </row>
    <row r="781" spans="1:32" x14ac:dyDescent="0.3">
      <c r="A781" s="13"/>
      <c r="B781" t="s">
        <v>24</v>
      </c>
      <c r="C781" s="14">
        <v>4</v>
      </c>
      <c r="D781" s="14">
        <v>2.4</v>
      </c>
      <c r="E781" s="14">
        <v>4</v>
      </c>
      <c r="F781" s="14">
        <v>4.5</v>
      </c>
      <c r="G781" s="15">
        <v>4</v>
      </c>
      <c r="H781" s="15">
        <v>3.6</v>
      </c>
      <c r="I781" s="15">
        <v>2.5</v>
      </c>
      <c r="J781" s="15">
        <v>4</v>
      </c>
      <c r="K781" s="15">
        <v>4.2</v>
      </c>
      <c r="L781" s="15">
        <v>4</v>
      </c>
      <c r="M781" s="14">
        <v>4.5999999999999996</v>
      </c>
      <c r="N781" s="14">
        <v>3.5</v>
      </c>
      <c r="O781" s="14">
        <v>2.2000000000000002</v>
      </c>
      <c r="P781" s="14">
        <v>3.6</v>
      </c>
      <c r="Q781" s="14">
        <v>4.2</v>
      </c>
      <c r="R781" s="14">
        <v>2.5</v>
      </c>
      <c r="S781" s="14">
        <v>2.8</v>
      </c>
      <c r="T781" s="14">
        <v>3.8</v>
      </c>
      <c r="U781" s="14">
        <v>2.8</v>
      </c>
      <c r="V781" s="14">
        <v>4</v>
      </c>
      <c r="W781" s="14">
        <v>2.4</v>
      </c>
      <c r="X781" s="14">
        <v>4.3</v>
      </c>
      <c r="Y781" s="14">
        <v>2.8</v>
      </c>
      <c r="Z781" s="14">
        <v>1.5</v>
      </c>
      <c r="AA781" s="14">
        <v>4.8</v>
      </c>
      <c r="AB781" s="14">
        <v>2.2000000000000002</v>
      </c>
      <c r="AC781" s="14">
        <v>2.2000000000000002</v>
      </c>
      <c r="AD781" s="14">
        <v>1.6</v>
      </c>
      <c r="AE781" s="14">
        <v>3.2</v>
      </c>
      <c r="AF781" s="14">
        <v>2.9</v>
      </c>
    </row>
    <row r="782" spans="1:32" x14ac:dyDescent="0.3">
      <c r="A782" s="13"/>
      <c r="B782" s="17" t="s">
        <v>25</v>
      </c>
      <c r="C782" s="18">
        <f t="shared" ref="C782:AF782" si="604">3*4.178*C779*C780*C781/(C779+C780+C781)</f>
        <v>167.12</v>
      </c>
      <c r="D782" s="18">
        <f t="shared" si="604"/>
        <v>42.539636363636362</v>
      </c>
      <c r="E782" s="18">
        <f t="shared" si="604"/>
        <v>190.09900000000002</v>
      </c>
      <c r="F782" s="18">
        <f t="shared" si="604"/>
        <v>202.31510869565216</v>
      </c>
      <c r="G782" s="18">
        <f t="shared" si="604"/>
        <v>142.27783783783784</v>
      </c>
      <c r="H782" s="19">
        <f t="shared" si="604"/>
        <v>138.20211518324604</v>
      </c>
      <c r="I782" s="19">
        <f t="shared" si="604"/>
        <v>51.275454545454544</v>
      </c>
      <c r="J782" s="19">
        <f t="shared" si="604"/>
        <v>128.92114285714285</v>
      </c>
      <c r="K782" s="19">
        <f t="shared" si="604"/>
        <v>208.8309421487603</v>
      </c>
      <c r="L782" s="19">
        <f t="shared" si="604"/>
        <v>133.696</v>
      </c>
      <c r="M782" s="20">
        <f t="shared" si="604"/>
        <v>212.15558441558437</v>
      </c>
      <c r="N782" s="20">
        <f t="shared" si="604"/>
        <v>137.37923684210526</v>
      </c>
      <c r="O782" s="20">
        <f t="shared" si="604"/>
        <v>36.716445652173917</v>
      </c>
      <c r="P782" s="20">
        <f t="shared" si="604"/>
        <v>167.11999999999998</v>
      </c>
      <c r="Q782" s="20">
        <f t="shared" si="604"/>
        <v>180.88715418502201</v>
      </c>
      <c r="R782" s="27">
        <f t="shared" si="604"/>
        <v>33.178235294117648</v>
      </c>
      <c r="S782" s="27">
        <f t="shared" si="604"/>
        <v>67.859859374999985</v>
      </c>
      <c r="T782" s="27">
        <f t="shared" si="604"/>
        <v>139.22381538461539</v>
      </c>
      <c r="U782" s="27">
        <f t="shared" si="604"/>
        <v>59.483389830508465</v>
      </c>
      <c r="V782" s="27">
        <f t="shared" si="604"/>
        <v>168.02335135135132</v>
      </c>
      <c r="W782" s="29">
        <f t="shared" si="604"/>
        <v>48.296146788990825</v>
      </c>
      <c r="X782" s="29">
        <f t="shared" si="604"/>
        <v>168.42562499999997</v>
      </c>
      <c r="Y782" s="29">
        <f t="shared" si="604"/>
        <v>42.97371428571428</v>
      </c>
      <c r="Z782" s="29">
        <f t="shared" si="604"/>
        <v>22.561199999999996</v>
      </c>
      <c r="AA782" s="29">
        <f t="shared" si="604"/>
        <v>175.50045658536581</v>
      </c>
      <c r="AB782" s="30">
        <f t="shared" si="604"/>
        <v>49.24071428571429</v>
      </c>
      <c r="AC782" s="30">
        <f t="shared" si="604"/>
        <v>30.265024390243902</v>
      </c>
      <c r="AD782" s="30">
        <f t="shared" si="604"/>
        <v>23.748631578947368</v>
      </c>
      <c r="AE782" s="30">
        <f t="shared" si="604"/>
        <v>72.925090909090912</v>
      </c>
      <c r="AF782" s="30">
        <f t="shared" si="604"/>
        <v>91.443018867924508</v>
      </c>
    </row>
    <row r="783" spans="1:32" x14ac:dyDescent="0.3">
      <c r="A783" s="13"/>
      <c r="B783" t="s">
        <v>26</v>
      </c>
      <c r="C783" s="9">
        <f>C782-C775</f>
        <v>39.979535911602241</v>
      </c>
      <c r="D783" s="9">
        <f t="shared" ref="D783:AF783" si="605">D782-D775</f>
        <v>-25.613988636363629</v>
      </c>
      <c r="E783" s="9">
        <f t="shared" si="605"/>
        <v>45.393672985782047</v>
      </c>
      <c r="F783" s="9">
        <f t="shared" si="605"/>
        <v>62.340996993524527</v>
      </c>
      <c r="G783" s="9">
        <f t="shared" si="605"/>
        <v>12.782180083827171</v>
      </c>
      <c r="H783" s="9">
        <f t="shared" si="605"/>
        <v>21.910328200997483</v>
      </c>
      <c r="I783" s="9">
        <f t="shared" si="605"/>
        <v>-3.2308074014481249</v>
      </c>
      <c r="J783" s="9">
        <f t="shared" si="605"/>
        <v>16.794697074010315</v>
      </c>
      <c r="K783" s="9">
        <f t="shared" si="605"/>
        <v>70.666205035358246</v>
      </c>
      <c r="L783" s="9">
        <f t="shared" si="605"/>
        <v>14.583418947368415</v>
      </c>
      <c r="M783" s="9">
        <f t="shared" si="605"/>
        <v>49.453205003819676</v>
      </c>
      <c r="N783" s="9">
        <f t="shared" si="605"/>
        <v>22.880426497277682</v>
      </c>
      <c r="O783" s="9">
        <f t="shared" si="605"/>
        <v>-6.5381425831202051</v>
      </c>
      <c r="P783" s="9">
        <f t="shared" si="605"/>
        <v>20.889999999999958</v>
      </c>
      <c r="Q783" s="9">
        <f t="shared" si="605"/>
        <v>45.985133566465322</v>
      </c>
      <c r="R783" s="9">
        <f t="shared" si="605"/>
        <v>-29.36430029910268</v>
      </c>
      <c r="S783" s="9">
        <f t="shared" si="605"/>
        <v>-9.6942656249999857</v>
      </c>
      <c r="T783" s="9">
        <f t="shared" si="605"/>
        <v>25.48424848806367</v>
      </c>
      <c r="U783" s="9">
        <f t="shared" si="605"/>
        <v>-27.079547669491525</v>
      </c>
      <c r="V783" s="9">
        <f t="shared" si="605"/>
        <v>33.545262681400601</v>
      </c>
      <c r="W783" s="9">
        <f t="shared" si="605"/>
        <v>-18.845984411009184</v>
      </c>
      <c r="X783" s="9">
        <f t="shared" si="605"/>
        <v>48.569249999999997</v>
      </c>
      <c r="Y783" s="9">
        <f t="shared" si="605"/>
        <v>-29.951376623376632</v>
      </c>
      <c r="Z783" s="9">
        <f t="shared" si="605"/>
        <v>-26.679514285714294</v>
      </c>
      <c r="AA783" s="9">
        <f t="shared" si="605"/>
        <v>44.196001412952</v>
      </c>
      <c r="AB783" s="9">
        <f t="shared" si="605"/>
        <v>-5.0047939110070274</v>
      </c>
      <c r="AC783" s="9">
        <f t="shared" si="605"/>
        <v>-35.914495609756095</v>
      </c>
      <c r="AD783" s="9">
        <f t="shared" si="605"/>
        <v>-36.544230490018144</v>
      </c>
      <c r="AE783" s="9">
        <f t="shared" si="605"/>
        <v>-8.9296029684601024</v>
      </c>
      <c r="AF783" s="9">
        <f t="shared" si="605"/>
        <v>-5.0921364115785792</v>
      </c>
    </row>
    <row r="784" spans="1:32" x14ac:dyDescent="0.3">
      <c r="A784" s="23"/>
      <c r="B784" s="24" t="s">
        <v>27</v>
      </c>
      <c r="C784" s="25">
        <f>AVERAGE(C782:G782)</f>
        <v>148.87031657942526</v>
      </c>
      <c r="D784" s="25"/>
      <c r="E784" s="25"/>
      <c r="F784" s="25"/>
      <c r="G784" s="25"/>
      <c r="H784" s="25">
        <f t="shared" ref="H784" si="606">AVERAGE(H782:L782)</f>
        <v>132.18513094692076</v>
      </c>
      <c r="I784" s="25"/>
      <c r="J784" s="25"/>
      <c r="K784" s="25"/>
      <c r="L784" s="25"/>
      <c r="M784" s="25">
        <f t="shared" ref="M784" si="607">AVERAGE(M782:Q782)</f>
        <v>146.85168421897711</v>
      </c>
      <c r="N784" s="25"/>
      <c r="O784" s="25"/>
      <c r="P784" s="25"/>
      <c r="Q784" s="25"/>
      <c r="R784" s="25">
        <f t="shared" ref="R784" si="608">AVERAGE(R782:V782)</f>
        <v>93.553730247118565</v>
      </c>
      <c r="S784" s="25"/>
      <c r="T784" s="25"/>
      <c r="U784" s="25"/>
      <c r="V784" s="25"/>
      <c r="W784" s="25">
        <f t="shared" ref="W784" si="609">AVERAGE(W782:AA782)</f>
        <v>91.551428532014171</v>
      </c>
      <c r="X784" s="25"/>
      <c r="Y784" s="25"/>
      <c r="Z784" s="25"/>
      <c r="AA784" s="25"/>
      <c r="AB784" s="25">
        <f t="shared" ref="AB784" si="610">AVERAGE(AB782:AF782)</f>
        <v>53.524496006384197</v>
      </c>
      <c r="AC784" s="25"/>
      <c r="AD784" s="25"/>
      <c r="AE784" s="25"/>
      <c r="AF784" s="25"/>
    </row>
    <row r="785" spans="1:32" x14ac:dyDescent="0.3">
      <c r="A785" s="10">
        <v>44057</v>
      </c>
      <c r="C785" s="11" t="s">
        <v>15</v>
      </c>
      <c r="D785" s="12" t="s">
        <v>16</v>
      </c>
      <c r="E785" s="11" t="s">
        <v>17</v>
      </c>
      <c r="F785" s="11" t="s">
        <v>18</v>
      </c>
      <c r="G785" s="12" t="s">
        <v>19</v>
      </c>
      <c r="H785" s="11" t="s">
        <v>15</v>
      </c>
      <c r="I785" s="12" t="s">
        <v>16</v>
      </c>
      <c r="J785" s="11" t="s">
        <v>17</v>
      </c>
      <c r="K785" s="11" t="s">
        <v>18</v>
      </c>
      <c r="L785" s="12" t="s">
        <v>19</v>
      </c>
      <c r="M785" s="11" t="s">
        <v>15</v>
      </c>
      <c r="N785" s="12" t="s">
        <v>16</v>
      </c>
      <c r="O785" s="11" t="s">
        <v>17</v>
      </c>
      <c r="P785" s="11" t="s">
        <v>18</v>
      </c>
      <c r="Q785" s="12" t="s">
        <v>19</v>
      </c>
      <c r="R785" s="11" t="s">
        <v>15</v>
      </c>
      <c r="S785" s="12" t="s">
        <v>16</v>
      </c>
      <c r="T785" s="11" t="s">
        <v>17</v>
      </c>
      <c r="U785" s="11" t="s">
        <v>18</v>
      </c>
      <c r="V785" s="12" t="s">
        <v>19</v>
      </c>
      <c r="W785" s="11" t="s">
        <v>15</v>
      </c>
      <c r="X785" s="12" t="s">
        <v>16</v>
      </c>
      <c r="Y785" s="11" t="s">
        <v>17</v>
      </c>
      <c r="Z785" s="11" t="s">
        <v>18</v>
      </c>
      <c r="AA785" s="12" t="s">
        <v>19</v>
      </c>
      <c r="AB785" s="11" t="s">
        <v>15</v>
      </c>
      <c r="AC785" s="12" t="s">
        <v>16</v>
      </c>
      <c r="AD785" s="11" t="s">
        <v>17</v>
      </c>
      <c r="AE785" s="11" t="s">
        <v>18</v>
      </c>
      <c r="AF785" s="12" t="s">
        <v>19</v>
      </c>
    </row>
    <row r="786" spans="1:32" x14ac:dyDescent="0.3">
      <c r="A786" s="13" t="s">
        <v>34</v>
      </c>
      <c r="B786" t="s">
        <v>21</v>
      </c>
      <c r="C786" s="14">
        <v>8</v>
      </c>
      <c r="D786" s="14">
        <v>3.5</v>
      </c>
      <c r="E786" s="14">
        <v>8</v>
      </c>
      <c r="F786" s="14">
        <v>9</v>
      </c>
      <c r="G786" s="15">
        <v>8</v>
      </c>
      <c r="H786" s="15">
        <v>7</v>
      </c>
      <c r="I786" s="15">
        <v>4</v>
      </c>
      <c r="J786" s="15">
        <v>7</v>
      </c>
      <c r="K786" s="15">
        <v>9</v>
      </c>
      <c r="L786" s="15">
        <v>7</v>
      </c>
      <c r="M786" s="14">
        <v>9</v>
      </c>
      <c r="N786" s="14">
        <v>7.5</v>
      </c>
      <c r="O786" s="14">
        <v>3</v>
      </c>
      <c r="P786" s="14">
        <v>8.5</v>
      </c>
      <c r="Q786" s="14">
        <v>8</v>
      </c>
      <c r="R786" s="14">
        <v>3</v>
      </c>
      <c r="S786" s="14">
        <v>4</v>
      </c>
      <c r="T786" s="14">
        <v>7</v>
      </c>
      <c r="U786" s="14">
        <v>4</v>
      </c>
      <c r="V786" s="14">
        <v>8</v>
      </c>
      <c r="W786" s="14">
        <v>3</v>
      </c>
      <c r="X786" s="14">
        <v>7</v>
      </c>
      <c r="Y786" s="14">
        <v>3</v>
      </c>
      <c r="Z786" s="14">
        <v>0</v>
      </c>
      <c r="AA786" s="14">
        <v>8</v>
      </c>
      <c r="AB786" s="14">
        <v>4</v>
      </c>
      <c r="AC786" s="14">
        <v>0</v>
      </c>
      <c r="AD786" s="14">
        <v>0</v>
      </c>
      <c r="AE786" s="14">
        <v>4</v>
      </c>
      <c r="AF786" s="14">
        <v>5</v>
      </c>
    </row>
    <row r="787" spans="1:32" x14ac:dyDescent="0.3">
      <c r="A787" s="28"/>
      <c r="B787" t="s">
        <v>23</v>
      </c>
      <c r="C787" s="14">
        <v>12</v>
      </c>
      <c r="D787" s="14">
        <v>3.5</v>
      </c>
      <c r="E787" s="14">
        <v>14</v>
      </c>
      <c r="F787" s="14">
        <v>13</v>
      </c>
      <c r="G787" s="15">
        <v>9</v>
      </c>
      <c r="H787" s="15">
        <v>10</v>
      </c>
      <c r="I787" s="15">
        <v>4</v>
      </c>
      <c r="J787" s="15">
        <v>8.5</v>
      </c>
      <c r="K787" s="15">
        <v>14</v>
      </c>
      <c r="L787" s="15">
        <v>10</v>
      </c>
      <c r="M787" s="14">
        <v>12</v>
      </c>
      <c r="N787" s="14">
        <v>9</v>
      </c>
      <c r="O787" s="14">
        <v>3.5</v>
      </c>
      <c r="P787" s="14">
        <v>11</v>
      </c>
      <c r="Q787" s="14">
        <v>13</v>
      </c>
      <c r="R787" s="14">
        <v>3</v>
      </c>
      <c r="S787" s="14">
        <v>5</v>
      </c>
      <c r="T787" s="14">
        <v>11</v>
      </c>
      <c r="U787" s="14">
        <v>4</v>
      </c>
      <c r="V787" s="14">
        <v>13</v>
      </c>
      <c r="W787" s="14">
        <v>4</v>
      </c>
      <c r="X787" s="14">
        <v>12</v>
      </c>
      <c r="Y787" s="14">
        <v>3</v>
      </c>
      <c r="Z787" s="14">
        <v>0</v>
      </c>
      <c r="AA787" s="14">
        <v>11</v>
      </c>
      <c r="AB787" s="14">
        <v>4</v>
      </c>
      <c r="AC787" s="14">
        <v>0</v>
      </c>
      <c r="AD787" s="14">
        <v>0</v>
      </c>
      <c r="AE787" s="14">
        <v>5</v>
      </c>
      <c r="AF787" s="14">
        <v>7</v>
      </c>
    </row>
    <row r="788" spans="1:32" x14ac:dyDescent="0.3">
      <c r="A788" s="13"/>
      <c r="B788" t="s">
        <v>24</v>
      </c>
      <c r="C788" s="14">
        <v>4.3</v>
      </c>
      <c r="D788" s="14">
        <v>2.2000000000000002</v>
      </c>
      <c r="E788" s="14">
        <v>4.7</v>
      </c>
      <c r="F788" s="14">
        <v>5</v>
      </c>
      <c r="G788" s="15">
        <v>4.4000000000000004</v>
      </c>
      <c r="H788" s="15">
        <v>4</v>
      </c>
      <c r="I788" s="15">
        <v>2</v>
      </c>
      <c r="J788" s="15">
        <v>4</v>
      </c>
      <c r="K788" s="15">
        <v>4.8</v>
      </c>
      <c r="L788" s="15">
        <v>4.5</v>
      </c>
      <c r="M788" s="14">
        <v>5</v>
      </c>
      <c r="N788" s="14">
        <v>3.8</v>
      </c>
      <c r="O788" s="14">
        <v>2</v>
      </c>
      <c r="P788" s="14">
        <v>4</v>
      </c>
      <c r="Q788" s="14">
        <v>4.5999999999999996</v>
      </c>
      <c r="R788" s="14">
        <v>2.2000000000000002</v>
      </c>
      <c r="S788" s="14">
        <v>2.2999999999999998</v>
      </c>
      <c r="T788" s="14">
        <v>4</v>
      </c>
      <c r="U788" s="14">
        <v>2.5</v>
      </c>
      <c r="V788" s="14">
        <v>4.3</v>
      </c>
      <c r="W788" s="14">
        <v>2.4</v>
      </c>
      <c r="X788" s="14">
        <v>4.5999999999999996</v>
      </c>
      <c r="Y788" s="14">
        <v>2.2000000000000002</v>
      </c>
      <c r="Z788" s="14">
        <v>0</v>
      </c>
      <c r="AA788" s="14">
        <v>5</v>
      </c>
      <c r="AB788" s="14">
        <v>2</v>
      </c>
      <c r="AC788" s="14">
        <v>0</v>
      </c>
      <c r="AD788" s="14">
        <v>0</v>
      </c>
      <c r="AE788" s="14">
        <v>3</v>
      </c>
      <c r="AF788" s="14">
        <v>2.4</v>
      </c>
    </row>
    <row r="789" spans="1:32" x14ac:dyDescent="0.3">
      <c r="A789" s="13"/>
      <c r="B789" s="17" t="s">
        <v>25</v>
      </c>
      <c r="C789" s="18">
        <f t="shared" ref="C789:AF789" si="611">3*4.178*C786*C787*C788/(C786+C787+C788)</f>
        <v>212.92325925925923</v>
      </c>
      <c r="D789" s="18">
        <f t="shared" si="611"/>
        <v>36.716445652173917</v>
      </c>
      <c r="E789" s="18">
        <f t="shared" si="611"/>
        <v>247.11226966292136</v>
      </c>
      <c r="F789" s="18">
        <f t="shared" si="611"/>
        <v>271.57</v>
      </c>
      <c r="G789" s="18">
        <f t="shared" si="611"/>
        <v>185.55005607476636</v>
      </c>
      <c r="H789" s="19">
        <f t="shared" si="611"/>
        <v>167.12</v>
      </c>
      <c r="I789" s="19">
        <f t="shared" si="611"/>
        <v>40.108799999999995</v>
      </c>
      <c r="J789" s="19">
        <f t="shared" si="611"/>
        <v>152.97907692307692</v>
      </c>
      <c r="K789" s="19">
        <f t="shared" si="611"/>
        <v>272.68212949640281</v>
      </c>
      <c r="L789" s="19">
        <f t="shared" si="611"/>
        <v>183.63767441860466</v>
      </c>
      <c r="M789" s="20">
        <f t="shared" si="611"/>
        <v>260.32153846153841</v>
      </c>
      <c r="N789" s="20">
        <f t="shared" si="611"/>
        <v>158.37295566502459</v>
      </c>
      <c r="O789" s="20">
        <f t="shared" si="611"/>
        <v>30.966352941176471</v>
      </c>
      <c r="P789" s="20">
        <f t="shared" si="611"/>
        <v>199.47727659574466</v>
      </c>
      <c r="Q789" s="20">
        <f t="shared" si="611"/>
        <v>234.22912499999995</v>
      </c>
      <c r="R789" s="27">
        <f t="shared" si="611"/>
        <v>30.265024390243902</v>
      </c>
      <c r="S789" s="27">
        <f t="shared" si="611"/>
        <v>51.023362831858392</v>
      </c>
      <c r="T789" s="27">
        <f t="shared" si="611"/>
        <v>175.476</v>
      </c>
      <c r="U789" s="27">
        <f t="shared" si="611"/>
        <v>47.748571428571424</v>
      </c>
      <c r="V789" s="27">
        <f t="shared" si="611"/>
        <v>221.54959683794459</v>
      </c>
      <c r="W789" s="29">
        <f t="shared" si="611"/>
        <v>38.402042553191478</v>
      </c>
      <c r="X789" s="29">
        <f t="shared" si="611"/>
        <v>205.21769491525421</v>
      </c>
      <c r="Y789" s="29">
        <f t="shared" si="611"/>
        <v>30.265024390243902</v>
      </c>
      <c r="Z789" s="29">
        <v>0</v>
      </c>
      <c r="AA789" s="29">
        <f t="shared" si="611"/>
        <v>229.79</v>
      </c>
      <c r="AB789" s="30">
        <f t="shared" si="611"/>
        <v>40.108799999999995</v>
      </c>
      <c r="AC789" s="30">
        <v>0</v>
      </c>
      <c r="AD789" s="30">
        <v>0</v>
      </c>
      <c r="AE789" s="30">
        <f t="shared" si="611"/>
        <v>62.669999999999995</v>
      </c>
      <c r="AF789" s="30">
        <f t="shared" si="611"/>
        <v>73.114999999999981</v>
      </c>
    </row>
    <row r="790" spans="1:32" x14ac:dyDescent="0.3">
      <c r="A790" s="13"/>
      <c r="B790" t="s">
        <v>26</v>
      </c>
      <c r="C790" s="9">
        <f>C789-C782</f>
        <v>45.803259259259221</v>
      </c>
      <c r="D790" s="9">
        <f t="shared" ref="D790:AF790" si="612">D789-D782</f>
        <v>-5.8231907114624448</v>
      </c>
      <c r="E790" s="9">
        <f t="shared" si="612"/>
        <v>57.013269662921346</v>
      </c>
      <c r="F790" s="9">
        <f t="shared" si="612"/>
        <v>69.254891304347836</v>
      </c>
      <c r="G790" s="9">
        <f t="shared" si="612"/>
        <v>43.272218236928524</v>
      </c>
      <c r="H790" s="9">
        <f t="shared" si="612"/>
        <v>28.917884816753968</v>
      </c>
      <c r="I790" s="9">
        <f t="shared" si="612"/>
        <v>-11.166654545454548</v>
      </c>
      <c r="J790" s="9">
        <f t="shared" si="612"/>
        <v>24.057934065934063</v>
      </c>
      <c r="K790" s="9">
        <f t="shared" si="612"/>
        <v>63.851187347642508</v>
      </c>
      <c r="L790" s="9">
        <f t="shared" si="612"/>
        <v>49.941674418604663</v>
      </c>
      <c r="M790" s="9">
        <f t="shared" si="612"/>
        <v>48.165954045954038</v>
      </c>
      <c r="N790" s="9">
        <f t="shared" si="612"/>
        <v>20.993718822919334</v>
      </c>
      <c r="O790" s="9">
        <f t="shared" si="612"/>
        <v>-5.7500927109974462</v>
      </c>
      <c r="P790" s="9">
        <f t="shared" si="612"/>
        <v>32.357276595744679</v>
      </c>
      <c r="Q790" s="9">
        <f t="shared" si="612"/>
        <v>53.341970814977941</v>
      </c>
      <c r="R790" s="9">
        <f t="shared" si="612"/>
        <v>-2.9132109038737468</v>
      </c>
      <c r="S790" s="9">
        <f t="shared" si="612"/>
        <v>-16.836496543141592</v>
      </c>
      <c r="T790" s="9">
        <f t="shared" si="612"/>
        <v>36.252184615384607</v>
      </c>
      <c r="U790" s="9">
        <f t="shared" si="612"/>
        <v>-11.734818401937041</v>
      </c>
      <c r="V790" s="9">
        <f t="shared" si="612"/>
        <v>53.526245486593268</v>
      </c>
      <c r="W790" s="9">
        <f t="shared" si="612"/>
        <v>-9.8941042357993467</v>
      </c>
      <c r="X790" s="9">
        <f t="shared" si="612"/>
        <v>36.792069915254245</v>
      </c>
      <c r="Y790" s="9">
        <f t="shared" si="612"/>
        <v>-12.708689895470378</v>
      </c>
      <c r="Z790" s="9">
        <f t="shared" si="612"/>
        <v>-22.561199999999996</v>
      </c>
      <c r="AA790" s="9">
        <f t="shared" si="612"/>
        <v>54.289543414634181</v>
      </c>
      <c r="AB790" s="9">
        <f t="shared" si="612"/>
        <v>-9.131914285714295</v>
      </c>
      <c r="AC790" s="9">
        <f t="shared" si="612"/>
        <v>-30.265024390243902</v>
      </c>
      <c r="AD790" s="9">
        <f t="shared" si="612"/>
        <v>-23.748631578947368</v>
      </c>
      <c r="AE790" s="9">
        <f t="shared" si="612"/>
        <v>-10.255090909090917</v>
      </c>
      <c r="AF790" s="9">
        <f t="shared" si="612"/>
        <v>-18.328018867924527</v>
      </c>
    </row>
    <row r="791" spans="1:32" x14ac:dyDescent="0.3">
      <c r="A791" s="23"/>
      <c r="B791" s="24" t="s">
        <v>27</v>
      </c>
      <c r="C791" s="25">
        <f>AVERAGE(C789:G789)</f>
        <v>190.77440612982417</v>
      </c>
      <c r="D791" s="25"/>
      <c r="E791" s="25"/>
      <c r="F791" s="25"/>
      <c r="G791" s="25"/>
      <c r="H791" s="25">
        <f t="shared" ref="H791" si="613">AVERAGE(H789:L789)</f>
        <v>163.30553616761688</v>
      </c>
      <c r="I791" s="25"/>
      <c r="J791" s="25"/>
      <c r="K791" s="25"/>
      <c r="L791" s="25"/>
      <c r="M791" s="25">
        <f t="shared" ref="M791" si="614">AVERAGE(M789:Q789)</f>
        <v>176.67344973269681</v>
      </c>
      <c r="N791" s="25"/>
      <c r="O791" s="25"/>
      <c r="P791" s="25"/>
      <c r="Q791" s="25"/>
      <c r="R791" s="25">
        <f t="shared" ref="R791" si="615">AVERAGE(R789:V789)</f>
        <v>105.21251109772365</v>
      </c>
      <c r="S791" s="25"/>
      <c r="T791" s="25"/>
      <c r="U791" s="25"/>
      <c r="V791" s="25"/>
      <c r="W791" s="25">
        <f t="shared" ref="W791" si="616">AVERAGE(W789:AA789)</f>
        <v>100.73495237173793</v>
      </c>
      <c r="X791" s="25"/>
      <c r="Y791" s="25"/>
      <c r="Z791" s="25"/>
      <c r="AA791" s="25"/>
      <c r="AB791" s="25">
        <f t="shared" ref="AB791" si="617">AVERAGE(AB789:AF789)</f>
        <v>35.178759999999997</v>
      </c>
      <c r="AC791" s="25"/>
      <c r="AD791" s="25"/>
      <c r="AE791" s="25"/>
      <c r="AF791" s="25"/>
    </row>
    <row r="792" spans="1:32" x14ac:dyDescent="0.3">
      <c r="A792" s="10">
        <v>44060</v>
      </c>
      <c r="C792" s="11" t="s">
        <v>15</v>
      </c>
      <c r="D792" s="12" t="s">
        <v>16</v>
      </c>
      <c r="E792" s="11" t="s">
        <v>17</v>
      </c>
      <c r="F792" s="11" t="s">
        <v>18</v>
      </c>
      <c r="G792" s="12" t="s">
        <v>19</v>
      </c>
      <c r="H792" s="11" t="s">
        <v>15</v>
      </c>
      <c r="I792" s="12" t="s">
        <v>16</v>
      </c>
      <c r="J792" s="11" t="s">
        <v>17</v>
      </c>
      <c r="K792" s="11" t="s">
        <v>18</v>
      </c>
      <c r="L792" s="12" t="s">
        <v>19</v>
      </c>
      <c r="M792" s="11" t="s">
        <v>15</v>
      </c>
      <c r="N792" s="12" t="s">
        <v>16</v>
      </c>
      <c r="O792" s="11" t="s">
        <v>17</v>
      </c>
      <c r="P792" s="11" t="s">
        <v>18</v>
      </c>
      <c r="Q792" s="12" t="s">
        <v>19</v>
      </c>
      <c r="R792" s="11" t="s">
        <v>15</v>
      </c>
      <c r="S792" s="12" t="s">
        <v>16</v>
      </c>
      <c r="T792" s="11" t="s">
        <v>17</v>
      </c>
      <c r="U792" s="11" t="s">
        <v>18</v>
      </c>
      <c r="V792" s="12" t="s">
        <v>19</v>
      </c>
      <c r="W792" s="11" t="s">
        <v>15</v>
      </c>
      <c r="X792" s="12" t="s">
        <v>16</v>
      </c>
      <c r="Y792" s="11" t="s">
        <v>17</v>
      </c>
      <c r="Z792" s="11" t="s">
        <v>18</v>
      </c>
      <c r="AA792" s="12" t="s">
        <v>19</v>
      </c>
      <c r="AB792" s="11" t="s">
        <v>15</v>
      </c>
      <c r="AC792" s="12" t="s">
        <v>16</v>
      </c>
      <c r="AD792" s="11" t="s">
        <v>17</v>
      </c>
      <c r="AE792" s="11" t="s">
        <v>18</v>
      </c>
      <c r="AF792" s="12" t="s">
        <v>19</v>
      </c>
    </row>
    <row r="793" spans="1:32" x14ac:dyDescent="0.3">
      <c r="A793" s="13" t="s">
        <v>35</v>
      </c>
      <c r="B793" t="s">
        <v>21</v>
      </c>
      <c r="C793" s="14">
        <v>9</v>
      </c>
      <c r="D793" s="14">
        <v>3</v>
      </c>
      <c r="E793" s="14">
        <v>8.8000000000000007</v>
      </c>
      <c r="F793" s="14">
        <v>11</v>
      </c>
      <c r="G793" s="15">
        <v>9</v>
      </c>
      <c r="H793" s="15">
        <v>8</v>
      </c>
      <c r="I793" s="15">
        <v>3.5</v>
      </c>
      <c r="J793" s="15">
        <v>8</v>
      </c>
      <c r="K793" s="15">
        <v>10</v>
      </c>
      <c r="L793" s="15">
        <v>9</v>
      </c>
      <c r="M793" s="14">
        <v>11</v>
      </c>
      <c r="N793" s="14">
        <v>8</v>
      </c>
      <c r="O793" s="14">
        <v>3</v>
      </c>
      <c r="P793" s="14">
        <v>10</v>
      </c>
      <c r="Q793" s="14">
        <v>10</v>
      </c>
      <c r="R793" s="14">
        <v>0</v>
      </c>
      <c r="S793" s="14">
        <v>4</v>
      </c>
      <c r="T793" s="14">
        <v>8</v>
      </c>
      <c r="U793" s="14">
        <v>3.5</v>
      </c>
      <c r="V793" s="14">
        <v>10</v>
      </c>
      <c r="W793" s="14">
        <v>3</v>
      </c>
      <c r="X793" s="14">
        <v>8</v>
      </c>
      <c r="Y793" s="14">
        <v>0</v>
      </c>
      <c r="Z793" s="14">
        <v>0</v>
      </c>
      <c r="AA793" s="14">
        <v>10</v>
      </c>
      <c r="AB793" s="14">
        <v>0</v>
      </c>
      <c r="AC793" s="14">
        <v>0</v>
      </c>
      <c r="AD793" s="14">
        <v>0</v>
      </c>
      <c r="AE793" s="14">
        <v>4</v>
      </c>
      <c r="AF793" s="14">
        <v>4</v>
      </c>
    </row>
    <row r="794" spans="1:32" x14ac:dyDescent="0.3">
      <c r="A794" s="28"/>
      <c r="B794" t="s">
        <v>23</v>
      </c>
      <c r="C794" s="14">
        <v>14</v>
      </c>
      <c r="D794" s="14">
        <v>3</v>
      </c>
      <c r="E794" s="14">
        <v>16</v>
      </c>
      <c r="F794" s="14">
        <v>16</v>
      </c>
      <c r="G794" s="15">
        <v>10</v>
      </c>
      <c r="H794" s="15">
        <v>12</v>
      </c>
      <c r="I794" s="15">
        <v>3.5</v>
      </c>
      <c r="J794" s="15">
        <v>10</v>
      </c>
      <c r="K794" s="15">
        <v>16</v>
      </c>
      <c r="L794" s="15">
        <v>12</v>
      </c>
      <c r="M794" s="14">
        <v>14</v>
      </c>
      <c r="N794" s="14">
        <v>10</v>
      </c>
      <c r="O794" s="14">
        <v>3.5</v>
      </c>
      <c r="P794" s="14">
        <v>12</v>
      </c>
      <c r="Q794" s="14">
        <v>15</v>
      </c>
      <c r="R794" s="14">
        <v>0</v>
      </c>
      <c r="S794" s="14">
        <v>4</v>
      </c>
      <c r="T794" s="14">
        <v>13</v>
      </c>
      <c r="U794" s="14">
        <v>3.5</v>
      </c>
      <c r="V794" s="14">
        <v>15</v>
      </c>
      <c r="W794" s="14">
        <v>3.5</v>
      </c>
      <c r="X794" s="14">
        <v>13</v>
      </c>
      <c r="Y794" s="14">
        <v>0</v>
      </c>
      <c r="Z794" s="14">
        <v>0</v>
      </c>
      <c r="AA794" s="14">
        <v>13</v>
      </c>
      <c r="AB794" s="14">
        <v>0</v>
      </c>
      <c r="AC794" s="14">
        <v>0</v>
      </c>
      <c r="AD794" s="14">
        <v>0</v>
      </c>
      <c r="AE794" s="14">
        <v>4</v>
      </c>
      <c r="AF794" s="14">
        <v>6</v>
      </c>
    </row>
    <row r="795" spans="1:32" x14ac:dyDescent="0.3">
      <c r="A795" s="13"/>
      <c r="B795" t="s">
        <v>24</v>
      </c>
      <c r="C795" s="14">
        <v>5.3</v>
      </c>
      <c r="D795" s="14">
        <v>2</v>
      </c>
      <c r="E795" s="14">
        <v>5.8</v>
      </c>
      <c r="F795" s="14">
        <v>6</v>
      </c>
      <c r="G795" s="15">
        <v>4.7</v>
      </c>
      <c r="H795" s="15">
        <v>5</v>
      </c>
      <c r="I795" s="15">
        <v>1.7</v>
      </c>
      <c r="J795" s="15">
        <v>4.5</v>
      </c>
      <c r="K795" s="15">
        <v>5.2</v>
      </c>
      <c r="L795" s="15">
        <v>5.5</v>
      </c>
      <c r="M795" s="14">
        <v>5.3</v>
      </c>
      <c r="N795" s="14">
        <v>4</v>
      </c>
      <c r="O795" s="14">
        <v>1.8</v>
      </c>
      <c r="P795" s="14">
        <v>5</v>
      </c>
      <c r="Q795" s="14">
        <v>5</v>
      </c>
      <c r="R795" s="14">
        <v>0</v>
      </c>
      <c r="S795" s="14">
        <v>2</v>
      </c>
      <c r="T795" s="14">
        <v>4.5</v>
      </c>
      <c r="U795" s="14">
        <v>2</v>
      </c>
      <c r="V795" s="14">
        <v>5</v>
      </c>
      <c r="W795" s="14">
        <v>2</v>
      </c>
      <c r="X795" s="14">
        <v>4.8</v>
      </c>
      <c r="Y795" s="14">
        <v>0</v>
      </c>
      <c r="Z795" s="14">
        <v>0</v>
      </c>
      <c r="AA795" s="14">
        <v>5.5</v>
      </c>
      <c r="AB795" s="14">
        <v>0</v>
      </c>
      <c r="AC795" s="14">
        <v>0</v>
      </c>
      <c r="AD795" s="14">
        <v>0</v>
      </c>
      <c r="AE795" s="14">
        <v>2.4</v>
      </c>
      <c r="AF795" s="14">
        <v>2.4</v>
      </c>
    </row>
    <row r="796" spans="1:32" x14ac:dyDescent="0.3">
      <c r="A796" s="13"/>
      <c r="B796" s="17" t="s">
        <v>25</v>
      </c>
      <c r="C796" s="18">
        <f t="shared" ref="C796:X796" si="618">3*4.178*C793*C794*C795/(C793+C794+C795)</f>
        <v>295.76696819787981</v>
      </c>
      <c r="D796" s="18">
        <f t="shared" si="618"/>
        <v>28.201499999999996</v>
      </c>
      <c r="E796" s="18">
        <f t="shared" si="618"/>
        <v>334.50214901960783</v>
      </c>
      <c r="F796" s="18">
        <f t="shared" si="618"/>
        <v>401.08799999999997</v>
      </c>
      <c r="G796" s="18">
        <f t="shared" si="618"/>
        <v>223.70810126582276</v>
      </c>
      <c r="H796" s="19">
        <f t="shared" si="618"/>
        <v>240.65279999999998</v>
      </c>
      <c r="I796" s="19">
        <f t="shared" si="618"/>
        <v>30.002362068965514</v>
      </c>
      <c r="J796" s="19">
        <f t="shared" si="618"/>
        <v>200.54399999999998</v>
      </c>
      <c r="K796" s="19">
        <f t="shared" si="618"/>
        <v>334.23999999999995</v>
      </c>
      <c r="L796" s="19">
        <f t="shared" si="618"/>
        <v>280.95079245283017</v>
      </c>
      <c r="M796" s="20">
        <f t="shared" si="618"/>
        <v>337.63203960396038</v>
      </c>
      <c r="N796" s="20">
        <f t="shared" si="618"/>
        <v>182.31272727272724</v>
      </c>
      <c r="O796" s="20">
        <f t="shared" si="618"/>
        <v>28.541277108433736</v>
      </c>
      <c r="P796" s="20">
        <f t="shared" si="618"/>
        <v>278.5333333333333</v>
      </c>
      <c r="Q796" s="20">
        <f t="shared" si="618"/>
        <v>313.35000000000002</v>
      </c>
      <c r="R796" s="27">
        <v>0</v>
      </c>
      <c r="S796" s="27">
        <f t="shared" si="618"/>
        <v>40.108799999999995</v>
      </c>
      <c r="T796" s="27">
        <f t="shared" si="618"/>
        <v>230.03576470588231</v>
      </c>
      <c r="U796" s="27">
        <f t="shared" si="618"/>
        <v>34.120333333333328</v>
      </c>
      <c r="V796" s="27">
        <f t="shared" si="618"/>
        <v>313.35000000000002</v>
      </c>
      <c r="W796" s="29">
        <f t="shared" si="618"/>
        <v>30.966352941176471</v>
      </c>
      <c r="X796" s="29">
        <f t="shared" si="618"/>
        <v>242.51832558139529</v>
      </c>
      <c r="Y796" s="29">
        <v>0</v>
      </c>
      <c r="Z796" s="29">
        <v>0</v>
      </c>
      <c r="AA796" s="29">
        <f t="shared" ref="AA796" si="619">3*4.178*AA793*AA794*AA795/(AA793+AA794+AA795)</f>
        <v>314.44947368421049</v>
      </c>
      <c r="AB796" s="30">
        <v>0</v>
      </c>
      <c r="AC796" s="30">
        <v>0</v>
      </c>
      <c r="AD796" s="30">
        <v>0</v>
      </c>
      <c r="AE796" s="30">
        <f t="shared" ref="AE796:AF796" si="620">3*4.178*AE793*AE794*AE795/(AE793+AE794+AE795)</f>
        <v>46.279384615384608</v>
      </c>
      <c r="AF796" s="30">
        <f t="shared" si="620"/>
        <v>58.222451612903214</v>
      </c>
    </row>
    <row r="797" spans="1:32" x14ac:dyDescent="0.3">
      <c r="A797" s="13"/>
      <c r="B797" t="s">
        <v>26</v>
      </c>
      <c r="C797" s="9">
        <f>C796-C789</f>
        <v>82.84370893862058</v>
      </c>
      <c r="D797" s="9">
        <f t="shared" ref="D797:AF797" si="621">D796-D789</f>
        <v>-8.5149456521739211</v>
      </c>
      <c r="E797" s="9">
        <f t="shared" si="621"/>
        <v>87.389879356686464</v>
      </c>
      <c r="F797" s="9">
        <f t="shared" si="621"/>
        <v>129.51799999999997</v>
      </c>
      <c r="G797" s="9">
        <f t="shared" si="621"/>
        <v>38.158045191056402</v>
      </c>
      <c r="H797" s="9">
        <f t="shared" si="621"/>
        <v>73.53279999999998</v>
      </c>
      <c r="I797" s="9">
        <f t="shared" si="621"/>
        <v>-10.106437931034481</v>
      </c>
      <c r="J797" s="9">
        <f t="shared" si="621"/>
        <v>47.564923076923066</v>
      </c>
      <c r="K797" s="9">
        <f t="shared" si="621"/>
        <v>61.557870503597144</v>
      </c>
      <c r="L797" s="9">
        <f t="shared" si="621"/>
        <v>97.313118034225511</v>
      </c>
      <c r="M797" s="9">
        <f t="shared" si="621"/>
        <v>77.31050114242197</v>
      </c>
      <c r="N797" s="9">
        <f t="shared" si="621"/>
        <v>23.939771607702653</v>
      </c>
      <c r="O797" s="9">
        <f t="shared" si="621"/>
        <v>-2.4250758327427349</v>
      </c>
      <c r="P797" s="9">
        <f t="shared" si="621"/>
        <v>79.056056737588648</v>
      </c>
      <c r="Q797" s="9">
        <f t="shared" si="621"/>
        <v>79.120875000000069</v>
      </c>
      <c r="R797" s="9">
        <f t="shared" si="621"/>
        <v>-30.265024390243902</v>
      </c>
      <c r="S797" s="9">
        <f t="shared" si="621"/>
        <v>-10.914562831858397</v>
      </c>
      <c r="T797" s="9">
        <f t="shared" si="621"/>
        <v>54.559764705882316</v>
      </c>
      <c r="U797" s="9">
        <f t="shared" si="621"/>
        <v>-13.628238095238096</v>
      </c>
      <c r="V797" s="9">
        <f t="shared" si="621"/>
        <v>91.800403162055431</v>
      </c>
      <c r="W797" s="9">
        <f t="shared" si="621"/>
        <v>-7.4356896120150076</v>
      </c>
      <c r="X797" s="9">
        <f t="shared" si="621"/>
        <v>37.300630666141075</v>
      </c>
      <c r="Y797" s="9">
        <f t="shared" si="621"/>
        <v>-30.265024390243902</v>
      </c>
      <c r="Z797" s="9">
        <f t="shared" si="621"/>
        <v>0</v>
      </c>
      <c r="AA797" s="9">
        <f t="shared" si="621"/>
        <v>84.659473684210496</v>
      </c>
      <c r="AB797" s="9">
        <f t="shared" si="621"/>
        <v>-40.108799999999995</v>
      </c>
      <c r="AC797" s="9">
        <f t="shared" si="621"/>
        <v>0</v>
      </c>
      <c r="AD797" s="9">
        <f t="shared" si="621"/>
        <v>0</v>
      </c>
      <c r="AE797" s="9">
        <f t="shared" si="621"/>
        <v>-16.390615384615387</v>
      </c>
      <c r="AF797" s="9">
        <f t="shared" si="621"/>
        <v>-14.892548387096767</v>
      </c>
    </row>
    <row r="798" spans="1:32" x14ac:dyDescent="0.3">
      <c r="A798" s="23"/>
      <c r="B798" s="24" t="s">
        <v>27</v>
      </c>
      <c r="C798" s="25">
        <f>AVERAGE(C796:G796)</f>
        <v>256.65334369666209</v>
      </c>
      <c r="D798" s="25"/>
      <c r="E798" s="25"/>
      <c r="F798" s="25"/>
      <c r="G798" s="25"/>
      <c r="H798" s="25">
        <f t="shared" ref="H798" si="622">AVERAGE(H796:L796)</f>
        <v>217.27799090435914</v>
      </c>
      <c r="I798" s="25"/>
      <c r="J798" s="25"/>
      <c r="K798" s="25"/>
      <c r="L798" s="25"/>
      <c r="M798" s="25">
        <f t="shared" ref="M798" si="623">AVERAGE(M796:Q796)</f>
        <v>228.07387546369091</v>
      </c>
      <c r="N798" s="25"/>
      <c r="O798" s="25"/>
      <c r="P798" s="25"/>
      <c r="Q798" s="25"/>
      <c r="R798" s="25">
        <f t="shared" ref="R798" si="624">AVERAGE(R796:V796)</f>
        <v>123.52297960784313</v>
      </c>
      <c r="S798" s="25"/>
      <c r="T798" s="25"/>
      <c r="U798" s="25"/>
      <c r="V798" s="25"/>
      <c r="W798" s="25">
        <f t="shared" ref="W798" si="625">AVERAGE(W796:AA796)</f>
        <v>117.58683044135645</v>
      </c>
      <c r="X798" s="25"/>
      <c r="Y798" s="25"/>
      <c r="Z798" s="25"/>
      <c r="AA798" s="25"/>
      <c r="AB798" s="25">
        <f t="shared" ref="AB798" si="626">AVERAGE(AB796:AF796)</f>
        <v>20.900367245657566</v>
      </c>
      <c r="AC798" s="25"/>
      <c r="AD798" s="25"/>
      <c r="AE798" s="25"/>
      <c r="AF798" s="25"/>
    </row>
    <row r="799" spans="1:32" x14ac:dyDescent="0.3">
      <c r="A799" s="10">
        <v>44062</v>
      </c>
      <c r="C799" s="11" t="s">
        <v>15</v>
      </c>
      <c r="D799" s="12" t="s">
        <v>16</v>
      </c>
      <c r="E799" s="11" t="s">
        <v>17</v>
      </c>
      <c r="F799" s="11" t="s">
        <v>18</v>
      </c>
      <c r="G799" s="12" t="s">
        <v>19</v>
      </c>
      <c r="H799" s="11" t="s">
        <v>15</v>
      </c>
      <c r="I799" s="12" t="s">
        <v>16</v>
      </c>
      <c r="J799" s="11" t="s">
        <v>17</v>
      </c>
      <c r="K799" s="11" t="s">
        <v>18</v>
      </c>
      <c r="L799" s="12" t="s">
        <v>19</v>
      </c>
      <c r="M799" s="11" t="s">
        <v>15</v>
      </c>
      <c r="N799" s="12" t="s">
        <v>16</v>
      </c>
      <c r="O799" s="11" t="s">
        <v>17</v>
      </c>
      <c r="P799" s="11" t="s">
        <v>18</v>
      </c>
      <c r="Q799" s="12" t="s">
        <v>19</v>
      </c>
      <c r="R799" s="11" t="s">
        <v>15</v>
      </c>
      <c r="S799" s="12" t="s">
        <v>16</v>
      </c>
      <c r="T799" s="11" t="s">
        <v>17</v>
      </c>
      <c r="U799" s="11" t="s">
        <v>18</v>
      </c>
      <c r="V799" s="12" t="s">
        <v>19</v>
      </c>
      <c r="W799" s="11" t="s">
        <v>15</v>
      </c>
      <c r="X799" s="12" t="s">
        <v>16</v>
      </c>
      <c r="Y799" s="11" t="s">
        <v>17</v>
      </c>
      <c r="Z799" s="11" t="s">
        <v>18</v>
      </c>
      <c r="AA799" s="12" t="s">
        <v>19</v>
      </c>
      <c r="AB799" s="11" t="s">
        <v>15</v>
      </c>
      <c r="AC799" s="12" t="s">
        <v>16</v>
      </c>
      <c r="AD799" s="11" t="s">
        <v>17</v>
      </c>
      <c r="AE799" s="11" t="s">
        <v>18</v>
      </c>
      <c r="AF799" s="12" t="s">
        <v>19</v>
      </c>
    </row>
    <row r="800" spans="1:32" x14ac:dyDescent="0.3">
      <c r="A800" s="13" t="s">
        <v>76</v>
      </c>
      <c r="B800" t="s">
        <v>21</v>
      </c>
      <c r="C800" s="14">
        <v>11</v>
      </c>
      <c r="D800" s="14">
        <v>0</v>
      </c>
      <c r="E800" s="14">
        <v>10</v>
      </c>
      <c r="F800" s="14">
        <v>13</v>
      </c>
      <c r="G800" s="15">
        <v>10</v>
      </c>
      <c r="H800" s="15">
        <v>10</v>
      </c>
      <c r="I800" s="15">
        <v>0</v>
      </c>
      <c r="J800" s="15">
        <v>9</v>
      </c>
      <c r="K800" s="15">
        <v>12</v>
      </c>
      <c r="L800" s="15">
        <v>11</v>
      </c>
      <c r="M800" s="14">
        <v>13</v>
      </c>
      <c r="N800" s="14">
        <v>9</v>
      </c>
      <c r="O800" s="14">
        <v>0</v>
      </c>
      <c r="P800" s="14">
        <v>12</v>
      </c>
      <c r="Q800" s="14">
        <v>12</v>
      </c>
      <c r="R800" s="14">
        <v>0</v>
      </c>
      <c r="S800" s="14">
        <v>0</v>
      </c>
      <c r="T800" s="14">
        <v>10</v>
      </c>
      <c r="U800" s="14">
        <v>0</v>
      </c>
      <c r="V800" s="14">
        <v>12</v>
      </c>
      <c r="W800" s="14">
        <v>0</v>
      </c>
      <c r="X800" s="14">
        <v>10</v>
      </c>
      <c r="Y800" s="14">
        <v>0</v>
      </c>
      <c r="Z800" s="14">
        <v>0</v>
      </c>
      <c r="AA800" s="14">
        <v>12</v>
      </c>
      <c r="AB800" s="14">
        <v>0</v>
      </c>
      <c r="AC800" s="14">
        <v>0</v>
      </c>
      <c r="AD800" s="14">
        <v>0</v>
      </c>
      <c r="AE800" s="14">
        <v>3</v>
      </c>
      <c r="AF800" s="14">
        <v>3.5</v>
      </c>
    </row>
    <row r="801" spans="1:32" x14ac:dyDescent="0.3">
      <c r="A801" s="28"/>
      <c r="B801" t="s">
        <v>23</v>
      </c>
      <c r="C801" s="14">
        <v>16</v>
      </c>
      <c r="D801" s="14">
        <v>0</v>
      </c>
      <c r="E801" s="14">
        <v>17</v>
      </c>
      <c r="F801" s="14">
        <v>18</v>
      </c>
      <c r="G801" s="15">
        <v>12</v>
      </c>
      <c r="H801" s="15">
        <v>14</v>
      </c>
      <c r="I801" s="15">
        <v>0</v>
      </c>
      <c r="J801" s="15">
        <v>12</v>
      </c>
      <c r="K801" s="15">
        <v>18</v>
      </c>
      <c r="L801" s="15">
        <v>14</v>
      </c>
      <c r="M801" s="14">
        <v>14</v>
      </c>
      <c r="N801" s="14">
        <v>12</v>
      </c>
      <c r="O801" s="14">
        <v>0</v>
      </c>
      <c r="P801" s="14">
        <v>14</v>
      </c>
      <c r="Q801" s="14">
        <v>17</v>
      </c>
      <c r="R801" s="14">
        <v>0</v>
      </c>
      <c r="S801" s="14">
        <v>0</v>
      </c>
      <c r="T801" s="14">
        <v>15</v>
      </c>
      <c r="U801" s="14">
        <v>0</v>
      </c>
      <c r="V801" s="14">
        <v>17</v>
      </c>
      <c r="W801" s="14">
        <v>0</v>
      </c>
      <c r="X801" s="14">
        <v>15</v>
      </c>
      <c r="Y801" s="14">
        <v>0</v>
      </c>
      <c r="Z801" s="14">
        <v>0</v>
      </c>
      <c r="AA801" s="14">
        <v>15</v>
      </c>
      <c r="AB801" s="14">
        <v>0</v>
      </c>
      <c r="AC801" s="14">
        <v>0</v>
      </c>
      <c r="AD801" s="14">
        <v>0</v>
      </c>
      <c r="AE801" s="14">
        <v>3</v>
      </c>
      <c r="AF801" s="14">
        <v>3.5</v>
      </c>
    </row>
    <row r="802" spans="1:32" x14ac:dyDescent="0.3">
      <c r="A802" s="13"/>
      <c r="B802" t="s">
        <v>24</v>
      </c>
      <c r="C802" s="14">
        <v>6</v>
      </c>
      <c r="D802" s="14">
        <v>0</v>
      </c>
      <c r="E802" s="14">
        <v>7.2</v>
      </c>
      <c r="F802" s="14">
        <v>7</v>
      </c>
      <c r="G802" s="15">
        <v>5.6</v>
      </c>
      <c r="H802" s="15">
        <v>6</v>
      </c>
      <c r="I802" s="15">
        <v>0</v>
      </c>
      <c r="J802" s="15">
        <v>5.5</v>
      </c>
      <c r="K802" s="15">
        <v>6</v>
      </c>
      <c r="L802" s="15">
        <v>6</v>
      </c>
      <c r="M802" s="14">
        <v>6.3</v>
      </c>
      <c r="N802" s="14">
        <v>5</v>
      </c>
      <c r="O802" s="14">
        <v>0</v>
      </c>
      <c r="P802" s="14">
        <v>5.5</v>
      </c>
      <c r="Q802" s="14">
        <v>6.6</v>
      </c>
      <c r="R802" s="14">
        <v>0</v>
      </c>
      <c r="S802" s="14">
        <v>0</v>
      </c>
      <c r="T802" s="14">
        <v>5</v>
      </c>
      <c r="U802" s="14">
        <v>0</v>
      </c>
      <c r="V802" s="14">
        <v>6</v>
      </c>
      <c r="W802" s="14">
        <v>0</v>
      </c>
      <c r="X802" s="14">
        <v>5.2</v>
      </c>
      <c r="Y802" s="14">
        <v>0</v>
      </c>
      <c r="Z802" s="14">
        <v>0</v>
      </c>
      <c r="AA802" s="14">
        <v>6.4</v>
      </c>
      <c r="AB802" s="14">
        <v>0</v>
      </c>
      <c r="AC802" s="14">
        <v>0</v>
      </c>
      <c r="AD802" s="14">
        <v>0</v>
      </c>
      <c r="AE802" s="14">
        <v>2</v>
      </c>
      <c r="AF802" s="14">
        <v>2</v>
      </c>
    </row>
    <row r="803" spans="1:32" x14ac:dyDescent="0.3">
      <c r="A803" s="13"/>
      <c r="B803" s="17" t="s">
        <v>25</v>
      </c>
      <c r="C803" s="18">
        <f t="shared" ref="C803:Q803" si="627">3*4.178*C800*C801*C802/(C800+C801+C802)</f>
        <v>401.08799999999997</v>
      </c>
      <c r="D803" s="18">
        <v>0</v>
      </c>
      <c r="E803" s="18">
        <f t="shared" si="627"/>
        <v>448.58526315789464</v>
      </c>
      <c r="F803" s="18">
        <f t="shared" si="627"/>
        <v>540.28136842105266</v>
      </c>
      <c r="G803" s="18">
        <f t="shared" si="627"/>
        <v>305.17565217391302</v>
      </c>
      <c r="H803" s="19">
        <f t="shared" si="627"/>
        <v>350.95199999999994</v>
      </c>
      <c r="I803" s="19">
        <v>0</v>
      </c>
      <c r="J803" s="19">
        <f t="shared" si="627"/>
        <v>280.95079245283017</v>
      </c>
      <c r="K803" s="19">
        <f t="shared" si="627"/>
        <v>451.22399999999993</v>
      </c>
      <c r="L803" s="19">
        <f t="shared" si="627"/>
        <v>373.59406451612898</v>
      </c>
      <c r="M803" s="20">
        <f t="shared" si="627"/>
        <v>431.57610810810809</v>
      </c>
      <c r="N803" s="20">
        <f t="shared" si="627"/>
        <v>260.32153846153841</v>
      </c>
      <c r="O803" s="20">
        <v>0</v>
      </c>
      <c r="P803" s="20">
        <f t="shared" si="627"/>
        <v>367.66399999999999</v>
      </c>
      <c r="Q803" s="20">
        <f t="shared" si="627"/>
        <v>474.0386966292134</v>
      </c>
      <c r="R803" s="27">
        <v>0</v>
      </c>
      <c r="S803" s="27">
        <v>0</v>
      </c>
      <c r="T803" s="27">
        <f t="shared" ref="T803:X803" si="628">3*4.178*T800*T801*T802/(T800+T801+T802)</f>
        <v>313.35000000000002</v>
      </c>
      <c r="U803" s="27">
        <v>0</v>
      </c>
      <c r="V803" s="27">
        <f t="shared" si="628"/>
        <v>438.33188571428565</v>
      </c>
      <c r="W803" s="29">
        <v>0</v>
      </c>
      <c r="X803" s="29">
        <f t="shared" si="628"/>
        <v>323.72582781456958</v>
      </c>
      <c r="Y803" s="29">
        <v>0</v>
      </c>
      <c r="Z803" s="29">
        <v>0</v>
      </c>
      <c r="AA803" s="29">
        <f t="shared" ref="AA803" si="629">3*4.178*AA800*AA801*AA802/(AA800+AA801+AA802)</f>
        <v>432.31041916167663</v>
      </c>
      <c r="AB803" s="29">
        <v>0</v>
      </c>
      <c r="AC803" s="29">
        <v>0</v>
      </c>
      <c r="AD803" s="29">
        <v>0</v>
      </c>
      <c r="AE803" s="29">
        <v>0</v>
      </c>
      <c r="AF803" s="29">
        <v>0</v>
      </c>
    </row>
    <row r="804" spans="1:32" x14ac:dyDescent="0.3">
      <c r="A804" s="13"/>
      <c r="B804" t="s">
        <v>26</v>
      </c>
      <c r="C804" s="9">
        <f>C803-C796</f>
        <v>105.32103180212016</v>
      </c>
      <c r="D804" s="9">
        <f t="shared" ref="D804:AF804" si="630">D803-D796</f>
        <v>-28.201499999999996</v>
      </c>
      <c r="E804" s="9">
        <f t="shared" si="630"/>
        <v>114.08311413828682</v>
      </c>
      <c r="F804" s="9">
        <f t="shared" si="630"/>
        <v>139.1933684210527</v>
      </c>
      <c r="G804" s="9">
        <f t="shared" si="630"/>
        <v>81.46755090809026</v>
      </c>
      <c r="H804" s="9">
        <f t="shared" si="630"/>
        <v>110.29919999999996</v>
      </c>
      <c r="I804" s="9">
        <f t="shared" si="630"/>
        <v>-30.002362068965514</v>
      </c>
      <c r="J804" s="9">
        <f t="shared" si="630"/>
        <v>80.406792452830189</v>
      </c>
      <c r="K804" s="9">
        <f t="shared" si="630"/>
        <v>116.98399999999998</v>
      </c>
      <c r="L804" s="9">
        <f t="shared" si="630"/>
        <v>92.643272063298809</v>
      </c>
      <c r="M804" s="9">
        <f t="shared" si="630"/>
        <v>93.944068504147708</v>
      </c>
      <c r="N804" s="9">
        <f t="shared" si="630"/>
        <v>78.008811188811165</v>
      </c>
      <c r="O804" s="9">
        <f t="shared" si="630"/>
        <v>-28.541277108433736</v>
      </c>
      <c r="P804" s="9">
        <f t="shared" si="630"/>
        <v>89.130666666666684</v>
      </c>
      <c r="Q804" s="9">
        <f t="shared" si="630"/>
        <v>160.68869662921338</v>
      </c>
      <c r="R804" s="9">
        <f t="shared" si="630"/>
        <v>0</v>
      </c>
      <c r="S804" s="9">
        <f t="shared" si="630"/>
        <v>-40.108799999999995</v>
      </c>
      <c r="T804" s="9">
        <f t="shared" si="630"/>
        <v>83.314235294117708</v>
      </c>
      <c r="U804" s="9">
        <f t="shared" si="630"/>
        <v>-34.120333333333328</v>
      </c>
      <c r="V804" s="9">
        <f t="shared" si="630"/>
        <v>124.98188571428562</v>
      </c>
      <c r="W804" s="9">
        <f t="shared" si="630"/>
        <v>-30.966352941176471</v>
      </c>
      <c r="X804" s="9">
        <f t="shared" si="630"/>
        <v>81.207502233174296</v>
      </c>
      <c r="Y804" s="9">
        <f t="shared" si="630"/>
        <v>0</v>
      </c>
      <c r="Z804" s="9">
        <f t="shared" si="630"/>
        <v>0</v>
      </c>
      <c r="AA804" s="9">
        <f t="shared" si="630"/>
        <v>117.86094547746615</v>
      </c>
      <c r="AB804" s="9">
        <f t="shared" si="630"/>
        <v>0</v>
      </c>
      <c r="AC804" s="9">
        <f t="shared" si="630"/>
        <v>0</v>
      </c>
      <c r="AD804" s="9">
        <f t="shared" si="630"/>
        <v>0</v>
      </c>
      <c r="AE804" s="9">
        <f t="shared" si="630"/>
        <v>-46.279384615384608</v>
      </c>
      <c r="AF804" s="9">
        <f t="shared" si="630"/>
        <v>-58.222451612903214</v>
      </c>
    </row>
    <row r="805" spans="1:32" x14ac:dyDescent="0.3">
      <c r="A805" s="23"/>
      <c r="B805" s="24" t="s">
        <v>27</v>
      </c>
      <c r="C805" s="25">
        <f>AVERAGE(C803:G803)</f>
        <v>339.02605675057202</v>
      </c>
      <c r="D805" s="25"/>
      <c r="E805" s="25"/>
      <c r="F805" s="25"/>
      <c r="G805" s="25"/>
      <c r="H805" s="25">
        <f t="shared" ref="H805" si="631">AVERAGE(H803:L803)</f>
        <v>291.34417139379184</v>
      </c>
      <c r="I805" s="25"/>
      <c r="J805" s="25"/>
      <c r="K805" s="25"/>
      <c r="L805" s="25"/>
      <c r="M805" s="25">
        <f t="shared" ref="M805" si="632">AVERAGE(M803:Q803)</f>
        <v>306.72006863977197</v>
      </c>
      <c r="N805" s="25"/>
      <c r="O805" s="25"/>
      <c r="P805" s="25"/>
      <c r="Q805" s="25"/>
      <c r="R805" s="25">
        <f t="shared" ref="R805" si="633">AVERAGE(R803:V803)</f>
        <v>150.33637714285715</v>
      </c>
      <c r="S805" s="25"/>
      <c r="T805" s="25"/>
      <c r="U805" s="25"/>
      <c r="V805" s="25"/>
      <c r="W805" s="25">
        <f t="shared" ref="W805" si="634">AVERAGE(W803:AA803)</f>
        <v>151.20724939524925</v>
      </c>
      <c r="X805" s="25"/>
      <c r="Y805" s="25"/>
      <c r="Z805" s="25"/>
      <c r="AA805" s="25"/>
      <c r="AB805" s="25">
        <f t="shared" ref="AB805" si="635">AVERAGE(AB803:AF803)</f>
        <v>0</v>
      </c>
      <c r="AC805" s="25"/>
      <c r="AD805" s="25"/>
      <c r="AE805" s="25"/>
      <c r="AF805" s="25"/>
    </row>
    <row r="806" spans="1:32" x14ac:dyDescent="0.3">
      <c r="A806" s="10">
        <v>44064</v>
      </c>
      <c r="C806" s="11" t="s">
        <v>15</v>
      </c>
      <c r="D806" s="12" t="s">
        <v>16</v>
      </c>
      <c r="E806" s="11" t="s">
        <v>17</v>
      </c>
      <c r="F806" s="11" t="s">
        <v>18</v>
      </c>
      <c r="G806" s="12" t="s">
        <v>19</v>
      </c>
      <c r="H806" s="11" t="s">
        <v>15</v>
      </c>
      <c r="I806" s="12" t="s">
        <v>16</v>
      </c>
      <c r="J806" s="11" t="s">
        <v>17</v>
      </c>
      <c r="K806" s="11" t="s">
        <v>18</v>
      </c>
      <c r="L806" s="12" t="s">
        <v>19</v>
      </c>
      <c r="M806" s="11" t="s">
        <v>15</v>
      </c>
      <c r="N806" s="12" t="s">
        <v>16</v>
      </c>
      <c r="O806" s="11" t="s">
        <v>17</v>
      </c>
      <c r="P806" s="11" t="s">
        <v>18</v>
      </c>
      <c r="Q806" s="12" t="s">
        <v>19</v>
      </c>
      <c r="R806" s="11" t="s">
        <v>15</v>
      </c>
      <c r="S806" s="12" t="s">
        <v>16</v>
      </c>
      <c r="T806" s="11" t="s">
        <v>17</v>
      </c>
      <c r="U806" s="11" t="s">
        <v>18</v>
      </c>
      <c r="V806" s="12" t="s">
        <v>19</v>
      </c>
      <c r="W806" s="11" t="s">
        <v>15</v>
      </c>
      <c r="X806" s="12" t="s">
        <v>16</v>
      </c>
      <c r="Y806" s="11" t="s">
        <v>17</v>
      </c>
      <c r="Z806" s="11" t="s">
        <v>18</v>
      </c>
      <c r="AA806" s="12" t="s">
        <v>19</v>
      </c>
      <c r="AB806" s="11" t="s">
        <v>15</v>
      </c>
      <c r="AC806" s="12" t="s">
        <v>16</v>
      </c>
      <c r="AD806" s="11" t="s">
        <v>17</v>
      </c>
      <c r="AE806" s="11" t="s">
        <v>18</v>
      </c>
      <c r="AF806" s="12" t="s">
        <v>19</v>
      </c>
    </row>
    <row r="807" spans="1:32" x14ac:dyDescent="0.3">
      <c r="A807" s="13" t="s">
        <v>59</v>
      </c>
      <c r="B807" t="s">
        <v>21</v>
      </c>
      <c r="C807" s="14">
        <v>13</v>
      </c>
      <c r="D807" s="14">
        <v>0</v>
      </c>
      <c r="E807" s="14">
        <v>13</v>
      </c>
      <c r="F807" s="14"/>
      <c r="G807" s="15">
        <v>11</v>
      </c>
      <c r="H807" s="15">
        <v>12</v>
      </c>
      <c r="I807" s="15">
        <v>0</v>
      </c>
      <c r="J807" s="15">
        <v>10</v>
      </c>
      <c r="K807" s="15">
        <v>14</v>
      </c>
      <c r="L807" s="15">
        <v>13</v>
      </c>
      <c r="M807" s="14">
        <v>15</v>
      </c>
      <c r="N807" s="14">
        <v>11</v>
      </c>
      <c r="O807" s="14">
        <v>0</v>
      </c>
      <c r="P807" s="14">
        <v>14</v>
      </c>
      <c r="Q807" s="14">
        <v>14</v>
      </c>
      <c r="R807" s="14">
        <v>0</v>
      </c>
      <c r="S807" s="14">
        <v>0</v>
      </c>
      <c r="T807" s="14">
        <v>12</v>
      </c>
      <c r="U807" s="14">
        <v>0</v>
      </c>
      <c r="V807" s="14">
        <v>14</v>
      </c>
      <c r="W807" s="14">
        <v>0</v>
      </c>
      <c r="X807" s="14">
        <v>12</v>
      </c>
      <c r="Y807" s="14">
        <v>0</v>
      </c>
      <c r="Z807" s="14">
        <v>0</v>
      </c>
      <c r="AA807" s="14">
        <v>14</v>
      </c>
      <c r="AB807" s="14">
        <v>0</v>
      </c>
      <c r="AC807" s="14">
        <v>0</v>
      </c>
      <c r="AD807" s="14">
        <v>0</v>
      </c>
      <c r="AE807" s="14">
        <v>0</v>
      </c>
      <c r="AF807" s="14">
        <v>0</v>
      </c>
    </row>
    <row r="808" spans="1:32" x14ac:dyDescent="0.3">
      <c r="A808" s="28"/>
      <c r="B808" t="s">
        <v>23</v>
      </c>
      <c r="C808" s="14">
        <v>17</v>
      </c>
      <c r="D808" s="14">
        <v>0</v>
      </c>
      <c r="E808" s="14">
        <v>18</v>
      </c>
      <c r="F808" s="14"/>
      <c r="G808" s="15">
        <v>14</v>
      </c>
      <c r="H808" s="15">
        <v>15</v>
      </c>
      <c r="I808" s="15">
        <v>0</v>
      </c>
      <c r="J808" s="15">
        <v>14</v>
      </c>
      <c r="K808" s="15">
        <v>18</v>
      </c>
      <c r="L808" s="15">
        <v>16</v>
      </c>
      <c r="M808" s="14">
        <v>15.5</v>
      </c>
      <c r="N808" s="14">
        <v>14</v>
      </c>
      <c r="O808" s="14">
        <v>0</v>
      </c>
      <c r="P808" s="14">
        <v>16</v>
      </c>
      <c r="Q808" s="14">
        <v>18</v>
      </c>
      <c r="R808" s="14">
        <v>0</v>
      </c>
      <c r="S808" s="14">
        <v>0</v>
      </c>
      <c r="T808" s="14">
        <v>17</v>
      </c>
      <c r="U808" s="14">
        <v>0</v>
      </c>
      <c r="V808" s="14">
        <v>18</v>
      </c>
      <c r="W808" s="14">
        <v>0</v>
      </c>
      <c r="X808" s="14">
        <v>17</v>
      </c>
      <c r="Y808" s="14">
        <v>0</v>
      </c>
      <c r="Z808" s="14">
        <v>0</v>
      </c>
      <c r="AA808" s="14">
        <v>17</v>
      </c>
      <c r="AB808" s="14">
        <v>0</v>
      </c>
      <c r="AC808" s="14">
        <v>0</v>
      </c>
      <c r="AD808" s="14">
        <v>0</v>
      </c>
      <c r="AE808" s="14">
        <v>0</v>
      </c>
      <c r="AF808" s="14">
        <v>0</v>
      </c>
    </row>
    <row r="809" spans="1:32" x14ac:dyDescent="0.3">
      <c r="A809" s="13"/>
      <c r="B809" t="s">
        <v>24</v>
      </c>
      <c r="C809" s="14">
        <v>7</v>
      </c>
      <c r="D809" s="14">
        <v>0</v>
      </c>
      <c r="E809" s="14">
        <v>7.2</v>
      </c>
      <c r="F809" s="14"/>
      <c r="G809" s="15">
        <v>6</v>
      </c>
      <c r="H809" s="15">
        <v>6.5</v>
      </c>
      <c r="I809" s="15">
        <v>0</v>
      </c>
      <c r="J809" s="15">
        <v>6</v>
      </c>
      <c r="K809" s="15">
        <v>7</v>
      </c>
      <c r="L809" s="15">
        <v>6.6</v>
      </c>
      <c r="M809" s="14">
        <v>6.8</v>
      </c>
      <c r="N809" s="14">
        <v>6</v>
      </c>
      <c r="O809" s="14">
        <v>0</v>
      </c>
      <c r="P809" s="14">
        <v>6.2</v>
      </c>
      <c r="Q809" s="14">
        <v>7</v>
      </c>
      <c r="R809" s="14">
        <v>0</v>
      </c>
      <c r="S809" s="14">
        <v>0</v>
      </c>
      <c r="T809" s="14">
        <v>6</v>
      </c>
      <c r="U809" s="14">
        <v>0</v>
      </c>
      <c r="V809" s="14">
        <v>7</v>
      </c>
      <c r="W809" s="14">
        <v>0</v>
      </c>
      <c r="X809" s="14">
        <v>6.2</v>
      </c>
      <c r="Y809" s="14">
        <v>0</v>
      </c>
      <c r="Z809" s="14">
        <v>0</v>
      </c>
      <c r="AA809" s="14">
        <v>7</v>
      </c>
      <c r="AB809" s="14">
        <v>0</v>
      </c>
      <c r="AC809" s="14">
        <v>0</v>
      </c>
      <c r="AD809" s="14">
        <v>0</v>
      </c>
      <c r="AE809" s="14">
        <v>0</v>
      </c>
      <c r="AF809" s="14">
        <v>0</v>
      </c>
    </row>
    <row r="810" spans="1:32" x14ac:dyDescent="0.3">
      <c r="A810" s="13"/>
      <c r="B810" s="17" t="s">
        <v>25</v>
      </c>
      <c r="C810" s="18">
        <f t="shared" ref="C810" si="636">3*4.178*C807*C808*C809/(C807+C808+C809)</f>
        <v>524.05670270270264</v>
      </c>
      <c r="D810" s="18">
        <v>0</v>
      </c>
      <c r="E810" s="18">
        <f t="shared" ref="E810:H810" si="637">3*4.178*E807*E808*E809/(E807+E808+E809)</f>
        <v>552.80846073298414</v>
      </c>
      <c r="F810" s="18"/>
      <c r="G810" s="18">
        <f t="shared" si="637"/>
        <v>373.59406451612898</v>
      </c>
      <c r="H810" s="19">
        <f t="shared" si="637"/>
        <v>437.75462686567158</v>
      </c>
      <c r="I810" s="19">
        <v>0</v>
      </c>
      <c r="J810" s="19">
        <f t="shared" ref="J810:N810" si="638">3*4.178*J807*J808*J809/(J807+J808+J809)</f>
        <v>350.95199999999994</v>
      </c>
      <c r="K810" s="19">
        <f t="shared" si="638"/>
        <v>566.92246153846156</v>
      </c>
      <c r="L810" s="19">
        <f t="shared" si="638"/>
        <v>483.33357303370781</v>
      </c>
      <c r="M810" s="20">
        <f t="shared" si="638"/>
        <v>531.26686327077743</v>
      </c>
      <c r="N810" s="20">
        <f t="shared" si="638"/>
        <v>373.59406451612898</v>
      </c>
      <c r="O810" s="20">
        <v>0</v>
      </c>
      <c r="P810" s="20">
        <f t="shared" ref="P810:Q810" si="639">3*4.178*P807*P808*P809/(P807+P808+P809)</f>
        <v>480.86240883977894</v>
      </c>
      <c r="Q810" s="20">
        <f t="shared" si="639"/>
        <v>566.92246153846156</v>
      </c>
      <c r="R810" s="27">
        <v>0</v>
      </c>
      <c r="S810" s="27">
        <v>0</v>
      </c>
      <c r="T810" s="27">
        <f t="shared" ref="T810" si="640">3*4.178*T807*T808*T809/(T807+T808+T809)</f>
        <v>438.33188571428565</v>
      </c>
      <c r="U810" s="27">
        <v>0</v>
      </c>
      <c r="V810" s="27">
        <f t="shared" ref="V810" si="641">3*4.178*V807*V808*V809/(V807+V808+V809)</f>
        <v>566.92246153846156</v>
      </c>
      <c r="W810" s="29">
        <v>0</v>
      </c>
      <c r="X810" s="29">
        <f t="shared" ref="X810" si="642">3*4.178*X807*X808*X809/(X807+X808+X809)</f>
        <v>450.36940909090902</v>
      </c>
      <c r="Y810" s="29">
        <v>0</v>
      </c>
      <c r="Z810" s="29">
        <v>0</v>
      </c>
      <c r="AA810" s="29">
        <f t="shared" ref="AA810" si="643">3*4.178*AA807*AA808*AA809/(AA807+AA808+AA809)</f>
        <v>549.51694736842103</v>
      </c>
      <c r="AB810" s="29">
        <v>0</v>
      </c>
      <c r="AC810" s="29">
        <v>0</v>
      </c>
      <c r="AD810" s="29">
        <v>0</v>
      </c>
      <c r="AE810" s="29">
        <v>0</v>
      </c>
      <c r="AF810" s="29">
        <v>0</v>
      </c>
    </row>
    <row r="811" spans="1:32" x14ac:dyDescent="0.3">
      <c r="A811" s="13"/>
      <c r="B811" t="s">
        <v>26</v>
      </c>
      <c r="C811" s="9">
        <f>C810-C803</f>
        <v>122.96870270270267</v>
      </c>
      <c r="D811" s="9">
        <f t="shared" ref="D811:AF811" si="644">D810-D803</f>
        <v>0</v>
      </c>
      <c r="E811" s="9">
        <f t="shared" si="644"/>
        <v>104.2231975750895</v>
      </c>
      <c r="F811" s="9"/>
      <c r="G811" s="9">
        <f t="shared" si="644"/>
        <v>68.418412342215959</v>
      </c>
      <c r="H811" s="9">
        <f t="shared" si="644"/>
        <v>86.802626865671641</v>
      </c>
      <c r="I811" s="9">
        <f t="shared" si="644"/>
        <v>0</v>
      </c>
      <c r="J811" s="9">
        <f t="shared" si="644"/>
        <v>70.00120754716977</v>
      </c>
      <c r="K811" s="9">
        <f t="shared" si="644"/>
        <v>115.69846153846163</v>
      </c>
      <c r="L811" s="9">
        <f t="shared" si="644"/>
        <v>109.73950851757883</v>
      </c>
      <c r="M811" s="9">
        <f t="shared" si="644"/>
        <v>99.690755162669348</v>
      </c>
      <c r="N811" s="9">
        <f t="shared" si="644"/>
        <v>113.27252605459057</v>
      </c>
      <c r="O811" s="9">
        <f t="shared" si="644"/>
        <v>0</v>
      </c>
      <c r="P811" s="9">
        <f t="shared" si="644"/>
        <v>113.19840883977895</v>
      </c>
      <c r="Q811" s="9">
        <f t="shared" si="644"/>
        <v>92.883764909248157</v>
      </c>
      <c r="R811" s="9">
        <f t="shared" si="644"/>
        <v>0</v>
      </c>
      <c r="S811" s="9">
        <f t="shared" si="644"/>
        <v>0</v>
      </c>
      <c r="T811" s="9">
        <f t="shared" si="644"/>
        <v>124.98188571428562</v>
      </c>
      <c r="U811" s="9">
        <f t="shared" si="644"/>
        <v>0</v>
      </c>
      <c r="V811" s="9">
        <f t="shared" si="644"/>
        <v>128.59057582417591</v>
      </c>
      <c r="W811" s="9">
        <f t="shared" si="644"/>
        <v>0</v>
      </c>
      <c r="X811" s="9">
        <f t="shared" si="644"/>
        <v>126.64358127633943</v>
      </c>
      <c r="Y811" s="9">
        <f t="shared" si="644"/>
        <v>0</v>
      </c>
      <c r="Z811" s="9">
        <f t="shared" si="644"/>
        <v>0</v>
      </c>
      <c r="AA811" s="9">
        <f t="shared" si="644"/>
        <v>117.20652820674439</v>
      </c>
      <c r="AB811" s="9">
        <f t="shared" si="644"/>
        <v>0</v>
      </c>
      <c r="AC811" s="9">
        <f t="shared" si="644"/>
        <v>0</v>
      </c>
      <c r="AD811" s="9">
        <f t="shared" si="644"/>
        <v>0</v>
      </c>
      <c r="AE811" s="9">
        <f t="shared" si="644"/>
        <v>0</v>
      </c>
      <c r="AF811" s="9">
        <f t="shared" si="644"/>
        <v>0</v>
      </c>
    </row>
    <row r="812" spans="1:32" x14ac:dyDescent="0.3">
      <c r="A812" s="23"/>
      <c r="B812" s="24" t="s">
        <v>27</v>
      </c>
      <c r="C812" s="25">
        <f>AVERAGE(C810:G810)</f>
        <v>362.61480698795395</v>
      </c>
      <c r="D812" s="25"/>
      <c r="E812" s="25"/>
      <c r="F812" s="25"/>
      <c r="G812" s="25"/>
      <c r="H812" s="25">
        <f t="shared" ref="H812" si="645">AVERAGE(H810:L810)</f>
        <v>367.79253228756818</v>
      </c>
      <c r="I812" s="25"/>
      <c r="J812" s="25"/>
      <c r="K812" s="25"/>
      <c r="L812" s="25"/>
      <c r="M812" s="25">
        <f t="shared" ref="M812" si="646">AVERAGE(M810:Q810)</f>
        <v>390.52915963302939</v>
      </c>
      <c r="N812" s="25"/>
      <c r="O812" s="25"/>
      <c r="P812" s="25"/>
      <c r="Q812" s="25"/>
      <c r="R812" s="25">
        <f t="shared" ref="R812" si="647">AVERAGE(R810:V810)</f>
        <v>201.05086945054944</v>
      </c>
      <c r="S812" s="25"/>
      <c r="T812" s="25"/>
      <c r="U812" s="25"/>
      <c r="V812" s="25"/>
      <c r="W812" s="25">
        <f t="shared" ref="W812" si="648">AVERAGE(W810:AA810)</f>
        <v>199.977271291866</v>
      </c>
      <c r="X812" s="25"/>
      <c r="Y812" s="25"/>
      <c r="Z812" s="25"/>
      <c r="AA812" s="25"/>
      <c r="AB812" s="25">
        <f t="shared" ref="AB812" si="649">AVERAGE(AB810:AF810)</f>
        <v>0</v>
      </c>
      <c r="AC812" s="25"/>
      <c r="AD812" s="25"/>
      <c r="AE812" s="25"/>
      <c r="AF812" s="25"/>
    </row>
    <row r="813" spans="1:32" x14ac:dyDescent="0.3">
      <c r="A813" s="10">
        <v>44067</v>
      </c>
      <c r="C813" s="11" t="s">
        <v>15</v>
      </c>
      <c r="D813" s="12" t="s">
        <v>16</v>
      </c>
      <c r="E813" s="11" t="s">
        <v>17</v>
      </c>
      <c r="F813" s="11" t="s">
        <v>18</v>
      </c>
      <c r="G813" s="12" t="s">
        <v>19</v>
      </c>
      <c r="H813" s="11" t="s">
        <v>15</v>
      </c>
      <c r="I813" s="12" t="s">
        <v>16</v>
      </c>
      <c r="J813" s="11" t="s">
        <v>17</v>
      </c>
      <c r="K813" s="11" t="s">
        <v>18</v>
      </c>
      <c r="L813" s="12" t="s">
        <v>19</v>
      </c>
      <c r="M813" s="11" t="s">
        <v>15</v>
      </c>
      <c r="N813" s="12" t="s">
        <v>16</v>
      </c>
      <c r="O813" s="11" t="s">
        <v>17</v>
      </c>
      <c r="P813" s="11" t="s">
        <v>18</v>
      </c>
      <c r="Q813" s="12" t="s">
        <v>19</v>
      </c>
      <c r="R813" s="11" t="s">
        <v>15</v>
      </c>
      <c r="S813" s="12" t="s">
        <v>16</v>
      </c>
      <c r="T813" s="11" t="s">
        <v>17</v>
      </c>
      <c r="U813" s="11" t="s">
        <v>18</v>
      </c>
      <c r="V813" s="12" t="s">
        <v>19</v>
      </c>
      <c r="W813" s="11" t="s">
        <v>15</v>
      </c>
      <c r="X813" s="12" t="s">
        <v>16</v>
      </c>
      <c r="Y813" s="11" t="s">
        <v>17</v>
      </c>
      <c r="Z813" s="11" t="s">
        <v>18</v>
      </c>
      <c r="AA813" s="12" t="s">
        <v>19</v>
      </c>
      <c r="AB813" s="11" t="s">
        <v>15</v>
      </c>
      <c r="AC813" s="12" t="s">
        <v>16</v>
      </c>
      <c r="AD813" s="11" t="s">
        <v>17</v>
      </c>
      <c r="AE813" s="11" t="s">
        <v>18</v>
      </c>
      <c r="AF813" s="12" t="s">
        <v>19</v>
      </c>
    </row>
    <row r="814" spans="1:32" x14ac:dyDescent="0.3">
      <c r="A814" s="13" t="s">
        <v>77</v>
      </c>
      <c r="B814" t="s">
        <v>21</v>
      </c>
      <c r="C814" s="14"/>
      <c r="D814" s="14">
        <v>0</v>
      </c>
      <c r="E814" s="14"/>
      <c r="F814" s="14"/>
      <c r="G814" s="15">
        <v>14</v>
      </c>
      <c r="H814" s="15">
        <v>14</v>
      </c>
      <c r="I814" s="15">
        <v>0</v>
      </c>
      <c r="J814" s="15">
        <v>12</v>
      </c>
      <c r="K814" s="15"/>
      <c r="L814" s="15">
        <v>15</v>
      </c>
      <c r="M814" s="14"/>
      <c r="N814" s="14">
        <v>13</v>
      </c>
      <c r="O814" s="14">
        <v>0</v>
      </c>
      <c r="P814" s="14">
        <v>16</v>
      </c>
      <c r="Q814" s="14"/>
      <c r="R814" s="14">
        <v>0</v>
      </c>
      <c r="S814" s="14">
        <v>0</v>
      </c>
      <c r="T814" s="14">
        <v>14</v>
      </c>
      <c r="U814" s="14">
        <v>0</v>
      </c>
      <c r="V814" s="14"/>
      <c r="W814" s="14">
        <v>0</v>
      </c>
      <c r="X814" s="14">
        <v>14</v>
      </c>
      <c r="Y814" s="14">
        <v>0</v>
      </c>
      <c r="Z814" s="14">
        <v>0</v>
      </c>
      <c r="AA814" s="14"/>
      <c r="AB814" s="14">
        <v>0</v>
      </c>
      <c r="AC814" s="14">
        <v>0</v>
      </c>
      <c r="AD814" s="14">
        <v>0</v>
      </c>
      <c r="AE814" s="14">
        <v>0</v>
      </c>
      <c r="AF814" s="14">
        <v>0</v>
      </c>
    </row>
    <row r="815" spans="1:32" x14ac:dyDescent="0.3">
      <c r="A815" s="28"/>
      <c r="B815" t="s">
        <v>23</v>
      </c>
      <c r="C815" s="14"/>
      <c r="D815" s="14">
        <v>0</v>
      </c>
      <c r="E815" s="14"/>
      <c r="F815" s="14"/>
      <c r="G815" s="15">
        <v>17</v>
      </c>
      <c r="H815" s="15">
        <v>16</v>
      </c>
      <c r="I815" s="15">
        <v>0</v>
      </c>
      <c r="J815" s="15">
        <v>16</v>
      </c>
      <c r="K815" s="15"/>
      <c r="L815" s="15">
        <v>18</v>
      </c>
      <c r="M815" s="14"/>
      <c r="N815" s="14">
        <v>16</v>
      </c>
      <c r="O815" s="14">
        <v>0</v>
      </c>
      <c r="P815" s="14">
        <v>18</v>
      </c>
      <c r="Q815" s="14"/>
      <c r="R815" s="14">
        <v>0</v>
      </c>
      <c r="S815" s="14">
        <v>0</v>
      </c>
      <c r="T815" s="14">
        <v>18</v>
      </c>
      <c r="U815" s="14">
        <v>0</v>
      </c>
      <c r="V815" s="14"/>
      <c r="W815" s="14">
        <v>0</v>
      </c>
      <c r="X815" s="14">
        <v>17</v>
      </c>
      <c r="Y815" s="14">
        <v>0</v>
      </c>
      <c r="Z815" s="14">
        <v>0</v>
      </c>
      <c r="AA815" s="14"/>
      <c r="AB815" s="14">
        <v>0</v>
      </c>
      <c r="AC815" s="14">
        <v>0</v>
      </c>
      <c r="AD815" s="14">
        <v>0</v>
      </c>
      <c r="AE815" s="14">
        <v>0</v>
      </c>
      <c r="AF815" s="14">
        <v>0</v>
      </c>
    </row>
    <row r="816" spans="1:32" x14ac:dyDescent="0.3">
      <c r="A816" s="13"/>
      <c r="B816" t="s">
        <v>24</v>
      </c>
      <c r="C816" s="14"/>
      <c r="D816" s="14">
        <v>0</v>
      </c>
      <c r="E816" s="14"/>
      <c r="F816" s="14"/>
      <c r="G816" s="15">
        <v>6.6</v>
      </c>
      <c r="H816" s="15">
        <v>7</v>
      </c>
      <c r="I816" s="15">
        <v>0</v>
      </c>
      <c r="J816" s="15">
        <v>6.4</v>
      </c>
      <c r="K816" s="15"/>
      <c r="L816" s="15">
        <v>6.6</v>
      </c>
      <c r="M816" s="14"/>
      <c r="N816" s="14">
        <v>6.3</v>
      </c>
      <c r="O816" s="14">
        <v>0</v>
      </c>
      <c r="P816" s="14">
        <v>6.5</v>
      </c>
      <c r="Q816" s="14"/>
      <c r="R816" s="14">
        <v>0</v>
      </c>
      <c r="S816" s="14">
        <v>0</v>
      </c>
      <c r="T816" s="14">
        <v>7</v>
      </c>
      <c r="U816" s="14">
        <v>0</v>
      </c>
      <c r="V816" s="14"/>
      <c r="W816" s="14">
        <v>0</v>
      </c>
      <c r="X816" s="14">
        <v>7</v>
      </c>
      <c r="Y816" s="14">
        <v>0</v>
      </c>
      <c r="Z816" s="14">
        <v>0</v>
      </c>
      <c r="AA816" s="14"/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</row>
    <row r="817" spans="1:32" x14ac:dyDescent="0.3">
      <c r="A817" s="13"/>
      <c r="B817" s="17" t="s">
        <v>25</v>
      </c>
      <c r="C817" s="18"/>
      <c r="D817" s="18">
        <v>0</v>
      </c>
      <c r="E817" s="18"/>
      <c r="F817" s="18"/>
      <c r="G817" s="18">
        <f t="shared" ref="G817:H817" si="650">3*4.178*G814*G815*G816/(G814+G815+G816)</f>
        <v>523.62785106382967</v>
      </c>
      <c r="H817" s="19">
        <f t="shared" si="650"/>
        <v>531.17059459459449</v>
      </c>
      <c r="I817" s="19">
        <v>0</v>
      </c>
      <c r="J817" s="19">
        <f t="shared" ref="J817:N817" si="651">3*4.178*J814*J815*J816/(J814+J815+J816)</f>
        <v>447.72613953488371</v>
      </c>
      <c r="K817" s="19"/>
      <c r="L817" s="19">
        <f t="shared" si="651"/>
        <v>564.02999999999986</v>
      </c>
      <c r="M817" s="20"/>
      <c r="N817" s="20">
        <f t="shared" si="651"/>
        <v>465.28480453257782</v>
      </c>
      <c r="O817" s="20">
        <v>0</v>
      </c>
      <c r="P817" s="20">
        <f t="shared" ref="P817" si="652">3*4.178*P814*P815*P816/(P814+P815+P816)</f>
        <v>579.34933333333322</v>
      </c>
      <c r="Q817" s="20"/>
      <c r="R817" s="27">
        <v>0</v>
      </c>
      <c r="S817" s="27">
        <v>0</v>
      </c>
      <c r="T817" s="27">
        <f t="shared" ref="T817" si="653">3*4.178*T814*T815*T816/(T814+T815+T816)</f>
        <v>566.92246153846156</v>
      </c>
      <c r="U817" s="27">
        <v>0</v>
      </c>
      <c r="V817" s="27"/>
      <c r="W817" s="29">
        <v>0</v>
      </c>
      <c r="X817" s="29">
        <f t="shared" ref="X817" si="654">3*4.178*X814*X815*X816/(X814+X815+X816)</f>
        <v>549.51694736842103</v>
      </c>
      <c r="Y817" s="29">
        <v>0</v>
      </c>
      <c r="Z817" s="29">
        <v>0</v>
      </c>
      <c r="AA817" s="29"/>
      <c r="AB817" s="29">
        <v>0</v>
      </c>
      <c r="AC817" s="29">
        <v>0</v>
      </c>
      <c r="AD817" s="29">
        <v>0</v>
      </c>
      <c r="AE817" s="29">
        <v>0</v>
      </c>
      <c r="AF817" s="29">
        <v>0</v>
      </c>
    </row>
    <row r="818" spans="1:32" x14ac:dyDescent="0.3">
      <c r="A818" s="13"/>
      <c r="B818" t="s">
        <v>26</v>
      </c>
      <c r="C818" s="9"/>
      <c r="D818" s="9">
        <f t="shared" ref="D818" si="655">D817-D810</f>
        <v>0</v>
      </c>
      <c r="E818" s="9"/>
      <c r="F818" s="9"/>
      <c r="G818" s="9">
        <f t="shared" ref="G818:AF818" si="656">G817-G810</f>
        <v>150.03378654770069</v>
      </c>
      <c r="H818" s="9">
        <f t="shared" si="656"/>
        <v>93.415967728922908</v>
      </c>
      <c r="I818" s="9">
        <f t="shared" si="656"/>
        <v>0</v>
      </c>
      <c r="J818" s="9">
        <f t="shared" si="656"/>
        <v>96.774139534883773</v>
      </c>
      <c r="K818" s="9"/>
      <c r="L818" s="9">
        <f t="shared" si="656"/>
        <v>80.696426966292051</v>
      </c>
      <c r="M818" s="9"/>
      <c r="N818" s="9">
        <f t="shared" si="656"/>
        <v>91.690740016448842</v>
      </c>
      <c r="O818" s="9">
        <f t="shared" si="656"/>
        <v>0</v>
      </c>
      <c r="P818" s="9">
        <f t="shared" si="656"/>
        <v>98.486924493554284</v>
      </c>
      <c r="Q818" s="9"/>
      <c r="R818" s="9">
        <f t="shared" si="656"/>
        <v>0</v>
      </c>
      <c r="S818" s="9">
        <f t="shared" si="656"/>
        <v>0</v>
      </c>
      <c r="T818" s="9">
        <f t="shared" si="656"/>
        <v>128.59057582417591</v>
      </c>
      <c r="U818" s="9">
        <f t="shared" si="656"/>
        <v>0</v>
      </c>
      <c r="V818" s="9"/>
      <c r="W818" s="9">
        <f t="shared" si="656"/>
        <v>0</v>
      </c>
      <c r="X818" s="9">
        <f t="shared" si="656"/>
        <v>99.147538277512012</v>
      </c>
      <c r="Y818" s="9">
        <f t="shared" si="656"/>
        <v>0</v>
      </c>
      <c r="Z818" s="9">
        <f t="shared" si="656"/>
        <v>0</v>
      </c>
      <c r="AA818" s="9"/>
      <c r="AB818" s="9">
        <f t="shared" si="656"/>
        <v>0</v>
      </c>
      <c r="AC818" s="9">
        <f t="shared" si="656"/>
        <v>0</v>
      </c>
      <c r="AD818" s="9">
        <f t="shared" si="656"/>
        <v>0</v>
      </c>
      <c r="AE818" s="9">
        <f t="shared" si="656"/>
        <v>0</v>
      </c>
      <c r="AF818" s="9">
        <f t="shared" si="656"/>
        <v>0</v>
      </c>
    </row>
    <row r="819" spans="1:32" x14ac:dyDescent="0.3">
      <c r="A819" s="23"/>
      <c r="B819" s="24" t="s">
        <v>27</v>
      </c>
      <c r="C819" s="25">
        <f>AVERAGE(C817:G817)</f>
        <v>261.81392553191483</v>
      </c>
      <c r="D819" s="25"/>
      <c r="E819" s="25"/>
      <c r="F819" s="25"/>
      <c r="G819" s="25"/>
      <c r="H819" s="25">
        <f t="shared" ref="H819" si="657">AVERAGE(H817:L817)</f>
        <v>385.73168353236952</v>
      </c>
      <c r="I819" s="25"/>
      <c r="J819" s="25"/>
      <c r="K819" s="25"/>
      <c r="L819" s="25"/>
      <c r="M819" s="25">
        <f t="shared" ref="M819" si="658">AVERAGE(M817:Q817)</f>
        <v>348.21137928863703</v>
      </c>
      <c r="N819" s="25"/>
      <c r="O819" s="25"/>
      <c r="P819" s="25"/>
      <c r="Q819" s="25"/>
      <c r="R819" s="25">
        <f t="shared" ref="R819" si="659">AVERAGE(R817:V817)</f>
        <v>141.73061538461539</v>
      </c>
      <c r="S819" s="25"/>
      <c r="T819" s="25"/>
      <c r="U819" s="25"/>
      <c r="V819" s="25"/>
      <c r="W819" s="25">
        <f t="shared" ref="W819" si="660">AVERAGE(W817:AA817)</f>
        <v>137.37923684210526</v>
      </c>
      <c r="X819" s="25"/>
      <c r="Y819" s="25"/>
      <c r="Z819" s="25"/>
      <c r="AA819" s="25"/>
      <c r="AB819" s="25">
        <f t="shared" ref="AB819" si="661">AVERAGE(AB817:AF817)</f>
        <v>0</v>
      </c>
      <c r="AC819" s="25"/>
      <c r="AD819" s="25"/>
      <c r="AE819" s="25"/>
      <c r="AF819" s="25"/>
    </row>
    <row r="820" spans="1:32" x14ac:dyDescent="0.3">
      <c r="A820" s="10">
        <v>44070</v>
      </c>
      <c r="C820" s="11" t="s">
        <v>15</v>
      </c>
      <c r="D820" s="12" t="s">
        <v>16</v>
      </c>
      <c r="E820" s="11" t="s">
        <v>17</v>
      </c>
      <c r="F820" s="11" t="s">
        <v>18</v>
      </c>
      <c r="G820" s="12" t="s">
        <v>19</v>
      </c>
      <c r="H820" s="11" t="s">
        <v>15</v>
      </c>
      <c r="I820" s="12" t="s">
        <v>16</v>
      </c>
      <c r="J820" s="11" t="s">
        <v>17</v>
      </c>
      <c r="K820" s="11" t="s">
        <v>18</v>
      </c>
      <c r="L820" s="12" t="s">
        <v>19</v>
      </c>
      <c r="M820" s="11" t="s">
        <v>15</v>
      </c>
      <c r="N820" s="12" t="s">
        <v>16</v>
      </c>
      <c r="O820" s="11" t="s">
        <v>17</v>
      </c>
      <c r="P820" s="11" t="s">
        <v>18</v>
      </c>
      <c r="Q820" s="12" t="s">
        <v>19</v>
      </c>
      <c r="R820" s="11" t="s">
        <v>15</v>
      </c>
      <c r="S820" s="12" t="s">
        <v>16</v>
      </c>
      <c r="T820" s="11" t="s">
        <v>17</v>
      </c>
      <c r="U820" s="11" t="s">
        <v>18</v>
      </c>
      <c r="V820" s="12" t="s">
        <v>19</v>
      </c>
      <c r="W820" s="11" t="s">
        <v>15</v>
      </c>
      <c r="X820" s="12" t="s">
        <v>16</v>
      </c>
      <c r="Y820" s="11" t="s">
        <v>17</v>
      </c>
      <c r="Z820" s="11" t="s">
        <v>18</v>
      </c>
      <c r="AA820" s="12" t="s">
        <v>19</v>
      </c>
      <c r="AB820" s="11" t="s">
        <v>15</v>
      </c>
      <c r="AC820" s="12" t="s">
        <v>16</v>
      </c>
      <c r="AD820" s="11" t="s">
        <v>17</v>
      </c>
      <c r="AE820" s="11" t="s">
        <v>18</v>
      </c>
      <c r="AF820" s="12" t="s">
        <v>19</v>
      </c>
    </row>
    <row r="821" spans="1:32" x14ac:dyDescent="0.3">
      <c r="A821" s="13" t="s">
        <v>78</v>
      </c>
      <c r="B821" t="s">
        <v>21</v>
      </c>
      <c r="C821" s="14"/>
      <c r="D821" s="14">
        <v>0</v>
      </c>
      <c r="E821" s="14"/>
      <c r="F821" s="14"/>
      <c r="G821" s="15"/>
      <c r="H821" s="15"/>
      <c r="I821" s="15">
        <v>0</v>
      </c>
      <c r="J821" s="15">
        <v>14</v>
      </c>
      <c r="K821" s="15"/>
      <c r="L821" s="15"/>
      <c r="M821" s="14"/>
      <c r="N821" s="14">
        <v>15</v>
      </c>
      <c r="O821" s="14">
        <v>0</v>
      </c>
      <c r="P821" s="14"/>
      <c r="Q821" s="14"/>
      <c r="R821" s="14">
        <v>0</v>
      </c>
      <c r="S821" s="14">
        <v>0</v>
      </c>
      <c r="T821" s="14"/>
      <c r="U821" s="14">
        <v>0</v>
      </c>
      <c r="V821" s="14"/>
      <c r="W821" s="14">
        <v>0</v>
      </c>
      <c r="X821" s="14"/>
      <c r="Y821" s="14">
        <v>0</v>
      </c>
      <c r="Z821" s="14">
        <v>0</v>
      </c>
      <c r="AA821" s="14"/>
      <c r="AB821" s="14">
        <v>0</v>
      </c>
      <c r="AC821" s="14">
        <v>0</v>
      </c>
      <c r="AD821" s="14">
        <v>0</v>
      </c>
      <c r="AE821" s="14">
        <v>0</v>
      </c>
      <c r="AF821" s="14">
        <v>0</v>
      </c>
    </row>
    <row r="822" spans="1:32" x14ac:dyDescent="0.3">
      <c r="A822" s="28"/>
      <c r="B822" t="s">
        <v>23</v>
      </c>
      <c r="C822" s="14"/>
      <c r="D822" s="14">
        <v>0</v>
      </c>
      <c r="E822" s="14"/>
      <c r="F822" s="14"/>
      <c r="G822" s="15"/>
      <c r="H822" s="15"/>
      <c r="I822" s="15">
        <v>0</v>
      </c>
      <c r="J822" s="15">
        <v>17</v>
      </c>
      <c r="K822" s="15"/>
      <c r="L822" s="15"/>
      <c r="M822" s="14"/>
      <c r="N822" s="14">
        <v>18</v>
      </c>
      <c r="O822" s="14">
        <v>0</v>
      </c>
      <c r="P822" s="14"/>
      <c r="Q822" s="14"/>
      <c r="R822" s="14">
        <v>0</v>
      </c>
      <c r="S822" s="14">
        <v>0</v>
      </c>
      <c r="T822" s="14"/>
      <c r="U822" s="14">
        <v>0</v>
      </c>
      <c r="V822" s="14"/>
      <c r="W822" s="14">
        <v>0</v>
      </c>
      <c r="X822" s="14"/>
      <c r="Y822" s="14">
        <v>0</v>
      </c>
      <c r="Z822" s="14">
        <v>0</v>
      </c>
      <c r="AA822" s="14"/>
      <c r="AB822" s="14">
        <v>0</v>
      </c>
      <c r="AC822" s="14">
        <v>0</v>
      </c>
      <c r="AD822" s="14">
        <v>0</v>
      </c>
      <c r="AE822" s="14">
        <v>0</v>
      </c>
      <c r="AF822" s="14">
        <v>0</v>
      </c>
    </row>
    <row r="823" spans="1:32" x14ac:dyDescent="0.3">
      <c r="A823" s="13"/>
      <c r="B823" t="s">
        <v>24</v>
      </c>
      <c r="C823" s="14"/>
      <c r="D823" s="14">
        <v>0</v>
      </c>
      <c r="E823" s="14"/>
      <c r="F823" s="14"/>
      <c r="G823" s="15"/>
      <c r="H823" s="15"/>
      <c r="I823" s="15">
        <v>0</v>
      </c>
      <c r="J823" s="15">
        <v>7.2</v>
      </c>
      <c r="K823" s="15"/>
      <c r="L823" s="15"/>
      <c r="M823" s="14"/>
      <c r="N823" s="14">
        <v>6.7</v>
      </c>
      <c r="O823" s="14">
        <v>0</v>
      </c>
      <c r="P823" s="14"/>
      <c r="Q823" s="14"/>
      <c r="R823" s="14">
        <v>0</v>
      </c>
      <c r="S823" s="14">
        <v>0</v>
      </c>
      <c r="T823" s="14"/>
      <c r="U823" s="14">
        <v>0</v>
      </c>
      <c r="V823" s="14"/>
      <c r="W823" s="14">
        <v>0</v>
      </c>
      <c r="X823" s="14"/>
      <c r="Y823" s="14">
        <v>0</v>
      </c>
      <c r="Z823" s="14">
        <v>0</v>
      </c>
      <c r="AA823" s="14"/>
      <c r="AB823" s="14">
        <v>0</v>
      </c>
      <c r="AC823" s="14">
        <v>0</v>
      </c>
      <c r="AD823" s="14">
        <v>0</v>
      </c>
      <c r="AE823" s="14">
        <v>0</v>
      </c>
      <c r="AF823" s="14">
        <v>0</v>
      </c>
    </row>
    <row r="824" spans="1:32" x14ac:dyDescent="0.3">
      <c r="A824" s="13"/>
      <c r="B824" s="17" t="s">
        <v>25</v>
      </c>
      <c r="C824" s="18"/>
      <c r="D824" s="18">
        <v>0</v>
      </c>
      <c r="E824" s="18"/>
      <c r="F824" s="18"/>
      <c r="G824" s="18"/>
      <c r="H824" s="19"/>
      <c r="I824" s="19">
        <v>0</v>
      </c>
      <c r="J824" s="19">
        <f t="shared" ref="J824" si="662">3*4.178*J821*J822*J823/(J821+J822+J823)</f>
        <v>562.25817801047117</v>
      </c>
      <c r="K824" s="19"/>
      <c r="L824" s="19"/>
      <c r="M824" s="20"/>
      <c r="N824" s="20">
        <f t="shared" ref="N824" si="663">3*4.178*N821*N822*N823/(N821+N822+N823)</f>
        <v>571.13365239294706</v>
      </c>
      <c r="O824" s="20">
        <v>0</v>
      </c>
      <c r="P824" s="20"/>
      <c r="Q824" s="20"/>
      <c r="R824" s="27">
        <v>0</v>
      </c>
      <c r="S824" s="27">
        <v>0</v>
      </c>
      <c r="T824" s="27"/>
      <c r="U824" s="27">
        <v>0</v>
      </c>
      <c r="V824" s="27"/>
      <c r="W824" s="29">
        <v>0</v>
      </c>
      <c r="X824" s="29"/>
      <c r="Y824" s="29">
        <v>0</v>
      </c>
      <c r="Z824" s="29">
        <v>0</v>
      </c>
      <c r="AA824" s="29"/>
      <c r="AB824" s="29">
        <v>0</v>
      </c>
      <c r="AC824" s="29">
        <v>0</v>
      </c>
      <c r="AD824" s="29">
        <v>0</v>
      </c>
      <c r="AE824" s="29">
        <v>0</v>
      </c>
      <c r="AF824" s="29">
        <v>0</v>
      </c>
    </row>
    <row r="825" spans="1:32" x14ac:dyDescent="0.3">
      <c r="A825" s="13"/>
      <c r="B825" t="s">
        <v>26</v>
      </c>
      <c r="C825" s="9"/>
      <c r="D825" s="9">
        <f t="shared" ref="D825" si="664">D824-D817</f>
        <v>0</v>
      </c>
      <c r="E825" s="9"/>
      <c r="F825" s="9"/>
      <c r="G825" s="9"/>
      <c r="H825" s="9"/>
      <c r="I825" s="9">
        <f t="shared" ref="I825:J825" si="665">I824-I817</f>
        <v>0</v>
      </c>
      <c r="J825" s="9">
        <f t="shared" si="665"/>
        <v>114.53203847558746</v>
      </c>
      <c r="K825" s="9"/>
      <c r="L825" s="9"/>
      <c r="M825" s="9"/>
      <c r="N825" s="9">
        <f t="shared" ref="N825:O825" si="666">N824-N817</f>
        <v>105.84884786036923</v>
      </c>
      <c r="O825" s="9">
        <f t="shared" si="666"/>
        <v>0</v>
      </c>
      <c r="P825" s="9"/>
      <c r="Q825" s="9"/>
      <c r="R825" s="9">
        <f t="shared" ref="R825:U825" si="667">R824-R817</f>
        <v>0</v>
      </c>
      <c r="S825" s="9">
        <f t="shared" si="667"/>
        <v>0</v>
      </c>
      <c r="T825" s="9"/>
      <c r="U825" s="9">
        <f t="shared" si="667"/>
        <v>0</v>
      </c>
      <c r="V825" s="9"/>
      <c r="W825" s="9">
        <f t="shared" ref="W825:Z825" si="668">W824-W817</f>
        <v>0</v>
      </c>
      <c r="X825" s="9"/>
      <c r="Y825" s="9">
        <f t="shared" si="668"/>
        <v>0</v>
      </c>
      <c r="Z825" s="9">
        <f t="shared" si="668"/>
        <v>0</v>
      </c>
      <c r="AA825" s="9"/>
      <c r="AB825" s="9">
        <f t="shared" ref="AB825:AF825" si="669">AB824-AB817</f>
        <v>0</v>
      </c>
      <c r="AC825" s="9">
        <f t="shared" si="669"/>
        <v>0</v>
      </c>
      <c r="AD825" s="9">
        <f t="shared" si="669"/>
        <v>0</v>
      </c>
      <c r="AE825" s="9">
        <f t="shared" si="669"/>
        <v>0</v>
      </c>
      <c r="AF825" s="9">
        <f t="shared" si="669"/>
        <v>0</v>
      </c>
    </row>
    <row r="826" spans="1:32" x14ac:dyDescent="0.3">
      <c r="A826" s="23"/>
      <c r="B826" s="24" t="s">
        <v>27</v>
      </c>
      <c r="C826" s="25">
        <f>AVERAGE(C824:G824)</f>
        <v>0</v>
      </c>
      <c r="D826" s="25"/>
      <c r="E826" s="25"/>
      <c r="F826" s="25"/>
      <c r="G826" s="25"/>
      <c r="H826" s="25">
        <f t="shared" ref="H826" si="670">AVERAGE(H824:L824)</f>
        <v>281.12908900523558</v>
      </c>
      <c r="I826" s="25"/>
      <c r="J826" s="25"/>
      <c r="K826" s="25"/>
      <c r="L826" s="25"/>
      <c r="M826" s="25">
        <f t="shared" ref="M826" si="671">AVERAGE(M824:Q824)</f>
        <v>285.56682619647353</v>
      </c>
      <c r="N826" s="25"/>
      <c r="O826" s="25"/>
      <c r="P826" s="25"/>
      <c r="Q826" s="25"/>
      <c r="R826" s="25">
        <f t="shared" ref="R826" si="672">AVERAGE(R824:V824)</f>
        <v>0</v>
      </c>
      <c r="S826" s="25"/>
      <c r="T826" s="25"/>
      <c r="U826" s="25"/>
      <c r="V826" s="25"/>
      <c r="W826" s="25">
        <f t="shared" ref="W826" si="673">AVERAGE(W824:AA824)</f>
        <v>0</v>
      </c>
      <c r="X826" s="25"/>
      <c r="Y826" s="25"/>
      <c r="Z826" s="25"/>
      <c r="AA826" s="25"/>
      <c r="AB826" s="25">
        <f t="shared" ref="AB826" si="674">AVERAGE(AB824:AF824)</f>
        <v>0</v>
      </c>
      <c r="AC826" s="25"/>
      <c r="AD826" s="25"/>
      <c r="AE826" s="25"/>
      <c r="AF826" s="25"/>
    </row>
    <row r="827" spans="1:32" x14ac:dyDescent="0.3">
      <c r="A827" s="10">
        <v>44077</v>
      </c>
      <c r="C827" s="11" t="s">
        <v>15</v>
      </c>
      <c r="D827" s="12" t="s">
        <v>16</v>
      </c>
      <c r="E827" s="11" t="s">
        <v>17</v>
      </c>
      <c r="F827" s="11" t="s">
        <v>18</v>
      </c>
      <c r="G827" s="12" t="s">
        <v>19</v>
      </c>
      <c r="H827" s="11" t="s">
        <v>15</v>
      </c>
      <c r="I827" s="12" t="s">
        <v>16</v>
      </c>
      <c r="J827" s="11" t="s">
        <v>17</v>
      </c>
      <c r="K827" s="11" t="s">
        <v>18</v>
      </c>
      <c r="L827" s="12" t="s">
        <v>19</v>
      </c>
      <c r="M827" s="11" t="s">
        <v>15</v>
      </c>
      <c r="N827" s="12" t="s">
        <v>16</v>
      </c>
      <c r="O827" s="11" t="s">
        <v>17</v>
      </c>
      <c r="P827" s="11" t="s">
        <v>18</v>
      </c>
      <c r="Q827" s="12" t="s">
        <v>19</v>
      </c>
      <c r="R827" s="11" t="s">
        <v>15</v>
      </c>
      <c r="S827" s="12" t="s">
        <v>16</v>
      </c>
      <c r="T827" s="11" t="s">
        <v>17</v>
      </c>
      <c r="U827" s="11" t="s">
        <v>18</v>
      </c>
      <c r="V827" s="12" t="s">
        <v>19</v>
      </c>
      <c r="W827" s="11" t="s">
        <v>15</v>
      </c>
      <c r="X827" s="12" t="s">
        <v>16</v>
      </c>
      <c r="Y827" s="11" t="s">
        <v>17</v>
      </c>
      <c r="Z827" s="11" t="s">
        <v>18</v>
      </c>
      <c r="AA827" s="12" t="s">
        <v>19</v>
      </c>
      <c r="AB827" s="11" t="s">
        <v>15</v>
      </c>
      <c r="AC827" s="12" t="s">
        <v>16</v>
      </c>
      <c r="AD827" s="11" t="s">
        <v>17</v>
      </c>
      <c r="AE827" s="11" t="s">
        <v>18</v>
      </c>
      <c r="AF827" s="12" t="s">
        <v>19</v>
      </c>
    </row>
    <row r="828" spans="1:32" x14ac:dyDescent="0.3">
      <c r="A828" s="13" t="s">
        <v>80</v>
      </c>
      <c r="B828" t="s">
        <v>21</v>
      </c>
      <c r="C828" s="14"/>
      <c r="D828" s="14">
        <v>0</v>
      </c>
      <c r="E828" s="14"/>
      <c r="F828" s="14"/>
      <c r="G828" s="15"/>
      <c r="H828" s="15"/>
      <c r="I828" s="15">
        <v>0</v>
      </c>
      <c r="J828" s="15"/>
      <c r="K828" s="15"/>
      <c r="L828" s="15"/>
      <c r="M828" s="14"/>
      <c r="N828" s="14"/>
      <c r="O828" s="14">
        <v>0</v>
      </c>
      <c r="P828" s="14"/>
      <c r="Q828" s="14"/>
      <c r="R828" s="14">
        <v>0</v>
      </c>
      <c r="S828" s="14">
        <v>0</v>
      </c>
      <c r="T828" s="14"/>
      <c r="U828" s="14">
        <v>0</v>
      </c>
      <c r="V828" s="14"/>
      <c r="W828" s="14">
        <v>0</v>
      </c>
      <c r="X828" s="14"/>
      <c r="Y828" s="14">
        <v>0</v>
      </c>
      <c r="Z828" s="14">
        <v>0</v>
      </c>
      <c r="AA828" s="14"/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</row>
    <row r="829" spans="1:32" x14ac:dyDescent="0.3">
      <c r="A829" s="28"/>
      <c r="B829" t="s">
        <v>23</v>
      </c>
      <c r="C829" s="14"/>
      <c r="D829" s="14">
        <v>0</v>
      </c>
      <c r="E829" s="14"/>
      <c r="F829" s="14"/>
      <c r="G829" s="15"/>
      <c r="H829" s="15"/>
      <c r="I829" s="15">
        <v>0</v>
      </c>
      <c r="J829" s="15"/>
      <c r="K829" s="15"/>
      <c r="L829" s="15"/>
      <c r="M829" s="14"/>
      <c r="N829" s="14"/>
      <c r="O829" s="14">
        <v>0</v>
      </c>
      <c r="P829" s="14"/>
      <c r="Q829" s="14"/>
      <c r="R829" s="14">
        <v>0</v>
      </c>
      <c r="S829" s="14">
        <v>0</v>
      </c>
      <c r="T829" s="14"/>
      <c r="U829" s="14">
        <v>0</v>
      </c>
      <c r="V829" s="14"/>
      <c r="W829" s="14">
        <v>0</v>
      </c>
      <c r="X829" s="14"/>
      <c r="Y829" s="14">
        <v>0</v>
      </c>
      <c r="Z829" s="14">
        <v>0</v>
      </c>
      <c r="AA829" s="14"/>
      <c r="AB829" s="14">
        <v>0</v>
      </c>
      <c r="AC829" s="14">
        <v>0</v>
      </c>
      <c r="AD829" s="14">
        <v>0</v>
      </c>
      <c r="AE829" s="14">
        <v>0</v>
      </c>
      <c r="AF829" s="14">
        <v>0</v>
      </c>
    </row>
    <row r="830" spans="1:32" x14ac:dyDescent="0.3">
      <c r="A830" s="13"/>
      <c r="B830" t="s">
        <v>24</v>
      </c>
      <c r="C830" s="14"/>
      <c r="D830" s="14">
        <v>0</v>
      </c>
      <c r="E830" s="14"/>
      <c r="F830" s="14"/>
      <c r="G830" s="15"/>
      <c r="H830" s="15"/>
      <c r="I830" s="15">
        <v>0</v>
      </c>
      <c r="J830" s="15"/>
      <c r="K830" s="15"/>
      <c r="L830" s="15"/>
      <c r="M830" s="14"/>
      <c r="N830" s="14"/>
      <c r="O830" s="14">
        <v>0</v>
      </c>
      <c r="P830" s="14"/>
      <c r="Q830" s="14"/>
      <c r="R830" s="14">
        <v>0</v>
      </c>
      <c r="S830" s="14">
        <v>0</v>
      </c>
      <c r="T830" s="14"/>
      <c r="U830" s="14">
        <v>0</v>
      </c>
      <c r="V830" s="14"/>
      <c r="W830" s="14">
        <v>0</v>
      </c>
      <c r="X830" s="14"/>
      <c r="Y830" s="14">
        <v>0</v>
      </c>
      <c r="Z830" s="14">
        <v>0</v>
      </c>
      <c r="AA830" s="14"/>
      <c r="AB830" s="14">
        <v>0</v>
      </c>
      <c r="AC830" s="14">
        <v>0</v>
      </c>
      <c r="AD830" s="14">
        <v>0</v>
      </c>
      <c r="AE830" s="14">
        <v>0</v>
      </c>
      <c r="AF830" s="14">
        <v>0</v>
      </c>
    </row>
    <row r="831" spans="1:32" x14ac:dyDescent="0.3">
      <c r="A831" s="13"/>
      <c r="B831" s="17" t="s">
        <v>25</v>
      </c>
      <c r="C831" s="18"/>
      <c r="D831" s="18">
        <v>0</v>
      </c>
      <c r="E831" s="18"/>
      <c r="F831" s="18"/>
      <c r="G831" s="18"/>
      <c r="H831" s="19"/>
      <c r="I831" s="19">
        <v>0</v>
      </c>
      <c r="J831" s="19"/>
      <c r="K831" s="19"/>
      <c r="L831" s="19"/>
      <c r="M831" s="20"/>
      <c r="N831" s="20"/>
      <c r="O831" s="20">
        <v>0</v>
      </c>
      <c r="P831" s="20"/>
      <c r="Q831" s="20"/>
      <c r="R831" s="27">
        <v>0</v>
      </c>
      <c r="S831" s="27">
        <v>0</v>
      </c>
      <c r="T831" s="27"/>
      <c r="U831" s="27">
        <v>0</v>
      </c>
      <c r="V831" s="27"/>
      <c r="W831" s="29">
        <v>0</v>
      </c>
      <c r="X831" s="29"/>
      <c r="Y831" s="29">
        <v>0</v>
      </c>
      <c r="Z831" s="29">
        <v>0</v>
      </c>
      <c r="AA831" s="29"/>
      <c r="AB831" s="29">
        <v>0</v>
      </c>
      <c r="AC831" s="29">
        <v>0</v>
      </c>
      <c r="AD831" s="29">
        <v>0</v>
      </c>
      <c r="AE831" s="29">
        <v>0</v>
      </c>
      <c r="AF831" s="29">
        <v>0</v>
      </c>
    </row>
    <row r="832" spans="1:32" x14ac:dyDescent="0.3">
      <c r="A832" s="13"/>
      <c r="B832" t="s">
        <v>26</v>
      </c>
      <c r="C832" s="9"/>
      <c r="D832" s="9">
        <f t="shared" ref="D832" si="675">D831-D824</f>
        <v>0</v>
      </c>
      <c r="E832" s="9"/>
      <c r="F832" s="9"/>
      <c r="G832" s="9"/>
      <c r="H832" s="9"/>
      <c r="I832" s="9">
        <f t="shared" ref="I832" si="676">I831-I824</f>
        <v>0</v>
      </c>
      <c r="J832" s="9"/>
      <c r="K832" s="9"/>
      <c r="L832" s="9"/>
      <c r="M832" s="9"/>
      <c r="N832" s="9"/>
      <c r="O832" s="9">
        <f t="shared" ref="O832" si="677">O831-O824</f>
        <v>0</v>
      </c>
      <c r="P832" s="9"/>
      <c r="Q832" s="9"/>
      <c r="R832" s="9">
        <f t="shared" ref="R832:S832" si="678">R831-R824</f>
        <v>0</v>
      </c>
      <c r="S832" s="9">
        <f t="shared" si="678"/>
        <v>0</v>
      </c>
      <c r="T832" s="9"/>
      <c r="U832" s="9">
        <f t="shared" ref="U832" si="679">U831-U824</f>
        <v>0</v>
      </c>
      <c r="V832" s="9"/>
      <c r="W832" s="9">
        <f t="shared" ref="W832" si="680">W831-W824</f>
        <v>0</v>
      </c>
      <c r="X832" s="9"/>
      <c r="Y832" s="9">
        <f t="shared" ref="Y832:Z832" si="681">Y831-Y824</f>
        <v>0</v>
      </c>
      <c r="Z832" s="9">
        <f t="shared" si="681"/>
        <v>0</v>
      </c>
      <c r="AA832" s="9"/>
      <c r="AB832" s="9">
        <f t="shared" ref="AB832:AF832" si="682">AB831-AB824</f>
        <v>0</v>
      </c>
      <c r="AC832" s="9">
        <f t="shared" si="682"/>
        <v>0</v>
      </c>
      <c r="AD832" s="9">
        <f t="shared" si="682"/>
        <v>0</v>
      </c>
      <c r="AE832" s="9">
        <f t="shared" si="682"/>
        <v>0</v>
      </c>
      <c r="AF832" s="9">
        <f t="shared" si="682"/>
        <v>0</v>
      </c>
    </row>
    <row r="833" spans="1:32" x14ac:dyDescent="0.3">
      <c r="A833" s="23"/>
      <c r="B833" s="24" t="s">
        <v>27</v>
      </c>
      <c r="C833" s="25">
        <f>AVERAGE(C831:G831)</f>
        <v>0</v>
      </c>
      <c r="D833" s="25"/>
      <c r="E833" s="25"/>
      <c r="F833" s="25"/>
      <c r="G833" s="25"/>
      <c r="H833" s="25">
        <f t="shared" ref="H833" si="683">AVERAGE(H831:L831)</f>
        <v>0</v>
      </c>
      <c r="I833" s="25"/>
      <c r="J833" s="25"/>
      <c r="K833" s="25"/>
      <c r="L833" s="25"/>
      <c r="M833" s="25">
        <f t="shared" ref="M833" si="684">AVERAGE(M831:Q831)</f>
        <v>0</v>
      </c>
      <c r="N833" s="25"/>
      <c r="O833" s="25"/>
      <c r="P833" s="25"/>
      <c r="Q833" s="25"/>
      <c r="R833" s="25">
        <f t="shared" ref="R833" si="685">AVERAGE(R831:V831)</f>
        <v>0</v>
      </c>
      <c r="S833" s="25"/>
      <c r="T833" s="25"/>
      <c r="U833" s="25"/>
      <c r="V833" s="25"/>
      <c r="W833" s="25">
        <f t="shared" ref="W833" si="686">AVERAGE(W831:AA831)</f>
        <v>0</v>
      </c>
      <c r="X833" s="25"/>
      <c r="Y833" s="25"/>
      <c r="Z833" s="25"/>
      <c r="AA833" s="25"/>
      <c r="AB833" s="25">
        <f t="shared" ref="AB833" si="687">AVERAGE(AB831:AF831)</f>
        <v>0</v>
      </c>
      <c r="AC833" s="25"/>
      <c r="AD833" s="25"/>
      <c r="AE833" s="25"/>
      <c r="AF833" s="25"/>
    </row>
    <row r="834" spans="1:32" x14ac:dyDescent="0.3">
      <c r="A834" s="6" t="s">
        <v>0</v>
      </c>
    </row>
    <row r="835" spans="1:32" x14ac:dyDescent="0.3">
      <c r="A835" t="s">
        <v>1</v>
      </c>
      <c r="F835" s="6"/>
    </row>
    <row r="836" spans="1:32" x14ac:dyDescent="0.3">
      <c r="A836" t="s">
        <v>291</v>
      </c>
    </row>
    <row r="837" spans="1:32" x14ac:dyDescent="0.3">
      <c r="A837" s="7">
        <v>41484</v>
      </c>
      <c r="B837" s="7"/>
      <c r="C837" s="6" t="s">
        <v>292</v>
      </c>
      <c r="D837" s="6"/>
      <c r="H837" t="s">
        <v>293</v>
      </c>
      <c r="L837" t="s">
        <v>294</v>
      </c>
      <c r="P837" s="6"/>
      <c r="Q837" s="6" t="s">
        <v>295</v>
      </c>
      <c r="W837" s="6"/>
      <c r="X837" s="6"/>
      <c r="Y837" s="6"/>
    </row>
    <row r="838" spans="1:32" x14ac:dyDescent="0.3">
      <c r="A838" s="8"/>
      <c r="B838" s="2" t="s">
        <v>9</v>
      </c>
      <c r="C838" s="15">
        <v>1</v>
      </c>
      <c r="D838" s="15">
        <v>2</v>
      </c>
      <c r="E838" s="15">
        <v>3</v>
      </c>
      <c r="F838" s="15">
        <v>4</v>
      </c>
      <c r="G838" s="15">
        <v>5</v>
      </c>
      <c r="H838" s="15">
        <v>7</v>
      </c>
      <c r="I838" s="15">
        <v>8</v>
      </c>
      <c r="J838" s="15">
        <v>9</v>
      </c>
      <c r="K838" s="15">
        <v>10</v>
      </c>
      <c r="L838" s="15">
        <v>11</v>
      </c>
      <c r="M838" s="15">
        <v>12</v>
      </c>
      <c r="N838" s="15">
        <v>13</v>
      </c>
      <c r="O838" s="15">
        <v>14</v>
      </c>
      <c r="P838" s="15">
        <v>15</v>
      </c>
      <c r="Q838" s="15">
        <v>16</v>
      </c>
      <c r="R838" s="15">
        <v>17</v>
      </c>
      <c r="S838" s="15">
        <v>18</v>
      </c>
      <c r="T838" s="15">
        <v>19</v>
      </c>
      <c r="V838" s="2"/>
      <c r="W838" s="2"/>
      <c r="Y838" s="2"/>
      <c r="Z838" s="2"/>
      <c r="AB838" s="2"/>
      <c r="AC838" s="2"/>
    </row>
    <row r="839" spans="1:32" x14ac:dyDescent="0.3">
      <c r="A839"/>
      <c r="C839" s="15" t="s">
        <v>10</v>
      </c>
      <c r="D839" s="15" t="s">
        <v>10</v>
      </c>
      <c r="E839" s="15" t="s">
        <v>10</v>
      </c>
      <c r="F839" s="15" t="s">
        <v>11</v>
      </c>
      <c r="G839" s="15" t="s">
        <v>11</v>
      </c>
      <c r="H839" s="15" t="s">
        <v>12</v>
      </c>
      <c r="I839" s="15" t="s">
        <v>12</v>
      </c>
      <c r="J839" s="15" t="s">
        <v>12</v>
      </c>
      <c r="K839" s="15" t="s">
        <v>12</v>
      </c>
      <c r="L839" s="15" t="s">
        <v>29</v>
      </c>
      <c r="M839" s="15" t="s">
        <v>29</v>
      </c>
      <c r="N839" s="15" t="s">
        <v>29</v>
      </c>
      <c r="O839" s="15" t="s">
        <v>13</v>
      </c>
      <c r="P839" s="15" t="s">
        <v>13</v>
      </c>
      <c r="Q839" s="15" t="s">
        <v>14</v>
      </c>
      <c r="R839" s="15" t="s">
        <v>14</v>
      </c>
      <c r="S839" s="15" t="s">
        <v>14</v>
      </c>
      <c r="T839" s="15" t="s">
        <v>14</v>
      </c>
      <c r="V839" s="9"/>
      <c r="W839" s="9"/>
      <c r="Y839" s="9"/>
      <c r="AA839" s="9"/>
      <c r="AC839" s="9"/>
    </row>
    <row r="840" spans="1:32" x14ac:dyDescent="0.3">
      <c r="A840" s="10">
        <v>41492</v>
      </c>
      <c r="C840" s="104" t="s">
        <v>15</v>
      </c>
      <c r="D840" s="104" t="s">
        <v>16</v>
      </c>
      <c r="E840" s="104" t="s">
        <v>17</v>
      </c>
      <c r="F840" s="104" t="s">
        <v>15</v>
      </c>
      <c r="G840" s="104" t="s">
        <v>16</v>
      </c>
      <c r="H840" s="104" t="s">
        <v>15</v>
      </c>
      <c r="I840" s="104" t="s">
        <v>16</v>
      </c>
      <c r="J840" s="104" t="s">
        <v>17</v>
      </c>
      <c r="K840" s="104" t="s">
        <v>18</v>
      </c>
      <c r="L840" s="104" t="s">
        <v>15</v>
      </c>
      <c r="M840" s="104" t="s">
        <v>16</v>
      </c>
      <c r="N840" s="104" t="s">
        <v>17</v>
      </c>
      <c r="O840" s="104" t="s">
        <v>15</v>
      </c>
      <c r="P840" s="104" t="s">
        <v>16</v>
      </c>
      <c r="Q840" s="104" t="s">
        <v>15</v>
      </c>
      <c r="R840" s="104" t="s">
        <v>16</v>
      </c>
      <c r="S840" s="104" t="s">
        <v>17</v>
      </c>
      <c r="T840" s="104" t="s">
        <v>18</v>
      </c>
      <c r="U840" s="11"/>
      <c r="V840" s="11"/>
      <c r="W840" s="11"/>
      <c r="X840" s="12"/>
      <c r="Y840" s="11"/>
      <c r="Z840" s="11"/>
      <c r="AA840" s="12"/>
      <c r="AB840" s="11"/>
      <c r="AC840" s="11"/>
    </row>
    <row r="841" spans="1:32" x14ac:dyDescent="0.3">
      <c r="A841" s="13" t="s">
        <v>296</v>
      </c>
      <c r="B841" t="s">
        <v>21</v>
      </c>
      <c r="C841" s="14">
        <v>8.3000000000000007</v>
      </c>
      <c r="D841" s="14">
        <v>9.1999999999999993</v>
      </c>
      <c r="E841" s="14">
        <v>7.2</v>
      </c>
      <c r="F841" s="14">
        <v>9.4</v>
      </c>
      <c r="G841" s="14">
        <v>9.5</v>
      </c>
      <c r="H841" s="14">
        <v>7.8</v>
      </c>
      <c r="I841" s="14">
        <v>8.5</v>
      </c>
      <c r="J841" s="14">
        <v>9.8000000000000007</v>
      </c>
      <c r="K841" s="14">
        <v>9.6999999999999993</v>
      </c>
      <c r="L841" s="14">
        <v>6</v>
      </c>
      <c r="M841" s="14">
        <v>9</v>
      </c>
      <c r="N841" s="14">
        <v>9.3000000000000007</v>
      </c>
      <c r="O841" s="14">
        <v>6</v>
      </c>
      <c r="P841" s="14">
        <v>6</v>
      </c>
      <c r="Q841" s="14">
        <v>7</v>
      </c>
      <c r="R841" s="14">
        <v>6.5</v>
      </c>
      <c r="S841" s="14">
        <v>8.1</v>
      </c>
      <c r="T841" s="14">
        <v>6.4</v>
      </c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32" x14ac:dyDescent="0.3">
      <c r="A842" s="28"/>
      <c r="B842" t="s">
        <v>23</v>
      </c>
      <c r="C842" s="14">
        <v>5</v>
      </c>
      <c r="D842" s="14">
        <v>3.8</v>
      </c>
      <c r="E842" s="14">
        <v>4.5</v>
      </c>
      <c r="F842" s="14">
        <v>4.5</v>
      </c>
      <c r="G842" s="14">
        <v>4.3</v>
      </c>
      <c r="H842" s="14">
        <v>4.2</v>
      </c>
      <c r="I842" s="14">
        <v>4.5999999999999996</v>
      </c>
      <c r="J842" s="14">
        <v>4.3</v>
      </c>
      <c r="K842" s="14">
        <v>4</v>
      </c>
      <c r="L842" s="14">
        <v>4.5</v>
      </c>
      <c r="M842" s="14">
        <v>4.5</v>
      </c>
      <c r="N842" s="14">
        <v>4</v>
      </c>
      <c r="O842" s="14">
        <v>5</v>
      </c>
      <c r="P842" s="14">
        <v>4.5</v>
      </c>
      <c r="Q842" s="14">
        <v>4.8</v>
      </c>
      <c r="R842" s="14">
        <v>5.8</v>
      </c>
      <c r="S842" s="14">
        <v>5.2</v>
      </c>
      <c r="T842" s="14">
        <v>4.4000000000000004</v>
      </c>
      <c r="U842" s="14"/>
      <c r="V842" s="14"/>
      <c r="W842" s="14"/>
      <c r="X842" s="14"/>
      <c r="Y842" s="14"/>
      <c r="Z842" s="14"/>
      <c r="AA842" s="14"/>
      <c r="AB842" s="14"/>
      <c r="AC842" s="14"/>
    </row>
    <row r="843" spans="1:32" x14ac:dyDescent="0.3">
      <c r="A843" s="13"/>
      <c r="B843" t="s">
        <v>24</v>
      </c>
      <c r="C843" s="14">
        <v>4</v>
      </c>
      <c r="D843" s="14">
        <v>3</v>
      </c>
      <c r="E843" s="14">
        <v>4</v>
      </c>
      <c r="F843" s="14">
        <v>3.7</v>
      </c>
      <c r="G843" s="14">
        <v>3.4</v>
      </c>
      <c r="H843" s="14">
        <v>4</v>
      </c>
      <c r="I843" s="14">
        <v>3.5</v>
      </c>
      <c r="J843" s="14">
        <v>3.5</v>
      </c>
      <c r="K843" s="14">
        <v>3.3</v>
      </c>
      <c r="L843" s="14">
        <v>3</v>
      </c>
      <c r="M843" s="14">
        <v>4</v>
      </c>
      <c r="N843" s="14">
        <v>3.4</v>
      </c>
      <c r="O843" s="14">
        <v>4</v>
      </c>
      <c r="P843" s="14">
        <v>4</v>
      </c>
      <c r="Q843" s="14">
        <v>3.5</v>
      </c>
      <c r="R843" s="14">
        <v>3.6</v>
      </c>
      <c r="S843" s="14">
        <v>3.5</v>
      </c>
      <c r="T843" s="14">
        <v>3.8</v>
      </c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32" x14ac:dyDescent="0.3">
      <c r="A844" s="13"/>
      <c r="B844" s="17" t="s">
        <v>25</v>
      </c>
      <c r="C844" s="18">
        <f t="shared" ref="C844:T844" si="688">3*4.178*C841*C842*C843/(C841+C842+C843)</f>
        <v>120.26843930635839</v>
      </c>
      <c r="D844" s="18">
        <f t="shared" si="688"/>
        <v>82.160369999999986</v>
      </c>
      <c r="E844" s="18">
        <f t="shared" si="688"/>
        <v>103.46537579617834</v>
      </c>
      <c r="F844" s="18">
        <f t="shared" si="688"/>
        <v>111.46001931818181</v>
      </c>
      <c r="G844" s="18">
        <f t="shared" si="688"/>
        <v>101.21204999999999</v>
      </c>
      <c r="H844" s="21">
        <f t="shared" si="688"/>
        <v>102.65346</v>
      </c>
      <c r="I844" s="21">
        <f t="shared" si="688"/>
        <v>103.32999397590358</v>
      </c>
      <c r="J844" s="21">
        <f t="shared" si="688"/>
        <v>105.03634431818182</v>
      </c>
      <c r="K844" s="21">
        <f t="shared" si="688"/>
        <v>94.403138823529389</v>
      </c>
      <c r="L844" s="22">
        <f t="shared" si="688"/>
        <v>75.203999999999994</v>
      </c>
      <c r="M844" s="22">
        <f t="shared" si="688"/>
        <v>116.02902857142855</v>
      </c>
      <c r="N844" s="22">
        <f t="shared" si="688"/>
        <v>94.928162874251484</v>
      </c>
      <c r="O844" s="22">
        <f t="shared" si="688"/>
        <v>100.27199999999999</v>
      </c>
      <c r="P844" s="22">
        <f t="shared" si="688"/>
        <v>93.356689655172403</v>
      </c>
      <c r="Q844" s="105">
        <f t="shared" si="688"/>
        <v>96.339764705882345</v>
      </c>
      <c r="R844" s="105">
        <f t="shared" si="688"/>
        <v>106.98833207547167</v>
      </c>
      <c r="S844" s="105">
        <f t="shared" si="688"/>
        <v>109.98584999999997</v>
      </c>
      <c r="T844" s="105">
        <f t="shared" si="688"/>
        <v>91.865635068493162</v>
      </c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32" x14ac:dyDescent="0.3">
      <c r="A845" s="13"/>
      <c r="B845" t="s">
        <v>26</v>
      </c>
      <c r="C845" s="9"/>
      <c r="I845" s="14"/>
      <c r="J845" s="14"/>
      <c r="K845" s="14"/>
      <c r="L845" s="14"/>
      <c r="M845" s="14"/>
      <c r="N845" s="14"/>
      <c r="O845" s="14"/>
      <c r="P845" s="8"/>
      <c r="Q845" s="2"/>
      <c r="R845" s="2"/>
      <c r="S845" s="2"/>
      <c r="T845" s="106"/>
      <c r="W845" s="9"/>
      <c r="AC845" s="107"/>
    </row>
    <row r="846" spans="1:32" x14ac:dyDescent="0.3">
      <c r="A846" s="23"/>
      <c r="B846" s="24" t="s">
        <v>27</v>
      </c>
      <c r="C846" s="25">
        <f>AVERAGE(C844:G844)</f>
        <v>103.71325088414372</v>
      </c>
      <c r="D846" s="24"/>
      <c r="E846" s="1"/>
      <c r="F846" s="24"/>
      <c r="G846" s="24"/>
      <c r="H846" s="108" t="s">
        <v>27</v>
      </c>
      <c r="I846">
        <f>AVERAGE(H844:K844)</f>
        <v>101.35573427940369</v>
      </c>
      <c r="J846" s="1"/>
      <c r="K846" s="24"/>
      <c r="L846" s="108" t="s">
        <v>27</v>
      </c>
      <c r="M846" s="24">
        <f>AVERAGE(L844:P844)</f>
        <v>95.95797622017048</v>
      </c>
      <c r="N846" s="24"/>
      <c r="O846" s="24"/>
      <c r="Q846" s="108" t="s">
        <v>27</v>
      </c>
      <c r="R846" s="24">
        <f>AVERAGE(Q844:T844)</f>
        <v>101.2948954624618</v>
      </c>
      <c r="S846" s="1"/>
      <c r="T846" s="24"/>
      <c r="U846" s="24"/>
      <c r="V846" s="24"/>
      <c r="X846" s="1"/>
      <c r="Y846" s="24"/>
      <c r="Z846" s="1"/>
      <c r="AA846" s="24"/>
      <c r="AB846" s="24"/>
      <c r="AC846" s="109"/>
    </row>
    <row r="847" spans="1:32" x14ac:dyDescent="0.3">
      <c r="A847" s="8"/>
      <c r="B847" s="2" t="s">
        <v>9</v>
      </c>
      <c r="C847" s="15">
        <v>1</v>
      </c>
      <c r="D847" s="15">
        <v>2</v>
      </c>
      <c r="E847" s="15">
        <v>3</v>
      </c>
      <c r="F847" s="15">
        <v>4</v>
      </c>
      <c r="G847" s="15">
        <v>5</v>
      </c>
      <c r="H847" s="15">
        <v>7</v>
      </c>
      <c r="I847" s="15">
        <v>8</v>
      </c>
      <c r="J847" s="15">
        <v>9</v>
      </c>
      <c r="K847" s="15">
        <v>10</v>
      </c>
      <c r="L847" s="15">
        <v>11</v>
      </c>
      <c r="M847" s="15">
        <v>12</v>
      </c>
      <c r="N847" s="15">
        <v>13</v>
      </c>
      <c r="O847" s="15">
        <v>14</v>
      </c>
      <c r="P847" s="15">
        <v>15</v>
      </c>
      <c r="Q847" s="15">
        <v>16</v>
      </c>
      <c r="R847" s="15">
        <v>17</v>
      </c>
      <c r="S847" s="15">
        <v>18</v>
      </c>
      <c r="T847" s="15">
        <v>19</v>
      </c>
      <c r="V847" s="2"/>
      <c r="W847" s="2"/>
      <c r="Y847" s="2"/>
      <c r="Z847" s="2"/>
      <c r="AB847" s="2"/>
      <c r="AC847" s="2"/>
    </row>
    <row r="848" spans="1:32" x14ac:dyDescent="0.3">
      <c r="A848"/>
      <c r="C848" s="15" t="s">
        <v>10</v>
      </c>
      <c r="D848" s="15" t="s">
        <v>10</v>
      </c>
      <c r="E848" s="15" t="s">
        <v>10</v>
      </c>
      <c r="F848" s="15" t="s">
        <v>11</v>
      </c>
      <c r="G848" s="15" t="s">
        <v>11</v>
      </c>
      <c r="H848" s="15" t="s">
        <v>12</v>
      </c>
      <c r="I848" s="15" t="s">
        <v>12</v>
      </c>
      <c r="J848" s="15" t="s">
        <v>12</v>
      </c>
      <c r="K848" s="15" t="s">
        <v>12</v>
      </c>
      <c r="L848" s="15" t="s">
        <v>29</v>
      </c>
      <c r="M848" s="15" t="s">
        <v>29</v>
      </c>
      <c r="N848" s="15" t="s">
        <v>29</v>
      </c>
      <c r="O848" s="15" t="s">
        <v>13</v>
      </c>
      <c r="P848" s="15" t="s">
        <v>13</v>
      </c>
      <c r="Q848" s="15" t="s">
        <v>14</v>
      </c>
      <c r="R848" s="15" t="s">
        <v>14</v>
      </c>
      <c r="S848" s="15" t="s">
        <v>14</v>
      </c>
      <c r="T848" s="15" t="s">
        <v>14</v>
      </c>
      <c r="V848" s="9"/>
      <c r="W848" s="9"/>
      <c r="Y848" s="9"/>
      <c r="AA848" s="9"/>
      <c r="AC848" s="9"/>
    </row>
    <row r="849" spans="1:30" x14ac:dyDescent="0.3">
      <c r="A849" s="10">
        <v>41493</v>
      </c>
      <c r="C849" s="104" t="s">
        <v>15</v>
      </c>
      <c r="D849" s="104" t="s">
        <v>16</v>
      </c>
      <c r="E849" s="104" t="s">
        <v>17</v>
      </c>
      <c r="F849" s="104" t="s">
        <v>15</v>
      </c>
      <c r="G849" s="104" t="s">
        <v>16</v>
      </c>
      <c r="H849" s="104" t="s">
        <v>15</v>
      </c>
      <c r="I849" s="104" t="s">
        <v>16</v>
      </c>
      <c r="J849" s="104" t="s">
        <v>17</v>
      </c>
      <c r="K849" s="104" t="s">
        <v>18</v>
      </c>
      <c r="L849" s="104" t="s">
        <v>15</v>
      </c>
      <c r="M849" s="104" t="s">
        <v>16</v>
      </c>
      <c r="N849" s="104" t="s">
        <v>17</v>
      </c>
      <c r="O849" s="104" t="s">
        <v>15</v>
      </c>
      <c r="P849" s="104" t="s">
        <v>16</v>
      </c>
      <c r="Q849" s="104" t="s">
        <v>15</v>
      </c>
      <c r="R849" s="104" t="s">
        <v>16</v>
      </c>
      <c r="S849" s="104" t="s">
        <v>17</v>
      </c>
      <c r="T849" s="104" t="s">
        <v>18</v>
      </c>
      <c r="U849" s="11"/>
      <c r="V849" s="11"/>
      <c r="W849" s="11"/>
      <c r="X849" s="12"/>
      <c r="Y849" s="11"/>
      <c r="Z849" s="11"/>
      <c r="AA849" s="12"/>
      <c r="AB849" s="11"/>
      <c r="AC849" s="11"/>
    </row>
    <row r="850" spans="1:30" x14ac:dyDescent="0.3">
      <c r="A850" s="13" t="s">
        <v>297</v>
      </c>
      <c r="B850" t="s">
        <v>21</v>
      </c>
      <c r="C850" s="14">
        <v>8.5</v>
      </c>
      <c r="D850" s="14">
        <v>9.4</v>
      </c>
      <c r="E850" s="14">
        <v>7.4</v>
      </c>
      <c r="F850" s="14">
        <v>9.4</v>
      </c>
      <c r="G850" s="14">
        <v>9.6</v>
      </c>
      <c r="H850" s="14">
        <v>8</v>
      </c>
      <c r="I850" s="14">
        <v>8.6999999999999993</v>
      </c>
      <c r="J850" s="14">
        <v>10</v>
      </c>
      <c r="K850" s="14">
        <v>9.9</v>
      </c>
      <c r="L850" s="14">
        <v>6.2</v>
      </c>
      <c r="M850" s="14">
        <v>9.1999999999999993</v>
      </c>
      <c r="N850" s="14">
        <v>9.5</v>
      </c>
      <c r="O850" s="14">
        <v>6.2</v>
      </c>
      <c r="P850" s="14">
        <v>6.2</v>
      </c>
      <c r="Q850" s="14">
        <v>7.2</v>
      </c>
      <c r="R850" s="14">
        <v>6.7</v>
      </c>
      <c r="S850" s="14">
        <v>8.3000000000000007</v>
      </c>
      <c r="T850" s="14">
        <v>6.6</v>
      </c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30" x14ac:dyDescent="0.3">
      <c r="A851" s="16" t="s">
        <v>22</v>
      </c>
      <c r="B851" t="s">
        <v>23</v>
      </c>
      <c r="C851" s="14">
        <v>5.2</v>
      </c>
      <c r="D851" s="14">
        <v>4</v>
      </c>
      <c r="E851" s="14">
        <v>4.5999999999999996</v>
      </c>
      <c r="F851" s="14">
        <v>4.8</v>
      </c>
      <c r="G851" s="14">
        <v>4.5</v>
      </c>
      <c r="H851" s="14">
        <v>4.3</v>
      </c>
      <c r="I851" s="14">
        <v>4.7</v>
      </c>
      <c r="J851" s="14">
        <v>4.5</v>
      </c>
      <c r="K851" s="14">
        <v>4.2</v>
      </c>
      <c r="L851" s="14">
        <v>4.5999999999999996</v>
      </c>
      <c r="M851" s="14">
        <v>4.7</v>
      </c>
      <c r="N851" s="14">
        <v>4.2</v>
      </c>
      <c r="O851" s="14">
        <v>5.2</v>
      </c>
      <c r="P851" s="14">
        <v>4.5999999999999996</v>
      </c>
      <c r="Q851" s="14">
        <v>5</v>
      </c>
      <c r="R851" s="14">
        <v>6</v>
      </c>
      <c r="S851" s="14">
        <v>5.4</v>
      </c>
      <c r="T851" s="14">
        <v>4.5</v>
      </c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30" x14ac:dyDescent="0.3">
      <c r="A852" s="13"/>
      <c r="B852" t="s">
        <v>24</v>
      </c>
      <c r="C852" s="14">
        <v>4.0999999999999996</v>
      </c>
      <c r="D852" s="14">
        <v>3.1</v>
      </c>
      <c r="E852" s="14">
        <v>4.0999999999999996</v>
      </c>
      <c r="F852" s="14">
        <v>3.8</v>
      </c>
      <c r="G852" s="14">
        <v>3.5</v>
      </c>
      <c r="H852" s="14">
        <v>4.0999999999999996</v>
      </c>
      <c r="I852" s="14">
        <v>3.6</v>
      </c>
      <c r="J852" s="14">
        <v>3.6</v>
      </c>
      <c r="K852" s="14">
        <v>3.4</v>
      </c>
      <c r="L852" s="14">
        <v>3.2</v>
      </c>
      <c r="M852" s="14">
        <v>4.2</v>
      </c>
      <c r="N852" s="14">
        <v>3.5</v>
      </c>
      <c r="O852" s="14">
        <v>4.0999999999999996</v>
      </c>
      <c r="P852" s="14">
        <v>4.0999999999999996</v>
      </c>
      <c r="Q852" s="14">
        <v>3.6</v>
      </c>
      <c r="R852" s="14">
        <v>3.7</v>
      </c>
      <c r="S852" s="14">
        <v>3.6</v>
      </c>
      <c r="T852" s="14">
        <v>3.9</v>
      </c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30" x14ac:dyDescent="0.3">
      <c r="A853" s="13"/>
      <c r="B853" s="17" t="s">
        <v>25</v>
      </c>
      <c r="C853" s="18">
        <f t="shared" ref="C853:T853" si="689">3*4.178*C850*C851*C852/(C850+C851+C852)</f>
        <v>127.60738651685394</v>
      </c>
      <c r="D853" s="18">
        <f t="shared" si="689"/>
        <v>88.543214545454532</v>
      </c>
      <c r="E853" s="18">
        <f t="shared" si="689"/>
        <v>108.65187428571426</v>
      </c>
      <c r="F853" s="18">
        <f t="shared" si="689"/>
        <v>119.39052799999997</v>
      </c>
      <c r="G853" s="18">
        <f t="shared" si="689"/>
        <v>107.67845454545451</v>
      </c>
      <c r="H853" s="21">
        <f t="shared" si="689"/>
        <v>107.79239999999999</v>
      </c>
      <c r="I853" s="21">
        <f t="shared" si="689"/>
        <v>108.53264329411763</v>
      </c>
      <c r="J853" s="21">
        <f t="shared" si="689"/>
        <v>112.18276243093922</v>
      </c>
      <c r="K853" s="21">
        <f t="shared" si="689"/>
        <v>101.25466560000001</v>
      </c>
      <c r="L853" s="22">
        <f t="shared" si="689"/>
        <v>81.707355428571418</v>
      </c>
      <c r="M853" s="22">
        <f t="shared" si="689"/>
        <v>125.76103160220995</v>
      </c>
      <c r="N853" s="22">
        <f t="shared" si="689"/>
        <v>101.76587790697675</v>
      </c>
      <c r="O853" s="22">
        <f t="shared" si="689"/>
        <v>106.88995199999999</v>
      </c>
      <c r="P853" s="22">
        <f t="shared" si="689"/>
        <v>98.364140134228165</v>
      </c>
      <c r="Q853" s="105">
        <f t="shared" si="689"/>
        <v>102.81053164556963</v>
      </c>
      <c r="R853" s="105">
        <f t="shared" si="689"/>
        <v>113.67726585365855</v>
      </c>
      <c r="S853" s="105">
        <f t="shared" si="689"/>
        <v>116.90092300578036</v>
      </c>
      <c r="T853" s="105">
        <f t="shared" si="689"/>
        <v>96.787547999999987</v>
      </c>
      <c r="U853" s="14"/>
      <c r="V853" s="14"/>
      <c r="W853" s="14"/>
      <c r="X853" s="14"/>
      <c r="Y853" s="14"/>
      <c r="Z853" s="14"/>
      <c r="AA853" s="14"/>
      <c r="AB853" s="14"/>
      <c r="AC853" s="14"/>
      <c r="AD853" s="17"/>
    </row>
    <row r="854" spans="1:30" x14ac:dyDescent="0.3">
      <c r="A854" s="13"/>
      <c r="B854" t="s">
        <v>26</v>
      </c>
      <c r="C854" s="9">
        <f>C853-C844</f>
        <v>7.3389472104955473</v>
      </c>
      <c r="D854" s="9">
        <f t="shared" ref="D854:T854" si="690">D853-D844</f>
        <v>6.3828445454545459</v>
      </c>
      <c r="E854" s="9">
        <f t="shared" si="690"/>
        <v>5.1864984895359214</v>
      </c>
      <c r="F854" s="9">
        <f t="shared" si="690"/>
        <v>7.9305086818181678</v>
      </c>
      <c r="G854" s="9">
        <f t="shared" si="690"/>
        <v>6.4664045454545231</v>
      </c>
      <c r="H854" s="9">
        <f t="shared" si="690"/>
        <v>5.138939999999991</v>
      </c>
      <c r="I854" s="9">
        <f t="shared" si="690"/>
        <v>5.202649318214057</v>
      </c>
      <c r="J854" s="9">
        <f t="shared" si="690"/>
        <v>7.1464181127574022</v>
      </c>
      <c r="K854" s="9">
        <f t="shared" si="690"/>
        <v>6.8515267764706209</v>
      </c>
      <c r="L854" s="9">
        <f t="shared" si="690"/>
        <v>6.5033554285714246</v>
      </c>
      <c r="M854" s="9">
        <f t="shared" si="690"/>
        <v>9.7320030307813994</v>
      </c>
      <c r="N854" s="9">
        <f t="shared" si="690"/>
        <v>6.8377150327252707</v>
      </c>
      <c r="O854" s="9">
        <f t="shared" si="690"/>
        <v>6.6179520000000025</v>
      </c>
      <c r="P854" s="9">
        <f t="shared" si="690"/>
        <v>5.0074504790557626</v>
      </c>
      <c r="Q854" s="9">
        <f t="shared" si="690"/>
        <v>6.4707669396872802</v>
      </c>
      <c r="R854" s="9">
        <f t="shared" si="690"/>
        <v>6.688933778186879</v>
      </c>
      <c r="S854" s="9">
        <f t="shared" si="690"/>
        <v>6.9150730057803855</v>
      </c>
      <c r="T854" s="9">
        <f t="shared" si="690"/>
        <v>4.9219129315068244</v>
      </c>
      <c r="U854" s="110"/>
      <c r="V854" s="110"/>
      <c r="W854" s="110"/>
      <c r="X854" s="110"/>
      <c r="Y854" s="110"/>
      <c r="Z854" s="110"/>
      <c r="AA854" s="110"/>
      <c r="AB854" s="110"/>
      <c r="AC854" s="110"/>
      <c r="AD854" s="17"/>
    </row>
    <row r="855" spans="1:30" x14ac:dyDescent="0.3">
      <c r="A855" s="23"/>
      <c r="B855" s="24" t="s">
        <v>27</v>
      </c>
      <c r="C855" s="25">
        <f>AVERAGE(C853:G853)</f>
        <v>110.37429157869545</v>
      </c>
      <c r="D855" s="24"/>
      <c r="E855" s="1"/>
      <c r="F855" s="24"/>
      <c r="G855" s="24"/>
      <c r="H855" s="108" t="s">
        <v>27</v>
      </c>
      <c r="I855">
        <f>AVERAGE(H853:K853)</f>
        <v>107.44061783126422</v>
      </c>
      <c r="J855" s="1"/>
      <c r="K855" s="24"/>
      <c r="L855" s="108" t="s">
        <v>27</v>
      </c>
      <c r="M855" s="24">
        <f>AVERAGE(L853:P853)</f>
        <v>102.89767141439725</v>
      </c>
      <c r="N855" s="24"/>
      <c r="O855" s="24"/>
      <c r="Q855" s="108" t="s">
        <v>27</v>
      </c>
      <c r="R855" s="24">
        <f>AVERAGE(Q853:T853)</f>
        <v>107.54406712625214</v>
      </c>
      <c r="S855" s="1"/>
      <c r="T855" s="24"/>
      <c r="U855" s="111"/>
      <c r="V855" s="111"/>
      <c r="W855" s="112"/>
      <c r="X855" s="113"/>
      <c r="Y855" s="111"/>
      <c r="Z855" s="113"/>
      <c r="AA855" s="111"/>
      <c r="AB855" s="111"/>
      <c r="AC855" s="114"/>
      <c r="AD855" s="17"/>
    </row>
    <row r="856" spans="1:30" x14ac:dyDescent="0.3">
      <c r="A856" s="8"/>
      <c r="B856" s="2" t="s">
        <v>9</v>
      </c>
      <c r="C856" s="15">
        <v>1</v>
      </c>
      <c r="D856" s="15">
        <v>2</v>
      </c>
      <c r="E856" s="15">
        <v>3</v>
      </c>
      <c r="F856" s="15">
        <v>4</v>
      </c>
      <c r="G856" s="15">
        <v>5</v>
      </c>
      <c r="H856" s="15">
        <v>7</v>
      </c>
      <c r="I856" s="15">
        <v>8</v>
      </c>
      <c r="J856" s="15">
        <v>9</v>
      </c>
      <c r="K856" s="15">
        <v>10</v>
      </c>
      <c r="L856" s="15">
        <v>11</v>
      </c>
      <c r="M856" s="15">
        <v>12</v>
      </c>
      <c r="N856" s="15">
        <v>13</v>
      </c>
      <c r="O856" s="15">
        <v>14</v>
      </c>
      <c r="P856" s="15">
        <v>15</v>
      </c>
      <c r="Q856" s="15">
        <v>16</v>
      </c>
      <c r="R856" s="15">
        <v>17</v>
      </c>
      <c r="S856" s="15">
        <v>18</v>
      </c>
      <c r="T856" s="15">
        <v>19</v>
      </c>
      <c r="U856" s="17"/>
      <c r="V856" s="115"/>
      <c r="W856" s="115"/>
      <c r="X856" s="17"/>
      <c r="Y856" s="115"/>
      <c r="Z856" s="115"/>
      <c r="AA856" s="17"/>
      <c r="AB856" s="115"/>
      <c r="AC856" s="115"/>
      <c r="AD856" s="17"/>
    </row>
    <row r="857" spans="1:30" x14ac:dyDescent="0.3">
      <c r="A857"/>
      <c r="C857" s="15" t="s">
        <v>10</v>
      </c>
      <c r="D857" s="15" t="s">
        <v>10</v>
      </c>
      <c r="E857" s="15" t="s">
        <v>10</v>
      </c>
      <c r="F857" s="15" t="s">
        <v>11</v>
      </c>
      <c r="G857" s="15" t="s">
        <v>11</v>
      </c>
      <c r="H857" s="15" t="s">
        <v>12</v>
      </c>
      <c r="I857" s="15" t="s">
        <v>12</v>
      </c>
      <c r="J857" s="15" t="s">
        <v>12</v>
      </c>
      <c r="K857" s="15" t="s">
        <v>12</v>
      </c>
      <c r="L857" s="15" t="s">
        <v>29</v>
      </c>
      <c r="M857" s="15" t="s">
        <v>29</v>
      </c>
      <c r="N857" s="15" t="s">
        <v>29</v>
      </c>
      <c r="O857" s="15" t="s">
        <v>13</v>
      </c>
      <c r="P857" s="15" t="s">
        <v>13</v>
      </c>
      <c r="Q857" s="15" t="s">
        <v>14</v>
      </c>
      <c r="R857" s="15" t="s">
        <v>14</v>
      </c>
      <c r="S857" s="15" t="s">
        <v>14</v>
      </c>
      <c r="T857" s="15" t="s">
        <v>14</v>
      </c>
      <c r="U857" s="17"/>
      <c r="V857" s="110"/>
      <c r="W857" s="110"/>
      <c r="X857" s="17"/>
      <c r="Y857" s="110"/>
      <c r="Z857" s="17"/>
      <c r="AA857" s="110"/>
      <c r="AB857" s="17"/>
      <c r="AC857" s="110"/>
      <c r="AD857" s="17"/>
    </row>
    <row r="858" spans="1:30" x14ac:dyDescent="0.3">
      <c r="A858" s="10">
        <v>41494</v>
      </c>
      <c r="C858" s="104" t="s">
        <v>15</v>
      </c>
      <c r="D858" s="104" t="s">
        <v>16</v>
      </c>
      <c r="E858" s="104" t="s">
        <v>17</v>
      </c>
      <c r="F858" s="104" t="s">
        <v>15</v>
      </c>
      <c r="G858" s="104" t="s">
        <v>16</v>
      </c>
      <c r="H858" s="104" t="s">
        <v>15</v>
      </c>
      <c r="I858" s="104" t="s">
        <v>16</v>
      </c>
      <c r="J858" s="104" t="s">
        <v>17</v>
      </c>
      <c r="K858" s="104" t="s">
        <v>18</v>
      </c>
      <c r="L858" s="104" t="s">
        <v>15</v>
      </c>
      <c r="M858" s="104" t="s">
        <v>16</v>
      </c>
      <c r="N858" s="104" t="s">
        <v>17</v>
      </c>
      <c r="O858" s="104" t="s">
        <v>15</v>
      </c>
      <c r="P858" s="104" t="s">
        <v>16</v>
      </c>
      <c r="Q858" s="104" t="s">
        <v>15</v>
      </c>
      <c r="R858" s="104" t="s">
        <v>16</v>
      </c>
      <c r="S858" s="104" t="s">
        <v>17</v>
      </c>
      <c r="T858" s="104" t="s">
        <v>18</v>
      </c>
      <c r="U858" s="116"/>
      <c r="V858" s="116"/>
      <c r="W858" s="116"/>
      <c r="X858" s="117"/>
      <c r="Y858" s="116"/>
      <c r="Z858" s="116"/>
      <c r="AA858" s="117"/>
      <c r="AB858" s="116"/>
      <c r="AC858" s="116"/>
      <c r="AD858" s="17"/>
    </row>
    <row r="859" spans="1:30" x14ac:dyDescent="0.3">
      <c r="A859" s="13" t="s">
        <v>298</v>
      </c>
      <c r="B859" t="s">
        <v>21</v>
      </c>
      <c r="C859" s="14">
        <v>8.8000000000000007</v>
      </c>
      <c r="D859" s="14">
        <v>9.6999999999999993</v>
      </c>
      <c r="E859" s="14">
        <v>7.8</v>
      </c>
      <c r="F859" s="14">
        <v>9</v>
      </c>
      <c r="G859" s="14">
        <v>9.6</v>
      </c>
      <c r="H859" s="14">
        <v>8.1999999999999993</v>
      </c>
      <c r="I859" s="14">
        <v>8.6</v>
      </c>
      <c r="J859" s="14">
        <v>10.199999999999999</v>
      </c>
      <c r="K859" s="14">
        <v>10</v>
      </c>
      <c r="L859" s="14">
        <v>6.2</v>
      </c>
      <c r="M859" s="14">
        <v>9.3000000000000007</v>
      </c>
      <c r="N859" s="14">
        <v>9.8000000000000007</v>
      </c>
      <c r="O859" s="14">
        <v>6.4</v>
      </c>
      <c r="P859" s="14">
        <v>6.2</v>
      </c>
      <c r="Q859" s="14">
        <v>6.8</v>
      </c>
      <c r="R859" s="14">
        <v>6.6</v>
      </c>
      <c r="S859" s="14">
        <v>8</v>
      </c>
      <c r="T859" s="14">
        <v>6.4</v>
      </c>
      <c r="U859" s="14"/>
      <c r="V859" s="14"/>
      <c r="W859" s="14"/>
      <c r="X859" s="14"/>
      <c r="Y859" s="14"/>
      <c r="Z859" s="14"/>
      <c r="AA859" s="14"/>
      <c r="AB859" s="14"/>
      <c r="AC859" s="14"/>
      <c r="AD859" s="17"/>
    </row>
    <row r="860" spans="1:30" x14ac:dyDescent="0.3">
      <c r="A860" s="28"/>
      <c r="B860" t="s">
        <v>23</v>
      </c>
      <c r="C860" s="14">
        <v>5.3</v>
      </c>
      <c r="D860" s="14">
        <v>4.3</v>
      </c>
      <c r="E860" s="14">
        <v>4.8</v>
      </c>
      <c r="F860" s="14">
        <v>5.2</v>
      </c>
      <c r="G860" s="14">
        <v>4.5999999999999996</v>
      </c>
      <c r="H860" s="14">
        <v>4.5999999999999996</v>
      </c>
      <c r="I860" s="14">
        <v>4.5999999999999996</v>
      </c>
      <c r="J860" s="14">
        <v>4.8</v>
      </c>
      <c r="K860" s="14">
        <v>4.3</v>
      </c>
      <c r="L860" s="14">
        <v>4.5999999999999996</v>
      </c>
      <c r="M860" s="14">
        <v>4.8</v>
      </c>
      <c r="N860" s="14">
        <v>4.4000000000000004</v>
      </c>
      <c r="O860" s="14">
        <v>5.3</v>
      </c>
      <c r="P860" s="14">
        <v>4.7</v>
      </c>
      <c r="Q860" s="14">
        <v>4.9000000000000004</v>
      </c>
      <c r="R860" s="14">
        <v>5.9</v>
      </c>
      <c r="S860" s="14">
        <v>5.2</v>
      </c>
      <c r="T860" s="14">
        <v>4.5999999999999996</v>
      </c>
      <c r="U860" s="14"/>
      <c r="V860" s="14"/>
      <c r="W860" s="14"/>
      <c r="X860" s="14"/>
      <c r="Y860" s="14"/>
      <c r="Z860" s="14"/>
      <c r="AA860" s="14"/>
      <c r="AB860" s="14"/>
      <c r="AC860" s="14"/>
      <c r="AD860" s="17"/>
    </row>
    <row r="861" spans="1:30" x14ac:dyDescent="0.3">
      <c r="A861" s="13"/>
      <c r="B861" t="s">
        <v>24</v>
      </c>
      <c r="C861" s="14">
        <v>4</v>
      </c>
      <c r="D861" s="14">
        <v>3.3</v>
      </c>
      <c r="E861" s="14">
        <v>4</v>
      </c>
      <c r="F861" s="14">
        <v>4</v>
      </c>
      <c r="G861" s="14">
        <v>3.8</v>
      </c>
      <c r="H861" s="14">
        <v>3.5</v>
      </c>
      <c r="I861" s="14">
        <v>3.4</v>
      </c>
      <c r="J861" s="14">
        <v>3.8</v>
      </c>
      <c r="K861" s="14">
        <v>3.4</v>
      </c>
      <c r="L861" s="14">
        <v>3</v>
      </c>
      <c r="M861" s="14">
        <v>4.0999999999999996</v>
      </c>
      <c r="N861" s="14">
        <v>3.3</v>
      </c>
      <c r="O861" s="14">
        <v>3.9</v>
      </c>
      <c r="P861" s="14">
        <v>4</v>
      </c>
      <c r="Q861" s="14">
        <v>3.3</v>
      </c>
      <c r="R861" s="14">
        <v>3.6</v>
      </c>
      <c r="S861" s="14">
        <v>3.3</v>
      </c>
      <c r="T861" s="14">
        <v>3.8</v>
      </c>
      <c r="U861" s="14"/>
      <c r="V861" s="14"/>
      <c r="W861" s="14"/>
      <c r="X861" s="14"/>
      <c r="Y861" s="14"/>
      <c r="Z861" s="14"/>
      <c r="AA861" s="14"/>
      <c r="AB861" s="14"/>
      <c r="AC861" s="14"/>
      <c r="AD861" s="17"/>
    </row>
    <row r="862" spans="1:30" x14ac:dyDescent="0.3">
      <c r="A862" s="13"/>
      <c r="B862" s="17" t="s">
        <v>25</v>
      </c>
      <c r="C862" s="18">
        <f t="shared" ref="C862:T862" si="691">3*4.178*C859*C860*C861/(C859+C860+C861)</f>
        <v>129.19022320441985</v>
      </c>
      <c r="D862" s="18">
        <f t="shared" si="691"/>
        <v>99.723546936416142</v>
      </c>
      <c r="E862" s="18">
        <f t="shared" si="691"/>
        <v>113.07782168674697</v>
      </c>
      <c r="F862" s="18">
        <f t="shared" si="691"/>
        <v>128.92114285714285</v>
      </c>
      <c r="G862" s="18">
        <f t="shared" si="691"/>
        <v>116.85030399999998</v>
      </c>
      <c r="H862" s="21">
        <f t="shared" si="691"/>
        <v>101.51771042944785</v>
      </c>
      <c r="I862" s="21">
        <f t="shared" si="691"/>
        <v>101.5586226506024</v>
      </c>
      <c r="J862" s="21">
        <f t="shared" si="691"/>
        <v>124.03859744680848</v>
      </c>
      <c r="K862" s="21">
        <f t="shared" si="691"/>
        <v>103.52942372881354</v>
      </c>
      <c r="L862" s="22">
        <f t="shared" si="691"/>
        <v>77.710799999999978</v>
      </c>
      <c r="M862" s="22">
        <f t="shared" si="691"/>
        <v>126.04520967032964</v>
      </c>
      <c r="N862" s="22">
        <f t="shared" si="691"/>
        <v>101.91646080000001</v>
      </c>
      <c r="O862" s="22">
        <f t="shared" si="691"/>
        <v>106.28832</v>
      </c>
      <c r="P862" s="22">
        <f t="shared" si="691"/>
        <v>98.051210738255023</v>
      </c>
      <c r="Q862" s="105">
        <f t="shared" si="691"/>
        <v>91.879233599999978</v>
      </c>
      <c r="R862" s="105">
        <f t="shared" si="691"/>
        <v>109.13455006211178</v>
      </c>
      <c r="S862" s="105">
        <f t="shared" si="691"/>
        <v>104.28287999999999</v>
      </c>
      <c r="T862" s="105">
        <f t="shared" si="691"/>
        <v>94.743489729729703</v>
      </c>
      <c r="U862" s="14"/>
      <c r="V862" s="14"/>
      <c r="W862" s="14"/>
      <c r="X862" s="14"/>
      <c r="Y862" s="14"/>
      <c r="Z862" s="14"/>
      <c r="AA862" s="14"/>
      <c r="AB862" s="14"/>
      <c r="AC862" s="14"/>
      <c r="AD862" s="17"/>
    </row>
    <row r="863" spans="1:30" x14ac:dyDescent="0.3">
      <c r="A863" s="13"/>
      <c r="B863" t="s">
        <v>26</v>
      </c>
      <c r="C863" s="9">
        <f>C862-C853</f>
        <v>1.5828366875659157</v>
      </c>
      <c r="D863" s="9">
        <f t="shared" ref="D863:T863" si="692">D862-D853</f>
        <v>11.18033239096161</v>
      </c>
      <c r="E863" s="9">
        <f t="shared" si="692"/>
        <v>4.4259474010327153</v>
      </c>
      <c r="F863" s="9">
        <f t="shared" si="692"/>
        <v>9.5306148571428793</v>
      </c>
      <c r="G863" s="9">
        <f t="shared" si="692"/>
        <v>9.1718494545454661</v>
      </c>
      <c r="H863" s="9">
        <f t="shared" si="692"/>
        <v>-6.274689570552141</v>
      </c>
      <c r="I863" s="9">
        <f t="shared" si="692"/>
        <v>-6.9740206435152317</v>
      </c>
      <c r="J863" s="9">
        <f t="shared" si="692"/>
        <v>11.85583501586926</v>
      </c>
      <c r="K863" s="9">
        <f t="shared" si="692"/>
        <v>2.2747581288135308</v>
      </c>
      <c r="L863" s="9">
        <f t="shared" si="692"/>
        <v>-3.9965554285714404</v>
      </c>
      <c r="M863" s="9">
        <f t="shared" si="692"/>
        <v>0.2841780681196866</v>
      </c>
      <c r="N863" s="9">
        <f t="shared" si="692"/>
        <v>0.15058289302325534</v>
      </c>
      <c r="O863" s="9">
        <f t="shared" si="692"/>
        <v>-0.60163199999999506</v>
      </c>
      <c r="P863" s="9">
        <f t="shared" si="692"/>
        <v>-0.31292939597314273</v>
      </c>
      <c r="Q863" s="9">
        <f t="shared" si="692"/>
        <v>-10.931298045569648</v>
      </c>
      <c r="R863" s="9">
        <f t="shared" si="692"/>
        <v>-4.5427157915467689</v>
      </c>
      <c r="S863" s="9">
        <f t="shared" si="692"/>
        <v>-12.618043005780365</v>
      </c>
      <c r="T863" s="9">
        <f t="shared" si="692"/>
        <v>-2.0440582702702841</v>
      </c>
      <c r="U863" s="110"/>
      <c r="V863" s="110"/>
      <c r="W863" s="110"/>
      <c r="X863" s="110"/>
      <c r="Y863" s="110"/>
      <c r="Z863" s="110"/>
      <c r="AA863" s="110"/>
      <c r="AB863" s="110"/>
      <c r="AC863" s="110"/>
      <c r="AD863" s="17"/>
    </row>
    <row r="864" spans="1:30" x14ac:dyDescent="0.3">
      <c r="A864" s="23"/>
      <c r="B864" s="24" t="s">
        <v>27</v>
      </c>
      <c r="C864" s="25">
        <f>AVERAGE(C862:G862)</f>
        <v>117.55260773694515</v>
      </c>
      <c r="D864" s="24"/>
      <c r="E864" s="1"/>
      <c r="F864" s="24"/>
      <c r="G864" s="24"/>
      <c r="H864" s="108" t="s">
        <v>27</v>
      </c>
      <c r="I864">
        <f>AVERAGE(H862:K862)</f>
        <v>107.66108856391806</v>
      </c>
      <c r="J864" s="1"/>
      <c r="K864" s="24"/>
      <c r="L864" s="108" t="s">
        <v>27</v>
      </c>
      <c r="M864" s="24">
        <f>AVERAGE(L862:P862)</f>
        <v>102.00240024171691</v>
      </c>
      <c r="N864" s="24"/>
      <c r="O864" s="24"/>
      <c r="Q864" s="108" t="s">
        <v>27</v>
      </c>
      <c r="R864" s="24">
        <f>AVERAGE(Q862:T862)</f>
        <v>100.01003834796037</v>
      </c>
      <c r="S864" s="1"/>
      <c r="T864" s="24"/>
      <c r="U864" s="111"/>
      <c r="V864" s="111"/>
      <c r="W864" s="112"/>
      <c r="X864" s="113"/>
      <c r="Y864" s="111"/>
      <c r="Z864" s="113"/>
      <c r="AA864" s="111"/>
      <c r="AB864" s="111"/>
      <c r="AC864" s="114"/>
      <c r="AD864" s="17"/>
    </row>
    <row r="865" spans="1:30" x14ac:dyDescent="0.3">
      <c r="A865" s="8"/>
      <c r="B865" s="2" t="s">
        <v>9</v>
      </c>
      <c r="C865" s="15">
        <v>1</v>
      </c>
      <c r="D865" s="15">
        <v>2</v>
      </c>
      <c r="E865" s="15">
        <v>3</v>
      </c>
      <c r="F865" s="15">
        <v>4</v>
      </c>
      <c r="G865" s="15">
        <v>5</v>
      </c>
      <c r="H865" s="15">
        <v>7</v>
      </c>
      <c r="I865" s="15">
        <v>8</v>
      </c>
      <c r="J865" s="15">
        <v>9</v>
      </c>
      <c r="K865" s="15">
        <v>10</v>
      </c>
      <c r="L865" s="15">
        <v>11</v>
      </c>
      <c r="M865" s="15">
        <v>12</v>
      </c>
      <c r="N865" s="15">
        <v>13</v>
      </c>
      <c r="O865" s="15">
        <v>14</v>
      </c>
      <c r="P865" s="15">
        <v>15</v>
      </c>
      <c r="Q865" s="15">
        <v>16</v>
      </c>
      <c r="R865" s="15">
        <v>17</v>
      </c>
      <c r="S865" s="15">
        <v>18</v>
      </c>
      <c r="T865" s="15">
        <v>19</v>
      </c>
      <c r="U865" s="17"/>
      <c r="V865" s="115"/>
      <c r="W865" s="115"/>
      <c r="X865" s="17"/>
      <c r="Y865" s="115"/>
      <c r="Z865" s="115"/>
      <c r="AA865" s="17"/>
      <c r="AB865" s="115"/>
      <c r="AC865" s="115"/>
      <c r="AD865" s="17"/>
    </row>
    <row r="866" spans="1:30" x14ac:dyDescent="0.3">
      <c r="A866"/>
      <c r="C866" s="15" t="s">
        <v>10</v>
      </c>
      <c r="D866" s="15" t="s">
        <v>10</v>
      </c>
      <c r="E866" s="15" t="s">
        <v>10</v>
      </c>
      <c r="F866" s="15" t="s">
        <v>11</v>
      </c>
      <c r="G866" s="15" t="s">
        <v>11</v>
      </c>
      <c r="H866" s="15" t="s">
        <v>12</v>
      </c>
      <c r="I866" s="15" t="s">
        <v>12</v>
      </c>
      <c r="J866" s="15" t="s">
        <v>12</v>
      </c>
      <c r="K866" s="15" t="s">
        <v>12</v>
      </c>
      <c r="L866" s="15" t="s">
        <v>29</v>
      </c>
      <c r="M866" s="15" t="s">
        <v>29</v>
      </c>
      <c r="N866" s="15" t="s">
        <v>29</v>
      </c>
      <c r="O866" s="15" t="s">
        <v>13</v>
      </c>
      <c r="P866" s="15" t="s">
        <v>13</v>
      </c>
      <c r="Q866" s="15" t="s">
        <v>14</v>
      </c>
      <c r="R866" s="15" t="s">
        <v>14</v>
      </c>
      <c r="S866" s="15" t="s">
        <v>14</v>
      </c>
      <c r="T866" s="15" t="s">
        <v>14</v>
      </c>
      <c r="U866" s="17"/>
      <c r="V866" s="110"/>
      <c r="W866" s="110"/>
      <c r="X866" s="17"/>
      <c r="Y866" s="110"/>
      <c r="Z866" s="17"/>
      <c r="AA866" s="110"/>
      <c r="AB866" s="17"/>
      <c r="AC866" s="110"/>
      <c r="AD866" s="17"/>
    </row>
    <row r="867" spans="1:30" x14ac:dyDescent="0.3">
      <c r="A867" s="10">
        <v>41495</v>
      </c>
      <c r="C867" s="104" t="s">
        <v>15</v>
      </c>
      <c r="D867" s="104" t="s">
        <v>16</v>
      </c>
      <c r="E867" s="104" t="s">
        <v>17</v>
      </c>
      <c r="F867" s="104" t="s">
        <v>15</v>
      </c>
      <c r="G867" s="104" t="s">
        <v>16</v>
      </c>
      <c r="H867" s="104" t="s">
        <v>15</v>
      </c>
      <c r="I867" s="104" t="s">
        <v>16</v>
      </c>
      <c r="J867" s="104" t="s">
        <v>17</v>
      </c>
      <c r="K867" s="104" t="s">
        <v>18</v>
      </c>
      <c r="L867" s="104" t="s">
        <v>15</v>
      </c>
      <c r="M867" s="104" t="s">
        <v>16</v>
      </c>
      <c r="N867" s="104" t="s">
        <v>17</v>
      </c>
      <c r="O867" s="104" t="s">
        <v>15</v>
      </c>
      <c r="P867" s="104" t="s">
        <v>16</v>
      </c>
      <c r="Q867" s="104" t="s">
        <v>15</v>
      </c>
      <c r="R867" s="104" t="s">
        <v>16</v>
      </c>
      <c r="S867" s="104" t="s">
        <v>17</v>
      </c>
      <c r="T867" s="104" t="s">
        <v>18</v>
      </c>
      <c r="U867" s="116"/>
      <c r="V867" s="116"/>
      <c r="W867" s="116"/>
      <c r="X867" s="117"/>
      <c r="Y867" s="116"/>
      <c r="Z867" s="116"/>
      <c r="AA867" s="117"/>
      <c r="AB867" s="116"/>
      <c r="AC867" s="116"/>
      <c r="AD867" s="17"/>
    </row>
    <row r="868" spans="1:30" x14ac:dyDescent="0.3">
      <c r="A868" s="13" t="s">
        <v>299</v>
      </c>
      <c r="B868" t="s">
        <v>21</v>
      </c>
      <c r="C868" s="14">
        <v>9</v>
      </c>
      <c r="D868" s="14">
        <v>10</v>
      </c>
      <c r="E868" s="14">
        <v>8</v>
      </c>
      <c r="F868" s="14">
        <v>8.6</v>
      </c>
      <c r="G868" s="14">
        <v>9.8000000000000007</v>
      </c>
      <c r="H868" s="14">
        <v>8.4</v>
      </c>
      <c r="I868" s="14">
        <v>8.6</v>
      </c>
      <c r="J868" s="14">
        <v>10.4</v>
      </c>
      <c r="K868" s="14">
        <v>10.199999999999999</v>
      </c>
      <c r="L868" s="14">
        <v>6</v>
      </c>
      <c r="M868" s="14">
        <v>9.4</v>
      </c>
      <c r="N868" s="14">
        <v>10</v>
      </c>
      <c r="O868" s="14">
        <v>6.6</v>
      </c>
      <c r="P868" s="14">
        <v>6.2</v>
      </c>
      <c r="Q868" s="14">
        <v>6.3</v>
      </c>
      <c r="R868" s="14">
        <v>6.5</v>
      </c>
      <c r="S868" s="14">
        <v>7.7</v>
      </c>
      <c r="T868" s="14">
        <v>6.2</v>
      </c>
      <c r="U868" s="14"/>
      <c r="V868" s="14"/>
      <c r="W868" s="14"/>
      <c r="X868" s="14"/>
      <c r="Y868" s="14"/>
      <c r="Z868" s="14"/>
      <c r="AA868" s="14"/>
      <c r="AB868" s="14"/>
      <c r="AC868" s="14"/>
      <c r="AD868" s="17"/>
    </row>
    <row r="869" spans="1:30" x14ac:dyDescent="0.3">
      <c r="A869" s="28"/>
      <c r="B869" t="s">
        <v>23</v>
      </c>
      <c r="C869" s="14">
        <v>5.4</v>
      </c>
      <c r="D869" s="14">
        <v>4.5999999999999996</v>
      </c>
      <c r="E869" s="14">
        <v>4.8</v>
      </c>
      <c r="F869" s="14">
        <v>5.7</v>
      </c>
      <c r="G869" s="14">
        <v>4.8</v>
      </c>
      <c r="H869" s="14">
        <v>5.2</v>
      </c>
      <c r="I869" s="14">
        <v>4.5999999999999996</v>
      </c>
      <c r="J869" s="14">
        <v>5.2</v>
      </c>
      <c r="K869" s="14">
        <v>4.5</v>
      </c>
      <c r="L869" s="14">
        <v>4.4000000000000004</v>
      </c>
      <c r="M869" s="14">
        <v>4.8</v>
      </c>
      <c r="N869" s="14">
        <v>4.5999999999999996</v>
      </c>
      <c r="O869" s="14">
        <v>5.3</v>
      </c>
      <c r="P869" s="14">
        <v>4.8</v>
      </c>
      <c r="Q869" s="14">
        <v>4.8</v>
      </c>
      <c r="R869" s="14">
        <v>5.8</v>
      </c>
      <c r="S869" s="14">
        <v>5</v>
      </c>
      <c r="T869" s="14">
        <v>4.5999999999999996</v>
      </c>
      <c r="U869" s="14"/>
      <c r="V869" s="14"/>
      <c r="W869" s="14"/>
      <c r="X869" s="14"/>
      <c r="Y869" s="14"/>
      <c r="Z869" s="14"/>
      <c r="AA869" s="14"/>
      <c r="AB869" s="14"/>
      <c r="AC869" s="14"/>
      <c r="AD869" s="17"/>
    </row>
    <row r="870" spans="1:30" x14ac:dyDescent="0.3">
      <c r="A870" s="13"/>
      <c r="B870" t="s">
        <v>24</v>
      </c>
      <c r="C870" s="14">
        <v>4</v>
      </c>
      <c r="D870" s="14">
        <v>3.5</v>
      </c>
      <c r="E870" s="14">
        <v>3.9</v>
      </c>
      <c r="F870" s="14">
        <v>4.3</v>
      </c>
      <c r="G870" s="14">
        <v>4</v>
      </c>
      <c r="H870" s="14">
        <v>3.7</v>
      </c>
      <c r="I870" s="14">
        <v>3.2</v>
      </c>
      <c r="J870" s="14">
        <v>4</v>
      </c>
      <c r="K870" s="14">
        <v>3.4</v>
      </c>
      <c r="L870" s="14">
        <v>2.8</v>
      </c>
      <c r="M870" s="14">
        <v>4</v>
      </c>
      <c r="N870" s="14">
        <v>3</v>
      </c>
      <c r="O870" s="14">
        <v>3.7</v>
      </c>
      <c r="P870" s="14">
        <v>3.8</v>
      </c>
      <c r="Q870" s="14">
        <v>3</v>
      </c>
      <c r="R870" s="14">
        <v>3.5</v>
      </c>
      <c r="S870" s="14">
        <v>3</v>
      </c>
      <c r="T870" s="14">
        <v>3.6</v>
      </c>
      <c r="U870" s="14"/>
      <c r="V870" s="14"/>
      <c r="W870" s="14"/>
      <c r="X870" s="14"/>
      <c r="Y870" s="14"/>
      <c r="Z870" s="14"/>
      <c r="AA870" s="14"/>
      <c r="AB870" s="14"/>
      <c r="AC870" s="14"/>
      <c r="AD870" s="17"/>
    </row>
    <row r="871" spans="1:30" x14ac:dyDescent="0.3">
      <c r="A871" s="13"/>
      <c r="B871" s="17" t="s">
        <v>25</v>
      </c>
      <c r="C871" s="18">
        <f t="shared" ref="C871:T871" si="693">3*4.178*C868*C869*C870/(C868+C869+C870)</f>
        <v>132.4244347826087</v>
      </c>
      <c r="D871" s="18">
        <f t="shared" si="693"/>
        <v>111.49027624309389</v>
      </c>
      <c r="E871" s="18">
        <f t="shared" si="693"/>
        <v>112.40070898203591</v>
      </c>
      <c r="F871" s="18">
        <f t="shared" si="693"/>
        <v>142.04256580645156</v>
      </c>
      <c r="G871" s="18">
        <f t="shared" si="693"/>
        <v>126.79556129032258</v>
      </c>
      <c r="H871" s="21">
        <f t="shared" si="693"/>
        <v>117.0921932947977</v>
      </c>
      <c r="I871" s="21">
        <f t="shared" si="693"/>
        <v>96.750251707317076</v>
      </c>
      <c r="J871" s="21">
        <f t="shared" si="693"/>
        <v>138.33443265306124</v>
      </c>
      <c r="K871" s="21">
        <f t="shared" si="693"/>
        <v>108.06939447513813</v>
      </c>
      <c r="L871" s="22">
        <f t="shared" si="693"/>
        <v>70.190400000000011</v>
      </c>
      <c r="M871" s="22">
        <f t="shared" si="693"/>
        <v>124.29320439560438</v>
      </c>
      <c r="N871" s="22">
        <f t="shared" si="693"/>
        <v>98.277954545454506</v>
      </c>
      <c r="O871" s="22">
        <f t="shared" si="693"/>
        <v>103.98881307692308</v>
      </c>
      <c r="P871" s="22">
        <f t="shared" si="693"/>
        <v>95.773310270270244</v>
      </c>
      <c r="Q871" s="105">
        <f t="shared" si="693"/>
        <v>80.644289361702135</v>
      </c>
      <c r="R871" s="105">
        <f t="shared" si="693"/>
        <v>104.67476582278479</v>
      </c>
      <c r="S871" s="105">
        <f t="shared" si="693"/>
        <v>92.208726114649679</v>
      </c>
      <c r="T871" s="105">
        <f t="shared" si="693"/>
        <v>89.367419999999981</v>
      </c>
      <c r="U871" s="14"/>
      <c r="V871" s="14"/>
      <c r="W871" s="14"/>
      <c r="X871" s="14"/>
      <c r="Y871" s="14"/>
      <c r="Z871" s="14"/>
      <c r="AA871" s="14"/>
      <c r="AB871" s="14"/>
      <c r="AC871" s="14"/>
      <c r="AD871" s="17"/>
    </row>
    <row r="872" spans="1:30" x14ac:dyDescent="0.3">
      <c r="A872" s="13"/>
      <c r="B872" t="s">
        <v>26</v>
      </c>
      <c r="C872" s="9">
        <f>C871-C862</f>
        <v>3.2342115781888481</v>
      </c>
      <c r="D872" s="9">
        <f t="shared" ref="D872:T872" si="694">D871-D862</f>
        <v>11.766729306677746</v>
      </c>
      <c r="E872" s="9">
        <f t="shared" si="694"/>
        <v>-0.67711270471106388</v>
      </c>
      <c r="F872" s="9">
        <f t="shared" si="694"/>
        <v>13.121422949308709</v>
      </c>
      <c r="G872" s="9">
        <f t="shared" si="694"/>
        <v>9.9452572903226013</v>
      </c>
      <c r="H872" s="9">
        <f t="shared" si="694"/>
        <v>15.57448286534985</v>
      </c>
      <c r="I872" s="9">
        <f t="shared" si="694"/>
        <v>-4.8083709432853254</v>
      </c>
      <c r="J872" s="9">
        <f t="shared" si="694"/>
        <v>14.295835206252761</v>
      </c>
      <c r="K872" s="9">
        <f t="shared" si="694"/>
        <v>4.5399707463245846</v>
      </c>
      <c r="L872" s="9">
        <f t="shared" si="694"/>
        <v>-7.5203999999999667</v>
      </c>
      <c r="M872" s="9">
        <f t="shared" si="694"/>
        <v>-1.7520052747252635</v>
      </c>
      <c r="N872" s="9">
        <f t="shared" si="694"/>
        <v>-3.6385062545455042</v>
      </c>
      <c r="O872" s="9">
        <f t="shared" si="694"/>
        <v>-2.299506923076919</v>
      </c>
      <c r="P872" s="9">
        <f t="shared" si="694"/>
        <v>-2.2779004679847787</v>
      </c>
      <c r="Q872" s="9">
        <f t="shared" si="694"/>
        <v>-11.234944238297842</v>
      </c>
      <c r="R872" s="9">
        <f t="shared" si="694"/>
        <v>-4.4597842393269929</v>
      </c>
      <c r="S872" s="9">
        <f t="shared" si="694"/>
        <v>-12.074153885350313</v>
      </c>
      <c r="T872" s="9">
        <f t="shared" si="694"/>
        <v>-5.3760697297297213</v>
      </c>
      <c r="U872" s="110"/>
      <c r="V872" s="110"/>
      <c r="W872" s="110"/>
      <c r="X872" s="110"/>
      <c r="Y872" s="110"/>
      <c r="Z872" s="110"/>
      <c r="AA872" s="110"/>
      <c r="AB872" s="110"/>
      <c r="AC872" s="110"/>
      <c r="AD872" s="17"/>
    </row>
    <row r="873" spans="1:30" x14ac:dyDescent="0.3">
      <c r="A873" s="23"/>
      <c r="B873" s="24" t="s">
        <v>27</v>
      </c>
      <c r="C873" s="25">
        <f>AVERAGE(C871:G871)</f>
        <v>125.03070942090253</v>
      </c>
      <c r="D873" s="24"/>
      <c r="E873" s="1"/>
      <c r="F873" s="24"/>
      <c r="G873" s="24"/>
      <c r="H873" s="108" t="s">
        <v>27</v>
      </c>
      <c r="I873">
        <f>AVERAGE(H871:K871)</f>
        <v>115.06156803257852</v>
      </c>
      <c r="J873" s="1"/>
      <c r="K873" s="24"/>
      <c r="L873" s="108" t="s">
        <v>27</v>
      </c>
      <c r="M873" s="24">
        <f>AVERAGE(L871:P871)</f>
        <v>98.504736457650452</v>
      </c>
      <c r="N873" s="24"/>
      <c r="O873" s="24"/>
      <c r="Q873" s="108" t="s">
        <v>27</v>
      </c>
      <c r="R873" s="24">
        <f>AVERAGE(Q871:T871)</f>
        <v>91.72380032478415</v>
      </c>
      <c r="S873" s="1"/>
      <c r="T873" s="24"/>
      <c r="U873" s="111"/>
      <c r="V873" s="111"/>
      <c r="W873" s="112"/>
      <c r="X873" s="113"/>
      <c r="Y873" s="111"/>
      <c r="Z873" s="113"/>
      <c r="AA873" s="111"/>
      <c r="AB873" s="111"/>
      <c r="AC873" s="114"/>
      <c r="AD873" s="17"/>
    </row>
    <row r="874" spans="1:30" x14ac:dyDescent="0.3">
      <c r="A874" s="8"/>
      <c r="B874" s="2" t="s">
        <v>9</v>
      </c>
      <c r="C874" s="15">
        <v>1</v>
      </c>
      <c r="D874" s="15">
        <v>2</v>
      </c>
      <c r="E874" s="15">
        <v>3</v>
      </c>
      <c r="F874" s="15">
        <v>4</v>
      </c>
      <c r="G874" s="15">
        <v>5</v>
      </c>
      <c r="H874" s="15">
        <v>7</v>
      </c>
      <c r="I874" s="15">
        <v>8</v>
      </c>
      <c r="J874" s="15">
        <v>9</v>
      </c>
      <c r="K874" s="15">
        <v>10</v>
      </c>
      <c r="L874" s="15">
        <v>11</v>
      </c>
      <c r="M874" s="15">
        <v>12</v>
      </c>
      <c r="N874" s="15">
        <v>13</v>
      </c>
      <c r="O874" s="15">
        <v>14</v>
      </c>
      <c r="P874" s="15">
        <v>15</v>
      </c>
      <c r="Q874" s="15">
        <v>16</v>
      </c>
      <c r="R874" s="15">
        <v>17</v>
      </c>
      <c r="S874" s="15">
        <v>18</v>
      </c>
      <c r="T874" s="15">
        <v>19</v>
      </c>
      <c r="U874" s="17"/>
      <c r="V874" s="115"/>
      <c r="W874" s="115"/>
      <c r="X874" s="17"/>
      <c r="Y874" s="115"/>
      <c r="Z874" s="115"/>
      <c r="AA874" s="17"/>
      <c r="AB874" s="115"/>
      <c r="AC874" s="115"/>
      <c r="AD874" s="17"/>
    </row>
    <row r="875" spans="1:30" x14ac:dyDescent="0.3">
      <c r="A875"/>
      <c r="C875" s="15" t="s">
        <v>10</v>
      </c>
      <c r="D875" s="15" t="s">
        <v>10</v>
      </c>
      <c r="E875" s="15" t="s">
        <v>10</v>
      </c>
      <c r="F875" s="15" t="s">
        <v>11</v>
      </c>
      <c r="G875" s="15" t="s">
        <v>11</v>
      </c>
      <c r="H875" s="15" t="s">
        <v>12</v>
      </c>
      <c r="I875" s="15" t="s">
        <v>12</v>
      </c>
      <c r="J875" s="15" t="s">
        <v>12</v>
      </c>
      <c r="K875" s="15" t="s">
        <v>12</v>
      </c>
      <c r="L875" s="15" t="s">
        <v>29</v>
      </c>
      <c r="M875" s="15" t="s">
        <v>29</v>
      </c>
      <c r="N875" s="15" t="s">
        <v>29</v>
      </c>
      <c r="O875" s="15" t="s">
        <v>13</v>
      </c>
      <c r="P875" s="15" t="s">
        <v>13</v>
      </c>
      <c r="Q875" s="15" t="s">
        <v>14</v>
      </c>
      <c r="R875" s="15" t="s">
        <v>14</v>
      </c>
      <c r="S875" s="15" t="s">
        <v>14</v>
      </c>
      <c r="T875" s="15" t="s">
        <v>14</v>
      </c>
      <c r="U875" s="17"/>
      <c r="V875" s="110"/>
      <c r="W875" s="110"/>
      <c r="X875" s="17"/>
      <c r="Y875" s="110"/>
      <c r="Z875" s="17"/>
      <c r="AA875" s="110"/>
      <c r="AB875" s="17"/>
      <c r="AC875" s="110"/>
      <c r="AD875" s="17"/>
    </row>
    <row r="876" spans="1:30" x14ac:dyDescent="0.3">
      <c r="A876" s="10">
        <v>41496</v>
      </c>
      <c r="C876" s="104" t="s">
        <v>15</v>
      </c>
      <c r="D876" s="104" t="s">
        <v>16</v>
      </c>
      <c r="E876" s="104" t="s">
        <v>17</v>
      </c>
      <c r="F876" s="104" t="s">
        <v>15</v>
      </c>
      <c r="G876" s="104" t="s">
        <v>16</v>
      </c>
      <c r="H876" s="104" t="s">
        <v>15</v>
      </c>
      <c r="I876" s="104" t="s">
        <v>16</v>
      </c>
      <c r="J876" s="104" t="s">
        <v>17</v>
      </c>
      <c r="K876" s="104" t="s">
        <v>18</v>
      </c>
      <c r="L876" s="104" t="s">
        <v>15</v>
      </c>
      <c r="M876" s="104" t="s">
        <v>16</v>
      </c>
      <c r="N876" s="104" t="s">
        <v>17</v>
      </c>
      <c r="O876" s="104" t="s">
        <v>15</v>
      </c>
      <c r="P876" s="104" t="s">
        <v>16</v>
      </c>
      <c r="Q876" s="104" t="s">
        <v>15</v>
      </c>
      <c r="R876" s="104" t="s">
        <v>16</v>
      </c>
      <c r="S876" s="104" t="s">
        <v>17</v>
      </c>
      <c r="T876" s="104" t="s">
        <v>18</v>
      </c>
      <c r="U876" s="116"/>
      <c r="V876" s="116"/>
      <c r="W876" s="116"/>
      <c r="X876" s="117"/>
      <c r="Y876" s="116"/>
      <c r="Z876" s="116"/>
      <c r="AA876" s="117"/>
      <c r="AB876" s="116"/>
      <c r="AC876" s="116"/>
      <c r="AD876" s="17"/>
    </row>
    <row r="877" spans="1:30" x14ac:dyDescent="0.3">
      <c r="A877" s="13" t="s">
        <v>300</v>
      </c>
      <c r="B877" t="s">
        <v>21</v>
      </c>
      <c r="C877" s="14">
        <v>9.4</v>
      </c>
      <c r="D877" s="14">
        <v>10.5</v>
      </c>
      <c r="E877" s="14">
        <v>8</v>
      </c>
      <c r="F877" s="14">
        <v>8.3000000000000007</v>
      </c>
      <c r="G877" s="14">
        <v>10</v>
      </c>
      <c r="H877" s="14">
        <v>8.4</v>
      </c>
      <c r="I877" s="14">
        <v>8.3000000000000007</v>
      </c>
      <c r="J877" s="14">
        <v>10.8</v>
      </c>
      <c r="K877" s="14">
        <v>10.5</v>
      </c>
      <c r="L877" s="14">
        <v>5.8</v>
      </c>
      <c r="M877" s="14">
        <v>9.4</v>
      </c>
      <c r="N877" s="14">
        <v>10</v>
      </c>
      <c r="O877" s="14">
        <v>6.6</v>
      </c>
      <c r="P877" s="14">
        <v>6</v>
      </c>
      <c r="Q877" s="14">
        <v>6</v>
      </c>
      <c r="R877" s="14">
        <v>6.4</v>
      </c>
      <c r="S877" s="14">
        <v>7.5</v>
      </c>
      <c r="T877" s="14">
        <v>6</v>
      </c>
      <c r="U877" s="14"/>
      <c r="V877" s="14"/>
      <c r="W877" s="14"/>
      <c r="X877" s="14"/>
      <c r="Y877" s="14"/>
      <c r="Z877" s="14"/>
      <c r="AA877" s="14"/>
      <c r="AB877" s="14"/>
      <c r="AC877" s="14"/>
      <c r="AD877" s="17"/>
    </row>
    <row r="878" spans="1:30" x14ac:dyDescent="0.3">
      <c r="A878" s="28"/>
      <c r="B878" t="s">
        <v>23</v>
      </c>
      <c r="C878" s="14">
        <v>5.4</v>
      </c>
      <c r="D878" s="14">
        <v>5</v>
      </c>
      <c r="E878" s="14">
        <v>4.8</v>
      </c>
      <c r="F878" s="14">
        <v>6</v>
      </c>
      <c r="G878" s="14">
        <v>5</v>
      </c>
      <c r="H878" s="14">
        <v>5.4</v>
      </c>
      <c r="I878" s="14">
        <v>4.5999999999999996</v>
      </c>
      <c r="J878" s="14">
        <v>5.3</v>
      </c>
      <c r="K878" s="14">
        <v>4.8</v>
      </c>
      <c r="L878" s="14">
        <v>4.2</v>
      </c>
      <c r="M878" s="14">
        <v>4.7</v>
      </c>
      <c r="N878" s="14">
        <v>4.8</v>
      </c>
      <c r="O878" s="14">
        <v>5.4</v>
      </c>
      <c r="P878" s="14">
        <v>4.5999999999999996</v>
      </c>
      <c r="Q878" s="14">
        <v>4.5999999999999996</v>
      </c>
      <c r="R878" s="14">
        <v>5.7</v>
      </c>
      <c r="S878" s="14">
        <v>5</v>
      </c>
      <c r="T878" s="14">
        <v>4.7</v>
      </c>
      <c r="U878" s="14"/>
      <c r="V878" s="14"/>
      <c r="W878" s="14"/>
      <c r="X878" s="14"/>
      <c r="Y878" s="14"/>
      <c r="Z878" s="14"/>
      <c r="AA878" s="14"/>
      <c r="AB878" s="14"/>
      <c r="AC878" s="14"/>
      <c r="AD878" s="17"/>
    </row>
    <row r="879" spans="1:30" x14ac:dyDescent="0.3">
      <c r="A879" s="13"/>
      <c r="B879" t="s">
        <v>24</v>
      </c>
      <c r="C879" s="14">
        <v>3.9</v>
      </c>
      <c r="D879" s="14">
        <v>3.5</v>
      </c>
      <c r="E879" s="14">
        <v>3.8</v>
      </c>
      <c r="F879" s="14">
        <v>4.4000000000000004</v>
      </c>
      <c r="G879" s="14">
        <v>4.0999999999999996</v>
      </c>
      <c r="H879" s="14">
        <v>3.6</v>
      </c>
      <c r="I879" s="14">
        <v>3.1</v>
      </c>
      <c r="J879" s="14">
        <v>4.0999999999999996</v>
      </c>
      <c r="K879" s="14">
        <v>3.3</v>
      </c>
      <c r="L879" s="14">
        <v>2.6</v>
      </c>
      <c r="M879" s="14">
        <v>4</v>
      </c>
      <c r="N879" s="14">
        <v>2.8</v>
      </c>
      <c r="O879" s="14">
        <v>3.6</v>
      </c>
      <c r="P879" s="14">
        <v>3.7</v>
      </c>
      <c r="Q879" s="14">
        <v>2.8</v>
      </c>
      <c r="R879" s="14">
        <v>3.4</v>
      </c>
      <c r="S879" s="14">
        <v>2.8</v>
      </c>
      <c r="T879" s="14">
        <v>3.4</v>
      </c>
      <c r="U879" s="14"/>
      <c r="V879" s="14"/>
      <c r="W879" s="14"/>
      <c r="X879" s="14"/>
      <c r="Y879" s="14"/>
      <c r="Z879" s="14"/>
      <c r="AA879" s="14"/>
      <c r="AB879" s="14"/>
      <c r="AC879" s="14"/>
      <c r="AD879" s="17"/>
    </row>
    <row r="880" spans="1:30" x14ac:dyDescent="0.3">
      <c r="A880" s="13"/>
      <c r="B880" s="17" t="s">
        <v>25</v>
      </c>
      <c r="C880" s="18">
        <f t="shared" ref="C880:T880" si="695">3*4.178*C877*C878*C879/(C877+C878+C879)</f>
        <v>132.68881155080214</v>
      </c>
      <c r="D880" s="18">
        <f t="shared" si="695"/>
        <v>121.21697368421053</v>
      </c>
      <c r="E880" s="18">
        <f t="shared" si="695"/>
        <v>110.17839036144575</v>
      </c>
      <c r="F880" s="18">
        <f t="shared" si="695"/>
        <v>146.86898823529413</v>
      </c>
      <c r="G880" s="18">
        <f t="shared" si="695"/>
        <v>134.52722513089</v>
      </c>
      <c r="H880" s="21">
        <f t="shared" si="695"/>
        <v>117.62942896551725</v>
      </c>
      <c r="I880" s="21">
        <f t="shared" si="695"/>
        <v>92.718698250000003</v>
      </c>
      <c r="J880" s="21">
        <f t="shared" si="695"/>
        <v>145.62026019801976</v>
      </c>
      <c r="K880" s="21">
        <f t="shared" si="695"/>
        <v>112.07821935483868</v>
      </c>
      <c r="L880" s="22">
        <f t="shared" si="695"/>
        <v>63.004240000000003</v>
      </c>
      <c r="M880" s="22">
        <f t="shared" si="695"/>
        <v>122.37615911602209</v>
      </c>
      <c r="N880" s="22">
        <f t="shared" si="695"/>
        <v>95.7141818181818</v>
      </c>
      <c r="O880" s="22">
        <f t="shared" si="695"/>
        <v>103.08732923076923</v>
      </c>
      <c r="P880" s="22">
        <f t="shared" si="695"/>
        <v>89.508537062937037</v>
      </c>
      <c r="Q880" s="105">
        <f t="shared" si="695"/>
        <v>72.285635820895507</v>
      </c>
      <c r="R880" s="105">
        <f t="shared" si="695"/>
        <v>100.2978766451613</v>
      </c>
      <c r="S880" s="105">
        <f t="shared" si="695"/>
        <v>86.017647058823528</v>
      </c>
      <c r="T880" s="105">
        <f t="shared" si="695"/>
        <v>85.231200000000001</v>
      </c>
      <c r="U880" s="14"/>
      <c r="V880" s="14"/>
      <c r="W880" s="14"/>
      <c r="X880" s="14"/>
      <c r="Y880" s="14"/>
      <c r="Z880" s="14"/>
      <c r="AA880" s="14"/>
      <c r="AB880" s="14"/>
      <c r="AC880" s="14"/>
      <c r="AD880" s="17"/>
    </row>
    <row r="881" spans="1:30" x14ac:dyDescent="0.3">
      <c r="A881" s="13"/>
      <c r="B881" t="s">
        <v>26</v>
      </c>
      <c r="C881" s="9">
        <f>C880-C871</f>
        <v>0.26437676819344347</v>
      </c>
      <c r="D881" s="9">
        <f t="shared" ref="D881:T881" si="696">D880-D871</f>
        <v>9.7266974411166416</v>
      </c>
      <c r="E881" s="9">
        <f t="shared" si="696"/>
        <v>-2.2223186205901584</v>
      </c>
      <c r="F881" s="9">
        <f t="shared" si="696"/>
        <v>4.8264224288425623</v>
      </c>
      <c r="G881" s="9">
        <f t="shared" si="696"/>
        <v>7.7316638405674212</v>
      </c>
      <c r="H881" s="9">
        <f t="shared" si="696"/>
        <v>0.53723567071955358</v>
      </c>
      <c r="I881" s="9">
        <f t="shared" si="696"/>
        <v>-4.0315534573170737</v>
      </c>
      <c r="J881" s="9">
        <f t="shared" si="696"/>
        <v>7.2858275449585221</v>
      </c>
      <c r="K881" s="9">
        <f t="shared" si="696"/>
        <v>4.0088248797005548</v>
      </c>
      <c r="L881" s="9">
        <f t="shared" si="696"/>
        <v>-7.1861600000000081</v>
      </c>
      <c r="M881" s="9">
        <f t="shared" si="696"/>
        <v>-1.9170452795822825</v>
      </c>
      <c r="N881" s="9">
        <f t="shared" si="696"/>
        <v>-2.5637727272727062</v>
      </c>
      <c r="O881" s="9">
        <f t="shared" si="696"/>
        <v>-0.90148384615385169</v>
      </c>
      <c r="P881" s="9">
        <f t="shared" si="696"/>
        <v>-6.2647732073332065</v>
      </c>
      <c r="Q881" s="9">
        <f t="shared" si="696"/>
        <v>-8.3586535408066283</v>
      </c>
      <c r="R881" s="9">
        <f t="shared" si="696"/>
        <v>-4.3768891776234966</v>
      </c>
      <c r="S881" s="9">
        <f t="shared" si="696"/>
        <v>-6.191079055826151</v>
      </c>
      <c r="T881" s="9">
        <f t="shared" si="696"/>
        <v>-4.1362199999999802</v>
      </c>
      <c r="U881" s="110"/>
      <c r="V881" s="110"/>
      <c r="W881" s="110"/>
      <c r="X881" s="110"/>
      <c r="Y881" s="110"/>
      <c r="Z881" s="110"/>
      <c r="AA881" s="110"/>
      <c r="AB881" s="110"/>
      <c r="AC881" s="110"/>
      <c r="AD881" s="17"/>
    </row>
    <row r="882" spans="1:30" x14ac:dyDescent="0.3">
      <c r="A882" s="23"/>
      <c r="B882" s="24" t="s">
        <v>27</v>
      </c>
      <c r="C882" s="25">
        <f>AVERAGE(C880:G880)</f>
        <v>129.09607779252852</v>
      </c>
      <c r="D882" s="24"/>
      <c r="E882" s="1"/>
      <c r="F882" s="24"/>
      <c r="G882" s="24"/>
      <c r="H882" s="108" t="s">
        <v>27</v>
      </c>
      <c r="I882">
        <f>AVERAGE(H880:K880)</f>
        <v>117.01165169209392</v>
      </c>
      <c r="J882" s="1"/>
      <c r="K882" s="24"/>
      <c r="L882" s="108" t="s">
        <v>27</v>
      </c>
      <c r="M882" s="24">
        <f>AVERAGE(L880:P880)</f>
        <v>94.738089445582034</v>
      </c>
      <c r="N882" s="24"/>
      <c r="O882" s="24"/>
      <c r="Q882" s="108" t="s">
        <v>27</v>
      </c>
      <c r="R882" s="24">
        <f>AVERAGE(Q880:T880)</f>
        <v>85.958089881220076</v>
      </c>
      <c r="S882" s="1"/>
      <c r="T882" s="24"/>
      <c r="U882" s="111"/>
      <c r="V882" s="111"/>
      <c r="W882" s="112"/>
      <c r="X882" s="113"/>
      <c r="Y882" s="111"/>
      <c r="Z882" s="113"/>
      <c r="AA882" s="111"/>
      <c r="AB882" s="111"/>
      <c r="AC882" s="114"/>
      <c r="AD882" s="17"/>
    </row>
    <row r="883" spans="1:30" x14ac:dyDescent="0.3">
      <c r="A883" s="8"/>
      <c r="B883" s="2" t="s">
        <v>9</v>
      </c>
      <c r="C883" s="15">
        <v>1</v>
      </c>
      <c r="D883" s="15">
        <v>2</v>
      </c>
      <c r="E883" s="15">
        <v>3</v>
      </c>
      <c r="F883" s="15">
        <v>4</v>
      </c>
      <c r="G883" s="15">
        <v>5</v>
      </c>
      <c r="H883" s="15">
        <v>7</v>
      </c>
      <c r="I883" s="15">
        <v>8</v>
      </c>
      <c r="J883" s="15">
        <v>9</v>
      </c>
      <c r="K883" s="15">
        <v>10</v>
      </c>
      <c r="L883" s="15">
        <v>11</v>
      </c>
      <c r="M883" s="15">
        <v>12</v>
      </c>
      <c r="N883" s="15">
        <v>13</v>
      </c>
      <c r="O883" s="15">
        <v>14</v>
      </c>
      <c r="P883" s="15">
        <v>15</v>
      </c>
      <c r="Q883" s="15">
        <v>16</v>
      </c>
      <c r="R883" s="15">
        <v>17</v>
      </c>
      <c r="S883" s="15">
        <v>18</v>
      </c>
      <c r="T883" s="15">
        <v>19</v>
      </c>
      <c r="U883" s="17"/>
      <c r="V883" s="115"/>
      <c r="W883" s="115"/>
      <c r="X883" s="17"/>
      <c r="Y883" s="115"/>
      <c r="Z883" s="115"/>
      <c r="AA883" s="17"/>
      <c r="AB883" s="115"/>
      <c r="AC883" s="115"/>
      <c r="AD883" s="17"/>
    </row>
    <row r="884" spans="1:30" x14ac:dyDescent="0.3">
      <c r="A884"/>
      <c r="C884" s="15" t="s">
        <v>10</v>
      </c>
      <c r="D884" s="15" t="s">
        <v>10</v>
      </c>
      <c r="E884" s="15" t="s">
        <v>10</v>
      </c>
      <c r="F884" s="15" t="s">
        <v>11</v>
      </c>
      <c r="G884" s="15" t="s">
        <v>11</v>
      </c>
      <c r="H884" s="15" t="s">
        <v>12</v>
      </c>
      <c r="I884" s="15" t="s">
        <v>12</v>
      </c>
      <c r="J884" s="15" t="s">
        <v>12</v>
      </c>
      <c r="K884" s="15" t="s">
        <v>12</v>
      </c>
      <c r="L884" s="15" t="s">
        <v>29</v>
      </c>
      <c r="M884" s="15" t="s">
        <v>29</v>
      </c>
      <c r="N884" s="15" t="s">
        <v>29</v>
      </c>
      <c r="O884" s="15" t="s">
        <v>13</v>
      </c>
      <c r="P884" s="15" t="s">
        <v>13</v>
      </c>
      <c r="Q884" s="15" t="s">
        <v>14</v>
      </c>
      <c r="R884" s="15" t="s">
        <v>14</v>
      </c>
      <c r="S884" s="15" t="s">
        <v>14</v>
      </c>
      <c r="T884" s="15" t="s">
        <v>14</v>
      </c>
      <c r="U884" s="17"/>
      <c r="V884" s="110"/>
      <c r="W884" s="110"/>
      <c r="X884" s="17"/>
      <c r="Y884" s="110"/>
      <c r="Z884" s="17"/>
      <c r="AA884" s="110"/>
      <c r="AB884" s="17"/>
      <c r="AC884" s="110"/>
      <c r="AD884" s="17"/>
    </row>
    <row r="885" spans="1:30" x14ac:dyDescent="0.3">
      <c r="A885" s="10">
        <v>41497</v>
      </c>
      <c r="C885" s="104" t="s">
        <v>15</v>
      </c>
      <c r="D885" s="104" t="s">
        <v>16</v>
      </c>
      <c r="E885" s="104" t="s">
        <v>17</v>
      </c>
      <c r="F885" s="104" t="s">
        <v>15</v>
      </c>
      <c r="G885" s="104" t="s">
        <v>16</v>
      </c>
      <c r="H885" s="104" t="s">
        <v>15</v>
      </c>
      <c r="I885" s="104" t="s">
        <v>16</v>
      </c>
      <c r="J885" s="104" t="s">
        <v>17</v>
      </c>
      <c r="K885" s="104" t="s">
        <v>18</v>
      </c>
      <c r="L885" s="104" t="s">
        <v>15</v>
      </c>
      <c r="M885" s="104" t="s">
        <v>16</v>
      </c>
      <c r="N885" s="104" t="s">
        <v>17</v>
      </c>
      <c r="O885" s="104" t="s">
        <v>15</v>
      </c>
      <c r="P885" s="104" t="s">
        <v>16</v>
      </c>
      <c r="Q885" s="104" t="s">
        <v>15</v>
      </c>
      <c r="R885" s="104" t="s">
        <v>16</v>
      </c>
      <c r="S885" s="104" t="s">
        <v>17</v>
      </c>
      <c r="T885" s="104" t="s">
        <v>18</v>
      </c>
      <c r="U885" s="116"/>
      <c r="V885" s="116"/>
      <c r="W885" s="116"/>
      <c r="X885" s="117"/>
      <c r="Y885" s="116"/>
      <c r="Z885" s="116"/>
      <c r="AA885" s="117"/>
      <c r="AB885" s="116"/>
      <c r="AC885" s="116"/>
      <c r="AD885" s="17"/>
    </row>
    <row r="886" spans="1:30" x14ac:dyDescent="0.3">
      <c r="A886" s="13" t="s">
        <v>301</v>
      </c>
      <c r="B886" t="s">
        <v>21</v>
      </c>
      <c r="C886" s="14">
        <v>9.8000000000000007</v>
      </c>
      <c r="D886" s="14">
        <v>11</v>
      </c>
      <c r="E886" s="14">
        <v>7</v>
      </c>
      <c r="F886" s="14">
        <v>8</v>
      </c>
      <c r="G886" s="14">
        <v>10.199999999999999</v>
      </c>
      <c r="H886" s="14">
        <v>8.4</v>
      </c>
      <c r="I886" s="14">
        <v>8.4</v>
      </c>
      <c r="J886" s="14">
        <v>11.2</v>
      </c>
      <c r="K886" s="14">
        <v>10.8</v>
      </c>
      <c r="L886" s="14">
        <v>5.4</v>
      </c>
      <c r="M886" s="14">
        <v>9.4</v>
      </c>
      <c r="N886" s="14">
        <v>9</v>
      </c>
      <c r="O886" s="14">
        <v>6.6</v>
      </c>
      <c r="P886" s="14">
        <v>5.6</v>
      </c>
      <c r="Q886" s="14">
        <v>5.4</v>
      </c>
      <c r="R886" s="14">
        <v>6</v>
      </c>
      <c r="S886" s="14">
        <v>7</v>
      </c>
      <c r="T886" s="14">
        <v>5.7</v>
      </c>
      <c r="U886" s="14"/>
      <c r="V886" s="14"/>
      <c r="W886" s="14"/>
      <c r="X886" s="14"/>
      <c r="Y886" s="14"/>
      <c r="Z886" s="14"/>
      <c r="AA886" s="14"/>
      <c r="AB886" s="14"/>
      <c r="AC886" s="14"/>
      <c r="AD886" s="17"/>
    </row>
    <row r="887" spans="1:30" x14ac:dyDescent="0.3">
      <c r="A887" s="28"/>
      <c r="B887" t="s">
        <v>23</v>
      </c>
      <c r="C887" s="14">
        <v>5.4</v>
      </c>
      <c r="D887" s="14">
        <v>5.4</v>
      </c>
      <c r="E887" s="14">
        <v>4.4000000000000004</v>
      </c>
      <c r="F887" s="14">
        <v>6.4</v>
      </c>
      <c r="G887" s="14">
        <v>5.2</v>
      </c>
      <c r="H887" s="14">
        <v>5.6</v>
      </c>
      <c r="I887" s="14">
        <v>4.5999999999999996</v>
      </c>
      <c r="J887" s="14">
        <v>5.4</v>
      </c>
      <c r="K887" s="14">
        <v>5</v>
      </c>
      <c r="L887" s="14">
        <v>4</v>
      </c>
      <c r="M887" s="14">
        <v>4.5999999999999996</v>
      </c>
      <c r="N887" s="14">
        <v>4</v>
      </c>
      <c r="O887" s="14">
        <v>5.4</v>
      </c>
      <c r="P887" s="14">
        <v>4.4000000000000004</v>
      </c>
      <c r="Q887" s="14">
        <v>4.2</v>
      </c>
      <c r="R887" s="14">
        <v>5.3</v>
      </c>
      <c r="S887" s="14">
        <v>4</v>
      </c>
      <c r="T887" s="14">
        <v>4.2</v>
      </c>
      <c r="U887" s="14"/>
      <c r="V887" s="14"/>
      <c r="W887" s="14"/>
      <c r="X887" s="14"/>
      <c r="Y887" s="14"/>
      <c r="Z887" s="14"/>
      <c r="AA887" s="14"/>
      <c r="AB887" s="14"/>
      <c r="AC887" s="14"/>
      <c r="AD887" s="17"/>
    </row>
    <row r="888" spans="1:30" x14ac:dyDescent="0.3">
      <c r="A888" s="13"/>
      <c r="B888" t="s">
        <v>24</v>
      </c>
      <c r="C888" s="14">
        <v>3.9</v>
      </c>
      <c r="D888" s="14">
        <v>3.5</v>
      </c>
      <c r="E888" s="14">
        <v>3.5</v>
      </c>
      <c r="F888" s="14">
        <v>4.4000000000000004</v>
      </c>
      <c r="G888" s="14">
        <v>4.2</v>
      </c>
      <c r="H888" s="14">
        <v>3.6</v>
      </c>
      <c r="I888" s="14">
        <v>3.2</v>
      </c>
      <c r="J888" s="14">
        <v>4.2</v>
      </c>
      <c r="K888" s="14">
        <v>3.2</v>
      </c>
      <c r="L888" s="14">
        <v>2.4</v>
      </c>
      <c r="M888" s="14">
        <v>4</v>
      </c>
      <c r="N888" s="14">
        <v>2.4</v>
      </c>
      <c r="O888" s="14">
        <v>3.5</v>
      </c>
      <c r="P888" s="14">
        <v>3.3</v>
      </c>
      <c r="Q888" s="14">
        <v>2.4</v>
      </c>
      <c r="R888" s="14">
        <v>3</v>
      </c>
      <c r="S888" s="14">
        <v>2.4</v>
      </c>
      <c r="T888" s="14">
        <v>3</v>
      </c>
      <c r="U888" s="14"/>
      <c r="V888" s="14"/>
      <c r="W888" s="14"/>
      <c r="X888" s="14"/>
      <c r="Y888" s="14"/>
      <c r="Z888" s="14"/>
      <c r="AA888" s="14"/>
      <c r="AB888" s="14"/>
      <c r="AC888" s="14"/>
      <c r="AD888" s="17"/>
    </row>
    <row r="889" spans="1:30" x14ac:dyDescent="0.3">
      <c r="A889" s="13"/>
      <c r="B889" s="17" t="s">
        <v>25</v>
      </c>
      <c r="C889" s="18">
        <f t="shared" ref="C889:T889" si="697">3*4.178*C886*C887*C888/(C886+C887+C888)</f>
        <v>135.43807287958114</v>
      </c>
      <c r="D889" s="18">
        <f t="shared" si="697"/>
        <v>130.94565829145731</v>
      </c>
      <c r="E889" s="18">
        <f t="shared" si="697"/>
        <v>90.682228187919463</v>
      </c>
      <c r="F889" s="18">
        <f t="shared" si="697"/>
        <v>150.19465531914895</v>
      </c>
      <c r="G889" s="18">
        <f t="shared" si="697"/>
        <v>142.45786285714286</v>
      </c>
      <c r="H889" s="21">
        <f t="shared" si="697"/>
        <v>120.59986909090907</v>
      </c>
      <c r="I889" s="21">
        <f t="shared" si="697"/>
        <v>95.666915555555562</v>
      </c>
      <c r="J889" s="21">
        <f t="shared" si="697"/>
        <v>153.0690646153846</v>
      </c>
      <c r="K889" s="21">
        <f t="shared" si="697"/>
        <v>113.99343157894737</v>
      </c>
      <c r="L889" s="22">
        <f t="shared" si="697"/>
        <v>55.064623728813558</v>
      </c>
      <c r="M889" s="22">
        <f t="shared" si="697"/>
        <v>120.43781333333332</v>
      </c>
      <c r="N889" s="22">
        <f t="shared" si="697"/>
        <v>70.320623376623359</v>
      </c>
      <c r="O889" s="22">
        <f t="shared" si="697"/>
        <v>100.87039741935483</v>
      </c>
      <c r="P889" s="22">
        <f t="shared" si="697"/>
        <v>76.62891789473683</v>
      </c>
      <c r="Q889" s="105">
        <f t="shared" si="697"/>
        <v>56.854223999999988</v>
      </c>
      <c r="R889" s="105">
        <f t="shared" si="697"/>
        <v>83.618433566433552</v>
      </c>
      <c r="S889" s="105">
        <f t="shared" si="697"/>
        <v>62.857074626865675</v>
      </c>
      <c r="T889" s="105">
        <f t="shared" si="697"/>
        <v>69.782316279069775</v>
      </c>
      <c r="U889" s="14"/>
      <c r="V889" s="14"/>
      <c r="W889" s="14"/>
      <c r="X889" s="14"/>
      <c r="Y889" s="14"/>
      <c r="Z889" s="14"/>
      <c r="AA889" s="14"/>
      <c r="AB889" s="14"/>
      <c r="AC889" s="14"/>
      <c r="AD889" s="17"/>
    </row>
    <row r="890" spans="1:30" x14ac:dyDescent="0.3">
      <c r="A890" s="13"/>
      <c r="B890" t="s">
        <v>26</v>
      </c>
      <c r="C890" s="9">
        <f>C889-C880</f>
        <v>2.7492613287789993</v>
      </c>
      <c r="D890" s="9">
        <f t="shared" ref="D890:T890" si="698">D889-D880</f>
        <v>9.7286846072467767</v>
      </c>
      <c r="E890" s="9">
        <f t="shared" si="698"/>
        <v>-19.496162173526287</v>
      </c>
      <c r="F890" s="9">
        <f t="shared" si="698"/>
        <v>3.3256670838548246</v>
      </c>
      <c r="G890" s="9">
        <f t="shared" si="698"/>
        <v>7.9306377262528542</v>
      </c>
      <c r="H890" s="9">
        <f t="shared" si="698"/>
        <v>2.9704401253918178</v>
      </c>
      <c r="I890" s="9">
        <f t="shared" si="698"/>
        <v>2.9482173055555592</v>
      </c>
      <c r="J890" s="9">
        <f t="shared" si="698"/>
        <v>7.4488044173648404</v>
      </c>
      <c r="K890" s="9">
        <f t="shared" si="698"/>
        <v>1.9152122241086857</v>
      </c>
      <c r="L890" s="9">
        <f t="shared" si="698"/>
        <v>-7.9396162711864449</v>
      </c>
      <c r="M890" s="9">
        <f t="shared" si="698"/>
        <v>-1.9383457826887707</v>
      </c>
      <c r="N890" s="9">
        <f t="shared" si="698"/>
        <v>-25.39355844155844</v>
      </c>
      <c r="O890" s="9">
        <f t="shared" si="698"/>
        <v>-2.2169318114143977</v>
      </c>
      <c r="P890" s="9">
        <f t="shared" si="698"/>
        <v>-12.879619168200207</v>
      </c>
      <c r="Q890" s="9">
        <f t="shared" si="698"/>
        <v>-15.431411820895519</v>
      </c>
      <c r="R890" s="9">
        <f t="shared" si="698"/>
        <v>-16.679443078727743</v>
      </c>
      <c r="S890" s="9">
        <f t="shared" si="698"/>
        <v>-23.160572431957853</v>
      </c>
      <c r="T890" s="9">
        <f t="shared" si="698"/>
        <v>-15.448883720930226</v>
      </c>
      <c r="U890" s="110"/>
      <c r="V890" s="110"/>
      <c r="W890" s="110"/>
      <c r="X890" s="110"/>
      <c r="Y890" s="110"/>
      <c r="Z890" s="110"/>
      <c r="AA890" s="110"/>
      <c r="AB890" s="110"/>
      <c r="AC890" s="110"/>
      <c r="AD890" s="17"/>
    </row>
    <row r="891" spans="1:30" x14ac:dyDescent="0.3">
      <c r="A891" s="23"/>
      <c r="B891" s="24" t="s">
        <v>27</v>
      </c>
      <c r="C891" s="25">
        <f>AVERAGE(C889:G889)</f>
        <v>129.94369550704997</v>
      </c>
      <c r="D891" s="24"/>
      <c r="E891" s="1"/>
      <c r="F891" s="24"/>
      <c r="G891" s="24"/>
      <c r="H891" s="108" t="s">
        <v>27</v>
      </c>
      <c r="I891">
        <f>AVERAGE(H889:K889)</f>
        <v>120.83232021019916</v>
      </c>
      <c r="J891" s="1"/>
      <c r="K891" s="24"/>
      <c r="L891" s="108" t="s">
        <v>27</v>
      </c>
      <c r="M891" s="24">
        <f>AVERAGE(L889:P889)</f>
        <v>84.664475150572386</v>
      </c>
      <c r="N891" s="24"/>
      <c r="O891" s="24"/>
      <c r="Q891" s="108" t="s">
        <v>27</v>
      </c>
      <c r="R891" s="24">
        <f>AVERAGE(Q889:T889)</f>
        <v>68.278012118092249</v>
      </c>
      <c r="S891" s="1"/>
      <c r="T891" s="24"/>
      <c r="U891" s="111"/>
      <c r="V891" s="111"/>
      <c r="W891" s="112"/>
      <c r="X891" s="113"/>
      <c r="Y891" s="111"/>
      <c r="Z891" s="113"/>
      <c r="AA891" s="111"/>
      <c r="AB891" s="111"/>
      <c r="AC891" s="114"/>
      <c r="AD891" s="17"/>
    </row>
    <row r="892" spans="1:30" x14ac:dyDescent="0.3">
      <c r="A892" s="8"/>
      <c r="B892" s="2" t="s">
        <v>9</v>
      </c>
      <c r="C892" s="15">
        <v>1</v>
      </c>
      <c r="D892" s="15">
        <v>2</v>
      </c>
      <c r="E892" s="15">
        <v>3</v>
      </c>
      <c r="F892" s="15">
        <v>4</v>
      </c>
      <c r="G892" s="15">
        <v>5</v>
      </c>
      <c r="H892" s="15">
        <v>7</v>
      </c>
      <c r="I892" s="15">
        <v>8</v>
      </c>
      <c r="J892" s="15">
        <v>9</v>
      </c>
      <c r="K892" s="15">
        <v>10</v>
      </c>
      <c r="L892" s="15">
        <v>11</v>
      </c>
      <c r="M892" s="15">
        <v>12</v>
      </c>
      <c r="N892" s="15">
        <v>13</v>
      </c>
      <c r="O892" s="15">
        <v>14</v>
      </c>
      <c r="P892" s="15">
        <v>15</v>
      </c>
      <c r="Q892" s="15">
        <v>16</v>
      </c>
      <c r="R892" s="15">
        <v>17</v>
      </c>
      <c r="S892" s="15">
        <v>18</v>
      </c>
      <c r="T892" s="15">
        <v>19</v>
      </c>
      <c r="U892" s="17"/>
      <c r="V892" s="115"/>
      <c r="W892" s="115"/>
      <c r="X892" s="17"/>
      <c r="Y892" s="115"/>
      <c r="Z892" s="115"/>
      <c r="AA892" s="17"/>
      <c r="AB892" s="115"/>
      <c r="AC892" s="115"/>
      <c r="AD892" s="17"/>
    </row>
    <row r="893" spans="1:30" x14ac:dyDescent="0.3">
      <c r="A893"/>
      <c r="C893" s="15" t="s">
        <v>10</v>
      </c>
      <c r="D893" s="15" t="s">
        <v>10</v>
      </c>
      <c r="E893" s="15" t="s">
        <v>10</v>
      </c>
      <c r="F893" s="15" t="s">
        <v>11</v>
      </c>
      <c r="G893" s="15" t="s">
        <v>11</v>
      </c>
      <c r="H893" s="15" t="s">
        <v>12</v>
      </c>
      <c r="I893" s="15" t="s">
        <v>12</v>
      </c>
      <c r="J893" s="15" t="s">
        <v>12</v>
      </c>
      <c r="K893" s="15" t="s">
        <v>12</v>
      </c>
      <c r="L893" s="15" t="s">
        <v>29</v>
      </c>
      <c r="M893" s="15" t="s">
        <v>29</v>
      </c>
      <c r="N893" s="15" t="s">
        <v>29</v>
      </c>
      <c r="O893" s="15" t="s">
        <v>13</v>
      </c>
      <c r="P893" s="15" t="s">
        <v>13</v>
      </c>
      <c r="Q893" s="15" t="s">
        <v>14</v>
      </c>
      <c r="R893" s="15" t="s">
        <v>14</v>
      </c>
      <c r="S893" s="15" t="s">
        <v>14</v>
      </c>
      <c r="T893" s="15" t="s">
        <v>14</v>
      </c>
      <c r="U893" s="17"/>
      <c r="V893" s="110"/>
      <c r="W893" s="110"/>
      <c r="X893" s="17"/>
      <c r="Y893" s="110"/>
      <c r="Z893" s="17"/>
      <c r="AA893" s="110"/>
      <c r="AB893" s="17"/>
      <c r="AC893" s="110"/>
      <c r="AD893" s="17"/>
    </row>
    <row r="894" spans="1:30" x14ac:dyDescent="0.3">
      <c r="A894" s="10">
        <v>41498</v>
      </c>
      <c r="C894" s="104" t="s">
        <v>15</v>
      </c>
      <c r="D894" s="104" t="s">
        <v>16</v>
      </c>
      <c r="E894" s="104" t="s">
        <v>17</v>
      </c>
      <c r="F894" s="104" t="s">
        <v>15</v>
      </c>
      <c r="G894" s="104" t="s">
        <v>16</v>
      </c>
      <c r="H894" s="104" t="s">
        <v>15</v>
      </c>
      <c r="I894" s="104" t="s">
        <v>16</v>
      </c>
      <c r="J894" s="104" t="s">
        <v>17</v>
      </c>
      <c r="K894" s="104" t="s">
        <v>18</v>
      </c>
      <c r="L894" s="104" t="s">
        <v>15</v>
      </c>
      <c r="M894" s="104" t="s">
        <v>16</v>
      </c>
      <c r="N894" s="104" t="s">
        <v>17</v>
      </c>
      <c r="O894" s="104" t="s">
        <v>15</v>
      </c>
      <c r="P894" s="104" t="s">
        <v>16</v>
      </c>
      <c r="Q894" s="104" t="s">
        <v>15</v>
      </c>
      <c r="R894" s="104" t="s">
        <v>16</v>
      </c>
      <c r="S894" s="104" t="s">
        <v>17</v>
      </c>
      <c r="T894" s="104" t="s">
        <v>18</v>
      </c>
      <c r="U894" s="116"/>
      <c r="V894" s="116"/>
      <c r="W894" s="116"/>
      <c r="X894" s="117"/>
      <c r="Y894" s="116"/>
      <c r="Z894" s="116"/>
      <c r="AA894" s="117"/>
      <c r="AB894" s="116"/>
      <c r="AC894" s="116"/>
      <c r="AD894" s="17"/>
    </row>
    <row r="895" spans="1:30" x14ac:dyDescent="0.3">
      <c r="A895" s="13" t="s">
        <v>302</v>
      </c>
      <c r="B895" t="s">
        <v>21</v>
      </c>
      <c r="C895" s="14">
        <v>9.8000000000000007</v>
      </c>
      <c r="D895" s="14">
        <v>11.5</v>
      </c>
      <c r="E895" s="14">
        <v>6</v>
      </c>
      <c r="F895" s="14">
        <v>8.5</v>
      </c>
      <c r="G895" s="14">
        <v>10.8</v>
      </c>
      <c r="H895" s="14">
        <v>8.6</v>
      </c>
      <c r="I895" s="14">
        <v>8.4</v>
      </c>
      <c r="J895" s="14">
        <v>11.5</v>
      </c>
      <c r="K895" s="14">
        <v>10.8</v>
      </c>
      <c r="L895" s="14">
        <v>5</v>
      </c>
      <c r="M895" s="14">
        <v>9.4</v>
      </c>
      <c r="N895" s="14">
        <v>8</v>
      </c>
      <c r="O895" s="14">
        <v>6.6</v>
      </c>
      <c r="P895" s="14">
        <v>5</v>
      </c>
      <c r="Q895" s="14">
        <v>5</v>
      </c>
      <c r="R895" s="14">
        <v>5</v>
      </c>
      <c r="S895" s="14">
        <v>6</v>
      </c>
      <c r="T895" s="14">
        <v>5</v>
      </c>
      <c r="U895" s="14"/>
      <c r="V895" s="14"/>
      <c r="W895" s="14"/>
      <c r="X895" s="14"/>
      <c r="Y895" s="14"/>
      <c r="Z895" s="14"/>
      <c r="AA895" s="14"/>
      <c r="AB895" s="14"/>
      <c r="AC895" s="14"/>
      <c r="AD895" s="17"/>
    </row>
    <row r="896" spans="1:30" x14ac:dyDescent="0.3">
      <c r="A896" s="28"/>
      <c r="B896" t="s">
        <v>23</v>
      </c>
      <c r="C896" s="14">
        <v>5.5</v>
      </c>
      <c r="D896" s="14">
        <v>5.7</v>
      </c>
      <c r="E896" s="14">
        <v>4</v>
      </c>
      <c r="F896" s="14">
        <v>6.7</v>
      </c>
      <c r="G896" s="14">
        <v>5.6</v>
      </c>
      <c r="H896" s="14">
        <v>5.6</v>
      </c>
      <c r="I896" s="14">
        <v>4.8</v>
      </c>
      <c r="J896" s="14">
        <v>5.4</v>
      </c>
      <c r="K896" s="14">
        <v>5.0999999999999996</v>
      </c>
      <c r="L896" s="14">
        <v>3.5</v>
      </c>
      <c r="M896" s="14">
        <v>4.5</v>
      </c>
      <c r="N896" s="14">
        <v>3.5</v>
      </c>
      <c r="O896" s="14">
        <v>5.2</v>
      </c>
      <c r="P896" s="14">
        <v>4</v>
      </c>
      <c r="Q896" s="14">
        <v>3.8</v>
      </c>
      <c r="R896" s="14">
        <v>5</v>
      </c>
      <c r="S896" s="14">
        <v>4.5</v>
      </c>
      <c r="T896" s="14">
        <v>3.8</v>
      </c>
      <c r="U896" s="14"/>
      <c r="V896" s="14"/>
      <c r="W896" s="14"/>
      <c r="X896" s="14"/>
      <c r="Y896" s="14"/>
      <c r="Z896" s="14"/>
      <c r="AA896" s="14"/>
      <c r="AB896" s="14"/>
      <c r="AC896" s="14"/>
      <c r="AD896" s="17"/>
    </row>
    <row r="897" spans="1:30" x14ac:dyDescent="0.3">
      <c r="A897" s="13"/>
      <c r="B897" t="s">
        <v>24</v>
      </c>
      <c r="C897" s="14">
        <v>4</v>
      </c>
      <c r="D897" s="14">
        <v>3.7</v>
      </c>
      <c r="E897" s="14">
        <v>3</v>
      </c>
      <c r="F897" s="14">
        <v>4.5</v>
      </c>
      <c r="G897" s="14">
        <v>4.3</v>
      </c>
      <c r="H897" s="14">
        <v>3.6</v>
      </c>
      <c r="I897" s="14">
        <v>3.5</v>
      </c>
      <c r="J897" s="14">
        <v>4.2</v>
      </c>
      <c r="K897" s="14">
        <v>3.3</v>
      </c>
      <c r="L897" s="14">
        <v>2</v>
      </c>
      <c r="M897" s="14">
        <v>3.9</v>
      </c>
      <c r="N897" s="14">
        <v>2</v>
      </c>
      <c r="O897" s="14">
        <v>3.5</v>
      </c>
      <c r="P897" s="14">
        <v>3</v>
      </c>
      <c r="Q897" s="14">
        <v>2</v>
      </c>
      <c r="R897" s="14">
        <v>2.5</v>
      </c>
      <c r="S897" s="14">
        <v>2</v>
      </c>
      <c r="T897" s="14">
        <v>2.5</v>
      </c>
      <c r="U897" s="14"/>
      <c r="V897" s="14"/>
      <c r="W897" s="14"/>
      <c r="X897" s="14"/>
      <c r="Y897" s="14"/>
      <c r="Z897" s="14"/>
      <c r="AA897" s="14"/>
      <c r="AB897" s="14"/>
      <c r="AC897" s="14"/>
      <c r="AD897" s="17"/>
    </row>
    <row r="898" spans="1:30" x14ac:dyDescent="0.3">
      <c r="A898" s="13"/>
      <c r="B898" s="17" t="s">
        <v>25</v>
      </c>
      <c r="C898" s="18">
        <f t="shared" ref="C898:T898" si="699">3*4.178*C895*C896*C897/(C895+C896+C897)</f>
        <v>140.01711917098447</v>
      </c>
      <c r="D898" s="18">
        <f t="shared" si="699"/>
        <v>145.45137272727274</v>
      </c>
      <c r="E898" s="18">
        <f t="shared" si="699"/>
        <v>69.419076923076915</v>
      </c>
      <c r="F898" s="18">
        <f t="shared" si="699"/>
        <v>163.05334263959392</v>
      </c>
      <c r="G898" s="18">
        <f t="shared" si="699"/>
        <v>157.4706365217391</v>
      </c>
      <c r="H898" s="21">
        <f t="shared" si="699"/>
        <v>122.08397662921345</v>
      </c>
      <c r="I898" s="21">
        <f t="shared" si="699"/>
        <v>105.91605269461078</v>
      </c>
      <c r="J898" s="21">
        <f t="shared" si="699"/>
        <v>154.93449668246447</v>
      </c>
      <c r="K898" s="21">
        <f t="shared" si="699"/>
        <v>118.65781124999998</v>
      </c>
      <c r="L898" s="22">
        <f t="shared" si="699"/>
        <v>41.779999999999994</v>
      </c>
      <c r="M898" s="22">
        <f t="shared" si="699"/>
        <v>116.16483033707863</v>
      </c>
      <c r="N898" s="22">
        <f t="shared" si="699"/>
        <v>51.992888888888892</v>
      </c>
      <c r="O898" s="22">
        <f t="shared" si="699"/>
        <v>98.4041882352941</v>
      </c>
      <c r="P898" s="22">
        <f t="shared" si="699"/>
        <v>62.669999999999995</v>
      </c>
      <c r="Q898" s="105">
        <f t="shared" si="699"/>
        <v>44.101111111111102</v>
      </c>
      <c r="R898" s="105">
        <f t="shared" si="699"/>
        <v>62.669999999999987</v>
      </c>
      <c r="S898" s="105">
        <f t="shared" si="699"/>
        <v>54.146879999999989</v>
      </c>
      <c r="T898" s="105">
        <f t="shared" si="699"/>
        <v>52.687168141592906</v>
      </c>
      <c r="U898" s="14"/>
      <c r="V898" s="14"/>
      <c r="W898" s="14"/>
      <c r="X898" s="14"/>
      <c r="Y898" s="14"/>
      <c r="Z898" s="14"/>
      <c r="AA898" s="14"/>
      <c r="AB898" s="14"/>
      <c r="AC898" s="14"/>
      <c r="AD898" s="17"/>
    </row>
    <row r="899" spans="1:30" x14ac:dyDescent="0.3">
      <c r="A899" s="13"/>
      <c r="B899" t="s">
        <v>26</v>
      </c>
      <c r="C899" s="9">
        <f>C898-C889</f>
        <v>4.5790462914033299</v>
      </c>
      <c r="D899" s="9">
        <f t="shared" ref="D899:T899" si="700">D898-D889</f>
        <v>14.505714435815435</v>
      </c>
      <c r="E899" s="9">
        <f t="shared" si="700"/>
        <v>-21.263151264842548</v>
      </c>
      <c r="F899" s="9">
        <f t="shared" si="700"/>
        <v>12.858687320444972</v>
      </c>
      <c r="G899" s="9">
        <f t="shared" si="700"/>
        <v>15.012773664596239</v>
      </c>
      <c r="H899" s="9">
        <f t="shared" si="700"/>
        <v>1.4841075383043858</v>
      </c>
      <c r="I899" s="9">
        <f t="shared" si="700"/>
        <v>10.249137139055222</v>
      </c>
      <c r="J899" s="9">
        <f t="shared" si="700"/>
        <v>1.8654320670798654</v>
      </c>
      <c r="K899" s="9">
        <f t="shared" si="700"/>
        <v>4.6643796710526146</v>
      </c>
      <c r="L899" s="9">
        <f t="shared" si="700"/>
        <v>-13.284623728813564</v>
      </c>
      <c r="M899" s="9">
        <f t="shared" si="700"/>
        <v>-4.2729829962546972</v>
      </c>
      <c r="N899" s="9">
        <f t="shared" si="700"/>
        <v>-18.327734487734467</v>
      </c>
      <c r="O899" s="9">
        <f t="shared" si="700"/>
        <v>-2.4662091840607303</v>
      </c>
      <c r="P899" s="9">
        <f t="shared" si="700"/>
        <v>-13.958917894736835</v>
      </c>
      <c r="Q899" s="9">
        <f t="shared" si="700"/>
        <v>-12.753112888888886</v>
      </c>
      <c r="R899" s="9">
        <f t="shared" si="700"/>
        <v>-20.948433566433565</v>
      </c>
      <c r="S899" s="9">
        <f t="shared" si="700"/>
        <v>-8.710194626865686</v>
      </c>
      <c r="T899" s="9">
        <f t="shared" si="700"/>
        <v>-17.095148137476869</v>
      </c>
      <c r="U899" s="110"/>
      <c r="V899" s="110"/>
      <c r="W899" s="110"/>
      <c r="X899" s="110"/>
      <c r="Y899" s="110"/>
      <c r="Z899" s="110"/>
      <c r="AA899" s="110"/>
      <c r="AB899" s="110"/>
      <c r="AC899" s="110"/>
      <c r="AD899" s="17"/>
    </row>
    <row r="900" spans="1:30" x14ac:dyDescent="0.3">
      <c r="A900" s="23"/>
      <c r="B900" s="24" t="s">
        <v>27</v>
      </c>
      <c r="C900" s="25">
        <f>AVERAGE(C898:G898)</f>
        <v>135.08230959653343</v>
      </c>
      <c r="D900" s="24"/>
      <c r="E900" s="1"/>
      <c r="F900" s="24"/>
      <c r="G900" s="24"/>
      <c r="H900" s="108" t="s">
        <v>27</v>
      </c>
      <c r="I900">
        <f>AVERAGE(H898:K898)</f>
        <v>125.39808431407218</v>
      </c>
      <c r="J900" s="1"/>
      <c r="K900" s="24"/>
      <c r="L900" s="108" t="s">
        <v>27</v>
      </c>
      <c r="M900" s="24">
        <f>AVERAGE(L898:P898)</f>
        <v>74.202381492252329</v>
      </c>
      <c r="N900" s="24"/>
      <c r="O900" s="24"/>
      <c r="Q900" s="108" t="s">
        <v>27</v>
      </c>
      <c r="R900" s="24">
        <f>AVERAGE(Q898:T898)</f>
        <v>53.401289813175993</v>
      </c>
      <c r="S900" s="1"/>
      <c r="T900" s="24"/>
      <c r="U900" s="111"/>
      <c r="V900" s="111"/>
      <c r="W900" s="112"/>
      <c r="X900" s="113"/>
      <c r="Y900" s="111"/>
      <c r="Z900" s="113"/>
      <c r="AA900" s="111"/>
      <c r="AB900" s="111"/>
      <c r="AC900" s="114"/>
      <c r="AD900" s="17"/>
    </row>
    <row r="901" spans="1:30" x14ac:dyDescent="0.3">
      <c r="A901" s="8"/>
      <c r="B901" s="2" t="s">
        <v>9</v>
      </c>
      <c r="C901" s="15">
        <v>1</v>
      </c>
      <c r="D901" s="15">
        <v>2</v>
      </c>
      <c r="E901" s="15">
        <v>3</v>
      </c>
      <c r="F901" s="15">
        <v>4</v>
      </c>
      <c r="G901" s="15">
        <v>5</v>
      </c>
      <c r="H901" s="15">
        <v>7</v>
      </c>
      <c r="I901" s="15">
        <v>8</v>
      </c>
      <c r="J901" s="15">
        <v>9</v>
      </c>
      <c r="K901" s="15">
        <v>10</v>
      </c>
      <c r="L901" s="15">
        <v>11</v>
      </c>
      <c r="M901" s="15">
        <v>12</v>
      </c>
      <c r="N901" s="15">
        <v>13</v>
      </c>
      <c r="O901" s="15">
        <v>14</v>
      </c>
      <c r="P901" s="15">
        <v>15</v>
      </c>
      <c r="Q901" s="15">
        <v>16</v>
      </c>
      <c r="R901" s="15">
        <v>17</v>
      </c>
      <c r="S901" s="15">
        <v>18</v>
      </c>
      <c r="T901" s="15">
        <v>19</v>
      </c>
      <c r="U901" s="17"/>
      <c r="V901" s="115"/>
      <c r="W901" s="115"/>
      <c r="X901" s="17"/>
      <c r="Y901" s="115"/>
      <c r="Z901" s="115"/>
      <c r="AA901" s="17"/>
      <c r="AB901" s="115"/>
      <c r="AC901" s="115"/>
      <c r="AD901" s="17"/>
    </row>
    <row r="902" spans="1:30" x14ac:dyDescent="0.3">
      <c r="A902"/>
      <c r="C902" s="15" t="s">
        <v>10</v>
      </c>
      <c r="D902" s="15" t="s">
        <v>10</v>
      </c>
      <c r="E902" s="15" t="s">
        <v>10</v>
      </c>
      <c r="F902" s="15" t="s">
        <v>11</v>
      </c>
      <c r="G902" s="15" t="s">
        <v>11</v>
      </c>
      <c r="H902" s="15" t="s">
        <v>12</v>
      </c>
      <c r="I902" s="15" t="s">
        <v>12</v>
      </c>
      <c r="J902" s="15" t="s">
        <v>12</v>
      </c>
      <c r="K902" s="15" t="s">
        <v>12</v>
      </c>
      <c r="L902" s="15" t="s">
        <v>29</v>
      </c>
      <c r="M902" s="15" t="s">
        <v>29</v>
      </c>
      <c r="N902" s="15" t="s">
        <v>29</v>
      </c>
      <c r="O902" s="15" t="s">
        <v>13</v>
      </c>
      <c r="P902" s="15" t="s">
        <v>13</v>
      </c>
      <c r="Q902" s="15" t="s">
        <v>14</v>
      </c>
      <c r="R902" s="15" t="s">
        <v>14</v>
      </c>
      <c r="S902" s="15" t="s">
        <v>14</v>
      </c>
      <c r="T902" s="15" t="s">
        <v>14</v>
      </c>
      <c r="U902" s="17"/>
      <c r="V902" s="110"/>
      <c r="W902" s="110"/>
      <c r="X902" s="17"/>
      <c r="Y902" s="110"/>
      <c r="Z902" s="17"/>
      <c r="AA902" s="110"/>
      <c r="AB902" s="17"/>
      <c r="AC902" s="110"/>
      <c r="AD902" s="17"/>
    </row>
    <row r="903" spans="1:30" x14ac:dyDescent="0.3">
      <c r="A903" s="10">
        <v>41499</v>
      </c>
      <c r="C903" s="104" t="s">
        <v>15</v>
      </c>
      <c r="D903" s="104" t="s">
        <v>16</v>
      </c>
      <c r="E903" s="104" t="s">
        <v>17</v>
      </c>
      <c r="F903" s="104" t="s">
        <v>15</v>
      </c>
      <c r="G903" s="104" t="s">
        <v>16</v>
      </c>
      <c r="H903" s="104" t="s">
        <v>15</v>
      </c>
      <c r="I903" s="104" t="s">
        <v>16</v>
      </c>
      <c r="J903" s="104" t="s">
        <v>17</v>
      </c>
      <c r="K903" s="104" t="s">
        <v>18</v>
      </c>
      <c r="L903" s="104" t="s">
        <v>15</v>
      </c>
      <c r="M903" s="104" t="s">
        <v>16</v>
      </c>
      <c r="N903" s="104" t="s">
        <v>17</v>
      </c>
      <c r="O903" s="104" t="s">
        <v>15</v>
      </c>
      <c r="P903" s="104" t="s">
        <v>16</v>
      </c>
      <c r="Q903" s="104" t="s">
        <v>15</v>
      </c>
      <c r="R903" s="104" t="s">
        <v>16</v>
      </c>
      <c r="S903" s="104" t="s">
        <v>17</v>
      </c>
      <c r="T903" s="104" t="s">
        <v>18</v>
      </c>
      <c r="U903" s="116"/>
      <c r="V903" s="116"/>
      <c r="W903" s="116"/>
      <c r="X903" s="117"/>
      <c r="Y903" s="116"/>
      <c r="Z903" s="116"/>
      <c r="AA903" s="117"/>
      <c r="AB903" s="116"/>
      <c r="AC903" s="116"/>
      <c r="AD903" s="17"/>
    </row>
    <row r="904" spans="1:30" x14ac:dyDescent="0.3">
      <c r="A904" s="13" t="s">
        <v>303</v>
      </c>
      <c r="B904" t="s">
        <v>21</v>
      </c>
      <c r="C904" s="14">
        <v>9.8000000000000007</v>
      </c>
      <c r="D904" s="14">
        <v>12</v>
      </c>
      <c r="E904" s="14">
        <v>5</v>
      </c>
      <c r="F904" s="14">
        <v>9</v>
      </c>
      <c r="G904" s="14">
        <v>11.6</v>
      </c>
      <c r="H904" s="14">
        <v>8.8000000000000007</v>
      </c>
      <c r="I904" s="14">
        <v>8.4</v>
      </c>
      <c r="J904" s="14">
        <v>11.8</v>
      </c>
      <c r="K904" s="14">
        <v>10.8</v>
      </c>
      <c r="L904" s="14">
        <v>4.4000000000000004</v>
      </c>
      <c r="M904" s="14">
        <v>9.4</v>
      </c>
      <c r="N904" s="14">
        <v>7</v>
      </c>
      <c r="O904" s="14">
        <v>6.6</v>
      </c>
      <c r="P904" s="14">
        <v>4.5</v>
      </c>
      <c r="Q904" s="14">
        <v>3.5</v>
      </c>
      <c r="R904" s="14">
        <v>4</v>
      </c>
      <c r="S904" s="14">
        <v>5</v>
      </c>
      <c r="T904" s="14">
        <v>4</v>
      </c>
      <c r="U904" s="14"/>
      <c r="V904" s="14"/>
      <c r="W904" s="14"/>
      <c r="X904" s="14"/>
      <c r="Y904" s="14"/>
      <c r="Z904" s="14"/>
      <c r="AA904" s="14"/>
      <c r="AB904" s="14"/>
      <c r="AC904" s="14"/>
      <c r="AD904" s="17"/>
    </row>
    <row r="905" spans="1:30" x14ac:dyDescent="0.3">
      <c r="A905" s="28"/>
      <c r="B905" t="s">
        <v>23</v>
      </c>
      <c r="C905" s="14">
        <v>5.6</v>
      </c>
      <c r="D905" s="14">
        <v>6</v>
      </c>
      <c r="E905" s="14">
        <v>3.5</v>
      </c>
      <c r="F905" s="14">
        <v>7</v>
      </c>
      <c r="G905" s="14">
        <v>6</v>
      </c>
      <c r="H905" s="14">
        <v>6</v>
      </c>
      <c r="I905" s="14">
        <v>5</v>
      </c>
      <c r="J905" s="14">
        <v>5.4</v>
      </c>
      <c r="K905" s="14">
        <v>5.2</v>
      </c>
      <c r="L905" s="14">
        <v>3</v>
      </c>
      <c r="M905" s="14">
        <v>4.5</v>
      </c>
      <c r="N905" s="14">
        <v>3</v>
      </c>
      <c r="O905" s="14">
        <v>4.7</v>
      </c>
      <c r="P905" s="14">
        <v>3.5</v>
      </c>
      <c r="Q905" s="14">
        <v>3.4</v>
      </c>
      <c r="R905" s="14">
        <v>4</v>
      </c>
      <c r="S905" s="14">
        <v>3</v>
      </c>
      <c r="T905" s="14">
        <v>3.4</v>
      </c>
      <c r="U905" s="14"/>
      <c r="V905" s="14"/>
      <c r="W905" s="14"/>
      <c r="X905" s="14"/>
      <c r="Y905" s="14"/>
      <c r="Z905" s="14"/>
      <c r="AA905" s="14"/>
      <c r="AB905" s="14"/>
      <c r="AC905" s="14"/>
      <c r="AD905" s="17"/>
    </row>
    <row r="906" spans="1:30" x14ac:dyDescent="0.3">
      <c r="A906" s="13"/>
      <c r="B906" t="s">
        <v>24</v>
      </c>
      <c r="C906" s="14">
        <v>4</v>
      </c>
      <c r="D906" s="14">
        <v>4</v>
      </c>
      <c r="E906" s="14">
        <v>2.4</v>
      </c>
      <c r="F906" s="14">
        <v>4.5</v>
      </c>
      <c r="G906" s="14">
        <v>4.4000000000000004</v>
      </c>
      <c r="H906" s="14">
        <v>3.6</v>
      </c>
      <c r="I906" s="14">
        <v>3.8</v>
      </c>
      <c r="J906" s="14">
        <v>4.2</v>
      </c>
      <c r="K906" s="14">
        <v>3.4</v>
      </c>
      <c r="L906" s="14">
        <v>1.5</v>
      </c>
      <c r="M906" s="14">
        <v>3.8</v>
      </c>
      <c r="N906" s="14">
        <v>1.5</v>
      </c>
      <c r="O906" s="14">
        <v>3.5</v>
      </c>
      <c r="P906" s="14">
        <v>2.6</v>
      </c>
      <c r="Q906" s="14">
        <v>1.7</v>
      </c>
      <c r="R906" s="14">
        <v>2</v>
      </c>
      <c r="S906" s="14">
        <v>1.5</v>
      </c>
      <c r="T906" s="14">
        <v>2</v>
      </c>
      <c r="U906" s="14"/>
      <c r="V906" s="14"/>
      <c r="W906" s="14"/>
      <c r="X906" s="14"/>
      <c r="Y906" s="14"/>
      <c r="Z906" s="14"/>
      <c r="AA906" s="14"/>
      <c r="AB906" s="14"/>
      <c r="AC906" s="14"/>
      <c r="AD906" s="17"/>
    </row>
    <row r="907" spans="1:30" x14ac:dyDescent="0.3">
      <c r="A907" s="13"/>
      <c r="B907" s="17" t="s">
        <v>25</v>
      </c>
      <c r="C907" s="18">
        <f t="shared" ref="C907:T907" si="701">3*4.178*C904*C905*C906/(C904+C905+C906)</f>
        <v>141.82802474226804</v>
      </c>
      <c r="D907" s="18">
        <f t="shared" si="701"/>
        <v>164.08145454545453</v>
      </c>
      <c r="E907" s="18">
        <f t="shared" si="701"/>
        <v>48.296146788990811</v>
      </c>
      <c r="F907" s="18">
        <f t="shared" si="701"/>
        <v>173.33604878048777</v>
      </c>
      <c r="G907" s="18">
        <f t="shared" si="701"/>
        <v>174.47327999999999</v>
      </c>
      <c r="H907" s="21">
        <f t="shared" si="701"/>
        <v>129.48166956521737</v>
      </c>
      <c r="I907" s="21">
        <f t="shared" si="701"/>
        <v>116.30386046511627</v>
      </c>
      <c r="J907" s="21">
        <f t="shared" si="701"/>
        <v>156.74762691588785</v>
      </c>
      <c r="K907" s="21">
        <f t="shared" si="701"/>
        <v>123.3655719587629</v>
      </c>
      <c r="L907" s="22">
        <f t="shared" si="701"/>
        <v>27.884629213483144</v>
      </c>
      <c r="M907" s="22">
        <f t="shared" si="701"/>
        <v>113.82571525423728</v>
      </c>
      <c r="N907" s="22">
        <f t="shared" si="701"/>
        <v>34.332260869565218</v>
      </c>
      <c r="O907" s="22">
        <f t="shared" si="701"/>
        <v>91.947052702702678</v>
      </c>
      <c r="P907" s="22">
        <f t="shared" si="701"/>
        <v>48.421443396226401</v>
      </c>
      <c r="Q907" s="105">
        <f t="shared" si="701"/>
        <v>29.484048837209301</v>
      </c>
      <c r="R907" s="105">
        <f t="shared" si="701"/>
        <v>40.108799999999995</v>
      </c>
      <c r="S907" s="105">
        <f t="shared" si="701"/>
        <v>29.68578947368421</v>
      </c>
      <c r="T907" s="105">
        <f t="shared" si="701"/>
        <v>36.268595744680844</v>
      </c>
      <c r="U907" s="14"/>
      <c r="V907" s="14"/>
      <c r="W907" s="14"/>
      <c r="X907" s="14"/>
      <c r="Y907" s="14"/>
      <c r="Z907" s="14"/>
      <c r="AA907" s="14"/>
      <c r="AB907" s="14"/>
      <c r="AC907" s="14"/>
      <c r="AD907" s="17"/>
    </row>
    <row r="908" spans="1:30" x14ac:dyDescent="0.3">
      <c r="A908" s="13"/>
      <c r="B908" t="s">
        <v>26</v>
      </c>
      <c r="C908" s="9">
        <f>C907-C898</f>
        <v>1.8109055712835698</v>
      </c>
      <c r="D908" s="9">
        <f t="shared" ref="D908:T908" si="702">D907-D898</f>
        <v>18.630081818181793</v>
      </c>
      <c r="E908" s="9">
        <f t="shared" si="702"/>
        <v>-21.122930134086104</v>
      </c>
      <c r="F908" s="9">
        <f t="shared" si="702"/>
        <v>10.28270614089385</v>
      </c>
      <c r="G908" s="9">
        <f t="shared" si="702"/>
        <v>17.002643478260893</v>
      </c>
      <c r="H908" s="9">
        <f t="shared" si="702"/>
        <v>7.3976929360039207</v>
      </c>
      <c r="I908" s="9">
        <f t="shared" si="702"/>
        <v>10.387807770505489</v>
      </c>
      <c r="J908" s="9">
        <f t="shared" si="702"/>
        <v>1.8131302334233794</v>
      </c>
      <c r="K908" s="9">
        <f t="shared" si="702"/>
        <v>4.707760708762919</v>
      </c>
      <c r="L908" s="9">
        <f t="shared" si="702"/>
        <v>-13.89537078651685</v>
      </c>
      <c r="M908" s="9">
        <f t="shared" si="702"/>
        <v>-2.3391150828413458</v>
      </c>
      <c r="N908" s="9">
        <f t="shared" si="702"/>
        <v>-17.660628019323674</v>
      </c>
      <c r="O908" s="9">
        <f t="shared" si="702"/>
        <v>-6.4571355325914226</v>
      </c>
      <c r="P908" s="9">
        <f t="shared" si="702"/>
        <v>-14.248556603773594</v>
      </c>
      <c r="Q908" s="9">
        <f t="shared" si="702"/>
        <v>-14.617062273901801</v>
      </c>
      <c r="R908" s="9">
        <f t="shared" si="702"/>
        <v>-22.561199999999992</v>
      </c>
      <c r="S908" s="9">
        <f t="shared" si="702"/>
        <v>-24.461090526315779</v>
      </c>
      <c r="T908" s="9">
        <f t="shared" si="702"/>
        <v>-16.418572396912062</v>
      </c>
      <c r="U908" s="110"/>
      <c r="V908" s="110"/>
      <c r="W908" s="110"/>
      <c r="X908" s="110"/>
      <c r="Y908" s="110"/>
      <c r="Z908" s="110"/>
      <c r="AA908" s="110"/>
      <c r="AB908" s="110"/>
      <c r="AC908" s="110"/>
      <c r="AD908" s="17"/>
    </row>
    <row r="909" spans="1:30" x14ac:dyDescent="0.3">
      <c r="A909" s="23"/>
      <c r="B909" s="24" t="s">
        <v>27</v>
      </c>
      <c r="C909" s="25">
        <f>AVERAGE(C907:G907)</f>
        <v>140.4029909714402</v>
      </c>
      <c r="D909" s="24"/>
      <c r="E909" s="1"/>
      <c r="F909" s="24"/>
      <c r="G909" s="24"/>
      <c r="H909" s="108" t="s">
        <v>27</v>
      </c>
      <c r="I909">
        <f>AVERAGE(H907:K907)</f>
        <v>131.4746822262461</v>
      </c>
      <c r="J909" s="1"/>
      <c r="K909" s="24"/>
      <c r="L909" s="108" t="s">
        <v>27</v>
      </c>
      <c r="M909" s="24">
        <f>AVERAGE(L907:P907)</f>
        <v>63.282220287242936</v>
      </c>
      <c r="N909" s="24"/>
      <c r="O909" s="24"/>
      <c r="Q909" s="108" t="s">
        <v>27</v>
      </c>
      <c r="R909" s="24">
        <f>AVERAGE(Q907:T907)</f>
        <v>33.886808513893584</v>
      </c>
      <c r="S909" s="1"/>
      <c r="T909" s="24"/>
      <c r="U909" s="111"/>
      <c r="V909" s="111"/>
      <c r="W909" s="112"/>
      <c r="X909" s="113"/>
      <c r="Y909" s="111"/>
      <c r="Z909" s="113"/>
      <c r="AA909" s="111"/>
      <c r="AB909" s="111"/>
      <c r="AC909" s="114"/>
      <c r="AD909" s="17"/>
    </row>
    <row r="910" spans="1:30" x14ac:dyDescent="0.3">
      <c r="A910" s="8"/>
      <c r="B910" s="2" t="s">
        <v>9</v>
      </c>
      <c r="C910" s="15">
        <v>1</v>
      </c>
      <c r="D910" s="15">
        <v>2</v>
      </c>
      <c r="E910" s="15">
        <v>3</v>
      </c>
      <c r="F910" s="15">
        <v>4</v>
      </c>
      <c r="G910" s="15">
        <v>5</v>
      </c>
      <c r="H910" s="15">
        <v>7</v>
      </c>
      <c r="I910" s="15">
        <v>8</v>
      </c>
      <c r="J910" s="15">
        <v>9</v>
      </c>
      <c r="K910" s="15">
        <v>10</v>
      </c>
      <c r="L910" s="15">
        <v>11</v>
      </c>
      <c r="M910" s="15">
        <v>12</v>
      </c>
      <c r="N910" s="15">
        <v>13</v>
      </c>
      <c r="O910" s="15">
        <v>14</v>
      </c>
      <c r="P910" s="15">
        <v>15</v>
      </c>
      <c r="Q910" s="15">
        <v>16</v>
      </c>
      <c r="R910" s="15">
        <v>17</v>
      </c>
      <c r="S910" s="15">
        <v>18</v>
      </c>
      <c r="T910" s="15">
        <v>19</v>
      </c>
      <c r="U910" s="17"/>
      <c r="V910" s="115"/>
      <c r="W910" s="115"/>
      <c r="X910" s="17"/>
      <c r="Y910" s="115"/>
      <c r="Z910" s="115"/>
      <c r="AA910" s="17"/>
      <c r="AB910" s="115"/>
      <c r="AC910" s="115"/>
      <c r="AD910" s="17"/>
    </row>
    <row r="911" spans="1:30" x14ac:dyDescent="0.3">
      <c r="A911"/>
      <c r="C911" s="15" t="s">
        <v>10</v>
      </c>
      <c r="D911" s="15" t="s">
        <v>10</v>
      </c>
      <c r="E911" s="15" t="s">
        <v>10</v>
      </c>
      <c r="F911" s="15" t="s">
        <v>11</v>
      </c>
      <c r="G911" s="15" t="s">
        <v>11</v>
      </c>
      <c r="H911" s="15" t="s">
        <v>12</v>
      </c>
      <c r="I911" s="15" t="s">
        <v>12</v>
      </c>
      <c r="J911" s="15" t="s">
        <v>12</v>
      </c>
      <c r="K911" s="15" t="s">
        <v>12</v>
      </c>
      <c r="L911" s="15" t="s">
        <v>29</v>
      </c>
      <c r="M911" s="15" t="s">
        <v>29</v>
      </c>
      <c r="N911" s="15" t="s">
        <v>29</v>
      </c>
      <c r="O911" s="15" t="s">
        <v>13</v>
      </c>
      <c r="P911" s="15" t="s">
        <v>13</v>
      </c>
      <c r="Q911" s="15" t="s">
        <v>14</v>
      </c>
      <c r="R911" s="15" t="s">
        <v>14</v>
      </c>
      <c r="S911" s="15" t="s">
        <v>14</v>
      </c>
      <c r="T911" s="15" t="s">
        <v>14</v>
      </c>
      <c r="U911" s="17"/>
      <c r="V911" s="110"/>
      <c r="W911" s="110"/>
      <c r="X911" s="17"/>
      <c r="Y911" s="110"/>
      <c r="Z911" s="17"/>
      <c r="AA911" s="110"/>
      <c r="AB911" s="17"/>
      <c r="AC911" s="110"/>
      <c r="AD911" s="17"/>
    </row>
    <row r="912" spans="1:30" x14ac:dyDescent="0.3">
      <c r="A912" s="10">
        <v>41500</v>
      </c>
      <c r="C912" s="104" t="s">
        <v>15</v>
      </c>
      <c r="D912" s="104" t="s">
        <v>16</v>
      </c>
      <c r="E912" s="104" t="s">
        <v>17</v>
      </c>
      <c r="F912" s="104" t="s">
        <v>15</v>
      </c>
      <c r="G912" s="104" t="s">
        <v>16</v>
      </c>
      <c r="H912" s="104" t="s">
        <v>15</v>
      </c>
      <c r="I912" s="104" t="s">
        <v>16</v>
      </c>
      <c r="J912" s="104" t="s">
        <v>17</v>
      </c>
      <c r="K912" s="104" t="s">
        <v>18</v>
      </c>
      <c r="L912" s="104" t="s">
        <v>15</v>
      </c>
      <c r="M912" s="104" t="s">
        <v>16</v>
      </c>
      <c r="N912" s="104" t="s">
        <v>17</v>
      </c>
      <c r="O912" s="104" t="s">
        <v>15</v>
      </c>
      <c r="P912" s="104" t="s">
        <v>16</v>
      </c>
      <c r="Q912" s="104" t="s">
        <v>15</v>
      </c>
      <c r="R912" s="104" t="s">
        <v>16</v>
      </c>
      <c r="S912" s="104" t="s">
        <v>17</v>
      </c>
      <c r="T912" s="104" t="s">
        <v>18</v>
      </c>
      <c r="U912" s="116"/>
      <c r="V912" s="116"/>
      <c r="W912" s="116"/>
      <c r="X912" s="117"/>
      <c r="Y912" s="116"/>
      <c r="Z912" s="116"/>
      <c r="AA912" s="117"/>
      <c r="AB912" s="116"/>
      <c r="AC912" s="116"/>
      <c r="AD912" s="17"/>
    </row>
    <row r="913" spans="1:30" x14ac:dyDescent="0.3">
      <c r="A913" s="13" t="s">
        <v>304</v>
      </c>
      <c r="B913" t="s">
        <v>21</v>
      </c>
      <c r="C913" s="14">
        <v>10.1</v>
      </c>
      <c r="D913" s="14">
        <v>12.5</v>
      </c>
      <c r="E913" s="14">
        <v>4</v>
      </c>
      <c r="F913" s="14">
        <v>9.5</v>
      </c>
      <c r="G913" s="14">
        <v>12.2</v>
      </c>
      <c r="H913" s="14">
        <v>8.9</v>
      </c>
      <c r="I913" s="14">
        <v>8.5</v>
      </c>
      <c r="J913" s="14">
        <v>12</v>
      </c>
      <c r="K913" s="14">
        <v>11.1</v>
      </c>
      <c r="L913" s="14">
        <v>4</v>
      </c>
      <c r="M913" s="14">
        <v>9.4</v>
      </c>
      <c r="N913" s="14">
        <v>6</v>
      </c>
      <c r="O913" s="14">
        <v>6.8</v>
      </c>
      <c r="P913" s="14">
        <v>4</v>
      </c>
      <c r="Q913" s="14">
        <v>3</v>
      </c>
      <c r="R913" s="14">
        <v>3.5</v>
      </c>
      <c r="S913" s="14">
        <v>4</v>
      </c>
      <c r="T913" s="14">
        <v>3.2</v>
      </c>
      <c r="U913" s="14"/>
      <c r="V913" s="14"/>
      <c r="W913" s="14"/>
      <c r="X913" s="14"/>
      <c r="Y913" s="14"/>
      <c r="Z913" s="14"/>
      <c r="AA913" s="14"/>
      <c r="AB913" s="14"/>
      <c r="AC913" s="14"/>
      <c r="AD913" s="17"/>
    </row>
    <row r="914" spans="1:30" x14ac:dyDescent="0.3">
      <c r="A914" s="28"/>
      <c r="B914" t="s">
        <v>23</v>
      </c>
      <c r="C914" s="14">
        <v>5.8</v>
      </c>
      <c r="D914" s="14">
        <v>6.2</v>
      </c>
      <c r="E914" s="14">
        <v>3</v>
      </c>
      <c r="F914" s="14">
        <v>7.3</v>
      </c>
      <c r="G914" s="14">
        <v>6</v>
      </c>
      <c r="H914" s="14">
        <v>6</v>
      </c>
      <c r="I914" s="14">
        <v>5.4</v>
      </c>
      <c r="J914" s="14">
        <v>5.5</v>
      </c>
      <c r="K914" s="14">
        <v>5.2</v>
      </c>
      <c r="L914" s="14">
        <v>2.8</v>
      </c>
      <c r="M914" s="14">
        <v>4.7</v>
      </c>
      <c r="N914" s="14">
        <v>2.8</v>
      </c>
      <c r="O914" s="14">
        <v>4.8</v>
      </c>
      <c r="P914" s="14">
        <v>3</v>
      </c>
      <c r="Q914" s="14">
        <v>2.8</v>
      </c>
      <c r="R914" s="14">
        <v>3.5</v>
      </c>
      <c r="S914" s="14">
        <v>2.8</v>
      </c>
      <c r="T914" s="14">
        <v>3</v>
      </c>
      <c r="U914" s="14"/>
      <c r="V914" s="14"/>
      <c r="W914" s="14"/>
      <c r="X914" s="14"/>
      <c r="Y914" s="14"/>
      <c r="Z914" s="14"/>
      <c r="AA914" s="14"/>
      <c r="AB914" s="14"/>
      <c r="AC914" s="14"/>
      <c r="AD914" s="17"/>
    </row>
    <row r="915" spans="1:30" x14ac:dyDescent="0.3">
      <c r="A915" s="13"/>
      <c r="B915" t="s">
        <v>24</v>
      </c>
      <c r="C915" s="14">
        <v>4.0999999999999996</v>
      </c>
      <c r="D915" s="14">
        <v>4.0999999999999996</v>
      </c>
      <c r="E915" s="14">
        <v>2</v>
      </c>
      <c r="F915" s="14">
        <v>4.5999999999999996</v>
      </c>
      <c r="G915" s="14">
        <v>4.5</v>
      </c>
      <c r="H915" s="14">
        <v>3.7</v>
      </c>
      <c r="I915" s="14">
        <v>3.9</v>
      </c>
      <c r="J915" s="14">
        <v>4.2</v>
      </c>
      <c r="K915" s="14">
        <v>3.5</v>
      </c>
      <c r="L915" s="14">
        <v>1.2</v>
      </c>
      <c r="M915" s="14">
        <v>3.8</v>
      </c>
      <c r="N915" s="14">
        <v>1.4</v>
      </c>
      <c r="O915" s="14">
        <v>3.5</v>
      </c>
      <c r="P915" s="14">
        <v>2</v>
      </c>
      <c r="Q915" s="14">
        <v>1.4</v>
      </c>
      <c r="R915" s="14">
        <v>1.6</v>
      </c>
      <c r="S915" s="14">
        <v>1.4</v>
      </c>
      <c r="T915" s="14">
        <v>1.5</v>
      </c>
      <c r="U915" s="14"/>
      <c r="V915" s="14"/>
      <c r="W915" s="14"/>
      <c r="X915" s="14"/>
      <c r="Y915" s="14"/>
      <c r="Z915" s="14"/>
      <c r="AA915" s="14"/>
      <c r="AB915" s="14"/>
      <c r="AC915" s="14"/>
      <c r="AD915" s="17"/>
    </row>
    <row r="916" spans="1:30" x14ac:dyDescent="0.3">
      <c r="A916" s="13"/>
      <c r="B916" s="17" t="s">
        <v>25</v>
      </c>
      <c r="C916" s="18">
        <f t="shared" ref="C916:T916" si="703">3*4.178*C913*C914*C915/(C913+C914+C915)</f>
        <v>150.51955259999994</v>
      </c>
      <c r="D916" s="18">
        <f t="shared" si="703"/>
        <v>174.67888157894734</v>
      </c>
      <c r="E916" s="18">
        <f t="shared" si="703"/>
        <v>33.423999999999999</v>
      </c>
      <c r="F916" s="18">
        <f t="shared" si="703"/>
        <v>186.84445514018691</v>
      </c>
      <c r="G916" s="18">
        <f t="shared" si="703"/>
        <v>181.88103964757704</v>
      </c>
      <c r="H916" s="21">
        <f t="shared" si="703"/>
        <v>133.1434258064516</v>
      </c>
      <c r="I916" s="21">
        <f t="shared" si="703"/>
        <v>126.05119887640448</v>
      </c>
      <c r="J916" s="21">
        <f t="shared" si="703"/>
        <v>160.11174193548388</v>
      </c>
      <c r="K916" s="21">
        <f t="shared" si="703"/>
        <v>127.88478181818182</v>
      </c>
      <c r="L916" s="22">
        <f t="shared" si="703"/>
        <v>21.057119999999994</v>
      </c>
      <c r="M916" s="22">
        <f t="shared" si="703"/>
        <v>117.5563159776536</v>
      </c>
      <c r="N916" s="22">
        <f t="shared" si="703"/>
        <v>28.901929411764698</v>
      </c>
      <c r="O916" s="22">
        <f t="shared" si="703"/>
        <v>94.826765562913906</v>
      </c>
      <c r="P916" s="22">
        <f t="shared" si="703"/>
        <v>33.423999999999999</v>
      </c>
      <c r="Q916" s="105">
        <f t="shared" si="703"/>
        <v>20.472200000000001</v>
      </c>
      <c r="R916" s="105">
        <f t="shared" si="703"/>
        <v>28.565860465116277</v>
      </c>
      <c r="S916" s="105">
        <f t="shared" si="703"/>
        <v>23.967453658536581</v>
      </c>
      <c r="T916" s="105">
        <f t="shared" si="703"/>
        <v>23.44020779220779</v>
      </c>
      <c r="U916" s="14"/>
      <c r="V916" s="14"/>
      <c r="W916" s="14"/>
      <c r="X916" s="14"/>
      <c r="Y916" s="14"/>
      <c r="Z916" s="14"/>
      <c r="AA916" s="14"/>
      <c r="AB916" s="14"/>
      <c r="AC916" s="14"/>
      <c r="AD916" s="17"/>
    </row>
    <row r="917" spans="1:30" x14ac:dyDescent="0.3">
      <c r="A917" s="13"/>
      <c r="B917" t="s">
        <v>26</v>
      </c>
      <c r="C917" s="9">
        <f>C916-C907</f>
        <v>8.6915278577318986</v>
      </c>
      <c r="D917" s="9">
        <f t="shared" ref="D917:T917" si="704">D916-D907</f>
        <v>10.597427033492806</v>
      </c>
      <c r="E917" s="9">
        <f t="shared" si="704"/>
        <v>-14.872146788990811</v>
      </c>
      <c r="F917" s="9">
        <f t="shared" si="704"/>
        <v>13.508406359699137</v>
      </c>
      <c r="G917" s="9">
        <f t="shared" si="704"/>
        <v>7.407759647577052</v>
      </c>
      <c r="H917" s="9">
        <f t="shared" si="704"/>
        <v>3.6617562412342295</v>
      </c>
      <c r="I917" s="9">
        <f t="shared" si="704"/>
        <v>9.7473384112882115</v>
      </c>
      <c r="J917" s="9">
        <f t="shared" si="704"/>
        <v>3.3641150195960279</v>
      </c>
      <c r="K917" s="9">
        <f t="shared" si="704"/>
        <v>4.5192098594189218</v>
      </c>
      <c r="L917" s="9">
        <f t="shared" si="704"/>
        <v>-6.8275092134831503</v>
      </c>
      <c r="M917" s="9">
        <f t="shared" si="704"/>
        <v>3.7306007234163161</v>
      </c>
      <c r="N917" s="9">
        <f t="shared" si="704"/>
        <v>-5.43033145780052</v>
      </c>
      <c r="O917" s="9">
        <f t="shared" si="704"/>
        <v>2.8797128602112281</v>
      </c>
      <c r="P917" s="9">
        <f t="shared" si="704"/>
        <v>-14.997443396226402</v>
      </c>
      <c r="Q917" s="9">
        <f t="shared" si="704"/>
        <v>-9.0118488372092997</v>
      </c>
      <c r="R917" s="9">
        <f t="shared" si="704"/>
        <v>-11.542939534883718</v>
      </c>
      <c r="S917" s="9">
        <f t="shared" si="704"/>
        <v>-5.7183358151476291</v>
      </c>
      <c r="T917" s="9">
        <f t="shared" si="704"/>
        <v>-12.828387952473054</v>
      </c>
      <c r="U917" s="110"/>
      <c r="V917" s="110"/>
      <c r="W917" s="110"/>
      <c r="X917" s="110"/>
      <c r="Y917" s="110"/>
      <c r="Z917" s="110"/>
      <c r="AA917" s="110"/>
      <c r="AB917" s="110"/>
      <c r="AC917" s="110"/>
      <c r="AD917" s="17"/>
    </row>
    <row r="918" spans="1:30" x14ac:dyDescent="0.3">
      <c r="A918" s="23"/>
      <c r="B918" s="24" t="s">
        <v>27</v>
      </c>
      <c r="C918" s="25">
        <f>AVERAGE(C916:G916)</f>
        <v>145.46958579334225</v>
      </c>
      <c r="D918" s="24"/>
      <c r="E918" s="1"/>
      <c r="F918" s="24"/>
      <c r="G918" s="24"/>
      <c r="H918" s="108" t="s">
        <v>27</v>
      </c>
      <c r="I918">
        <f>AVERAGE(H916:K916)</f>
        <v>136.79778710913047</v>
      </c>
      <c r="J918" s="1"/>
      <c r="K918" s="24"/>
      <c r="L918" s="108" t="s">
        <v>27</v>
      </c>
      <c r="M918" s="24">
        <f>AVERAGE(L916:P916)</f>
        <v>59.153226190466434</v>
      </c>
      <c r="N918" s="24"/>
      <c r="O918" s="24"/>
      <c r="Q918" s="108" t="s">
        <v>27</v>
      </c>
      <c r="R918" s="24">
        <f>AVERAGE(Q916:T916)</f>
        <v>24.111430478965161</v>
      </c>
      <c r="S918" s="1"/>
      <c r="T918" s="24"/>
      <c r="U918" s="111"/>
      <c r="V918" s="111"/>
      <c r="W918" s="112"/>
      <c r="X918" s="113"/>
      <c r="Y918" s="111"/>
      <c r="Z918" s="113"/>
      <c r="AA918" s="111"/>
      <c r="AB918" s="111"/>
      <c r="AC918" s="114"/>
      <c r="AD918" s="17"/>
    </row>
    <row r="919" spans="1:30" x14ac:dyDescent="0.3">
      <c r="A919" s="8"/>
      <c r="B919" s="2" t="s">
        <v>9</v>
      </c>
      <c r="C919" s="15">
        <v>1</v>
      </c>
      <c r="D919" s="15">
        <v>2</v>
      </c>
      <c r="E919" s="15">
        <v>3</v>
      </c>
      <c r="F919" s="15">
        <v>4</v>
      </c>
      <c r="G919" s="15">
        <v>5</v>
      </c>
      <c r="H919" s="15">
        <v>7</v>
      </c>
      <c r="I919" s="15">
        <v>8</v>
      </c>
      <c r="J919" s="15">
        <v>9</v>
      </c>
      <c r="K919" s="15">
        <v>10</v>
      </c>
      <c r="L919" s="15">
        <v>11</v>
      </c>
      <c r="M919" s="15">
        <v>12</v>
      </c>
      <c r="N919" s="15">
        <v>13</v>
      </c>
      <c r="O919" s="15">
        <v>14</v>
      </c>
      <c r="P919" s="15">
        <v>15</v>
      </c>
      <c r="Q919" s="15">
        <v>16</v>
      </c>
      <c r="R919" s="15">
        <v>17</v>
      </c>
      <c r="S919" s="15">
        <v>18</v>
      </c>
      <c r="T919" s="15">
        <v>19</v>
      </c>
      <c r="U919" s="17"/>
      <c r="V919" s="115"/>
      <c r="W919" s="115"/>
      <c r="X919" s="17"/>
      <c r="Y919" s="115"/>
      <c r="Z919" s="115"/>
      <c r="AA919" s="17"/>
      <c r="AB919" s="115"/>
      <c r="AC919" s="115"/>
      <c r="AD919" s="17"/>
    </row>
    <row r="920" spans="1:30" x14ac:dyDescent="0.3">
      <c r="A920"/>
      <c r="C920" s="15" t="s">
        <v>10</v>
      </c>
      <c r="D920" s="15" t="s">
        <v>10</v>
      </c>
      <c r="E920" s="15" t="s">
        <v>10</v>
      </c>
      <c r="F920" s="15" t="s">
        <v>11</v>
      </c>
      <c r="G920" s="15" t="s">
        <v>11</v>
      </c>
      <c r="H920" s="15" t="s">
        <v>12</v>
      </c>
      <c r="I920" s="15" t="s">
        <v>12</v>
      </c>
      <c r="J920" s="15" t="s">
        <v>12</v>
      </c>
      <c r="K920" s="15" t="s">
        <v>12</v>
      </c>
      <c r="L920" s="15" t="s">
        <v>29</v>
      </c>
      <c r="M920" s="15" t="s">
        <v>29</v>
      </c>
      <c r="N920" s="15" t="s">
        <v>29</v>
      </c>
      <c r="O920" s="15" t="s">
        <v>13</v>
      </c>
      <c r="P920" s="15" t="s">
        <v>13</v>
      </c>
      <c r="Q920" s="15" t="s">
        <v>14</v>
      </c>
      <c r="R920" s="15" t="s">
        <v>14</v>
      </c>
      <c r="S920" s="15" t="s">
        <v>14</v>
      </c>
      <c r="T920" s="15" t="s">
        <v>14</v>
      </c>
      <c r="U920" s="17"/>
      <c r="V920" s="110"/>
      <c r="W920" s="110"/>
      <c r="X920" s="17"/>
      <c r="Y920" s="110"/>
      <c r="Z920" s="17"/>
      <c r="AA920" s="110"/>
      <c r="AB920" s="17"/>
      <c r="AC920" s="110"/>
      <c r="AD920" s="17"/>
    </row>
    <row r="921" spans="1:30" x14ac:dyDescent="0.3">
      <c r="A921" s="10">
        <v>41501</v>
      </c>
      <c r="C921" s="104" t="s">
        <v>15</v>
      </c>
      <c r="D921" s="104" t="s">
        <v>16</v>
      </c>
      <c r="E921" s="104" t="s">
        <v>17</v>
      </c>
      <c r="F921" s="104" t="s">
        <v>15</v>
      </c>
      <c r="G921" s="104" t="s">
        <v>16</v>
      </c>
      <c r="H921" s="104" t="s">
        <v>15</v>
      </c>
      <c r="I921" s="104" t="s">
        <v>16</v>
      </c>
      <c r="J921" s="104" t="s">
        <v>17</v>
      </c>
      <c r="K921" s="104" t="s">
        <v>18</v>
      </c>
      <c r="L921" s="104" t="s">
        <v>15</v>
      </c>
      <c r="M921" s="104" t="s">
        <v>16</v>
      </c>
      <c r="N921" s="104" t="s">
        <v>17</v>
      </c>
      <c r="O921" s="104" t="s">
        <v>15</v>
      </c>
      <c r="P921" s="104" t="s">
        <v>16</v>
      </c>
      <c r="Q921" s="104" t="s">
        <v>15</v>
      </c>
      <c r="R921" s="104" t="s">
        <v>16</v>
      </c>
      <c r="S921" s="104" t="s">
        <v>17</v>
      </c>
      <c r="T921" s="104" t="s">
        <v>18</v>
      </c>
      <c r="U921" s="116"/>
      <c r="V921" s="116"/>
      <c r="W921" s="116"/>
      <c r="X921" s="117"/>
      <c r="Y921" s="116"/>
      <c r="Z921" s="116"/>
      <c r="AA921" s="117"/>
      <c r="AB921" s="116"/>
      <c r="AC921" s="116"/>
      <c r="AD921" s="17"/>
    </row>
    <row r="922" spans="1:30" x14ac:dyDescent="0.3">
      <c r="A922" s="13" t="s">
        <v>305</v>
      </c>
      <c r="B922" t="s">
        <v>21</v>
      </c>
      <c r="C922" s="14">
        <v>10.5</v>
      </c>
      <c r="D922" s="14">
        <v>13</v>
      </c>
      <c r="E922" s="14">
        <v>0</v>
      </c>
      <c r="F922" s="14">
        <v>10</v>
      </c>
      <c r="G922" s="14">
        <v>12.8</v>
      </c>
      <c r="H922" s="14">
        <v>9</v>
      </c>
      <c r="I922" s="14">
        <v>8.5</v>
      </c>
      <c r="J922" s="14">
        <v>12.2</v>
      </c>
      <c r="K922" s="14">
        <v>11.4</v>
      </c>
      <c r="L922" s="14">
        <v>0</v>
      </c>
      <c r="M922" s="14">
        <v>9.4</v>
      </c>
      <c r="N922" s="14">
        <v>5</v>
      </c>
      <c r="O922" s="14">
        <v>7.2</v>
      </c>
      <c r="P922" s="14">
        <v>3.5</v>
      </c>
      <c r="Q922" s="14">
        <v>0</v>
      </c>
      <c r="R922" s="14">
        <v>3</v>
      </c>
      <c r="S922" s="14">
        <v>3</v>
      </c>
      <c r="T922" s="14">
        <v>0</v>
      </c>
      <c r="U922" s="14"/>
      <c r="V922" s="14"/>
      <c r="W922" s="14"/>
      <c r="X922" s="14"/>
      <c r="Y922" s="14"/>
      <c r="Z922" s="14"/>
      <c r="AA922" s="14"/>
      <c r="AB922" s="14"/>
      <c r="AC922" s="14"/>
      <c r="AD922" s="17"/>
    </row>
    <row r="923" spans="1:30" x14ac:dyDescent="0.3">
      <c r="A923" s="28"/>
      <c r="B923" t="s">
        <v>23</v>
      </c>
      <c r="C923" s="14">
        <v>6</v>
      </c>
      <c r="D923" s="14">
        <v>6.4</v>
      </c>
      <c r="E923" s="14">
        <v>0</v>
      </c>
      <c r="F923" s="14">
        <v>7.6</v>
      </c>
      <c r="G923" s="14">
        <v>6</v>
      </c>
      <c r="H923" s="14">
        <v>6</v>
      </c>
      <c r="I923" s="14">
        <v>5.8</v>
      </c>
      <c r="J923" s="14">
        <v>5.6</v>
      </c>
      <c r="K923" s="14">
        <v>5.2</v>
      </c>
      <c r="L923" s="14">
        <v>0</v>
      </c>
      <c r="M923" s="14">
        <v>5</v>
      </c>
      <c r="N923" s="14">
        <v>2.6</v>
      </c>
      <c r="O923" s="14">
        <v>5</v>
      </c>
      <c r="P923" s="14">
        <v>2.5</v>
      </c>
      <c r="Q923" s="14">
        <v>0</v>
      </c>
      <c r="R923" s="14">
        <v>3</v>
      </c>
      <c r="S923" s="14">
        <v>2.6</v>
      </c>
      <c r="T923" s="14">
        <v>0</v>
      </c>
      <c r="U923" s="14"/>
      <c r="V923" s="14"/>
      <c r="W923" s="14"/>
      <c r="X923" s="14"/>
      <c r="Y923" s="14"/>
      <c r="Z923" s="14"/>
      <c r="AA923" s="14"/>
      <c r="AB923" s="14"/>
      <c r="AC923" s="14"/>
      <c r="AD923" s="17"/>
    </row>
    <row r="924" spans="1:30" x14ac:dyDescent="0.3">
      <c r="A924" s="13"/>
      <c r="B924" t="s">
        <v>24</v>
      </c>
      <c r="C924" s="14">
        <v>4.2</v>
      </c>
      <c r="D924" s="14">
        <v>4.2</v>
      </c>
      <c r="E924" s="14">
        <v>0</v>
      </c>
      <c r="F924" s="14">
        <v>4.5999999999999996</v>
      </c>
      <c r="G924" s="14">
        <v>4.5999999999999996</v>
      </c>
      <c r="H924" s="14">
        <v>3.8</v>
      </c>
      <c r="I924" s="14">
        <v>4</v>
      </c>
      <c r="J924" s="14">
        <v>4.2</v>
      </c>
      <c r="K924" s="14">
        <v>3.5</v>
      </c>
      <c r="L924" s="14">
        <v>0</v>
      </c>
      <c r="M924" s="14">
        <v>3.8</v>
      </c>
      <c r="N924" s="14">
        <v>1.4</v>
      </c>
      <c r="O924" s="14">
        <v>3.5</v>
      </c>
      <c r="P924" s="14">
        <v>1.5</v>
      </c>
      <c r="Q924" s="14">
        <v>0</v>
      </c>
      <c r="R924" s="14">
        <v>1.4</v>
      </c>
      <c r="S924" s="14">
        <v>1.2</v>
      </c>
      <c r="T924" s="14">
        <v>0</v>
      </c>
      <c r="U924" s="14"/>
      <c r="V924" s="14"/>
      <c r="W924" s="14"/>
      <c r="X924" s="14"/>
      <c r="Y924" s="14"/>
      <c r="Z924" s="14"/>
      <c r="AA924" s="14"/>
      <c r="AB924" s="14"/>
      <c r="AC924" s="14"/>
      <c r="AD924" s="17"/>
    </row>
    <row r="925" spans="1:30" x14ac:dyDescent="0.3">
      <c r="A925" s="13"/>
      <c r="B925" s="17" t="s">
        <v>25</v>
      </c>
      <c r="C925" s="18">
        <f t="shared" ref="C925:S925" si="705">3*4.178*C922*C923*C924/(C922+C923+C924)</f>
        <v>160.21721739130439</v>
      </c>
      <c r="D925" s="18">
        <f t="shared" si="705"/>
        <v>185.58817627118648</v>
      </c>
      <c r="E925" s="18">
        <v>0</v>
      </c>
      <c r="F925" s="18">
        <f t="shared" si="705"/>
        <v>197.38227027027017</v>
      </c>
      <c r="G925" s="18">
        <f t="shared" si="705"/>
        <v>189.23126153846155</v>
      </c>
      <c r="H925" s="21">
        <f t="shared" si="705"/>
        <v>136.80727659574464</v>
      </c>
      <c r="I925" s="21">
        <f t="shared" si="705"/>
        <v>135.06583606557373</v>
      </c>
      <c r="J925" s="21">
        <f t="shared" si="705"/>
        <v>163.47982254545454</v>
      </c>
      <c r="K925" s="21">
        <f t="shared" si="705"/>
        <v>129.38081194029851</v>
      </c>
      <c r="L925" s="22">
        <v>0</v>
      </c>
      <c r="M925" s="22">
        <f t="shared" si="705"/>
        <v>122.9984835164835</v>
      </c>
      <c r="N925" s="22">
        <f t="shared" si="705"/>
        <v>25.34653333333333</v>
      </c>
      <c r="O925" s="22">
        <f t="shared" si="705"/>
        <v>100.59133757961783</v>
      </c>
      <c r="P925" s="22">
        <f t="shared" si="705"/>
        <v>21.9345</v>
      </c>
      <c r="Q925" s="105">
        <v>0</v>
      </c>
      <c r="R925" s="105">
        <f t="shared" si="705"/>
        <v>21.341675675675667</v>
      </c>
      <c r="S925" s="105">
        <f t="shared" si="705"/>
        <v>17.252682352941175</v>
      </c>
      <c r="T925" s="105">
        <v>0</v>
      </c>
      <c r="U925" s="14"/>
      <c r="V925" s="14"/>
      <c r="W925" s="14"/>
      <c r="X925" s="14"/>
      <c r="Y925" s="14"/>
      <c r="Z925" s="14"/>
      <c r="AA925" s="14"/>
      <c r="AB925" s="14"/>
      <c r="AC925" s="14"/>
      <c r="AD925" s="17"/>
    </row>
    <row r="926" spans="1:30" x14ac:dyDescent="0.3">
      <c r="A926" s="13"/>
      <c r="B926" t="s">
        <v>26</v>
      </c>
      <c r="C926" s="9">
        <f>C925-C916</f>
        <v>9.6976647913044474</v>
      </c>
      <c r="D926" s="9">
        <f t="shared" ref="D926:T926" si="706">D925-D916</f>
        <v>10.909294692239143</v>
      </c>
      <c r="E926" s="9">
        <f t="shared" si="706"/>
        <v>-33.423999999999999</v>
      </c>
      <c r="F926" s="9">
        <f t="shared" si="706"/>
        <v>10.53781513008326</v>
      </c>
      <c r="G926" s="9">
        <f t="shared" si="706"/>
        <v>7.3502218908845123</v>
      </c>
      <c r="H926" s="9">
        <f t="shared" si="706"/>
        <v>3.6638507892930363</v>
      </c>
      <c r="I926" s="9">
        <f t="shared" si="706"/>
        <v>9.0146371891692496</v>
      </c>
      <c r="J926" s="9">
        <f t="shared" si="706"/>
        <v>3.3680806099706615</v>
      </c>
      <c r="K926" s="9">
        <f t="shared" si="706"/>
        <v>1.496030122116693</v>
      </c>
      <c r="L926" s="9">
        <f t="shared" si="706"/>
        <v>-21.057119999999994</v>
      </c>
      <c r="M926" s="9">
        <f t="shared" si="706"/>
        <v>5.4421675388299064</v>
      </c>
      <c r="N926" s="9">
        <f t="shared" si="706"/>
        <v>-3.5553960784313681</v>
      </c>
      <c r="O926" s="9">
        <f t="shared" si="706"/>
        <v>5.7645720167039229</v>
      </c>
      <c r="P926" s="9">
        <f t="shared" si="706"/>
        <v>-11.4895</v>
      </c>
      <c r="Q926" s="9">
        <f t="shared" si="706"/>
        <v>-20.472200000000001</v>
      </c>
      <c r="R926" s="9">
        <f t="shared" si="706"/>
        <v>-7.2241847894406099</v>
      </c>
      <c r="S926" s="9">
        <f t="shared" si="706"/>
        <v>-6.7147713055954057</v>
      </c>
      <c r="T926" s="9">
        <f t="shared" si="706"/>
        <v>-23.44020779220779</v>
      </c>
      <c r="U926" s="110"/>
      <c r="V926" s="110"/>
      <c r="W926" s="110"/>
      <c r="X926" s="110"/>
      <c r="Y926" s="110"/>
      <c r="Z926" s="110"/>
      <c r="AA926" s="110"/>
      <c r="AB926" s="110"/>
      <c r="AC926" s="110"/>
      <c r="AD926" s="17"/>
    </row>
    <row r="927" spans="1:30" x14ac:dyDescent="0.3">
      <c r="A927" s="23"/>
      <c r="B927" s="24" t="s">
        <v>27</v>
      </c>
      <c r="C927" s="25">
        <f>AVERAGE(C925:G925)</f>
        <v>146.48378509424452</v>
      </c>
      <c r="D927" s="24"/>
      <c r="E927" s="1"/>
      <c r="F927" s="24"/>
      <c r="G927" s="24"/>
      <c r="H927" s="108" t="s">
        <v>27</v>
      </c>
      <c r="I927">
        <f>AVERAGE(H925:K925)</f>
        <v>141.18343678676786</v>
      </c>
      <c r="J927" s="1"/>
      <c r="K927" s="24"/>
      <c r="L927" s="108" t="s">
        <v>27</v>
      </c>
      <c r="M927" s="24">
        <f>AVERAGE(L925:P925)</f>
        <v>54.17417088588693</v>
      </c>
      <c r="N927" s="24"/>
      <c r="O927" s="24"/>
      <c r="Q927" s="108" t="s">
        <v>27</v>
      </c>
      <c r="R927" s="24">
        <f>AVERAGE(Q925:T925)</f>
        <v>9.6485895071542096</v>
      </c>
      <c r="S927" s="1"/>
      <c r="T927" s="24"/>
      <c r="U927" s="111"/>
      <c r="V927" s="111"/>
      <c r="W927" s="112"/>
      <c r="X927" s="113"/>
      <c r="Y927" s="111"/>
      <c r="Z927" s="113"/>
      <c r="AA927" s="111"/>
      <c r="AB927" s="111"/>
      <c r="AC927" s="114"/>
      <c r="AD927" s="17"/>
    </row>
    <row r="928" spans="1:30" x14ac:dyDescent="0.3">
      <c r="A928" s="8"/>
      <c r="B928" s="2" t="s">
        <v>9</v>
      </c>
      <c r="C928" s="15">
        <v>1</v>
      </c>
      <c r="D928" s="15">
        <v>2</v>
      </c>
      <c r="E928" s="15">
        <v>3</v>
      </c>
      <c r="F928" s="15">
        <v>4</v>
      </c>
      <c r="G928" s="15">
        <v>5</v>
      </c>
      <c r="H928" s="15">
        <v>7</v>
      </c>
      <c r="I928" s="15">
        <v>8</v>
      </c>
      <c r="J928" s="15">
        <v>9</v>
      </c>
      <c r="K928" s="15">
        <v>10</v>
      </c>
      <c r="L928" s="15">
        <v>11</v>
      </c>
      <c r="M928" s="15">
        <v>12</v>
      </c>
      <c r="N928" s="15">
        <v>13</v>
      </c>
      <c r="O928" s="15">
        <v>14</v>
      </c>
      <c r="P928" s="15">
        <v>15</v>
      </c>
      <c r="Q928" s="15">
        <v>16</v>
      </c>
      <c r="R928" s="15">
        <v>17</v>
      </c>
      <c r="S928" s="15">
        <v>18</v>
      </c>
      <c r="T928" s="15">
        <v>19</v>
      </c>
      <c r="U928" s="17"/>
      <c r="V928" s="115"/>
      <c r="W928" s="115"/>
      <c r="X928" s="17"/>
      <c r="Y928" s="115"/>
      <c r="Z928" s="115"/>
      <c r="AA928" s="17"/>
      <c r="AB928" s="115"/>
      <c r="AC928" s="115"/>
      <c r="AD928" s="17"/>
    </row>
    <row r="929" spans="1:30" x14ac:dyDescent="0.3">
      <c r="A929"/>
      <c r="C929" s="15" t="s">
        <v>10</v>
      </c>
      <c r="D929" s="15" t="s">
        <v>10</v>
      </c>
      <c r="E929" s="15" t="s">
        <v>10</v>
      </c>
      <c r="F929" s="15" t="s">
        <v>11</v>
      </c>
      <c r="G929" s="15" t="s">
        <v>11</v>
      </c>
      <c r="H929" s="15" t="s">
        <v>12</v>
      </c>
      <c r="I929" s="15" t="s">
        <v>12</v>
      </c>
      <c r="J929" s="15" t="s">
        <v>12</v>
      </c>
      <c r="K929" s="15" t="s">
        <v>12</v>
      </c>
      <c r="L929" s="15" t="s">
        <v>29</v>
      </c>
      <c r="M929" s="15" t="s">
        <v>29</v>
      </c>
      <c r="N929" s="15" t="s">
        <v>29</v>
      </c>
      <c r="O929" s="15" t="s">
        <v>13</v>
      </c>
      <c r="P929" s="15" t="s">
        <v>13</v>
      </c>
      <c r="Q929" s="15" t="s">
        <v>14</v>
      </c>
      <c r="R929" s="15" t="s">
        <v>14</v>
      </c>
      <c r="S929" s="15" t="s">
        <v>14</v>
      </c>
      <c r="T929" s="15" t="s">
        <v>14</v>
      </c>
      <c r="U929" s="17"/>
      <c r="V929" s="110"/>
      <c r="W929" s="110"/>
      <c r="X929" s="17"/>
      <c r="Y929" s="110"/>
      <c r="Z929" s="17"/>
      <c r="AA929" s="110"/>
      <c r="AB929" s="17"/>
      <c r="AC929" s="110"/>
      <c r="AD929" s="17"/>
    </row>
    <row r="930" spans="1:30" x14ac:dyDescent="0.3">
      <c r="A930" s="10">
        <v>41502</v>
      </c>
      <c r="C930" s="104" t="s">
        <v>15</v>
      </c>
      <c r="D930" s="104" t="s">
        <v>16</v>
      </c>
      <c r="E930" s="104" t="s">
        <v>17</v>
      </c>
      <c r="F930" s="104" t="s">
        <v>15</v>
      </c>
      <c r="G930" s="104" t="s">
        <v>16</v>
      </c>
      <c r="H930" s="104" t="s">
        <v>15</v>
      </c>
      <c r="I930" s="104" t="s">
        <v>16</v>
      </c>
      <c r="J930" s="104" t="s">
        <v>17</v>
      </c>
      <c r="K930" s="104" t="s">
        <v>18</v>
      </c>
      <c r="L930" s="104" t="s">
        <v>15</v>
      </c>
      <c r="M930" s="104" t="s">
        <v>16</v>
      </c>
      <c r="N930" s="104" t="s">
        <v>17</v>
      </c>
      <c r="O930" s="104" t="s">
        <v>15</v>
      </c>
      <c r="P930" s="104" t="s">
        <v>16</v>
      </c>
      <c r="Q930" s="104" t="s">
        <v>15</v>
      </c>
      <c r="R930" s="104" t="s">
        <v>16</v>
      </c>
      <c r="S930" s="104" t="s">
        <v>17</v>
      </c>
      <c r="T930" s="104" t="s">
        <v>18</v>
      </c>
      <c r="U930" s="116"/>
      <c r="V930" s="116"/>
      <c r="W930" s="116"/>
      <c r="X930" s="117"/>
      <c r="Y930" s="116"/>
      <c r="Z930" s="116"/>
      <c r="AA930" s="117"/>
      <c r="AB930" s="116"/>
      <c r="AC930" s="116"/>
      <c r="AD930" s="17"/>
    </row>
    <row r="931" spans="1:30" x14ac:dyDescent="0.3">
      <c r="A931" s="13" t="s">
        <v>306</v>
      </c>
      <c r="B931" t="s">
        <v>21</v>
      </c>
      <c r="C931" s="14">
        <v>11</v>
      </c>
      <c r="D931" s="14">
        <v>13.4</v>
      </c>
      <c r="E931" s="14">
        <v>0</v>
      </c>
      <c r="F931" s="14">
        <v>11</v>
      </c>
      <c r="G931" s="14">
        <v>13.4</v>
      </c>
      <c r="H931" s="14">
        <v>9.1</v>
      </c>
      <c r="I931" s="14">
        <v>8.6999999999999993</v>
      </c>
      <c r="J931" s="14">
        <v>12.4</v>
      </c>
      <c r="K931" s="14">
        <v>11.8</v>
      </c>
      <c r="L931" s="14">
        <v>0</v>
      </c>
      <c r="M931" s="14">
        <v>9.4</v>
      </c>
      <c r="N931" s="14">
        <v>4.5</v>
      </c>
      <c r="O931" s="14">
        <v>7.4</v>
      </c>
      <c r="P931" s="14">
        <v>0</v>
      </c>
      <c r="Q931" s="14">
        <v>0</v>
      </c>
      <c r="R931" s="14">
        <v>0</v>
      </c>
      <c r="S931" s="14">
        <v>0</v>
      </c>
      <c r="T931" s="14">
        <v>0</v>
      </c>
      <c r="U931" s="14"/>
      <c r="V931" s="14"/>
      <c r="W931" s="14"/>
      <c r="X931" s="14"/>
      <c r="Y931" s="14"/>
      <c r="Z931" s="14"/>
      <c r="AA931" s="14"/>
      <c r="AB931" s="14"/>
      <c r="AC931" s="14"/>
      <c r="AD931" s="17"/>
    </row>
    <row r="932" spans="1:30" x14ac:dyDescent="0.3">
      <c r="A932" s="28"/>
      <c r="B932" t="s">
        <v>23</v>
      </c>
      <c r="C932" s="14">
        <v>6.3</v>
      </c>
      <c r="D932" s="14">
        <v>6.6</v>
      </c>
      <c r="E932" s="14">
        <v>0</v>
      </c>
      <c r="F932" s="14">
        <v>7.8</v>
      </c>
      <c r="G932" s="14">
        <v>6</v>
      </c>
      <c r="H932" s="14">
        <v>6.1</v>
      </c>
      <c r="I932" s="14">
        <v>6</v>
      </c>
      <c r="J932" s="14">
        <v>5.6</v>
      </c>
      <c r="K932" s="14">
        <v>5.4</v>
      </c>
      <c r="L932" s="14">
        <v>0</v>
      </c>
      <c r="M932" s="14">
        <v>5.0999999999999996</v>
      </c>
      <c r="N932" s="14">
        <v>2.6</v>
      </c>
      <c r="O932" s="14">
        <v>5.0999999999999996</v>
      </c>
      <c r="P932" s="14">
        <v>0</v>
      </c>
      <c r="Q932" s="14">
        <v>0</v>
      </c>
      <c r="R932" s="14">
        <v>0</v>
      </c>
      <c r="S932" s="14">
        <v>0</v>
      </c>
      <c r="T932" s="14">
        <v>0</v>
      </c>
      <c r="U932" s="14"/>
      <c r="V932" s="14"/>
      <c r="W932" s="14"/>
      <c r="X932" s="14"/>
      <c r="Y932" s="14"/>
      <c r="Z932" s="14"/>
      <c r="AA932" s="14"/>
      <c r="AB932" s="14"/>
      <c r="AC932" s="14"/>
      <c r="AD932" s="17"/>
    </row>
    <row r="933" spans="1:30" x14ac:dyDescent="0.3">
      <c r="A933" s="13"/>
      <c r="B933" t="s">
        <v>24</v>
      </c>
      <c r="C933" s="14">
        <v>4.5</v>
      </c>
      <c r="D933" s="14">
        <v>4.5</v>
      </c>
      <c r="E933" s="14">
        <v>0</v>
      </c>
      <c r="F933" s="14">
        <v>5</v>
      </c>
      <c r="G933" s="14">
        <v>5</v>
      </c>
      <c r="H933" s="14">
        <v>3.9</v>
      </c>
      <c r="I933" s="14">
        <v>4.2</v>
      </c>
      <c r="J933" s="14">
        <v>4.3</v>
      </c>
      <c r="K933" s="14">
        <v>3.6</v>
      </c>
      <c r="L933" s="14">
        <v>0</v>
      </c>
      <c r="M933" s="14">
        <v>3.9</v>
      </c>
      <c r="N933" s="14">
        <v>1.4</v>
      </c>
      <c r="O933" s="14">
        <v>3.6</v>
      </c>
      <c r="P933" s="14">
        <v>0</v>
      </c>
      <c r="Q933" s="14">
        <v>0</v>
      </c>
      <c r="R933" s="14">
        <v>0</v>
      </c>
      <c r="S933" s="14">
        <v>0</v>
      </c>
      <c r="T933" s="14">
        <v>0</v>
      </c>
      <c r="U933" s="14"/>
      <c r="V933" s="14"/>
      <c r="W933" s="14"/>
      <c r="X933" s="14"/>
      <c r="Y933" s="14"/>
      <c r="Z933" s="14"/>
      <c r="AA933" s="14"/>
      <c r="AB933" s="14"/>
      <c r="AC933" s="14"/>
      <c r="AD933" s="17"/>
    </row>
    <row r="934" spans="1:30" x14ac:dyDescent="0.3">
      <c r="A934" s="13"/>
      <c r="B934" s="17" t="s">
        <v>25</v>
      </c>
      <c r="C934" s="18">
        <f t="shared" ref="C934:D934" si="707">3*4.178*C931*C932*C933/(C931+C932+C933)</f>
        <v>179.29944495412843</v>
      </c>
      <c r="D934" s="18">
        <f t="shared" si="707"/>
        <v>203.60331918367348</v>
      </c>
      <c r="E934" s="18">
        <v>0</v>
      </c>
      <c r="F934" s="18">
        <f t="shared" ref="F934:K934" si="708">3*4.178*F931*F932*F933/(F931+F932+F933)</f>
        <v>225.92798319327727</v>
      </c>
      <c r="G934" s="18">
        <f t="shared" si="708"/>
        <v>206.50278688524591</v>
      </c>
      <c r="H934" s="21">
        <f t="shared" si="708"/>
        <v>142.0666558115183</v>
      </c>
      <c r="I934" s="21">
        <f t="shared" si="708"/>
        <v>145.39439999999999</v>
      </c>
      <c r="J934" s="21">
        <f t="shared" si="708"/>
        <v>167.82744968609862</v>
      </c>
      <c r="K934" s="21">
        <f t="shared" si="708"/>
        <v>138.2307369230769</v>
      </c>
      <c r="L934" s="22">
        <v>0</v>
      </c>
      <c r="M934" s="22">
        <f t="shared" ref="M934:O934" si="709">3*4.178*M931*M932*M933/(M931+M932+M933)</f>
        <v>127.36042630434783</v>
      </c>
      <c r="N934" s="22">
        <f t="shared" si="709"/>
        <v>24.153755294117644</v>
      </c>
      <c r="O934" s="22">
        <f t="shared" si="709"/>
        <v>105.77138981366457</v>
      </c>
      <c r="P934" s="22">
        <v>0</v>
      </c>
      <c r="Q934" s="105">
        <v>0</v>
      </c>
      <c r="R934" s="105">
        <v>0</v>
      </c>
      <c r="S934" s="105">
        <v>0</v>
      </c>
      <c r="T934" s="105">
        <v>0</v>
      </c>
      <c r="U934" s="14"/>
      <c r="V934" s="14"/>
      <c r="W934" s="14"/>
      <c r="X934" s="14"/>
      <c r="Y934" s="14"/>
      <c r="Z934" s="14"/>
      <c r="AA934" s="14"/>
      <c r="AB934" s="14"/>
      <c r="AC934" s="14"/>
      <c r="AD934" s="17"/>
    </row>
    <row r="935" spans="1:30" x14ac:dyDescent="0.3">
      <c r="A935" s="13"/>
      <c r="B935" t="s">
        <v>26</v>
      </c>
      <c r="C935" s="9">
        <f>C934-C925</f>
        <v>19.082227562824045</v>
      </c>
      <c r="D935" s="9">
        <f t="shared" ref="D935:T935" si="710">D934-D925</f>
        <v>18.015142912486994</v>
      </c>
      <c r="E935" s="9">
        <f t="shared" si="710"/>
        <v>0</v>
      </c>
      <c r="F935" s="9">
        <f t="shared" si="710"/>
        <v>28.545712923007102</v>
      </c>
      <c r="G935" s="9">
        <f t="shared" si="710"/>
        <v>17.271525346784358</v>
      </c>
      <c r="H935" s="9">
        <f t="shared" si="710"/>
        <v>5.259379215773663</v>
      </c>
      <c r="I935" s="9">
        <f t="shared" si="710"/>
        <v>10.328563934426256</v>
      </c>
      <c r="J935" s="9">
        <f t="shared" si="710"/>
        <v>4.3476271406440787</v>
      </c>
      <c r="K935" s="9">
        <f t="shared" si="710"/>
        <v>8.8499249827783899</v>
      </c>
      <c r="L935" s="9">
        <f t="shared" si="710"/>
        <v>0</v>
      </c>
      <c r="M935" s="9">
        <f t="shared" si="710"/>
        <v>4.3619427878643222</v>
      </c>
      <c r="N935" s="9">
        <f t="shared" si="710"/>
        <v>-1.1927780392156855</v>
      </c>
      <c r="O935" s="9">
        <f t="shared" si="710"/>
        <v>5.180052234046741</v>
      </c>
      <c r="P935" s="9">
        <f t="shared" si="710"/>
        <v>-21.9345</v>
      </c>
      <c r="Q935" s="9">
        <f t="shared" si="710"/>
        <v>0</v>
      </c>
      <c r="R935" s="9">
        <f t="shared" si="710"/>
        <v>-21.341675675675667</v>
      </c>
      <c r="S935" s="9">
        <f t="shared" si="710"/>
        <v>-17.252682352941175</v>
      </c>
      <c r="T935" s="9">
        <f t="shared" si="710"/>
        <v>0</v>
      </c>
      <c r="U935" s="110"/>
      <c r="V935" s="110"/>
      <c r="W935" s="110"/>
      <c r="X935" s="110"/>
      <c r="Y935" s="110"/>
      <c r="Z935" s="110"/>
      <c r="AA935" s="110"/>
      <c r="AB935" s="110"/>
      <c r="AC935" s="110"/>
      <c r="AD935" s="17"/>
    </row>
    <row r="936" spans="1:30" x14ac:dyDescent="0.3">
      <c r="A936" s="23"/>
      <c r="B936" s="24" t="s">
        <v>27</v>
      </c>
      <c r="C936" s="25">
        <f>AVERAGE(C934:G934)</f>
        <v>163.06670684326502</v>
      </c>
      <c r="D936" s="24"/>
      <c r="E936" s="1"/>
      <c r="F936" s="24"/>
      <c r="G936" s="24"/>
      <c r="H936" s="108" t="s">
        <v>27</v>
      </c>
      <c r="I936">
        <f>AVERAGE(H934:K934)</f>
        <v>148.37981060517347</v>
      </c>
      <c r="J936" s="1"/>
      <c r="K936" s="24"/>
      <c r="L936" s="108" t="s">
        <v>27</v>
      </c>
      <c r="M936" s="24">
        <f>AVERAGE(L934:P934)</f>
        <v>51.457114282426005</v>
      </c>
      <c r="N936" s="24"/>
      <c r="O936" s="24"/>
      <c r="Q936" s="108" t="s">
        <v>27</v>
      </c>
      <c r="R936" s="24">
        <f>AVERAGE(Q934:T934)</f>
        <v>0</v>
      </c>
      <c r="S936" s="1"/>
      <c r="T936" s="24"/>
      <c r="U936" s="111"/>
      <c r="V936" s="111"/>
      <c r="W936" s="112"/>
      <c r="X936" s="113"/>
      <c r="Y936" s="111"/>
      <c r="Z936" s="113"/>
      <c r="AA936" s="111"/>
      <c r="AB936" s="111"/>
      <c r="AC936" s="114"/>
      <c r="AD936" s="17"/>
    </row>
    <row r="937" spans="1:30" x14ac:dyDescent="0.3">
      <c r="A937" s="8"/>
      <c r="B937" s="2" t="s">
        <v>9</v>
      </c>
      <c r="C937" s="15">
        <v>1</v>
      </c>
      <c r="D937" s="15">
        <v>2</v>
      </c>
      <c r="E937" s="15">
        <v>3</v>
      </c>
      <c r="F937" s="15">
        <v>4</v>
      </c>
      <c r="G937" s="15">
        <v>5</v>
      </c>
      <c r="H937" s="15">
        <v>7</v>
      </c>
      <c r="I937" s="15">
        <v>8</v>
      </c>
      <c r="J937" s="15">
        <v>9</v>
      </c>
      <c r="K937" s="15">
        <v>10</v>
      </c>
      <c r="L937" s="15">
        <v>11</v>
      </c>
      <c r="M937" s="15">
        <v>12</v>
      </c>
      <c r="N937" s="15">
        <v>13</v>
      </c>
      <c r="O937" s="15">
        <v>14</v>
      </c>
      <c r="P937" s="15">
        <v>15</v>
      </c>
      <c r="Q937" s="15">
        <v>16</v>
      </c>
      <c r="R937" s="15">
        <v>17</v>
      </c>
      <c r="S937" s="15">
        <v>18</v>
      </c>
      <c r="T937" s="15">
        <v>19</v>
      </c>
      <c r="U937" s="17"/>
      <c r="V937" s="115"/>
      <c r="W937" s="115"/>
      <c r="X937" s="17"/>
      <c r="Y937" s="115"/>
      <c r="Z937" s="115"/>
      <c r="AA937" s="17"/>
      <c r="AB937" s="115"/>
      <c r="AC937" s="115"/>
      <c r="AD937" s="17"/>
    </row>
    <row r="938" spans="1:30" x14ac:dyDescent="0.3">
      <c r="A938"/>
      <c r="C938" s="15" t="s">
        <v>10</v>
      </c>
      <c r="D938" s="15" t="s">
        <v>10</v>
      </c>
      <c r="E938" s="15" t="s">
        <v>10</v>
      </c>
      <c r="F938" s="15" t="s">
        <v>11</v>
      </c>
      <c r="G938" s="15" t="s">
        <v>11</v>
      </c>
      <c r="H938" s="15" t="s">
        <v>12</v>
      </c>
      <c r="I938" s="15" t="s">
        <v>12</v>
      </c>
      <c r="J938" s="15" t="s">
        <v>12</v>
      </c>
      <c r="K938" s="15" t="s">
        <v>12</v>
      </c>
      <c r="L938" s="15" t="s">
        <v>29</v>
      </c>
      <c r="M938" s="15" t="s">
        <v>29</v>
      </c>
      <c r="N938" s="15" t="s">
        <v>29</v>
      </c>
      <c r="O938" s="15" t="s">
        <v>13</v>
      </c>
      <c r="P938" s="15" t="s">
        <v>13</v>
      </c>
      <c r="Q938" s="15" t="s">
        <v>14</v>
      </c>
      <c r="R938" s="15" t="s">
        <v>14</v>
      </c>
      <c r="S938" s="15" t="s">
        <v>14</v>
      </c>
      <c r="T938" s="15" t="s">
        <v>14</v>
      </c>
      <c r="U938" s="17"/>
      <c r="V938" s="110"/>
      <c r="W938" s="110"/>
      <c r="X938" s="17"/>
      <c r="Y938" s="110"/>
      <c r="Z938" s="17"/>
      <c r="AA938" s="110"/>
      <c r="AB938" s="17"/>
      <c r="AC938" s="110"/>
      <c r="AD938" s="17"/>
    </row>
    <row r="939" spans="1:30" x14ac:dyDescent="0.3">
      <c r="A939" s="10">
        <v>41503</v>
      </c>
      <c r="C939" s="104" t="s">
        <v>15</v>
      </c>
      <c r="D939" s="104" t="s">
        <v>16</v>
      </c>
      <c r="E939" s="104" t="s">
        <v>17</v>
      </c>
      <c r="F939" s="104" t="s">
        <v>15</v>
      </c>
      <c r="G939" s="104" t="s">
        <v>16</v>
      </c>
      <c r="H939" s="104" t="s">
        <v>15</v>
      </c>
      <c r="I939" s="104" t="s">
        <v>16</v>
      </c>
      <c r="J939" s="104" t="s">
        <v>17</v>
      </c>
      <c r="K939" s="104" t="s">
        <v>18</v>
      </c>
      <c r="L939" s="104" t="s">
        <v>15</v>
      </c>
      <c r="M939" s="104" t="s">
        <v>16</v>
      </c>
      <c r="N939" s="104" t="s">
        <v>17</v>
      </c>
      <c r="O939" s="104" t="s">
        <v>15</v>
      </c>
      <c r="P939" s="104" t="s">
        <v>16</v>
      </c>
      <c r="Q939" s="104" t="s">
        <v>15</v>
      </c>
      <c r="R939" s="104" t="s">
        <v>16</v>
      </c>
      <c r="S939" s="104" t="s">
        <v>17</v>
      </c>
      <c r="T939" s="104" t="s">
        <v>18</v>
      </c>
      <c r="U939" s="116"/>
      <c r="V939" s="116"/>
      <c r="W939" s="116"/>
      <c r="X939" s="117"/>
      <c r="Y939" s="116"/>
      <c r="Z939" s="116"/>
      <c r="AA939" s="117"/>
      <c r="AB939" s="116"/>
      <c r="AC939" s="116"/>
      <c r="AD939" s="17"/>
    </row>
    <row r="940" spans="1:30" x14ac:dyDescent="0.3">
      <c r="A940" s="13" t="s">
        <v>307</v>
      </c>
      <c r="B940" t="s">
        <v>21</v>
      </c>
      <c r="C940" s="14">
        <v>11.6</v>
      </c>
      <c r="D940" s="14">
        <v>13.7</v>
      </c>
      <c r="E940" s="14">
        <v>0</v>
      </c>
      <c r="F940" s="14">
        <v>12</v>
      </c>
      <c r="G940" s="14">
        <v>14</v>
      </c>
      <c r="H940" s="14">
        <v>9.1</v>
      </c>
      <c r="I940" s="14">
        <v>8.8000000000000007</v>
      </c>
      <c r="J940" s="14">
        <v>12.6</v>
      </c>
      <c r="K940" s="14">
        <v>12.2</v>
      </c>
      <c r="L940" s="14">
        <v>0</v>
      </c>
      <c r="M940" s="14">
        <v>9.4</v>
      </c>
      <c r="N940" s="14">
        <v>4</v>
      </c>
      <c r="O940" s="14">
        <v>7.4</v>
      </c>
      <c r="P940" s="14">
        <v>0</v>
      </c>
      <c r="Q940" s="14">
        <v>0</v>
      </c>
      <c r="R940" s="14">
        <v>0</v>
      </c>
      <c r="S940" s="14">
        <v>0</v>
      </c>
      <c r="T940" s="14">
        <v>0</v>
      </c>
      <c r="U940" s="14"/>
      <c r="V940" s="14"/>
      <c r="W940" s="14"/>
      <c r="X940" s="14"/>
      <c r="Y940" s="14"/>
      <c r="Z940" s="14"/>
      <c r="AA940" s="14"/>
      <c r="AB940" s="14"/>
      <c r="AC940" s="14"/>
      <c r="AD940" s="17"/>
    </row>
    <row r="941" spans="1:30" x14ac:dyDescent="0.3">
      <c r="A941" s="28"/>
      <c r="B941" t="s">
        <v>23</v>
      </c>
      <c r="C941" s="14">
        <v>6.5</v>
      </c>
      <c r="D941" s="14">
        <v>6.8</v>
      </c>
      <c r="E941" s="14">
        <v>0</v>
      </c>
      <c r="F941" s="14">
        <v>8</v>
      </c>
      <c r="G941" s="14">
        <v>6</v>
      </c>
      <c r="H941" s="14">
        <v>6.2</v>
      </c>
      <c r="I941" s="14">
        <v>6.2</v>
      </c>
      <c r="J941" s="14">
        <v>5.6</v>
      </c>
      <c r="K941" s="14">
        <v>5.6</v>
      </c>
      <c r="L941" s="14">
        <v>0</v>
      </c>
      <c r="M941" s="14">
        <v>5.2</v>
      </c>
      <c r="N941" s="14">
        <v>2.6</v>
      </c>
      <c r="O941" s="14">
        <v>5.2</v>
      </c>
      <c r="P941" s="14">
        <v>0</v>
      </c>
      <c r="Q941" s="14">
        <v>0</v>
      </c>
      <c r="R941" s="14">
        <v>0</v>
      </c>
      <c r="S941" s="14">
        <v>0</v>
      </c>
      <c r="T941" s="14">
        <v>0</v>
      </c>
      <c r="U941" s="14"/>
      <c r="V941" s="14"/>
      <c r="W941" s="14"/>
      <c r="X941" s="14"/>
      <c r="Y941" s="14"/>
      <c r="Z941" s="14"/>
      <c r="AA941" s="14"/>
      <c r="AB941" s="14"/>
      <c r="AC941" s="14"/>
      <c r="AD941" s="17"/>
    </row>
    <row r="942" spans="1:30" x14ac:dyDescent="0.3">
      <c r="A942" s="13"/>
      <c r="B942" t="s">
        <v>24</v>
      </c>
      <c r="C942" s="14">
        <v>4.8</v>
      </c>
      <c r="D942" s="14">
        <v>4.8</v>
      </c>
      <c r="E942" s="14">
        <v>0</v>
      </c>
      <c r="F942" s="14">
        <v>5.4</v>
      </c>
      <c r="G942" s="14">
        <v>5.4</v>
      </c>
      <c r="H942" s="14">
        <v>4</v>
      </c>
      <c r="I942" s="14">
        <v>4.4000000000000004</v>
      </c>
      <c r="J942" s="14">
        <v>4.4000000000000004</v>
      </c>
      <c r="K942" s="14">
        <v>3.7</v>
      </c>
      <c r="L942" s="14">
        <v>0</v>
      </c>
      <c r="M942" s="14">
        <v>4</v>
      </c>
      <c r="N942" s="14">
        <v>1.4</v>
      </c>
      <c r="O942" s="14">
        <v>3.6</v>
      </c>
      <c r="P942" s="14">
        <v>0</v>
      </c>
      <c r="Q942" s="14">
        <v>0</v>
      </c>
      <c r="R942" s="14">
        <v>0</v>
      </c>
      <c r="S942" s="14">
        <v>0</v>
      </c>
      <c r="T942" s="14">
        <v>0</v>
      </c>
      <c r="U942" s="14"/>
      <c r="V942" s="14"/>
      <c r="W942" s="14"/>
      <c r="X942" s="14"/>
      <c r="Y942" s="14"/>
      <c r="Z942" s="14"/>
      <c r="AA942" s="14"/>
      <c r="AB942" s="14"/>
      <c r="AC942" s="14"/>
      <c r="AD942" s="17"/>
    </row>
    <row r="943" spans="1:30" x14ac:dyDescent="0.3">
      <c r="A943" s="13"/>
      <c r="B943" s="17" t="s">
        <v>25</v>
      </c>
      <c r="C943" s="18">
        <f t="shared" ref="C943:D943" si="711">3*4.178*C940*C941*C942/(C940+C941+C942)</f>
        <v>198.0919336244541</v>
      </c>
      <c r="D943" s="18">
        <f t="shared" si="711"/>
        <v>221.53374355731216</v>
      </c>
      <c r="E943" s="18">
        <v>0</v>
      </c>
      <c r="F943" s="18">
        <f t="shared" ref="F943:K943" si="712">3*4.178*F940*F941*F942/(F940+F941+F942)</f>
        <v>255.81203149606301</v>
      </c>
      <c r="G943" s="18">
        <f t="shared" si="712"/>
        <v>223.83552755905515</v>
      </c>
      <c r="H943" s="21">
        <f t="shared" si="712"/>
        <v>146.56337409326423</v>
      </c>
      <c r="I943" s="21">
        <f t="shared" si="712"/>
        <v>155.10114309278353</v>
      </c>
      <c r="J943" s="21">
        <f t="shared" si="712"/>
        <v>172.1838838938053</v>
      </c>
      <c r="K943" s="21">
        <f t="shared" si="712"/>
        <v>147.36719330232557</v>
      </c>
      <c r="L943" s="22">
        <v>0</v>
      </c>
      <c r="M943" s="22">
        <f t="shared" ref="M943:O943" si="713">3*4.178*M940*M941*M942/(M940+M941+M942)</f>
        <v>131.75525161290321</v>
      </c>
      <c r="N943" s="22">
        <f t="shared" si="713"/>
        <v>22.811879999999999</v>
      </c>
      <c r="O943" s="22">
        <f t="shared" si="713"/>
        <v>107.17962666666665</v>
      </c>
      <c r="P943" s="22">
        <v>0</v>
      </c>
      <c r="Q943" s="105">
        <v>0</v>
      </c>
      <c r="R943" s="105">
        <v>0</v>
      </c>
      <c r="S943" s="105">
        <v>0</v>
      </c>
      <c r="T943" s="105">
        <v>0</v>
      </c>
      <c r="U943" s="14"/>
      <c r="V943" s="14"/>
      <c r="W943" s="14"/>
      <c r="X943" s="14"/>
      <c r="Y943" s="14"/>
      <c r="Z943" s="14"/>
      <c r="AA943" s="14"/>
      <c r="AB943" s="14"/>
      <c r="AC943" s="14"/>
      <c r="AD943" s="17"/>
    </row>
    <row r="944" spans="1:30" x14ac:dyDescent="0.3">
      <c r="A944" s="13"/>
      <c r="B944" t="s">
        <v>26</v>
      </c>
      <c r="C944" s="9">
        <f>C943-C934</f>
        <v>18.792488670325667</v>
      </c>
      <c r="D944" s="9">
        <f t="shared" ref="D944:T944" si="714">D943-D934</f>
        <v>17.930424373638687</v>
      </c>
      <c r="E944" s="9">
        <f t="shared" si="714"/>
        <v>0</v>
      </c>
      <c r="F944" s="9">
        <f t="shared" si="714"/>
        <v>29.884048302785743</v>
      </c>
      <c r="G944" s="9">
        <f t="shared" si="714"/>
        <v>17.332740673809241</v>
      </c>
      <c r="H944" s="9">
        <f t="shared" si="714"/>
        <v>4.4967182817459275</v>
      </c>
      <c r="I944" s="9">
        <f t="shared" si="714"/>
        <v>9.7067430927835403</v>
      </c>
      <c r="J944" s="9">
        <f t="shared" si="714"/>
        <v>4.356434207706684</v>
      </c>
      <c r="K944" s="9">
        <f t="shared" si="714"/>
        <v>9.1364563792486706</v>
      </c>
      <c r="L944" s="9">
        <f t="shared" si="714"/>
        <v>0</v>
      </c>
      <c r="M944" s="9">
        <f t="shared" si="714"/>
        <v>4.394825308555383</v>
      </c>
      <c r="N944" s="9">
        <f t="shared" si="714"/>
        <v>-1.3418752941176457</v>
      </c>
      <c r="O944" s="9">
        <f t="shared" si="714"/>
        <v>1.4082368530020801</v>
      </c>
      <c r="P944" s="9">
        <f t="shared" si="714"/>
        <v>0</v>
      </c>
      <c r="Q944" s="9">
        <f t="shared" si="714"/>
        <v>0</v>
      </c>
      <c r="R944" s="9">
        <f t="shared" si="714"/>
        <v>0</v>
      </c>
      <c r="S944" s="9">
        <f t="shared" si="714"/>
        <v>0</v>
      </c>
      <c r="T944" s="9">
        <f t="shared" si="714"/>
        <v>0</v>
      </c>
      <c r="U944" s="110"/>
      <c r="V944" s="110"/>
      <c r="W944" s="110"/>
      <c r="X944" s="110"/>
      <c r="Y944" s="110"/>
      <c r="Z944" s="110"/>
      <c r="AA944" s="110"/>
      <c r="AB944" s="110"/>
      <c r="AC944" s="110"/>
      <c r="AD944" s="17"/>
    </row>
    <row r="945" spans="1:30" x14ac:dyDescent="0.3">
      <c r="A945" s="23"/>
      <c r="B945" s="24" t="s">
        <v>27</v>
      </c>
      <c r="C945" s="25">
        <f>AVERAGE(C943:G943)</f>
        <v>179.8546472473769</v>
      </c>
      <c r="D945" s="24"/>
      <c r="E945" s="1"/>
      <c r="F945" s="24"/>
      <c r="G945" s="24"/>
      <c r="H945" s="108" t="s">
        <v>27</v>
      </c>
      <c r="I945">
        <f>AVERAGE(H943:K943)</f>
        <v>155.30389859554464</v>
      </c>
      <c r="J945" s="1"/>
      <c r="K945" s="24"/>
      <c r="L945" s="108" t="s">
        <v>27</v>
      </c>
      <c r="M945" s="24">
        <f>AVERAGE(L943:P943)</f>
        <v>52.349351655913971</v>
      </c>
      <c r="N945" s="24"/>
      <c r="O945" s="24"/>
      <c r="Q945" s="108" t="s">
        <v>27</v>
      </c>
      <c r="R945" s="24">
        <f>AVERAGE(Q943:T943)</f>
        <v>0</v>
      </c>
      <c r="S945" s="1"/>
      <c r="T945" s="24"/>
      <c r="U945" s="111"/>
      <c r="V945" s="111"/>
      <c r="W945" s="112"/>
      <c r="X945" s="113"/>
      <c r="Y945" s="111"/>
      <c r="Z945" s="113"/>
      <c r="AA945" s="111"/>
      <c r="AB945" s="111"/>
      <c r="AC945" s="114"/>
      <c r="AD945" s="17"/>
    </row>
    <row r="946" spans="1:30" x14ac:dyDescent="0.3">
      <c r="A946" s="8"/>
      <c r="B946" s="2" t="s">
        <v>9</v>
      </c>
      <c r="C946" s="15">
        <v>1</v>
      </c>
      <c r="D946" s="15">
        <v>2</v>
      </c>
      <c r="E946" s="15">
        <v>3</v>
      </c>
      <c r="F946" s="15">
        <v>4</v>
      </c>
      <c r="G946" s="15">
        <v>5</v>
      </c>
      <c r="H946" s="15">
        <v>7</v>
      </c>
      <c r="I946" s="15">
        <v>8</v>
      </c>
      <c r="J946" s="15">
        <v>9</v>
      </c>
      <c r="K946" s="15">
        <v>10</v>
      </c>
      <c r="L946" s="15">
        <v>11</v>
      </c>
      <c r="M946" s="15">
        <v>12</v>
      </c>
      <c r="N946" s="15">
        <v>13</v>
      </c>
      <c r="O946" s="15">
        <v>14</v>
      </c>
      <c r="P946" s="15">
        <v>15</v>
      </c>
      <c r="Q946" s="15">
        <v>16</v>
      </c>
      <c r="R946" s="15">
        <v>17</v>
      </c>
      <c r="S946" s="15">
        <v>18</v>
      </c>
      <c r="T946" s="15">
        <v>19</v>
      </c>
      <c r="U946" s="17"/>
      <c r="V946" s="115"/>
      <c r="W946" s="115"/>
      <c r="X946" s="17"/>
      <c r="Y946" s="115"/>
      <c r="Z946" s="115"/>
      <c r="AA946" s="17"/>
      <c r="AB946" s="115"/>
      <c r="AC946" s="115"/>
      <c r="AD946" s="17"/>
    </row>
    <row r="947" spans="1:30" x14ac:dyDescent="0.3">
      <c r="A947"/>
      <c r="C947" s="15" t="s">
        <v>10</v>
      </c>
      <c r="D947" s="15" t="s">
        <v>10</v>
      </c>
      <c r="E947" s="15" t="s">
        <v>10</v>
      </c>
      <c r="F947" s="15" t="s">
        <v>11</v>
      </c>
      <c r="G947" s="15" t="s">
        <v>11</v>
      </c>
      <c r="H947" s="15" t="s">
        <v>12</v>
      </c>
      <c r="I947" s="15" t="s">
        <v>12</v>
      </c>
      <c r="J947" s="15" t="s">
        <v>12</v>
      </c>
      <c r="K947" s="15" t="s">
        <v>12</v>
      </c>
      <c r="L947" s="15" t="s">
        <v>29</v>
      </c>
      <c r="M947" s="15" t="s">
        <v>29</v>
      </c>
      <c r="N947" s="15" t="s">
        <v>29</v>
      </c>
      <c r="O947" s="15" t="s">
        <v>13</v>
      </c>
      <c r="P947" s="15" t="s">
        <v>13</v>
      </c>
      <c r="Q947" s="15" t="s">
        <v>14</v>
      </c>
      <c r="R947" s="15" t="s">
        <v>14</v>
      </c>
      <c r="S947" s="15" t="s">
        <v>14</v>
      </c>
      <c r="T947" s="15" t="s">
        <v>14</v>
      </c>
      <c r="U947" s="17"/>
      <c r="V947" s="110"/>
      <c r="W947" s="110"/>
      <c r="X947" s="17"/>
      <c r="Y947" s="110"/>
      <c r="Z947" s="17"/>
      <c r="AA947" s="110"/>
      <c r="AB947" s="17"/>
      <c r="AC947" s="110"/>
      <c r="AD947" s="17"/>
    </row>
    <row r="948" spans="1:30" x14ac:dyDescent="0.3">
      <c r="A948" s="10">
        <v>41504</v>
      </c>
      <c r="C948" s="104" t="s">
        <v>15</v>
      </c>
      <c r="D948" s="104" t="s">
        <v>16</v>
      </c>
      <c r="E948" s="104" t="s">
        <v>17</v>
      </c>
      <c r="F948" s="104" t="s">
        <v>15</v>
      </c>
      <c r="G948" s="104" t="s">
        <v>16</v>
      </c>
      <c r="H948" s="104" t="s">
        <v>15</v>
      </c>
      <c r="I948" s="104" t="s">
        <v>16</v>
      </c>
      <c r="J948" s="104" t="s">
        <v>17</v>
      </c>
      <c r="K948" s="104" t="s">
        <v>18</v>
      </c>
      <c r="L948" s="104" t="s">
        <v>15</v>
      </c>
      <c r="M948" s="104" t="s">
        <v>16</v>
      </c>
      <c r="N948" s="104" t="s">
        <v>17</v>
      </c>
      <c r="O948" s="104" t="s">
        <v>15</v>
      </c>
      <c r="P948" s="104" t="s">
        <v>16</v>
      </c>
      <c r="Q948" s="104" t="s">
        <v>15</v>
      </c>
      <c r="R948" s="104" t="s">
        <v>16</v>
      </c>
      <c r="S948" s="104" t="s">
        <v>17</v>
      </c>
      <c r="T948" s="104" t="s">
        <v>18</v>
      </c>
      <c r="U948" s="116"/>
      <c r="V948" s="116"/>
      <c r="W948" s="116"/>
      <c r="X948" s="117"/>
      <c r="Y948" s="116"/>
      <c r="Z948" s="116"/>
      <c r="AA948" s="117"/>
      <c r="AB948" s="116"/>
      <c r="AC948" s="116"/>
      <c r="AD948" s="17"/>
    </row>
    <row r="949" spans="1:30" x14ac:dyDescent="0.3">
      <c r="A949" s="13" t="s">
        <v>308</v>
      </c>
      <c r="B949" t="s">
        <v>21</v>
      </c>
      <c r="C949" s="14">
        <v>12.2</v>
      </c>
      <c r="D949" s="14">
        <v>14</v>
      </c>
      <c r="E949" s="14">
        <v>0</v>
      </c>
      <c r="F949" s="14">
        <v>13</v>
      </c>
      <c r="G949" s="14">
        <v>14.6</v>
      </c>
      <c r="H949" s="14">
        <v>9.4</v>
      </c>
      <c r="I949" s="14">
        <v>9</v>
      </c>
      <c r="J949" s="14">
        <v>13</v>
      </c>
      <c r="K949" s="14">
        <v>12.8</v>
      </c>
      <c r="L949" s="14">
        <v>0</v>
      </c>
      <c r="M949" s="14">
        <v>9.6</v>
      </c>
      <c r="N949" s="14">
        <v>3.5</v>
      </c>
      <c r="O949" s="14">
        <v>7.6</v>
      </c>
      <c r="P949" s="14">
        <v>0</v>
      </c>
      <c r="Q949" s="14">
        <v>0</v>
      </c>
      <c r="R949" s="14">
        <v>0</v>
      </c>
      <c r="S949" s="14">
        <v>0</v>
      </c>
      <c r="T949" s="14">
        <v>0</v>
      </c>
      <c r="U949" s="14"/>
      <c r="V949" s="14"/>
      <c r="W949" s="14"/>
      <c r="X949" s="14"/>
      <c r="Y949" s="14"/>
      <c r="Z949" s="14"/>
      <c r="AA949" s="14"/>
      <c r="AB949" s="14"/>
      <c r="AC949" s="14"/>
      <c r="AD949" s="17"/>
    </row>
    <row r="950" spans="1:30" x14ac:dyDescent="0.3">
      <c r="A950" s="28"/>
      <c r="B950" t="s">
        <v>23</v>
      </c>
      <c r="C950" s="14">
        <v>6.8</v>
      </c>
      <c r="D950" s="14">
        <v>7</v>
      </c>
      <c r="E950" s="14">
        <v>0</v>
      </c>
      <c r="F950" s="14">
        <v>8.1999999999999993</v>
      </c>
      <c r="G950" s="14">
        <v>6</v>
      </c>
      <c r="H950" s="14">
        <v>6.3</v>
      </c>
      <c r="I950" s="14">
        <v>6.4</v>
      </c>
      <c r="J950" s="14">
        <v>6</v>
      </c>
      <c r="K950" s="14">
        <v>6</v>
      </c>
      <c r="L950" s="14">
        <v>0</v>
      </c>
      <c r="M950" s="14">
        <v>5.4</v>
      </c>
      <c r="N950" s="14">
        <v>2.6</v>
      </c>
      <c r="O950" s="14">
        <v>5.3</v>
      </c>
      <c r="P950" s="14">
        <v>0</v>
      </c>
      <c r="Q950" s="14">
        <v>0</v>
      </c>
      <c r="R950" s="14">
        <v>0</v>
      </c>
      <c r="S950" s="14">
        <v>0</v>
      </c>
      <c r="T950" s="14">
        <v>0</v>
      </c>
      <c r="U950" s="14"/>
      <c r="V950" s="14"/>
      <c r="W950" s="14"/>
      <c r="X950" s="14"/>
      <c r="Y950" s="14"/>
      <c r="Z950" s="14"/>
      <c r="AA950" s="14"/>
      <c r="AB950" s="14"/>
      <c r="AC950" s="14"/>
      <c r="AD950" s="17"/>
    </row>
    <row r="951" spans="1:30" x14ac:dyDescent="0.3">
      <c r="A951" s="13"/>
      <c r="B951" t="s">
        <v>24</v>
      </c>
      <c r="C951" s="14">
        <v>5</v>
      </c>
      <c r="D951" s="14">
        <v>5</v>
      </c>
      <c r="E951" s="14">
        <v>0</v>
      </c>
      <c r="F951" s="14">
        <v>5.8</v>
      </c>
      <c r="G951" s="14">
        <v>5.8</v>
      </c>
      <c r="H951" s="14">
        <v>4.2</v>
      </c>
      <c r="I951" s="14">
        <v>4.5999999999999996</v>
      </c>
      <c r="J951" s="14">
        <v>4.5999999999999996</v>
      </c>
      <c r="K951" s="14">
        <v>4</v>
      </c>
      <c r="L951" s="14">
        <v>0</v>
      </c>
      <c r="M951" s="14">
        <v>4.2</v>
      </c>
      <c r="N951" s="14">
        <v>1.4</v>
      </c>
      <c r="O951" s="14">
        <v>3.6</v>
      </c>
      <c r="P951" s="14">
        <v>0</v>
      </c>
      <c r="Q951" s="14">
        <v>0</v>
      </c>
      <c r="R951" s="14">
        <v>0</v>
      </c>
      <c r="S951" s="14">
        <v>0</v>
      </c>
      <c r="T951" s="14">
        <v>0</v>
      </c>
      <c r="U951" s="14"/>
      <c r="V951" s="14"/>
      <c r="W951" s="14"/>
      <c r="X951" s="14"/>
      <c r="Y951" s="14"/>
      <c r="Z951" s="14"/>
      <c r="AA951" s="14"/>
      <c r="AB951" s="14"/>
      <c r="AC951" s="14"/>
      <c r="AD951" s="17"/>
    </row>
    <row r="952" spans="1:30" x14ac:dyDescent="0.3">
      <c r="A952" s="13"/>
      <c r="B952" s="17" t="s">
        <v>25</v>
      </c>
      <c r="C952" s="18">
        <f t="shared" ref="C952:D952" si="715">3*4.178*C949*C950*C951/(C949+C950+C951)</f>
        <v>216.62929999999997</v>
      </c>
      <c r="D952" s="18">
        <f t="shared" si="715"/>
        <v>236.21769230769229</v>
      </c>
      <c r="E952" s="18">
        <v>0</v>
      </c>
      <c r="F952" s="18">
        <f t="shared" ref="F952:K952" si="716">3*4.178*F949*F950*F951/(F949+F950+F951)</f>
        <v>287.01931555555552</v>
      </c>
      <c r="G952" s="18">
        <f t="shared" si="716"/>
        <v>241.22252727272721</v>
      </c>
      <c r="H952" s="21">
        <f t="shared" si="716"/>
        <v>156.658623919598</v>
      </c>
      <c r="I952" s="21">
        <f t="shared" si="716"/>
        <v>166.05043199999997</v>
      </c>
      <c r="J952" s="21">
        <f t="shared" si="716"/>
        <v>190.55928813559316</v>
      </c>
      <c r="K952" s="21">
        <f t="shared" si="716"/>
        <v>168.87915789473684</v>
      </c>
      <c r="L952" s="22">
        <v>0</v>
      </c>
      <c r="M952" s="22">
        <f t="shared" ref="M952:O952" si="717">3*4.178*M949*M950*M951/(M949+M950+M951)</f>
        <v>142.13556</v>
      </c>
      <c r="N952" s="22">
        <f t="shared" si="717"/>
        <v>21.291087999999998</v>
      </c>
      <c r="O952" s="22">
        <f t="shared" si="717"/>
        <v>110.15334981818179</v>
      </c>
      <c r="P952" s="22">
        <v>0</v>
      </c>
      <c r="Q952" s="105">
        <v>0</v>
      </c>
      <c r="R952" s="105">
        <v>0</v>
      </c>
      <c r="S952" s="105">
        <v>0</v>
      </c>
      <c r="T952" s="105">
        <v>0</v>
      </c>
      <c r="U952" s="14"/>
      <c r="V952" s="14"/>
      <c r="W952" s="14"/>
      <c r="X952" s="14"/>
      <c r="Y952" s="14"/>
      <c r="Z952" s="14"/>
      <c r="AA952" s="14"/>
      <c r="AB952" s="14"/>
      <c r="AC952" s="14"/>
      <c r="AD952" s="17"/>
    </row>
    <row r="953" spans="1:30" x14ac:dyDescent="0.3">
      <c r="A953" s="13"/>
      <c r="B953" t="s">
        <v>26</v>
      </c>
      <c r="C953" s="9">
        <f>C952-C943</f>
        <v>18.537366375545872</v>
      </c>
      <c r="D953" s="9">
        <f t="shared" ref="D953:T953" si="718">D952-D943</f>
        <v>14.683948750380125</v>
      </c>
      <c r="E953" s="9">
        <f t="shared" si="718"/>
        <v>0</v>
      </c>
      <c r="F953" s="9">
        <f t="shared" si="718"/>
        <v>31.207284059492508</v>
      </c>
      <c r="G953" s="9">
        <f t="shared" si="718"/>
        <v>17.386999713672054</v>
      </c>
      <c r="H953" s="9">
        <f t="shared" si="718"/>
        <v>10.09524982633377</v>
      </c>
      <c r="I953" s="9">
        <f t="shared" si="718"/>
        <v>10.949288907216442</v>
      </c>
      <c r="J953" s="9">
        <f t="shared" si="718"/>
        <v>18.375404241787862</v>
      </c>
      <c r="K953" s="9">
        <f t="shared" si="718"/>
        <v>21.51196459241126</v>
      </c>
      <c r="L953" s="9">
        <f t="shared" si="718"/>
        <v>0</v>
      </c>
      <c r="M953" s="9">
        <f t="shared" si="718"/>
        <v>10.38030838709679</v>
      </c>
      <c r="N953" s="9">
        <f t="shared" si="718"/>
        <v>-1.5207920000000001</v>
      </c>
      <c r="O953" s="9">
        <f t="shared" si="718"/>
        <v>2.973723151515145</v>
      </c>
      <c r="P953" s="9">
        <f t="shared" si="718"/>
        <v>0</v>
      </c>
      <c r="Q953" s="9">
        <f t="shared" si="718"/>
        <v>0</v>
      </c>
      <c r="R953" s="9">
        <f t="shared" si="718"/>
        <v>0</v>
      </c>
      <c r="S953" s="9">
        <f t="shared" si="718"/>
        <v>0</v>
      </c>
      <c r="T953" s="9">
        <f t="shared" si="718"/>
        <v>0</v>
      </c>
      <c r="U953" s="110"/>
      <c r="V953" s="110"/>
      <c r="W953" s="110"/>
      <c r="X953" s="110"/>
      <c r="Y953" s="110"/>
      <c r="Z953" s="110"/>
      <c r="AA953" s="110"/>
      <c r="AB953" s="110"/>
      <c r="AC953" s="110"/>
      <c r="AD953" s="17"/>
    </row>
    <row r="954" spans="1:30" x14ac:dyDescent="0.3">
      <c r="A954" s="23"/>
      <c r="B954" s="24" t="s">
        <v>27</v>
      </c>
      <c r="C954" s="25">
        <f>AVERAGE(C952:G952)</f>
        <v>196.21776702719501</v>
      </c>
      <c r="D954" s="24"/>
      <c r="E954" s="1"/>
      <c r="F954" s="24"/>
      <c r="G954" s="24"/>
      <c r="H954" s="108" t="s">
        <v>27</v>
      </c>
      <c r="I954">
        <f>AVERAGE(H952:K952)</f>
        <v>170.53687548748201</v>
      </c>
      <c r="J954" s="1"/>
      <c r="K954" s="24"/>
      <c r="L954" s="108" t="s">
        <v>27</v>
      </c>
      <c r="M954" s="24">
        <f>AVERAGE(L952:P952)</f>
        <v>54.715999563636366</v>
      </c>
      <c r="N954" s="24"/>
      <c r="O954" s="24"/>
      <c r="Q954" s="108" t="s">
        <v>27</v>
      </c>
      <c r="R954" s="24">
        <f>AVERAGE(Q952:T952)</f>
        <v>0</v>
      </c>
      <c r="S954" s="1"/>
      <c r="T954" s="24"/>
      <c r="U954" s="111"/>
      <c r="V954" s="111"/>
      <c r="W954" s="112"/>
      <c r="X954" s="113"/>
      <c r="Y954" s="111"/>
      <c r="Z954" s="113"/>
      <c r="AA954" s="111"/>
      <c r="AB954" s="111"/>
      <c r="AC954" s="114"/>
      <c r="AD954" s="17"/>
    </row>
    <row r="955" spans="1:30" x14ac:dyDescent="0.3">
      <c r="A955" s="8"/>
      <c r="B955" s="2" t="s">
        <v>9</v>
      </c>
      <c r="C955" s="15">
        <v>1</v>
      </c>
      <c r="D955" s="15">
        <v>2</v>
      </c>
      <c r="E955" s="15">
        <v>3</v>
      </c>
      <c r="F955" s="15">
        <v>4</v>
      </c>
      <c r="G955" s="15">
        <v>5</v>
      </c>
      <c r="H955" s="15">
        <v>7</v>
      </c>
      <c r="I955" s="15">
        <v>8</v>
      </c>
      <c r="J955" s="15">
        <v>9</v>
      </c>
      <c r="K955" s="15">
        <v>10</v>
      </c>
      <c r="L955" s="15">
        <v>11</v>
      </c>
      <c r="M955" s="15">
        <v>12</v>
      </c>
      <c r="N955" s="15">
        <v>13</v>
      </c>
      <c r="O955" s="15">
        <v>14</v>
      </c>
      <c r="P955" s="15">
        <v>15</v>
      </c>
      <c r="Q955" s="15">
        <v>16</v>
      </c>
      <c r="R955" s="15">
        <v>17</v>
      </c>
      <c r="S955" s="15">
        <v>18</v>
      </c>
      <c r="T955" s="15">
        <v>19</v>
      </c>
      <c r="U955" s="17"/>
      <c r="V955" s="115"/>
      <c r="W955" s="115"/>
      <c r="X955" s="17"/>
      <c r="Y955" s="115"/>
      <c r="Z955" s="115"/>
      <c r="AA955" s="17"/>
      <c r="AB955" s="115"/>
      <c r="AC955" s="115"/>
      <c r="AD955" s="17"/>
    </row>
    <row r="956" spans="1:30" x14ac:dyDescent="0.3">
      <c r="A956"/>
      <c r="C956" s="15" t="s">
        <v>10</v>
      </c>
      <c r="D956" s="15" t="s">
        <v>10</v>
      </c>
      <c r="E956" s="15" t="s">
        <v>10</v>
      </c>
      <c r="F956" s="15" t="s">
        <v>11</v>
      </c>
      <c r="G956" s="15" t="s">
        <v>11</v>
      </c>
      <c r="H956" s="15" t="s">
        <v>12</v>
      </c>
      <c r="I956" s="15" t="s">
        <v>12</v>
      </c>
      <c r="J956" s="15" t="s">
        <v>12</v>
      </c>
      <c r="K956" s="15" t="s">
        <v>12</v>
      </c>
      <c r="L956" s="15" t="s">
        <v>29</v>
      </c>
      <c r="M956" s="15" t="s">
        <v>29</v>
      </c>
      <c r="N956" s="15" t="s">
        <v>29</v>
      </c>
      <c r="O956" s="15" t="s">
        <v>13</v>
      </c>
      <c r="P956" s="15" t="s">
        <v>13</v>
      </c>
      <c r="Q956" s="15" t="s">
        <v>14</v>
      </c>
      <c r="R956" s="15" t="s">
        <v>14</v>
      </c>
      <c r="S956" s="15" t="s">
        <v>14</v>
      </c>
      <c r="T956" s="15" t="s">
        <v>14</v>
      </c>
      <c r="U956" s="17"/>
      <c r="V956" s="110"/>
      <c r="W956" s="110"/>
      <c r="X956" s="17"/>
      <c r="Y956" s="110"/>
      <c r="Z956" s="17"/>
      <c r="AA956" s="110"/>
      <c r="AB956" s="17"/>
      <c r="AC956" s="110"/>
      <c r="AD956" s="17"/>
    </row>
    <row r="957" spans="1:30" x14ac:dyDescent="0.3">
      <c r="A957" s="10">
        <v>41505</v>
      </c>
      <c r="C957" s="104" t="s">
        <v>15</v>
      </c>
      <c r="D957" s="104" t="s">
        <v>16</v>
      </c>
      <c r="E957" s="104" t="s">
        <v>17</v>
      </c>
      <c r="F957" s="104" t="s">
        <v>15</v>
      </c>
      <c r="G957" s="104" t="s">
        <v>16</v>
      </c>
      <c r="H957" s="104" t="s">
        <v>15</v>
      </c>
      <c r="I957" s="104" t="s">
        <v>16</v>
      </c>
      <c r="J957" s="104" t="s">
        <v>17</v>
      </c>
      <c r="K957" s="104" t="s">
        <v>18</v>
      </c>
      <c r="L957" s="104" t="s">
        <v>15</v>
      </c>
      <c r="M957" s="104" t="s">
        <v>16</v>
      </c>
      <c r="N957" s="104" t="s">
        <v>17</v>
      </c>
      <c r="O957" s="104" t="s">
        <v>15</v>
      </c>
      <c r="P957" s="104" t="s">
        <v>16</v>
      </c>
      <c r="Q957" s="104" t="s">
        <v>15</v>
      </c>
      <c r="R957" s="104" t="s">
        <v>16</v>
      </c>
      <c r="S957" s="104" t="s">
        <v>17</v>
      </c>
      <c r="T957" s="104" t="s">
        <v>18</v>
      </c>
      <c r="U957" s="116"/>
      <c r="V957" s="116"/>
      <c r="W957" s="116"/>
      <c r="X957" s="117"/>
      <c r="Y957" s="116"/>
      <c r="Z957" s="116"/>
      <c r="AA957" s="117"/>
      <c r="AB957" s="116"/>
      <c r="AC957" s="116"/>
      <c r="AD957" s="17"/>
    </row>
    <row r="958" spans="1:30" x14ac:dyDescent="0.3">
      <c r="A958" s="13" t="s">
        <v>309</v>
      </c>
      <c r="B958" t="s">
        <v>21</v>
      </c>
      <c r="C958" s="14">
        <v>13</v>
      </c>
      <c r="D958" s="14">
        <v>14.6</v>
      </c>
      <c r="E958" s="14">
        <v>0</v>
      </c>
      <c r="F958" s="14">
        <v>14</v>
      </c>
      <c r="G958" s="14">
        <v>15</v>
      </c>
      <c r="H958" s="14">
        <v>9.6999999999999993</v>
      </c>
      <c r="I958" s="14">
        <v>9.3000000000000007</v>
      </c>
      <c r="J958" s="14">
        <v>13.5</v>
      </c>
      <c r="K958" s="14">
        <v>13.3</v>
      </c>
      <c r="L958" s="14">
        <v>0</v>
      </c>
      <c r="M958" s="14">
        <v>9.8000000000000007</v>
      </c>
      <c r="N958" s="14">
        <v>0</v>
      </c>
      <c r="O958" s="14">
        <v>8</v>
      </c>
      <c r="P958" s="14">
        <v>0</v>
      </c>
      <c r="Q958" s="14">
        <v>0</v>
      </c>
      <c r="R958" s="14">
        <v>0</v>
      </c>
      <c r="S958" s="14">
        <v>0</v>
      </c>
      <c r="T958" s="14">
        <v>0</v>
      </c>
      <c r="U958" s="14"/>
      <c r="V958" s="14"/>
      <c r="W958" s="14"/>
      <c r="X958" s="14"/>
      <c r="Y958" s="14"/>
      <c r="Z958" s="14"/>
      <c r="AA958" s="14"/>
      <c r="AB958" s="14"/>
      <c r="AC958" s="14"/>
      <c r="AD958" s="17"/>
    </row>
    <row r="959" spans="1:30" x14ac:dyDescent="0.3">
      <c r="A959" s="28"/>
      <c r="B959" t="s">
        <v>23</v>
      </c>
      <c r="C959" s="14">
        <v>7.2</v>
      </c>
      <c r="D959" s="14">
        <v>7.4</v>
      </c>
      <c r="E959" s="14">
        <v>0</v>
      </c>
      <c r="F959" s="14">
        <v>8.8000000000000007</v>
      </c>
      <c r="G959" s="14">
        <v>6.5</v>
      </c>
      <c r="H959" s="14">
        <v>6.4</v>
      </c>
      <c r="I959" s="14">
        <v>6.6</v>
      </c>
      <c r="J959" s="14">
        <v>6.5</v>
      </c>
      <c r="K959" s="14">
        <v>6.5</v>
      </c>
      <c r="L959" s="14">
        <v>0</v>
      </c>
      <c r="M959" s="14">
        <v>5.6</v>
      </c>
      <c r="N959" s="14">
        <v>0</v>
      </c>
      <c r="O959" s="14">
        <v>5.4</v>
      </c>
      <c r="P959" s="14">
        <v>0</v>
      </c>
      <c r="Q959" s="14">
        <v>0</v>
      </c>
      <c r="R959" s="14">
        <v>0</v>
      </c>
      <c r="S959" s="14">
        <v>0</v>
      </c>
      <c r="T959" s="14">
        <v>0</v>
      </c>
      <c r="U959" s="14"/>
      <c r="V959" s="14"/>
      <c r="W959" s="14"/>
      <c r="X959" s="14"/>
      <c r="Y959" s="14"/>
      <c r="Z959" s="14"/>
      <c r="AA959" s="14"/>
      <c r="AB959" s="14"/>
      <c r="AC959" s="14"/>
      <c r="AD959" s="17"/>
    </row>
    <row r="960" spans="1:30" x14ac:dyDescent="0.3">
      <c r="A960" s="13"/>
      <c r="B960" t="s">
        <v>24</v>
      </c>
      <c r="C960" s="14">
        <v>5.4</v>
      </c>
      <c r="D960" s="14">
        <v>5.4</v>
      </c>
      <c r="E960" s="14">
        <v>0</v>
      </c>
      <c r="F960" s="14">
        <v>6.3</v>
      </c>
      <c r="G960" s="14">
        <v>6.2</v>
      </c>
      <c r="H960" s="14">
        <v>4.4000000000000004</v>
      </c>
      <c r="I960" s="14">
        <v>4.8</v>
      </c>
      <c r="J960" s="14">
        <v>4.8</v>
      </c>
      <c r="K960" s="14">
        <v>4.3</v>
      </c>
      <c r="L960" s="14">
        <v>0</v>
      </c>
      <c r="M960" s="14">
        <v>4.5</v>
      </c>
      <c r="N960" s="14">
        <v>0</v>
      </c>
      <c r="O960" s="14">
        <v>3.8</v>
      </c>
      <c r="P960" s="14">
        <v>0</v>
      </c>
      <c r="Q960" s="14">
        <v>0</v>
      </c>
      <c r="R960" s="14">
        <v>0</v>
      </c>
      <c r="S960" s="14">
        <v>0</v>
      </c>
      <c r="T960" s="14">
        <v>0</v>
      </c>
      <c r="U960" s="14"/>
      <c r="V960" s="14"/>
      <c r="W960" s="14"/>
      <c r="X960" s="14"/>
      <c r="Y960" s="14"/>
      <c r="Z960" s="14"/>
      <c r="AA960" s="14"/>
      <c r="AB960" s="14"/>
      <c r="AC960" s="14"/>
      <c r="AD960" s="17"/>
    </row>
    <row r="961" spans="1:30" x14ac:dyDescent="0.3">
      <c r="A961" s="13"/>
      <c r="B961" s="17" t="s">
        <v>25</v>
      </c>
      <c r="C961" s="18">
        <f t="shared" ref="C961:D961" si="719">3*4.178*C958*C959*C960/(C958+C959+C960)</f>
        <v>247.46816249999998</v>
      </c>
      <c r="D961" s="18">
        <f t="shared" si="719"/>
        <v>266.88088116788322</v>
      </c>
      <c r="E961" s="18">
        <v>0</v>
      </c>
      <c r="F961" s="18">
        <f t="shared" ref="F961:K961" si="720">3*4.178*F958*F959*F960/(F958+F959+F960)</f>
        <v>334.30891546391751</v>
      </c>
      <c r="G961" s="18">
        <f t="shared" si="720"/>
        <v>273.53079422382677</v>
      </c>
      <c r="H961" s="21">
        <f t="shared" si="720"/>
        <v>167.00913014634145</v>
      </c>
      <c r="I961" s="21">
        <f t="shared" si="720"/>
        <v>178.39696695652171</v>
      </c>
      <c r="J961" s="21">
        <f t="shared" si="720"/>
        <v>212.87583870967737</v>
      </c>
      <c r="K961" s="21">
        <f t="shared" si="720"/>
        <v>193.33304937759334</v>
      </c>
      <c r="L961" s="22">
        <v>0</v>
      </c>
      <c r="M961" s="22">
        <f t="shared" ref="M961:O961" si="721">3*4.178*M958*M959*M960/(M958+M959+M960)</f>
        <v>155.54756984924623</v>
      </c>
      <c r="N961" s="22">
        <v>0</v>
      </c>
      <c r="O961" s="22">
        <f t="shared" si="721"/>
        <v>119.62682790697674</v>
      </c>
      <c r="P961" s="22">
        <v>0</v>
      </c>
      <c r="Q961" s="105">
        <v>0</v>
      </c>
      <c r="R961" s="105">
        <v>0</v>
      </c>
      <c r="S961" s="105">
        <v>0</v>
      </c>
      <c r="T961" s="105">
        <v>0</v>
      </c>
      <c r="U961" s="14"/>
      <c r="V961" s="14"/>
      <c r="W961" s="14"/>
      <c r="X961" s="14"/>
      <c r="Y961" s="14"/>
      <c r="Z961" s="14"/>
      <c r="AA961" s="14"/>
      <c r="AB961" s="14"/>
      <c r="AC961" s="14"/>
      <c r="AD961" s="17"/>
    </row>
    <row r="962" spans="1:30" x14ac:dyDescent="0.3">
      <c r="A962" s="13"/>
      <c r="B962" t="s">
        <v>26</v>
      </c>
      <c r="C962" s="9">
        <f>C961-C952</f>
        <v>30.838862500000005</v>
      </c>
      <c r="D962" s="9">
        <f t="shared" ref="D962:T962" si="722">D961-D952</f>
        <v>30.663188860190928</v>
      </c>
      <c r="E962" s="9">
        <f t="shared" si="722"/>
        <v>0</v>
      </c>
      <c r="F962" s="9">
        <f t="shared" si="722"/>
        <v>47.289599908361993</v>
      </c>
      <c r="G962" s="9">
        <f t="shared" si="722"/>
        <v>32.308266951099569</v>
      </c>
      <c r="H962" s="9">
        <f t="shared" si="722"/>
        <v>10.350506226743448</v>
      </c>
      <c r="I962" s="9">
        <f t="shared" si="722"/>
        <v>12.346534956521737</v>
      </c>
      <c r="J962" s="9">
        <f t="shared" si="722"/>
        <v>22.316550574084204</v>
      </c>
      <c r="K962" s="9">
        <f t="shared" si="722"/>
        <v>24.453891482856505</v>
      </c>
      <c r="L962" s="9">
        <f t="shared" si="722"/>
        <v>0</v>
      </c>
      <c r="M962" s="9">
        <f t="shared" si="722"/>
        <v>13.412009849246232</v>
      </c>
      <c r="N962" s="9">
        <f t="shared" si="722"/>
        <v>-21.291087999999998</v>
      </c>
      <c r="O962" s="9">
        <f t="shared" si="722"/>
        <v>9.4734780887949483</v>
      </c>
      <c r="P962" s="9">
        <f t="shared" si="722"/>
        <v>0</v>
      </c>
      <c r="Q962" s="9">
        <f t="shared" si="722"/>
        <v>0</v>
      </c>
      <c r="R962" s="9">
        <f t="shared" si="722"/>
        <v>0</v>
      </c>
      <c r="S962" s="9">
        <f t="shared" si="722"/>
        <v>0</v>
      </c>
      <c r="T962" s="9">
        <f t="shared" si="722"/>
        <v>0</v>
      </c>
      <c r="U962" s="110"/>
      <c r="V962" s="110"/>
      <c r="W962" s="110"/>
      <c r="X962" s="110"/>
      <c r="Y962" s="110"/>
      <c r="Z962" s="110"/>
      <c r="AA962" s="110"/>
      <c r="AB962" s="110"/>
      <c r="AC962" s="110"/>
      <c r="AD962" s="17"/>
    </row>
    <row r="963" spans="1:30" x14ac:dyDescent="0.3">
      <c r="A963" s="23"/>
      <c r="B963" s="24" t="s">
        <v>27</v>
      </c>
      <c r="C963" s="25">
        <f>AVERAGE(C961:G961)</f>
        <v>224.43775067112546</v>
      </c>
      <c r="D963" s="24"/>
      <c r="E963" s="1"/>
      <c r="F963" s="24"/>
      <c r="G963" s="24"/>
      <c r="H963" s="108" t="s">
        <v>27</v>
      </c>
      <c r="I963">
        <f>AVERAGE(H961:K961)</f>
        <v>187.90374629753347</v>
      </c>
      <c r="J963" s="1"/>
      <c r="K963" s="24"/>
      <c r="L963" s="108" t="s">
        <v>27</v>
      </c>
      <c r="M963" s="24">
        <f>AVERAGE(L961:P961)</f>
        <v>55.034879551244593</v>
      </c>
      <c r="N963" s="24"/>
      <c r="O963" s="24"/>
      <c r="Q963" s="108" t="s">
        <v>27</v>
      </c>
      <c r="R963" s="24">
        <f>AVERAGE(Q961:T961)</f>
        <v>0</v>
      </c>
      <c r="S963" s="1"/>
      <c r="T963" s="24"/>
      <c r="U963" s="111"/>
      <c r="V963" s="111"/>
      <c r="W963" s="112"/>
      <c r="X963" s="113"/>
      <c r="Y963" s="111"/>
      <c r="Z963" s="113"/>
      <c r="AA963" s="111"/>
      <c r="AB963" s="111"/>
      <c r="AC963" s="114"/>
      <c r="AD963" s="17"/>
    </row>
    <row r="964" spans="1:30" x14ac:dyDescent="0.3">
      <c r="A964" s="8"/>
      <c r="B964" s="2" t="s">
        <v>9</v>
      </c>
      <c r="C964" s="15">
        <v>1</v>
      </c>
      <c r="D964" s="15">
        <v>2</v>
      </c>
      <c r="E964" s="15">
        <v>3</v>
      </c>
      <c r="F964" s="15">
        <v>4</v>
      </c>
      <c r="G964" s="15">
        <v>5</v>
      </c>
      <c r="H964" s="15">
        <v>7</v>
      </c>
      <c r="I964" s="15">
        <v>8</v>
      </c>
      <c r="J964" s="15">
        <v>9</v>
      </c>
      <c r="K964" s="15">
        <v>10</v>
      </c>
      <c r="L964" s="15">
        <v>11</v>
      </c>
      <c r="M964" s="15">
        <v>12</v>
      </c>
      <c r="N964" s="15">
        <v>13</v>
      </c>
      <c r="O964" s="15">
        <v>14</v>
      </c>
      <c r="P964" s="15">
        <v>15</v>
      </c>
      <c r="Q964" s="15">
        <v>16</v>
      </c>
      <c r="R964" s="15">
        <v>17</v>
      </c>
      <c r="S964" s="15">
        <v>18</v>
      </c>
      <c r="T964" s="15">
        <v>19</v>
      </c>
      <c r="U964" s="17"/>
      <c r="V964" s="115"/>
      <c r="W964" s="115"/>
      <c r="X964" s="17"/>
      <c r="Y964" s="115"/>
      <c r="Z964" s="115"/>
      <c r="AA964" s="17"/>
      <c r="AB964" s="115"/>
      <c r="AC964" s="115"/>
      <c r="AD964" s="17"/>
    </row>
    <row r="965" spans="1:30" x14ac:dyDescent="0.3">
      <c r="A965"/>
      <c r="C965" s="15" t="s">
        <v>10</v>
      </c>
      <c r="D965" s="15" t="s">
        <v>10</v>
      </c>
      <c r="E965" s="15" t="s">
        <v>10</v>
      </c>
      <c r="F965" s="15" t="s">
        <v>11</v>
      </c>
      <c r="G965" s="15" t="s">
        <v>11</v>
      </c>
      <c r="H965" s="15" t="s">
        <v>12</v>
      </c>
      <c r="I965" s="15" t="s">
        <v>12</v>
      </c>
      <c r="J965" s="15" t="s">
        <v>12</v>
      </c>
      <c r="K965" s="15" t="s">
        <v>12</v>
      </c>
      <c r="L965" s="15" t="s">
        <v>29</v>
      </c>
      <c r="M965" s="15" t="s">
        <v>29</v>
      </c>
      <c r="N965" s="15" t="s">
        <v>29</v>
      </c>
      <c r="O965" s="15" t="s">
        <v>13</v>
      </c>
      <c r="P965" s="15" t="s">
        <v>13</v>
      </c>
      <c r="Q965" s="15" t="s">
        <v>14</v>
      </c>
      <c r="R965" s="15" t="s">
        <v>14</v>
      </c>
      <c r="S965" s="15" t="s">
        <v>14</v>
      </c>
      <c r="T965" s="15" t="s">
        <v>14</v>
      </c>
      <c r="U965" s="17"/>
      <c r="V965" s="110"/>
      <c r="W965" s="110"/>
      <c r="X965" s="17"/>
      <c r="Y965" s="110"/>
      <c r="Z965" s="17"/>
      <c r="AA965" s="110"/>
      <c r="AB965" s="17"/>
      <c r="AC965" s="110"/>
      <c r="AD965" s="17"/>
    </row>
    <row r="966" spans="1:30" x14ac:dyDescent="0.3">
      <c r="A966" s="10">
        <v>41506</v>
      </c>
      <c r="C966" s="104" t="s">
        <v>15</v>
      </c>
      <c r="D966" s="104" t="s">
        <v>16</v>
      </c>
      <c r="E966" s="104" t="s">
        <v>17</v>
      </c>
      <c r="F966" s="104" t="s">
        <v>15</v>
      </c>
      <c r="G966" s="104" t="s">
        <v>16</v>
      </c>
      <c r="H966" s="104" t="s">
        <v>15</v>
      </c>
      <c r="I966" s="104" t="s">
        <v>16</v>
      </c>
      <c r="J966" s="104" t="s">
        <v>17</v>
      </c>
      <c r="K966" s="104" t="s">
        <v>18</v>
      </c>
      <c r="L966" s="104" t="s">
        <v>15</v>
      </c>
      <c r="M966" s="104" t="s">
        <v>16</v>
      </c>
      <c r="N966" s="104" t="s">
        <v>17</v>
      </c>
      <c r="O966" s="104" t="s">
        <v>15</v>
      </c>
      <c r="P966" s="104" t="s">
        <v>16</v>
      </c>
      <c r="Q966" s="104" t="s">
        <v>15</v>
      </c>
      <c r="R966" s="104" t="s">
        <v>16</v>
      </c>
      <c r="S966" s="104" t="s">
        <v>17</v>
      </c>
      <c r="T966" s="104" t="s">
        <v>18</v>
      </c>
      <c r="U966" s="116"/>
      <c r="V966" s="116"/>
      <c r="W966" s="116"/>
      <c r="X966" s="117"/>
      <c r="Y966" s="116"/>
      <c r="Z966" s="116"/>
      <c r="AA966" s="117"/>
      <c r="AB966" s="116"/>
      <c r="AC966" s="116"/>
      <c r="AD966" s="17"/>
    </row>
    <row r="967" spans="1:30" x14ac:dyDescent="0.3">
      <c r="A967" s="13" t="s">
        <v>310</v>
      </c>
      <c r="B967" t="s">
        <v>21</v>
      </c>
      <c r="C967" s="14">
        <v>13.7</v>
      </c>
      <c r="D967" s="14">
        <v>15.3</v>
      </c>
      <c r="E967" s="14">
        <v>0</v>
      </c>
      <c r="F967" s="14">
        <v>15</v>
      </c>
      <c r="G967" s="14">
        <v>16</v>
      </c>
      <c r="H967" s="14">
        <v>10</v>
      </c>
      <c r="I967" s="14">
        <v>9.6</v>
      </c>
      <c r="J967" s="14">
        <v>14</v>
      </c>
      <c r="K967" s="14">
        <v>14</v>
      </c>
      <c r="L967" s="14">
        <v>0</v>
      </c>
      <c r="M967" s="14">
        <v>10</v>
      </c>
      <c r="N967" s="14">
        <v>0</v>
      </c>
      <c r="O967" s="14">
        <v>8.4</v>
      </c>
      <c r="P967" s="14">
        <v>0</v>
      </c>
      <c r="Q967" s="14">
        <v>0</v>
      </c>
      <c r="R967" s="14">
        <v>0</v>
      </c>
      <c r="S967" s="14">
        <v>0</v>
      </c>
      <c r="T967" s="14">
        <v>0</v>
      </c>
      <c r="U967" s="14"/>
      <c r="V967" s="14"/>
      <c r="W967" s="14"/>
      <c r="X967" s="14"/>
      <c r="Y967" s="14"/>
      <c r="Z967" s="14"/>
      <c r="AA967" s="14"/>
      <c r="AB967" s="14"/>
      <c r="AC967" s="14"/>
      <c r="AD967" s="17"/>
    </row>
    <row r="968" spans="1:30" x14ac:dyDescent="0.3">
      <c r="A968" s="28"/>
      <c r="B968" t="s">
        <v>23</v>
      </c>
      <c r="C968" s="14">
        <v>7.8</v>
      </c>
      <c r="D968" s="14">
        <v>7.8</v>
      </c>
      <c r="E968" s="14">
        <v>0</v>
      </c>
      <c r="F968" s="14">
        <v>9.5</v>
      </c>
      <c r="G968" s="14">
        <v>7</v>
      </c>
      <c r="H968" s="14">
        <v>6.4</v>
      </c>
      <c r="I968" s="14">
        <v>6.8</v>
      </c>
      <c r="J968" s="14">
        <v>7</v>
      </c>
      <c r="K968" s="14">
        <v>7</v>
      </c>
      <c r="L968" s="14">
        <v>0</v>
      </c>
      <c r="M968" s="14">
        <v>5.8</v>
      </c>
      <c r="N968" s="14">
        <v>0</v>
      </c>
      <c r="O968" s="14">
        <v>5.4</v>
      </c>
      <c r="P968" s="14">
        <v>0</v>
      </c>
      <c r="Q968" s="14">
        <v>0</v>
      </c>
      <c r="R968" s="14">
        <v>0</v>
      </c>
      <c r="S968" s="14">
        <v>0</v>
      </c>
      <c r="T968" s="14">
        <v>0</v>
      </c>
      <c r="U968" s="14"/>
      <c r="V968" s="14"/>
      <c r="W968" s="14"/>
      <c r="X968" s="14"/>
      <c r="Y968" s="14"/>
      <c r="Z968" s="14"/>
      <c r="AA968" s="14"/>
      <c r="AB968" s="14"/>
      <c r="AC968" s="14"/>
      <c r="AD968" s="17"/>
    </row>
    <row r="969" spans="1:30" x14ac:dyDescent="0.3">
      <c r="A969" s="13"/>
      <c r="B969" t="s">
        <v>24</v>
      </c>
      <c r="C969" s="14">
        <v>5.8</v>
      </c>
      <c r="D969" s="14">
        <v>5.8</v>
      </c>
      <c r="E969" s="14">
        <v>0</v>
      </c>
      <c r="F969" s="14">
        <v>6.8</v>
      </c>
      <c r="G969" s="14">
        <v>6.7</v>
      </c>
      <c r="H969" s="14">
        <v>4.7</v>
      </c>
      <c r="I969" s="14">
        <v>5</v>
      </c>
      <c r="J969" s="14">
        <v>5</v>
      </c>
      <c r="K969" s="14">
        <v>4.5999999999999996</v>
      </c>
      <c r="L969" s="14">
        <v>0</v>
      </c>
      <c r="M969" s="14">
        <v>4.8</v>
      </c>
      <c r="N969" s="14">
        <v>0</v>
      </c>
      <c r="O969" s="14">
        <v>3.8</v>
      </c>
      <c r="P969" s="14">
        <v>0</v>
      </c>
      <c r="Q969" s="14">
        <v>0</v>
      </c>
      <c r="R969" s="14">
        <v>0</v>
      </c>
      <c r="S969" s="14">
        <v>0</v>
      </c>
      <c r="T969" s="14">
        <v>0</v>
      </c>
      <c r="U969" s="14"/>
      <c r="V969" s="14"/>
      <c r="W969" s="14"/>
      <c r="X969" s="14"/>
      <c r="Y969" s="14"/>
      <c r="Z969" s="14"/>
      <c r="AA969" s="14"/>
      <c r="AB969" s="14"/>
      <c r="AC969" s="14"/>
      <c r="AD969" s="17"/>
    </row>
    <row r="970" spans="1:30" x14ac:dyDescent="0.3">
      <c r="A970" s="13"/>
      <c r="B970" s="17" t="s">
        <v>25</v>
      </c>
      <c r="C970" s="18">
        <f t="shared" ref="C970:D970" si="723">3*4.178*C967*C968*C969/(C967+C968+C969)</f>
        <v>284.55761142857131</v>
      </c>
      <c r="D970" s="18">
        <f t="shared" si="723"/>
        <v>300.19667294117642</v>
      </c>
      <c r="E970" s="18">
        <v>0</v>
      </c>
      <c r="F970" s="18">
        <f t="shared" ref="F970:K970" si="724">3*4.178*F967*F968*F969/(F967+F968+F969)</f>
        <v>388.03341853035136</v>
      </c>
      <c r="G970" s="18">
        <f t="shared" si="724"/>
        <v>316.68395959595961</v>
      </c>
      <c r="H970" s="21">
        <f t="shared" si="724"/>
        <v>178.68375355450237</v>
      </c>
      <c r="I970" s="21">
        <f t="shared" si="724"/>
        <v>191.17278504672893</v>
      </c>
      <c r="J970" s="21">
        <f t="shared" si="724"/>
        <v>236.21769230769229</v>
      </c>
      <c r="K970" s="21">
        <f t="shared" si="724"/>
        <v>220.71590624999993</v>
      </c>
      <c r="L970" s="22">
        <v>0</v>
      </c>
      <c r="M970" s="22">
        <f t="shared" ref="M970" si="725">3*4.178*M967*M968*M969/(M967+M968+M969)</f>
        <v>169.39153398058247</v>
      </c>
      <c r="N970" s="22">
        <v>0</v>
      </c>
      <c r="O970" s="22">
        <f t="shared" ref="O970" si="726">3*4.178*O967*O968*O969/(O967+O968+O969)</f>
        <v>122.75343818181818</v>
      </c>
      <c r="P970" s="22">
        <v>0</v>
      </c>
      <c r="Q970" s="105">
        <v>0</v>
      </c>
      <c r="R970" s="105">
        <v>0</v>
      </c>
      <c r="S970" s="105">
        <v>0</v>
      </c>
      <c r="T970" s="105">
        <v>0</v>
      </c>
      <c r="U970" s="14"/>
      <c r="V970" s="14"/>
      <c r="W970" s="14"/>
      <c r="X970" s="14"/>
      <c r="Y970" s="14"/>
      <c r="Z970" s="14"/>
      <c r="AA970" s="14"/>
      <c r="AB970" s="14"/>
      <c r="AC970" s="14"/>
      <c r="AD970" s="17"/>
    </row>
    <row r="971" spans="1:30" x14ac:dyDescent="0.3">
      <c r="A971" s="13"/>
      <c r="B971" t="s">
        <v>26</v>
      </c>
      <c r="C971" s="9">
        <f>C970-C961</f>
        <v>37.089448928571329</v>
      </c>
      <c r="D971" s="9">
        <f t="shared" ref="D971:T971" si="727">D970-D961</f>
        <v>33.315791773293199</v>
      </c>
      <c r="E971" s="9">
        <f t="shared" si="727"/>
        <v>0</v>
      </c>
      <c r="F971" s="9">
        <f t="shared" si="727"/>
        <v>53.72450306643384</v>
      </c>
      <c r="G971" s="9">
        <f t="shared" si="727"/>
        <v>43.153165372132833</v>
      </c>
      <c r="H971" s="9">
        <f t="shared" si="727"/>
        <v>11.674623408160926</v>
      </c>
      <c r="I971" s="9">
        <f t="shared" si="727"/>
        <v>12.775818090207224</v>
      </c>
      <c r="J971" s="9">
        <f t="shared" si="727"/>
        <v>23.341853598014922</v>
      </c>
      <c r="K971" s="9">
        <f t="shared" si="727"/>
        <v>27.382856872406592</v>
      </c>
      <c r="L971" s="9">
        <f t="shared" si="727"/>
        <v>0</v>
      </c>
      <c r="M971" s="9">
        <f t="shared" si="727"/>
        <v>13.843964131336236</v>
      </c>
      <c r="N971" s="9">
        <f t="shared" si="727"/>
        <v>0</v>
      </c>
      <c r="O971" s="9">
        <f t="shared" si="727"/>
        <v>3.1266102748414397</v>
      </c>
      <c r="P971" s="9">
        <f t="shared" si="727"/>
        <v>0</v>
      </c>
      <c r="Q971" s="9">
        <f t="shared" si="727"/>
        <v>0</v>
      </c>
      <c r="R971" s="9">
        <f t="shared" si="727"/>
        <v>0</v>
      </c>
      <c r="S971" s="9">
        <f t="shared" si="727"/>
        <v>0</v>
      </c>
      <c r="T971" s="9">
        <f t="shared" si="727"/>
        <v>0</v>
      </c>
      <c r="U971" s="110"/>
      <c r="V971" s="110"/>
      <c r="W971" s="110"/>
      <c r="X971" s="110"/>
      <c r="Y971" s="110"/>
      <c r="Z971" s="110"/>
      <c r="AA971" s="110"/>
      <c r="AB971" s="110"/>
      <c r="AC971" s="110"/>
      <c r="AD971" s="17"/>
    </row>
    <row r="972" spans="1:30" x14ac:dyDescent="0.3">
      <c r="A972" s="23"/>
      <c r="B972" s="24" t="s">
        <v>27</v>
      </c>
      <c r="C972" s="25">
        <f>AVERAGE(C970:G970)</f>
        <v>257.89433249921171</v>
      </c>
      <c r="D972" s="24"/>
      <c r="E972" s="1"/>
      <c r="F972" s="24"/>
      <c r="G972" s="24"/>
      <c r="H972" s="108" t="s">
        <v>27</v>
      </c>
      <c r="I972">
        <f>AVERAGE(H970:K970)</f>
        <v>206.69753428973087</v>
      </c>
      <c r="J972" s="1"/>
      <c r="K972" s="24"/>
      <c r="L972" s="108" t="s">
        <v>27</v>
      </c>
      <c r="M972" s="24">
        <f>AVERAGE(L970:P970)</f>
        <v>58.428994432480138</v>
      </c>
      <c r="N972" s="24"/>
      <c r="O972" s="24"/>
      <c r="Q972" s="108" t="s">
        <v>27</v>
      </c>
      <c r="R972" s="24">
        <f>AVERAGE(Q970:T970)</f>
        <v>0</v>
      </c>
      <c r="S972" s="1"/>
      <c r="T972" s="24"/>
      <c r="U972" s="111"/>
      <c r="V972" s="111"/>
      <c r="W972" s="112"/>
      <c r="X972" s="113"/>
      <c r="Y972" s="111"/>
      <c r="Z972" s="113"/>
      <c r="AA972" s="111"/>
      <c r="AB972" s="111"/>
      <c r="AC972" s="114"/>
      <c r="AD972" s="17"/>
    </row>
    <row r="973" spans="1:30" x14ac:dyDescent="0.3">
      <c r="A973" s="8"/>
      <c r="B973" s="2" t="s">
        <v>9</v>
      </c>
      <c r="C973" s="15">
        <v>1</v>
      </c>
      <c r="D973" s="15">
        <v>2</v>
      </c>
      <c r="E973" s="15">
        <v>3</v>
      </c>
      <c r="F973" s="15">
        <v>4</v>
      </c>
      <c r="G973" s="15">
        <v>5</v>
      </c>
      <c r="H973" s="15">
        <v>7</v>
      </c>
      <c r="I973" s="15">
        <v>8</v>
      </c>
      <c r="J973" s="15">
        <v>9</v>
      </c>
      <c r="K973" s="15">
        <v>10</v>
      </c>
      <c r="L973" s="15">
        <v>11</v>
      </c>
      <c r="M973" s="15">
        <v>12</v>
      </c>
      <c r="N973" s="15">
        <v>13</v>
      </c>
      <c r="O973" s="15">
        <v>14</v>
      </c>
      <c r="P973" s="15">
        <v>15</v>
      </c>
      <c r="Q973" s="15">
        <v>16</v>
      </c>
      <c r="R973" s="15">
        <v>17</v>
      </c>
      <c r="S973" s="15">
        <v>18</v>
      </c>
      <c r="T973" s="15">
        <v>19</v>
      </c>
      <c r="U973" s="17"/>
      <c r="V973" s="115"/>
      <c r="W973" s="115"/>
      <c r="X973" s="17"/>
      <c r="Y973" s="115"/>
      <c r="Z973" s="115"/>
      <c r="AA973" s="17"/>
      <c r="AB973" s="115"/>
      <c r="AC973" s="115"/>
      <c r="AD973" s="17"/>
    </row>
    <row r="974" spans="1:30" x14ac:dyDescent="0.3">
      <c r="A974"/>
      <c r="C974" s="15" t="s">
        <v>10</v>
      </c>
      <c r="D974" s="15" t="s">
        <v>10</v>
      </c>
      <c r="E974" s="15" t="s">
        <v>10</v>
      </c>
      <c r="F974" s="15" t="s">
        <v>11</v>
      </c>
      <c r="G974" s="15" t="s">
        <v>11</v>
      </c>
      <c r="H974" s="15" t="s">
        <v>12</v>
      </c>
      <c r="I974" s="15" t="s">
        <v>12</v>
      </c>
      <c r="J974" s="15" t="s">
        <v>12</v>
      </c>
      <c r="K974" s="15" t="s">
        <v>12</v>
      </c>
      <c r="L974" s="15" t="s">
        <v>29</v>
      </c>
      <c r="M974" s="15" t="s">
        <v>29</v>
      </c>
      <c r="N974" s="15" t="s">
        <v>29</v>
      </c>
      <c r="O974" s="15" t="s">
        <v>13</v>
      </c>
      <c r="P974" s="15" t="s">
        <v>13</v>
      </c>
      <c r="Q974" s="15" t="s">
        <v>14</v>
      </c>
      <c r="R974" s="15" t="s">
        <v>14</v>
      </c>
      <c r="S974" s="15" t="s">
        <v>14</v>
      </c>
      <c r="T974" s="15" t="s">
        <v>14</v>
      </c>
      <c r="U974" s="17"/>
      <c r="V974" s="110"/>
      <c r="W974" s="110"/>
      <c r="X974" s="17"/>
      <c r="Y974" s="110"/>
      <c r="Z974" s="17"/>
      <c r="AA974" s="110"/>
      <c r="AB974" s="17"/>
      <c r="AC974" s="110"/>
      <c r="AD974" s="17"/>
    </row>
    <row r="975" spans="1:30" x14ac:dyDescent="0.3">
      <c r="A975" s="10">
        <v>41507</v>
      </c>
      <c r="C975" s="104" t="s">
        <v>15</v>
      </c>
      <c r="D975" s="104" t="s">
        <v>16</v>
      </c>
      <c r="E975" s="104" t="s">
        <v>17</v>
      </c>
      <c r="F975" s="104" t="s">
        <v>15</v>
      </c>
      <c r="G975" s="104" t="s">
        <v>16</v>
      </c>
      <c r="H975" s="104" t="s">
        <v>15</v>
      </c>
      <c r="I975" s="104" t="s">
        <v>16</v>
      </c>
      <c r="J975" s="104" t="s">
        <v>17</v>
      </c>
      <c r="K975" s="104" t="s">
        <v>18</v>
      </c>
      <c r="L975" s="104" t="s">
        <v>15</v>
      </c>
      <c r="M975" s="104" t="s">
        <v>16</v>
      </c>
      <c r="N975" s="104" t="s">
        <v>17</v>
      </c>
      <c r="O975" s="104" t="s">
        <v>15</v>
      </c>
      <c r="P975" s="104" t="s">
        <v>16</v>
      </c>
      <c r="Q975" s="104" t="s">
        <v>15</v>
      </c>
      <c r="R975" s="104" t="s">
        <v>16</v>
      </c>
      <c r="S975" s="104" t="s">
        <v>17</v>
      </c>
      <c r="T975" s="104" t="s">
        <v>18</v>
      </c>
      <c r="U975" s="116"/>
      <c r="V975" s="116"/>
      <c r="W975" s="116"/>
      <c r="X975" s="117"/>
      <c r="Y975" s="116"/>
      <c r="Z975" s="116"/>
      <c r="AA975" s="117"/>
      <c r="AB975" s="116"/>
      <c r="AC975" s="116"/>
      <c r="AD975" s="17"/>
    </row>
    <row r="976" spans="1:30" x14ac:dyDescent="0.3">
      <c r="A976" s="13" t="s">
        <v>311</v>
      </c>
      <c r="B976" t="s">
        <v>21</v>
      </c>
      <c r="C976" s="14">
        <v>14.2</v>
      </c>
      <c r="D976" s="14">
        <v>16</v>
      </c>
      <c r="E976" s="14">
        <v>0</v>
      </c>
      <c r="F976" s="14">
        <v>16</v>
      </c>
      <c r="G976" s="14">
        <v>17.2</v>
      </c>
      <c r="H976" s="14">
        <v>10.6</v>
      </c>
      <c r="I976" s="14">
        <v>10.199999999999999</v>
      </c>
      <c r="J976" s="14">
        <v>15</v>
      </c>
      <c r="K976" s="14">
        <v>15</v>
      </c>
      <c r="L976" s="14">
        <v>0</v>
      </c>
      <c r="M976" s="14">
        <v>11</v>
      </c>
      <c r="N976" s="14">
        <v>0</v>
      </c>
      <c r="O976" s="14">
        <v>8.6999999999999993</v>
      </c>
      <c r="P976" s="14">
        <v>0</v>
      </c>
      <c r="Q976" s="14">
        <v>0</v>
      </c>
      <c r="R976" s="14">
        <v>0</v>
      </c>
      <c r="S976" s="14">
        <v>0</v>
      </c>
      <c r="T976" s="14">
        <v>0</v>
      </c>
      <c r="U976" s="14"/>
      <c r="V976" s="14"/>
      <c r="W976" s="14"/>
      <c r="X976" s="14"/>
      <c r="Y976" s="14"/>
      <c r="Z976" s="14"/>
      <c r="AA976" s="14"/>
      <c r="AB976" s="14"/>
      <c r="AC976" s="14"/>
      <c r="AD976" s="17"/>
    </row>
    <row r="977" spans="1:35" x14ac:dyDescent="0.3">
      <c r="A977" s="28"/>
      <c r="B977" t="s">
        <v>23</v>
      </c>
      <c r="C977" s="14">
        <v>8.4</v>
      </c>
      <c r="D977" s="14">
        <v>8.4</v>
      </c>
      <c r="E977" s="14">
        <v>0</v>
      </c>
      <c r="F977" s="14">
        <v>10.199999999999999</v>
      </c>
      <c r="G977" s="14">
        <v>8.1999999999999993</v>
      </c>
      <c r="H977" s="14">
        <v>6.5</v>
      </c>
      <c r="I977" s="14">
        <v>7</v>
      </c>
      <c r="J977" s="14">
        <v>7.2</v>
      </c>
      <c r="K977" s="14">
        <v>7</v>
      </c>
      <c r="L977" s="14">
        <v>0</v>
      </c>
      <c r="M977" s="14">
        <v>6.2</v>
      </c>
      <c r="N977" s="14">
        <v>0</v>
      </c>
      <c r="O977" s="14">
        <v>5.5</v>
      </c>
      <c r="P977" s="14">
        <v>0</v>
      </c>
      <c r="Q977" s="14">
        <v>0</v>
      </c>
      <c r="R977" s="14">
        <v>0</v>
      </c>
      <c r="S977" s="14">
        <v>0</v>
      </c>
      <c r="T977" s="14">
        <v>0</v>
      </c>
      <c r="U977" s="14"/>
      <c r="V977" s="14"/>
      <c r="W977" s="14"/>
      <c r="X977" s="14"/>
      <c r="Y977" s="14"/>
      <c r="Z977" s="14"/>
      <c r="AA977" s="14"/>
      <c r="AB977" s="14"/>
      <c r="AC977" s="14"/>
      <c r="AD977" s="17"/>
    </row>
    <row r="978" spans="1:35" x14ac:dyDescent="0.3">
      <c r="A978" s="13"/>
      <c r="B978" t="s">
        <v>24</v>
      </c>
      <c r="C978" s="14">
        <v>6.4</v>
      </c>
      <c r="D978" s="14">
        <v>6.5</v>
      </c>
      <c r="E978" s="14">
        <v>0</v>
      </c>
      <c r="F978" s="14">
        <v>7.4</v>
      </c>
      <c r="G978" s="14">
        <v>7.6</v>
      </c>
      <c r="H978" s="14">
        <v>5</v>
      </c>
      <c r="I978" s="14">
        <v>5.2</v>
      </c>
      <c r="J978" s="14">
        <v>5.2</v>
      </c>
      <c r="K978" s="14">
        <v>5</v>
      </c>
      <c r="L978" s="14">
        <v>0</v>
      </c>
      <c r="M978" s="14">
        <v>5.2</v>
      </c>
      <c r="N978" s="14">
        <v>0</v>
      </c>
      <c r="O978" s="14">
        <v>4</v>
      </c>
      <c r="P978" s="14">
        <v>0</v>
      </c>
      <c r="Q978" s="14">
        <v>0</v>
      </c>
      <c r="R978" s="14">
        <v>0</v>
      </c>
      <c r="S978" s="14">
        <v>0</v>
      </c>
      <c r="T978" s="14">
        <v>0</v>
      </c>
      <c r="U978" s="14"/>
      <c r="V978" s="14"/>
      <c r="W978" s="14"/>
      <c r="X978" s="14"/>
      <c r="Y978" s="14"/>
      <c r="Z978" s="14"/>
      <c r="AA978" s="14"/>
      <c r="AB978" s="14"/>
      <c r="AC978" s="14"/>
      <c r="AD978" s="17"/>
    </row>
    <row r="979" spans="1:35" x14ac:dyDescent="0.3">
      <c r="A979" s="13"/>
      <c r="B979" s="17" t="s">
        <v>25</v>
      </c>
      <c r="C979" s="18">
        <f t="shared" ref="C979:D979" si="728">3*4.178*C976*C977*C978/(C976+C977+C978)</f>
        <v>329.94328717241376</v>
      </c>
      <c r="D979" s="18">
        <f t="shared" si="728"/>
        <v>354.35930097087379</v>
      </c>
      <c r="E979" s="18">
        <v>0</v>
      </c>
      <c r="F979" s="18">
        <f t="shared" ref="F979:K979" si="729">3*4.178*F976*F977*F978/(F976+F977+F978)</f>
        <v>450.50777142857129</v>
      </c>
      <c r="G979" s="18">
        <f t="shared" si="729"/>
        <v>407.12862836363627</v>
      </c>
      <c r="H979" s="21">
        <f t="shared" si="729"/>
        <v>195.38294117647052</v>
      </c>
      <c r="I979" s="21">
        <f t="shared" si="729"/>
        <v>207.75104999999996</v>
      </c>
      <c r="J979" s="21">
        <f t="shared" si="729"/>
        <v>256.90125547445257</v>
      </c>
      <c r="K979" s="21">
        <f t="shared" si="729"/>
        <v>243.71666666666664</v>
      </c>
      <c r="L979" s="22">
        <v>0</v>
      </c>
      <c r="M979" s="22">
        <f t="shared" ref="M979" si="730">3*4.178*M976*M977*M978/(M976+M977+M978)</f>
        <v>198.44007857142861</v>
      </c>
      <c r="N979" s="22">
        <v>0</v>
      </c>
      <c r="O979" s="22">
        <f t="shared" ref="O979" si="731">3*4.178*O976*O977*O978/(O976+O977+O978)</f>
        <v>131.81360439560439</v>
      </c>
      <c r="P979" s="22">
        <v>0</v>
      </c>
      <c r="Q979" s="105">
        <v>0</v>
      </c>
      <c r="R979" s="105">
        <v>0</v>
      </c>
      <c r="S979" s="105">
        <v>0</v>
      </c>
      <c r="T979" s="105">
        <v>0</v>
      </c>
      <c r="U979" s="14"/>
      <c r="V979" s="14"/>
      <c r="W979" s="14"/>
      <c r="X979" s="14"/>
      <c r="Y979" s="14"/>
      <c r="Z979" s="14"/>
      <c r="AA979" s="14"/>
      <c r="AB979" s="14"/>
      <c r="AC979" s="14"/>
      <c r="AD979" s="17"/>
    </row>
    <row r="980" spans="1:35" x14ac:dyDescent="0.3">
      <c r="A980" s="13"/>
      <c r="B980" t="s">
        <v>26</v>
      </c>
      <c r="C980" s="9">
        <f>C979-C970</f>
        <v>45.385675743842455</v>
      </c>
      <c r="D980" s="9">
        <f t="shared" ref="D980:T980" si="732">D979-D970</f>
        <v>54.162628029697373</v>
      </c>
      <c r="E980" s="9">
        <f t="shared" si="732"/>
        <v>0</v>
      </c>
      <c r="F980" s="9">
        <f t="shared" si="732"/>
        <v>62.474352898219934</v>
      </c>
      <c r="G980" s="9">
        <f t="shared" si="732"/>
        <v>90.44466876767666</v>
      </c>
      <c r="H980" s="9">
        <f t="shared" si="732"/>
        <v>16.69918762196815</v>
      </c>
      <c r="I980" s="9">
        <f t="shared" si="732"/>
        <v>16.578264953271031</v>
      </c>
      <c r="J980" s="9">
        <f t="shared" si="732"/>
        <v>20.68356316676028</v>
      </c>
      <c r="K980" s="9">
        <f t="shared" si="732"/>
        <v>23.000760416666708</v>
      </c>
      <c r="L980" s="9">
        <f t="shared" si="732"/>
        <v>0</v>
      </c>
      <c r="M980" s="9">
        <f t="shared" si="732"/>
        <v>29.048544590846149</v>
      </c>
      <c r="N980" s="9">
        <f t="shared" si="732"/>
        <v>0</v>
      </c>
      <c r="O980" s="9">
        <f t="shared" si="732"/>
        <v>9.0601662137862036</v>
      </c>
      <c r="P980" s="9">
        <f t="shared" si="732"/>
        <v>0</v>
      </c>
      <c r="Q980" s="9">
        <f t="shared" si="732"/>
        <v>0</v>
      </c>
      <c r="R980" s="9">
        <f t="shared" si="732"/>
        <v>0</v>
      </c>
      <c r="S980" s="9">
        <f t="shared" si="732"/>
        <v>0</v>
      </c>
      <c r="T980" s="9">
        <f t="shared" si="732"/>
        <v>0</v>
      </c>
      <c r="U980" s="110"/>
      <c r="V980" s="110"/>
      <c r="W980" s="110"/>
      <c r="X980" s="110"/>
      <c r="Y980" s="110"/>
      <c r="Z980" s="110"/>
      <c r="AA980" s="110"/>
      <c r="AB980" s="110"/>
      <c r="AC980" s="110"/>
      <c r="AD980" s="17"/>
    </row>
    <row r="981" spans="1:35" x14ac:dyDescent="0.3">
      <c r="A981" s="23"/>
      <c r="B981" s="24" t="s">
        <v>27</v>
      </c>
      <c r="C981" s="25">
        <f>AVERAGE(C979:G979)</f>
        <v>308.38779758709899</v>
      </c>
      <c r="D981" s="24"/>
      <c r="E981" s="1"/>
      <c r="F981" s="24"/>
      <c r="G981" s="24"/>
      <c r="H981" s="108" t="s">
        <v>27</v>
      </c>
      <c r="I981">
        <f>AVERAGE(H979:K979)</f>
        <v>225.93797832939742</v>
      </c>
      <c r="J981" s="1"/>
      <c r="K981" s="24"/>
      <c r="L981" s="108" t="s">
        <v>27</v>
      </c>
      <c r="M981" s="24">
        <f>AVERAGE(L979:P979)</f>
        <v>66.050736593406597</v>
      </c>
      <c r="N981" s="24"/>
      <c r="O981" s="24"/>
      <c r="Q981" s="108" t="s">
        <v>27</v>
      </c>
      <c r="R981" s="24">
        <f>AVERAGE(Q979:T979)</f>
        <v>0</v>
      </c>
      <c r="S981" s="1"/>
      <c r="T981" s="24"/>
      <c r="U981" s="111"/>
      <c r="V981" s="111"/>
      <c r="W981" s="112"/>
      <c r="X981" s="113"/>
      <c r="Y981" s="111"/>
      <c r="Z981" s="113"/>
      <c r="AA981" s="111"/>
      <c r="AB981" s="111"/>
      <c r="AC981" s="114"/>
      <c r="AD981" s="17"/>
    </row>
    <row r="982" spans="1:35" x14ac:dyDescent="0.3">
      <c r="A982" s="8"/>
      <c r="B982" s="2" t="s">
        <v>9</v>
      </c>
      <c r="C982" s="15">
        <v>1</v>
      </c>
      <c r="D982" s="15">
        <v>2</v>
      </c>
      <c r="E982" s="15">
        <v>3</v>
      </c>
      <c r="F982" s="15">
        <v>4</v>
      </c>
      <c r="G982" s="15">
        <v>5</v>
      </c>
      <c r="H982" s="15">
        <v>7</v>
      </c>
      <c r="I982" s="15">
        <v>8</v>
      </c>
      <c r="J982" s="15">
        <v>9</v>
      </c>
      <c r="K982" s="15">
        <v>10</v>
      </c>
      <c r="L982" s="15">
        <v>11</v>
      </c>
      <c r="M982" s="15">
        <v>12</v>
      </c>
      <c r="N982" s="15">
        <v>13</v>
      </c>
      <c r="O982" s="15">
        <v>14</v>
      </c>
      <c r="P982" s="15">
        <v>15</v>
      </c>
      <c r="Q982" s="15">
        <v>16</v>
      </c>
      <c r="R982" s="15">
        <v>17</v>
      </c>
      <c r="S982" s="15">
        <v>18</v>
      </c>
      <c r="T982" s="15">
        <v>19</v>
      </c>
      <c r="U982" s="17"/>
      <c r="V982" s="115"/>
      <c r="W982" s="115"/>
      <c r="X982" s="17"/>
      <c r="Y982" s="115"/>
      <c r="Z982" s="115"/>
      <c r="AA982" s="17"/>
      <c r="AB982" s="115"/>
      <c r="AC982" s="115"/>
      <c r="AD982" s="118"/>
      <c r="AE982" s="2"/>
      <c r="AF982" s="2"/>
      <c r="AG982" s="2"/>
      <c r="AH982" s="2"/>
      <c r="AI982" s="106"/>
    </row>
    <row r="983" spans="1:35" x14ac:dyDescent="0.3">
      <c r="A983"/>
      <c r="C983" s="15" t="s">
        <v>10</v>
      </c>
      <c r="D983" s="15" t="s">
        <v>10</v>
      </c>
      <c r="E983" s="15" t="s">
        <v>10</v>
      </c>
      <c r="F983" s="15" t="s">
        <v>11</v>
      </c>
      <c r="G983" s="15" t="s">
        <v>11</v>
      </c>
      <c r="H983" s="15" t="s">
        <v>12</v>
      </c>
      <c r="I983" s="15" t="s">
        <v>12</v>
      </c>
      <c r="J983" s="15" t="s">
        <v>12</v>
      </c>
      <c r="K983" s="15" t="s">
        <v>12</v>
      </c>
      <c r="L983" s="15" t="s">
        <v>29</v>
      </c>
      <c r="M983" s="15" t="s">
        <v>29</v>
      </c>
      <c r="N983" s="15" t="s">
        <v>29</v>
      </c>
      <c r="O983" s="15" t="s">
        <v>13</v>
      </c>
      <c r="P983" s="15" t="s">
        <v>13</v>
      </c>
      <c r="Q983" s="15" t="s">
        <v>14</v>
      </c>
      <c r="R983" s="15" t="s">
        <v>14</v>
      </c>
      <c r="S983" s="15" t="s">
        <v>14</v>
      </c>
      <c r="T983" s="15" t="s">
        <v>14</v>
      </c>
      <c r="U983" s="17"/>
      <c r="V983" s="110"/>
      <c r="W983" s="110"/>
      <c r="X983" s="17"/>
      <c r="Y983" s="110"/>
      <c r="Z983" s="17"/>
      <c r="AA983" s="110"/>
      <c r="AB983" s="17"/>
      <c r="AC983" s="110"/>
      <c r="AD983" s="110"/>
      <c r="AI983" s="107"/>
    </row>
    <row r="984" spans="1:35" x14ac:dyDescent="0.3">
      <c r="A984" s="10">
        <v>41508</v>
      </c>
      <c r="C984" s="104" t="s">
        <v>15</v>
      </c>
      <c r="D984" s="104" t="s">
        <v>16</v>
      </c>
      <c r="E984" s="104" t="s">
        <v>17</v>
      </c>
      <c r="F984" s="104" t="s">
        <v>15</v>
      </c>
      <c r="G984" s="104" t="s">
        <v>16</v>
      </c>
      <c r="H984" s="104" t="s">
        <v>15</v>
      </c>
      <c r="I984" s="104" t="s">
        <v>16</v>
      </c>
      <c r="J984" s="104" t="s">
        <v>17</v>
      </c>
      <c r="K984" s="104" t="s">
        <v>18</v>
      </c>
      <c r="L984" s="104" t="s">
        <v>15</v>
      </c>
      <c r="M984" s="104" t="s">
        <v>16</v>
      </c>
      <c r="N984" s="104" t="s">
        <v>17</v>
      </c>
      <c r="O984" s="104" t="s">
        <v>15</v>
      </c>
      <c r="P984" s="104" t="s">
        <v>16</v>
      </c>
      <c r="Q984" s="104" t="s">
        <v>15</v>
      </c>
      <c r="R984" s="104" t="s">
        <v>16</v>
      </c>
      <c r="S984" s="104" t="s">
        <v>17</v>
      </c>
      <c r="T984" s="104" t="s">
        <v>18</v>
      </c>
      <c r="U984" s="116"/>
      <c r="V984" s="116"/>
      <c r="W984" s="116"/>
      <c r="X984" s="117"/>
      <c r="Y984" s="116"/>
      <c r="Z984" s="116"/>
      <c r="AA984" s="117"/>
      <c r="AB984" s="116"/>
      <c r="AC984" s="116"/>
      <c r="AD984" s="116"/>
      <c r="AE984" s="12"/>
      <c r="AF984" s="11"/>
      <c r="AG984" s="12"/>
      <c r="AH984" s="11"/>
      <c r="AI984" s="119"/>
    </row>
    <row r="985" spans="1:35" x14ac:dyDescent="0.3">
      <c r="A985" s="13" t="s">
        <v>312</v>
      </c>
      <c r="B985" t="s">
        <v>21</v>
      </c>
      <c r="C985" s="14">
        <v>14.6</v>
      </c>
      <c r="D985" s="14">
        <v>16.5</v>
      </c>
      <c r="E985" s="14">
        <v>0</v>
      </c>
      <c r="F985" s="14">
        <v>16.600000000000001</v>
      </c>
      <c r="G985" s="14">
        <v>18</v>
      </c>
      <c r="H985" s="14">
        <v>11.2</v>
      </c>
      <c r="I985" s="14">
        <v>11</v>
      </c>
      <c r="J985" s="14">
        <v>16</v>
      </c>
      <c r="K985" s="14">
        <v>16</v>
      </c>
      <c r="L985" s="14">
        <v>0</v>
      </c>
      <c r="M985" s="14">
        <v>12</v>
      </c>
      <c r="N985" s="14">
        <v>0</v>
      </c>
      <c r="O985" s="14">
        <v>9</v>
      </c>
      <c r="P985" s="14">
        <v>0</v>
      </c>
      <c r="Q985" s="14">
        <v>0</v>
      </c>
      <c r="R985" s="14">
        <v>0</v>
      </c>
      <c r="S985" s="14">
        <v>0</v>
      </c>
      <c r="T985" s="14">
        <v>0</v>
      </c>
      <c r="U985" s="14"/>
      <c r="V985" s="14"/>
      <c r="W985" s="14"/>
      <c r="X985" s="14"/>
      <c r="Y985" s="14"/>
      <c r="Z985" s="14"/>
      <c r="AA985" s="14"/>
      <c r="AB985" s="14"/>
      <c r="AC985" s="14"/>
      <c r="AD985" s="110"/>
      <c r="AI985" s="107"/>
    </row>
    <row r="986" spans="1:35" x14ac:dyDescent="0.3">
      <c r="A986" s="28"/>
      <c r="B986" t="s">
        <v>23</v>
      </c>
      <c r="C986" s="14">
        <v>9.1999999999999993</v>
      </c>
      <c r="D986" s="14">
        <v>9.1999999999999993</v>
      </c>
      <c r="E986" s="14">
        <v>0</v>
      </c>
      <c r="F986" s="14">
        <v>10.7</v>
      </c>
      <c r="G986" s="14">
        <v>9.4</v>
      </c>
      <c r="H986" s="14">
        <v>6.5</v>
      </c>
      <c r="I986" s="14">
        <v>7.2</v>
      </c>
      <c r="J986" s="14">
        <v>7.4</v>
      </c>
      <c r="K986" s="14">
        <v>7</v>
      </c>
      <c r="L986" s="14">
        <v>0</v>
      </c>
      <c r="M986" s="14">
        <v>6.6</v>
      </c>
      <c r="N986" s="14">
        <v>0</v>
      </c>
      <c r="O986" s="14">
        <v>5.5</v>
      </c>
      <c r="P986" s="14">
        <v>0</v>
      </c>
      <c r="Q986" s="14">
        <v>0</v>
      </c>
      <c r="R986" s="14">
        <v>0</v>
      </c>
      <c r="S986" s="14">
        <v>0</v>
      </c>
      <c r="T986" s="14">
        <v>0</v>
      </c>
      <c r="U986" s="14"/>
      <c r="V986" s="14"/>
      <c r="W986" s="14"/>
      <c r="X986" s="14"/>
      <c r="Y986" s="14"/>
      <c r="Z986" s="14"/>
      <c r="AA986" s="14"/>
      <c r="AB986" s="14"/>
      <c r="AC986" s="14"/>
      <c r="AD986" s="110"/>
      <c r="AI986" s="107"/>
    </row>
    <row r="987" spans="1:35" x14ac:dyDescent="0.3">
      <c r="A987" s="13"/>
      <c r="B987" t="s">
        <v>24</v>
      </c>
      <c r="C987" s="14">
        <v>7.2</v>
      </c>
      <c r="D987" s="14">
        <v>7.3</v>
      </c>
      <c r="E987" s="14">
        <v>0</v>
      </c>
      <c r="F987" s="14">
        <v>8</v>
      </c>
      <c r="G987" s="14">
        <v>8.4</v>
      </c>
      <c r="H987" s="14">
        <v>5.2</v>
      </c>
      <c r="I987" s="14">
        <v>5.4</v>
      </c>
      <c r="J987" s="14">
        <v>5.4</v>
      </c>
      <c r="K987" s="14">
        <v>5.4</v>
      </c>
      <c r="L987" s="14">
        <v>0</v>
      </c>
      <c r="M987" s="14">
        <v>5.6</v>
      </c>
      <c r="N987" s="14">
        <v>0</v>
      </c>
      <c r="O987" s="14">
        <v>4.2</v>
      </c>
      <c r="P987" s="14">
        <v>0</v>
      </c>
      <c r="Q987" s="14">
        <v>0</v>
      </c>
      <c r="R987" s="14">
        <v>0</v>
      </c>
      <c r="S987" s="14">
        <v>0</v>
      </c>
      <c r="T987" s="14">
        <v>0</v>
      </c>
      <c r="U987" s="14"/>
      <c r="V987" s="14"/>
      <c r="W987" s="14"/>
      <c r="X987" s="14"/>
      <c r="Y987" s="14"/>
      <c r="Z987" s="14"/>
      <c r="AA987" s="14"/>
      <c r="AB987" s="14"/>
      <c r="AC987" s="14"/>
      <c r="AD987" s="110"/>
      <c r="AI987" s="107"/>
    </row>
    <row r="988" spans="1:35" x14ac:dyDescent="0.3">
      <c r="A988" s="13"/>
      <c r="B988" s="17" t="s">
        <v>25</v>
      </c>
      <c r="C988" s="18">
        <f t="shared" ref="C988:D988" si="733">3*4.178*C985*C986*C987/(C985+C986+C987)</f>
        <v>391.02198503225804</v>
      </c>
      <c r="D988" s="18">
        <f t="shared" si="733"/>
        <v>420.89171999999991</v>
      </c>
      <c r="E988" s="18">
        <v>0</v>
      </c>
      <c r="F988" s="18">
        <f t="shared" ref="F988:K988" si="734">3*4.178*F985*F986*F987/(F985+F986+F987)</f>
        <v>504.54143456090657</v>
      </c>
      <c r="G988" s="18">
        <f t="shared" si="734"/>
        <v>497.60680223463686</v>
      </c>
      <c r="H988" s="21">
        <f t="shared" si="734"/>
        <v>207.19960873362442</v>
      </c>
      <c r="I988" s="21">
        <f t="shared" si="734"/>
        <v>227.14157288135596</v>
      </c>
      <c r="J988" s="21">
        <f t="shared" si="734"/>
        <v>278.25480000000005</v>
      </c>
      <c r="K988" s="21">
        <f t="shared" si="734"/>
        <v>266.92123943661977</v>
      </c>
      <c r="L988" s="22">
        <v>0</v>
      </c>
      <c r="M988" s="22">
        <f t="shared" ref="M988" si="735">3*4.178*M985*M986*M987/(M985+M986+M987)</f>
        <v>229.7140363636363</v>
      </c>
      <c r="N988" s="22">
        <v>0</v>
      </c>
      <c r="O988" s="22">
        <f t="shared" ref="O988" si="736">3*4.178*O985*O986*O987/(O985+O986+O987)</f>
        <v>139.3485882352941</v>
      </c>
      <c r="P988" s="22">
        <v>0</v>
      </c>
      <c r="Q988" s="105">
        <v>0</v>
      </c>
      <c r="R988" s="105">
        <v>0</v>
      </c>
      <c r="S988" s="105">
        <v>0</v>
      </c>
      <c r="T988" s="105">
        <v>0</v>
      </c>
      <c r="U988" s="14"/>
      <c r="V988" s="14"/>
      <c r="W988" s="14"/>
      <c r="X988" s="14"/>
      <c r="Y988" s="14"/>
      <c r="Z988" s="14"/>
      <c r="AA988" s="14"/>
      <c r="AB988" s="14"/>
      <c r="AC988" s="14"/>
      <c r="AD988" s="110"/>
      <c r="AE988" s="120"/>
      <c r="AF988" s="120"/>
      <c r="AG988" s="120"/>
      <c r="AH988" s="120"/>
      <c r="AI988" s="121"/>
    </row>
    <row r="989" spans="1:35" x14ac:dyDescent="0.3">
      <c r="A989" s="13"/>
      <c r="B989" t="s">
        <v>26</v>
      </c>
      <c r="C989" s="9">
        <f>C988-C979</f>
        <v>61.078697859844283</v>
      </c>
      <c r="D989" s="9">
        <f t="shared" ref="D989:T989" si="737">D988-D979</f>
        <v>66.532419029126117</v>
      </c>
      <c r="E989" s="9">
        <f t="shared" si="737"/>
        <v>0</v>
      </c>
      <c r="F989" s="9">
        <f t="shared" si="737"/>
        <v>54.033663132335278</v>
      </c>
      <c r="G989" s="9">
        <f t="shared" si="737"/>
        <v>90.478173871000592</v>
      </c>
      <c r="H989" s="9">
        <f t="shared" si="737"/>
        <v>11.816667557153892</v>
      </c>
      <c r="I989" s="9">
        <f t="shared" si="737"/>
        <v>19.390522881355992</v>
      </c>
      <c r="J989" s="9">
        <f t="shared" si="737"/>
        <v>21.353544525547477</v>
      </c>
      <c r="K989" s="9">
        <f t="shared" si="737"/>
        <v>23.204572769953131</v>
      </c>
      <c r="L989" s="9">
        <f t="shared" si="737"/>
        <v>0</v>
      </c>
      <c r="M989" s="9">
        <f t="shared" si="737"/>
        <v>31.273957792207682</v>
      </c>
      <c r="N989" s="9">
        <f t="shared" si="737"/>
        <v>0</v>
      </c>
      <c r="O989" s="9">
        <f t="shared" si="737"/>
        <v>7.5349838396897155</v>
      </c>
      <c r="P989" s="9">
        <f t="shared" si="737"/>
        <v>0</v>
      </c>
      <c r="Q989" s="9">
        <f t="shared" si="737"/>
        <v>0</v>
      </c>
      <c r="R989" s="9">
        <f t="shared" si="737"/>
        <v>0</v>
      </c>
      <c r="S989" s="9">
        <f t="shared" si="737"/>
        <v>0</v>
      </c>
      <c r="T989" s="9">
        <f t="shared" si="737"/>
        <v>0</v>
      </c>
      <c r="U989" s="110"/>
      <c r="V989" s="110"/>
      <c r="W989" s="110"/>
      <c r="X989" s="110"/>
      <c r="Y989" s="110"/>
      <c r="Z989" s="110"/>
      <c r="AA989" s="110"/>
      <c r="AB989" s="110"/>
      <c r="AC989" s="110"/>
      <c r="AD989" s="110"/>
      <c r="AE989" s="9"/>
      <c r="AF989" s="9"/>
      <c r="AG989" s="9"/>
      <c r="AH989" s="9"/>
      <c r="AI989" s="107"/>
    </row>
    <row r="990" spans="1:35" x14ac:dyDescent="0.3">
      <c r="A990" s="23"/>
      <c r="B990" s="24" t="s">
        <v>27</v>
      </c>
      <c r="C990" s="25">
        <f>AVERAGE(C988:G988)</f>
        <v>362.81238836556025</v>
      </c>
      <c r="D990" s="24"/>
      <c r="E990" s="1"/>
      <c r="F990" s="24"/>
      <c r="G990" s="24"/>
      <c r="H990" s="108" t="s">
        <v>27</v>
      </c>
      <c r="I990">
        <f>AVERAGE(H988:K988)</f>
        <v>244.87930526290006</v>
      </c>
      <c r="J990" s="1"/>
      <c r="K990" s="24"/>
      <c r="L990" s="108" t="s">
        <v>27</v>
      </c>
      <c r="M990" s="24">
        <f>AVERAGE(L988:P988)</f>
        <v>73.812524919786071</v>
      </c>
      <c r="N990" s="24"/>
      <c r="O990" s="24"/>
      <c r="Q990" s="108" t="s">
        <v>27</v>
      </c>
      <c r="R990" s="24">
        <f>AVERAGE(Q988:T988)</f>
        <v>0</v>
      </c>
      <c r="S990" s="1"/>
      <c r="T990" s="24"/>
      <c r="U990" s="111"/>
      <c r="V990" s="111"/>
      <c r="W990" s="112"/>
      <c r="X990" s="113"/>
      <c r="Y990" s="111"/>
      <c r="Z990" s="113"/>
      <c r="AA990" s="111"/>
      <c r="AB990" s="111"/>
      <c r="AC990" s="114"/>
      <c r="AD990" s="112"/>
      <c r="AE990" s="1"/>
      <c r="AF990" s="24"/>
      <c r="AG990" s="1"/>
      <c r="AH990" s="24"/>
      <c r="AI990" s="109"/>
    </row>
    <row r="991" spans="1:35" x14ac:dyDescent="0.3">
      <c r="A991" s="8"/>
      <c r="B991" s="2" t="s">
        <v>9</v>
      </c>
      <c r="C991" s="15">
        <v>1</v>
      </c>
      <c r="D991" s="15">
        <v>2</v>
      </c>
      <c r="E991" s="15">
        <v>3</v>
      </c>
      <c r="F991" s="15">
        <v>4</v>
      </c>
      <c r="G991" s="15">
        <v>5</v>
      </c>
      <c r="H991" s="15">
        <v>7</v>
      </c>
      <c r="I991" s="15">
        <v>8</v>
      </c>
      <c r="J991" s="15">
        <v>9</v>
      </c>
      <c r="K991" s="15">
        <v>10</v>
      </c>
      <c r="L991" s="15">
        <v>11</v>
      </c>
      <c r="M991" s="15">
        <v>12</v>
      </c>
      <c r="N991" s="15">
        <v>13</v>
      </c>
      <c r="O991" s="15">
        <v>14</v>
      </c>
      <c r="P991" s="15">
        <v>15</v>
      </c>
      <c r="Q991" s="15">
        <v>16</v>
      </c>
      <c r="R991" s="15">
        <v>17</v>
      </c>
      <c r="S991" s="15">
        <v>18</v>
      </c>
      <c r="T991" s="15">
        <v>19</v>
      </c>
      <c r="U991" s="17"/>
      <c r="V991" s="115"/>
      <c r="W991" s="115"/>
      <c r="X991" s="17"/>
      <c r="Y991" s="115"/>
      <c r="Z991" s="115"/>
      <c r="AA991" s="17"/>
      <c r="AB991" s="115"/>
      <c r="AC991" s="115"/>
      <c r="AD991" s="118"/>
      <c r="AE991" s="2"/>
      <c r="AF991" s="2"/>
      <c r="AG991" s="2"/>
      <c r="AH991" s="2"/>
      <c r="AI991" s="106"/>
    </row>
    <row r="992" spans="1:35" x14ac:dyDescent="0.3">
      <c r="A992"/>
      <c r="C992" s="15" t="s">
        <v>10</v>
      </c>
      <c r="D992" s="15" t="s">
        <v>10</v>
      </c>
      <c r="E992" s="15" t="s">
        <v>10</v>
      </c>
      <c r="F992" s="15" t="s">
        <v>11</v>
      </c>
      <c r="G992" s="15" t="s">
        <v>11</v>
      </c>
      <c r="H992" s="15" t="s">
        <v>12</v>
      </c>
      <c r="I992" s="15" t="s">
        <v>12</v>
      </c>
      <c r="J992" s="15" t="s">
        <v>12</v>
      </c>
      <c r="K992" s="15" t="s">
        <v>12</v>
      </c>
      <c r="L992" s="15" t="s">
        <v>29</v>
      </c>
      <c r="M992" s="15" t="s">
        <v>29</v>
      </c>
      <c r="N992" s="15" t="s">
        <v>29</v>
      </c>
      <c r="O992" s="15" t="s">
        <v>13</v>
      </c>
      <c r="P992" s="15" t="s">
        <v>13</v>
      </c>
      <c r="Q992" s="15" t="s">
        <v>14</v>
      </c>
      <c r="R992" s="15" t="s">
        <v>14</v>
      </c>
      <c r="S992" s="15" t="s">
        <v>14</v>
      </c>
      <c r="T992" s="15" t="s">
        <v>14</v>
      </c>
      <c r="U992" s="17"/>
      <c r="V992" s="110"/>
      <c r="W992" s="110"/>
      <c r="X992" s="17"/>
      <c r="Y992" s="110"/>
      <c r="Z992" s="17"/>
      <c r="AA992" s="110"/>
      <c r="AB992" s="17"/>
      <c r="AC992" s="110"/>
      <c r="AD992" s="110"/>
      <c r="AI992" s="107"/>
    </row>
    <row r="993" spans="1:35" x14ac:dyDescent="0.3">
      <c r="A993" s="10">
        <v>41509</v>
      </c>
      <c r="C993" s="104" t="s">
        <v>15</v>
      </c>
      <c r="D993" s="104" t="s">
        <v>16</v>
      </c>
      <c r="E993" s="104" t="s">
        <v>17</v>
      </c>
      <c r="F993" s="104" t="s">
        <v>15</v>
      </c>
      <c r="G993" s="104" t="s">
        <v>16</v>
      </c>
      <c r="H993" s="104" t="s">
        <v>15</v>
      </c>
      <c r="I993" s="104" t="s">
        <v>16</v>
      </c>
      <c r="J993" s="104" t="s">
        <v>17</v>
      </c>
      <c r="K993" s="104" t="s">
        <v>18</v>
      </c>
      <c r="L993" s="104" t="s">
        <v>15</v>
      </c>
      <c r="M993" s="104" t="s">
        <v>16</v>
      </c>
      <c r="N993" s="104" t="s">
        <v>17</v>
      </c>
      <c r="O993" s="104" t="s">
        <v>15</v>
      </c>
      <c r="P993" s="104" t="s">
        <v>16</v>
      </c>
      <c r="Q993" s="104" t="s">
        <v>15</v>
      </c>
      <c r="R993" s="104" t="s">
        <v>16</v>
      </c>
      <c r="S993" s="104" t="s">
        <v>17</v>
      </c>
      <c r="T993" s="104" t="s">
        <v>18</v>
      </c>
      <c r="U993" s="116"/>
      <c r="V993" s="116"/>
      <c r="W993" s="116"/>
      <c r="X993" s="117"/>
      <c r="Y993" s="116"/>
      <c r="Z993" s="116"/>
      <c r="AA993" s="117"/>
      <c r="AB993" s="116"/>
      <c r="AC993" s="116"/>
      <c r="AD993" s="116"/>
      <c r="AE993" s="12"/>
      <c r="AF993" s="11"/>
      <c r="AG993" s="12"/>
      <c r="AH993" s="11"/>
      <c r="AI993" s="119"/>
    </row>
    <row r="994" spans="1:35" x14ac:dyDescent="0.3">
      <c r="A994" s="13" t="s">
        <v>313</v>
      </c>
      <c r="B994" t="s">
        <v>21</v>
      </c>
      <c r="C994" s="14">
        <v>16</v>
      </c>
      <c r="D994" s="14">
        <v>18</v>
      </c>
      <c r="E994" s="14">
        <v>0</v>
      </c>
      <c r="F994" s="14">
        <v>17</v>
      </c>
      <c r="G994" s="14">
        <v>18.3</v>
      </c>
      <c r="H994" s="14">
        <v>11.2</v>
      </c>
      <c r="I994" s="14">
        <v>12</v>
      </c>
      <c r="J994" s="14">
        <v>16.7</v>
      </c>
      <c r="K994" s="14">
        <v>17</v>
      </c>
      <c r="L994" s="14">
        <v>0</v>
      </c>
      <c r="M994" s="14">
        <v>13</v>
      </c>
      <c r="N994" s="14">
        <v>0</v>
      </c>
      <c r="O994" s="14">
        <v>9</v>
      </c>
      <c r="P994" s="14">
        <v>0</v>
      </c>
      <c r="Q994" s="14">
        <v>0</v>
      </c>
      <c r="R994" s="14">
        <v>0</v>
      </c>
      <c r="S994" s="14">
        <v>0</v>
      </c>
      <c r="T994" s="14">
        <v>0</v>
      </c>
      <c r="U994" s="14"/>
      <c r="V994" s="14"/>
      <c r="W994" s="14"/>
      <c r="X994" s="14"/>
      <c r="Y994" s="14"/>
      <c r="Z994" s="14"/>
      <c r="AA994" s="14"/>
      <c r="AB994" s="14"/>
      <c r="AC994" s="14"/>
      <c r="AD994" s="110"/>
      <c r="AI994" s="107"/>
    </row>
    <row r="995" spans="1:35" x14ac:dyDescent="0.3">
      <c r="A995" s="28"/>
      <c r="B995" t="s">
        <v>23</v>
      </c>
      <c r="C995" s="14">
        <v>11</v>
      </c>
      <c r="D995" s="14">
        <v>11</v>
      </c>
      <c r="E995" s="14">
        <v>0</v>
      </c>
      <c r="F995" s="14">
        <v>11</v>
      </c>
      <c r="G995" s="14">
        <v>10</v>
      </c>
      <c r="H995" s="14">
        <v>7</v>
      </c>
      <c r="I995" s="14">
        <v>7.5</v>
      </c>
      <c r="J995" s="14">
        <v>7.8</v>
      </c>
      <c r="K995" s="14">
        <v>8</v>
      </c>
      <c r="L995" s="14">
        <v>0</v>
      </c>
      <c r="M995" s="14">
        <v>7.3</v>
      </c>
      <c r="N995" s="14">
        <v>0</v>
      </c>
      <c r="O995" s="14">
        <v>6</v>
      </c>
      <c r="P995" s="14">
        <v>0</v>
      </c>
      <c r="Q995" s="14">
        <v>0</v>
      </c>
      <c r="R995" s="14">
        <v>0</v>
      </c>
      <c r="S995" s="14">
        <v>0</v>
      </c>
      <c r="T995" s="14">
        <v>0</v>
      </c>
      <c r="U995" s="14"/>
      <c r="V995" s="14"/>
      <c r="W995" s="14"/>
      <c r="X995" s="14"/>
      <c r="Y995" s="14"/>
      <c r="Z995" s="14"/>
      <c r="AA995" s="14"/>
      <c r="AB995" s="14"/>
      <c r="AC995" s="14"/>
      <c r="AD995" s="110"/>
      <c r="AI995" s="107"/>
    </row>
    <row r="996" spans="1:35" x14ac:dyDescent="0.3">
      <c r="A996" s="13"/>
      <c r="B996" t="s">
        <v>24</v>
      </c>
      <c r="C996" s="14">
        <v>8.5</v>
      </c>
      <c r="D996" s="14">
        <v>8</v>
      </c>
      <c r="E996" s="14">
        <v>0</v>
      </c>
      <c r="F996" s="14">
        <v>8.4</v>
      </c>
      <c r="G996" s="14">
        <v>8.6999999999999993</v>
      </c>
      <c r="H996" s="14">
        <v>5.5</v>
      </c>
      <c r="I996" s="14">
        <v>6</v>
      </c>
      <c r="J996" s="14">
        <v>5.8</v>
      </c>
      <c r="K996" s="14">
        <v>6</v>
      </c>
      <c r="L996" s="14">
        <v>0</v>
      </c>
      <c r="M996" s="14">
        <v>6.5</v>
      </c>
      <c r="N996" s="14">
        <v>0</v>
      </c>
      <c r="O996" s="14">
        <v>4.5</v>
      </c>
      <c r="P996" s="14">
        <v>0</v>
      </c>
      <c r="Q996" s="14">
        <v>0</v>
      </c>
      <c r="R996" s="14">
        <v>0</v>
      </c>
      <c r="S996" s="14">
        <v>0</v>
      </c>
      <c r="T996" s="14">
        <v>0</v>
      </c>
      <c r="U996" s="14"/>
      <c r="V996" s="14"/>
      <c r="W996" s="14"/>
      <c r="X996" s="14"/>
      <c r="Y996" s="14"/>
      <c r="Z996" s="14"/>
      <c r="AA996" s="14"/>
      <c r="AB996" s="14"/>
      <c r="AC996" s="14"/>
      <c r="AD996" s="110"/>
      <c r="AI996" s="107"/>
    </row>
    <row r="997" spans="1:35" x14ac:dyDescent="0.3">
      <c r="A997" s="13"/>
      <c r="B997" s="17" t="s">
        <v>25</v>
      </c>
      <c r="C997" s="18">
        <f t="shared" ref="C997:D997" si="738">3*4.178*C994*C995*C996/(C994+C995+C996)</f>
        <v>528.19335211267594</v>
      </c>
      <c r="D997" s="18">
        <f t="shared" si="738"/>
        <v>536.59070270270263</v>
      </c>
      <c r="E997" s="18">
        <v>0</v>
      </c>
      <c r="F997" s="18">
        <f t="shared" ref="F997:K997" si="739">3*4.178*F994*F995*F996/(F994+F995+F996)</f>
        <v>540.8903076923076</v>
      </c>
      <c r="G997" s="18">
        <f t="shared" si="739"/>
        <v>539.33463243243227</v>
      </c>
      <c r="H997" s="21">
        <f t="shared" si="739"/>
        <v>228.04475949367085</v>
      </c>
      <c r="I997" s="21">
        <f t="shared" si="739"/>
        <v>265.42588235294119</v>
      </c>
      <c r="J997" s="21">
        <f t="shared" si="739"/>
        <v>312.52598257425734</v>
      </c>
      <c r="K997" s="21">
        <f t="shared" si="739"/>
        <v>329.92722580645159</v>
      </c>
      <c r="L997" s="22">
        <v>0</v>
      </c>
      <c r="M997" s="22">
        <f t="shared" ref="M997" si="740">3*4.178*M994*M995*M996/(M994+M995+M996)</f>
        <v>288.49245895522381</v>
      </c>
      <c r="N997" s="22">
        <v>0</v>
      </c>
      <c r="O997" s="22">
        <f t="shared" ref="O997" si="741">3*4.178*O994*O995*O996/(O994+O995+O996)</f>
        <v>156.19292307692305</v>
      </c>
      <c r="P997" s="22">
        <v>0</v>
      </c>
      <c r="Q997" s="105">
        <v>0</v>
      </c>
      <c r="R997" s="105">
        <v>0</v>
      </c>
      <c r="S997" s="105">
        <v>0</v>
      </c>
      <c r="T997" s="105">
        <v>0</v>
      </c>
      <c r="U997" s="14"/>
      <c r="V997" s="14"/>
      <c r="W997" s="14"/>
      <c r="X997" s="14"/>
      <c r="Y997" s="14"/>
      <c r="Z997" s="14"/>
      <c r="AA997" s="14"/>
      <c r="AB997" s="14"/>
      <c r="AC997" s="14"/>
      <c r="AD997" s="110"/>
      <c r="AE997" s="120"/>
      <c r="AF997" s="120"/>
      <c r="AG997" s="120"/>
      <c r="AH997" s="120"/>
      <c r="AI997" s="121"/>
    </row>
    <row r="998" spans="1:35" x14ac:dyDescent="0.3">
      <c r="A998" s="13"/>
      <c r="B998" t="s">
        <v>26</v>
      </c>
      <c r="C998" s="9">
        <f>C997-C988</f>
        <v>137.17136708041789</v>
      </c>
      <c r="D998" s="9">
        <f t="shared" ref="D998:T998" si="742">D997-D988</f>
        <v>115.69898270270272</v>
      </c>
      <c r="E998" s="9">
        <f t="shared" si="742"/>
        <v>0</v>
      </c>
      <c r="F998" s="9">
        <f t="shared" si="742"/>
        <v>36.348873131401035</v>
      </c>
      <c r="G998" s="9">
        <f t="shared" si="742"/>
        <v>41.727830197795413</v>
      </c>
      <c r="H998" s="9">
        <f t="shared" si="742"/>
        <v>20.845150760046437</v>
      </c>
      <c r="I998" s="9">
        <f t="shared" si="742"/>
        <v>38.284309471585232</v>
      </c>
      <c r="J998" s="9">
        <f t="shared" si="742"/>
        <v>34.271182574257296</v>
      </c>
      <c r="K998" s="9">
        <f t="shared" si="742"/>
        <v>63.005986369831817</v>
      </c>
      <c r="L998" s="9">
        <f t="shared" si="742"/>
        <v>0</v>
      </c>
      <c r="M998" s="9">
        <f t="shared" si="742"/>
        <v>58.778422591587514</v>
      </c>
      <c r="N998" s="9">
        <f t="shared" si="742"/>
        <v>0</v>
      </c>
      <c r="O998" s="9">
        <f t="shared" si="742"/>
        <v>16.84433484162895</v>
      </c>
      <c r="P998" s="9">
        <f t="shared" si="742"/>
        <v>0</v>
      </c>
      <c r="Q998" s="9">
        <f t="shared" si="742"/>
        <v>0</v>
      </c>
      <c r="R998" s="9">
        <f t="shared" si="742"/>
        <v>0</v>
      </c>
      <c r="S998" s="9">
        <f t="shared" si="742"/>
        <v>0</v>
      </c>
      <c r="T998" s="9">
        <f t="shared" si="742"/>
        <v>0</v>
      </c>
      <c r="U998" s="110"/>
      <c r="V998" s="110"/>
      <c r="W998" s="110"/>
      <c r="X998" s="110"/>
      <c r="Y998" s="110"/>
      <c r="Z998" s="110"/>
      <c r="AA998" s="110"/>
      <c r="AB998" s="110"/>
      <c r="AC998" s="110"/>
      <c r="AD998" s="110"/>
      <c r="AE998" s="9"/>
      <c r="AF998" s="9"/>
      <c r="AG998" s="9"/>
      <c r="AH998" s="9"/>
      <c r="AI998" s="107"/>
    </row>
    <row r="999" spans="1:35" x14ac:dyDescent="0.3">
      <c r="A999" s="23"/>
      <c r="B999" s="24" t="s">
        <v>27</v>
      </c>
      <c r="C999" s="25">
        <f>AVERAGE(C997:G997)</f>
        <v>429.00179898802361</v>
      </c>
      <c r="D999" s="24"/>
      <c r="E999" s="1"/>
      <c r="F999" s="24"/>
      <c r="G999" s="24"/>
      <c r="H999" s="108" t="s">
        <v>27</v>
      </c>
      <c r="I999">
        <f>AVERAGE(H997:K997)</f>
        <v>283.98096255683026</v>
      </c>
      <c r="J999" s="1"/>
      <c r="K999" s="24"/>
      <c r="L999" s="108" t="s">
        <v>27</v>
      </c>
      <c r="M999" s="24">
        <f>AVERAGE(L997:P997)</f>
        <v>88.937076406429384</v>
      </c>
      <c r="N999" s="24"/>
      <c r="O999" s="24"/>
      <c r="Q999" s="108" t="s">
        <v>27</v>
      </c>
      <c r="R999" s="24">
        <f>AVERAGE(Q997:T997)</f>
        <v>0</v>
      </c>
      <c r="S999" s="1"/>
      <c r="T999" s="24"/>
      <c r="U999" s="111"/>
      <c r="V999" s="111"/>
      <c r="W999" s="112"/>
      <c r="X999" s="113"/>
      <c r="Y999" s="111"/>
      <c r="Z999" s="113"/>
      <c r="AA999" s="111"/>
      <c r="AB999" s="111"/>
      <c r="AC999" s="114"/>
      <c r="AD999" s="112"/>
      <c r="AE999" s="1"/>
      <c r="AF999" s="24"/>
      <c r="AG999" s="1"/>
      <c r="AH999" s="24"/>
      <c r="AI999" s="109"/>
    </row>
    <row r="1000" spans="1:35" x14ac:dyDescent="0.3">
      <c r="A1000" s="8"/>
      <c r="B1000" s="2" t="s">
        <v>9</v>
      </c>
      <c r="C1000" s="15">
        <v>1</v>
      </c>
      <c r="D1000" s="15">
        <v>2</v>
      </c>
      <c r="E1000" s="15">
        <v>3</v>
      </c>
      <c r="F1000" s="15">
        <v>4</v>
      </c>
      <c r="G1000" s="15">
        <v>5</v>
      </c>
      <c r="H1000" s="15">
        <v>7</v>
      </c>
      <c r="I1000" s="15">
        <v>8</v>
      </c>
      <c r="J1000" s="15">
        <v>9</v>
      </c>
      <c r="K1000" s="15">
        <v>10</v>
      </c>
      <c r="L1000" s="15">
        <v>11</v>
      </c>
      <c r="M1000" s="15">
        <v>12</v>
      </c>
      <c r="N1000" s="15">
        <v>13</v>
      </c>
      <c r="O1000" s="15">
        <v>14</v>
      </c>
      <c r="P1000" s="15">
        <v>15</v>
      </c>
      <c r="Q1000" s="15">
        <v>16</v>
      </c>
      <c r="R1000" s="15">
        <v>17</v>
      </c>
      <c r="S1000" s="15">
        <v>18</v>
      </c>
      <c r="T1000" s="15">
        <v>19</v>
      </c>
      <c r="U1000" s="17"/>
      <c r="V1000" s="115"/>
      <c r="W1000" s="115"/>
      <c r="X1000" s="17"/>
      <c r="Y1000" s="115"/>
      <c r="Z1000" s="115"/>
      <c r="AA1000" s="17"/>
      <c r="AB1000" s="115"/>
      <c r="AC1000" s="115"/>
      <c r="AD1000" s="118"/>
      <c r="AE1000" s="2"/>
      <c r="AF1000" s="2"/>
      <c r="AG1000" s="2"/>
      <c r="AH1000" s="2"/>
      <c r="AI1000" s="106"/>
    </row>
    <row r="1001" spans="1:35" x14ac:dyDescent="0.3">
      <c r="A1001"/>
      <c r="C1001" s="15" t="s">
        <v>10</v>
      </c>
      <c r="D1001" s="15" t="s">
        <v>10</v>
      </c>
      <c r="E1001" s="15" t="s">
        <v>10</v>
      </c>
      <c r="F1001" s="15" t="s">
        <v>11</v>
      </c>
      <c r="G1001" s="15" t="s">
        <v>11</v>
      </c>
      <c r="H1001" s="15" t="s">
        <v>12</v>
      </c>
      <c r="I1001" s="15" t="s">
        <v>12</v>
      </c>
      <c r="J1001" s="15" t="s">
        <v>12</v>
      </c>
      <c r="K1001" s="15" t="s">
        <v>12</v>
      </c>
      <c r="L1001" s="15" t="s">
        <v>29</v>
      </c>
      <c r="M1001" s="15" t="s">
        <v>29</v>
      </c>
      <c r="N1001" s="15" t="s">
        <v>29</v>
      </c>
      <c r="O1001" s="15" t="s">
        <v>13</v>
      </c>
      <c r="P1001" s="15" t="s">
        <v>13</v>
      </c>
      <c r="Q1001" s="15" t="s">
        <v>14</v>
      </c>
      <c r="R1001" s="15" t="s">
        <v>14</v>
      </c>
      <c r="S1001" s="15" t="s">
        <v>14</v>
      </c>
      <c r="T1001" s="15" t="s">
        <v>14</v>
      </c>
      <c r="U1001" s="17"/>
      <c r="V1001" s="110"/>
      <c r="W1001" s="110"/>
      <c r="X1001" s="17"/>
      <c r="Y1001" s="110"/>
      <c r="Z1001" s="17"/>
      <c r="AA1001" s="110"/>
      <c r="AB1001" s="17"/>
      <c r="AC1001" s="110"/>
      <c r="AD1001" s="110"/>
      <c r="AI1001" s="107"/>
    </row>
    <row r="1002" spans="1:35" x14ac:dyDescent="0.3">
      <c r="A1002" s="10">
        <v>41513</v>
      </c>
      <c r="C1002" s="104" t="s">
        <v>15</v>
      </c>
      <c r="D1002" s="104" t="s">
        <v>16</v>
      </c>
      <c r="E1002" s="104" t="s">
        <v>17</v>
      </c>
      <c r="F1002" s="104" t="s">
        <v>15</v>
      </c>
      <c r="G1002" s="104" t="s">
        <v>16</v>
      </c>
      <c r="H1002" s="104" t="s">
        <v>15</v>
      </c>
      <c r="I1002" s="104" t="s">
        <v>16</v>
      </c>
      <c r="J1002" s="104" t="s">
        <v>17</v>
      </c>
      <c r="K1002" s="104" t="s">
        <v>18</v>
      </c>
      <c r="L1002" s="104" t="s">
        <v>15</v>
      </c>
      <c r="M1002" s="104" t="s">
        <v>16</v>
      </c>
      <c r="N1002" s="104" t="s">
        <v>17</v>
      </c>
      <c r="O1002" s="104" t="s">
        <v>15</v>
      </c>
      <c r="P1002" s="104" t="s">
        <v>16</v>
      </c>
      <c r="Q1002" s="104" t="s">
        <v>15</v>
      </c>
      <c r="R1002" s="104" t="s">
        <v>16</v>
      </c>
      <c r="S1002" s="104" t="s">
        <v>17</v>
      </c>
      <c r="T1002" s="104" t="s">
        <v>18</v>
      </c>
      <c r="U1002" s="116"/>
      <c r="V1002" s="116"/>
      <c r="W1002" s="116"/>
      <c r="X1002" s="117"/>
      <c r="Y1002" s="116"/>
      <c r="Z1002" s="116"/>
      <c r="AA1002" s="117"/>
      <c r="AB1002" s="116"/>
      <c r="AC1002" s="116"/>
      <c r="AD1002" s="116"/>
      <c r="AE1002" s="12"/>
      <c r="AF1002" s="11"/>
      <c r="AG1002" s="12"/>
      <c r="AH1002" s="11"/>
      <c r="AI1002" s="119"/>
    </row>
    <row r="1003" spans="1:35" x14ac:dyDescent="0.3">
      <c r="A1003" s="13" t="s">
        <v>314</v>
      </c>
      <c r="B1003" t="s">
        <v>21</v>
      </c>
      <c r="C1003" s="14"/>
      <c r="D1003" s="14"/>
      <c r="E1003" s="14"/>
      <c r="F1003" s="14"/>
      <c r="G1003" s="14"/>
      <c r="H1003" s="14">
        <v>13</v>
      </c>
      <c r="I1003" s="14">
        <v>14.6</v>
      </c>
      <c r="J1003" s="14">
        <v>17.2</v>
      </c>
      <c r="K1003" s="14">
        <v>16.8</v>
      </c>
      <c r="L1003" s="14">
        <v>0</v>
      </c>
      <c r="M1003" s="14">
        <v>14</v>
      </c>
      <c r="N1003" s="14">
        <v>0</v>
      </c>
      <c r="O1003" s="14">
        <v>9</v>
      </c>
      <c r="P1003" s="14">
        <v>0</v>
      </c>
      <c r="Q1003" s="14">
        <v>0</v>
      </c>
      <c r="R1003" s="14">
        <v>0</v>
      </c>
      <c r="S1003" s="14">
        <v>0</v>
      </c>
      <c r="T1003" s="14">
        <v>0</v>
      </c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10"/>
      <c r="AI1003" s="107"/>
    </row>
    <row r="1004" spans="1:35" x14ac:dyDescent="0.3">
      <c r="A1004" s="28"/>
      <c r="B1004" t="s">
        <v>23</v>
      </c>
      <c r="C1004" s="14"/>
      <c r="D1004" s="14"/>
      <c r="E1004" s="14"/>
      <c r="F1004" s="14"/>
      <c r="G1004" s="14"/>
      <c r="H1004" s="14">
        <v>8</v>
      </c>
      <c r="I1004" s="14">
        <v>8.5</v>
      </c>
      <c r="J1004" s="14">
        <v>8</v>
      </c>
      <c r="K1004" s="14">
        <v>8.5</v>
      </c>
      <c r="L1004" s="14">
        <v>0</v>
      </c>
      <c r="M1004" s="14">
        <v>9</v>
      </c>
      <c r="N1004" s="14">
        <v>0</v>
      </c>
      <c r="O1004" s="14">
        <v>7</v>
      </c>
      <c r="P1004" s="14">
        <v>0</v>
      </c>
      <c r="Q1004" s="14">
        <v>0</v>
      </c>
      <c r="R1004" s="14">
        <v>0</v>
      </c>
      <c r="S1004" s="14">
        <v>0</v>
      </c>
      <c r="T1004" s="14">
        <v>0</v>
      </c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10"/>
      <c r="AI1004" s="107"/>
    </row>
    <row r="1005" spans="1:35" x14ac:dyDescent="0.3">
      <c r="A1005" s="13"/>
      <c r="B1005" t="s">
        <v>24</v>
      </c>
      <c r="C1005" s="14"/>
      <c r="D1005" s="14"/>
      <c r="E1005" s="14"/>
      <c r="F1005" s="14"/>
      <c r="G1005" s="14"/>
      <c r="H1005" s="14">
        <v>6.6</v>
      </c>
      <c r="I1005" s="14">
        <v>7</v>
      </c>
      <c r="J1005" s="14">
        <v>6.8</v>
      </c>
      <c r="K1005" s="14">
        <v>6.8</v>
      </c>
      <c r="L1005" s="14">
        <v>0</v>
      </c>
      <c r="M1005" s="14">
        <v>8</v>
      </c>
      <c r="N1005" s="14">
        <v>0</v>
      </c>
      <c r="O1005" s="14">
        <v>5.6</v>
      </c>
      <c r="P1005" s="14">
        <v>0</v>
      </c>
      <c r="Q1005" s="14">
        <v>0</v>
      </c>
      <c r="R1005" s="14">
        <v>0</v>
      </c>
      <c r="S1005" s="14">
        <v>0</v>
      </c>
      <c r="T1005" s="14">
        <v>0</v>
      </c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10"/>
      <c r="AI1005" s="107"/>
    </row>
    <row r="1006" spans="1:35" x14ac:dyDescent="0.3">
      <c r="A1006" s="13"/>
      <c r="B1006" s="17" t="s">
        <v>25</v>
      </c>
      <c r="C1006" s="18"/>
      <c r="D1006" s="18"/>
      <c r="E1006" s="18"/>
      <c r="F1006" s="18"/>
      <c r="G1006" s="18"/>
      <c r="H1006" s="21">
        <f t="shared" ref="H1006:K1006" si="743">3*4.178*H1003*H1004*H1005/(H1003+H1004+H1005)</f>
        <v>311.71513043478257</v>
      </c>
      <c r="I1006" s="21">
        <f t="shared" si="743"/>
        <v>361.73706976744177</v>
      </c>
      <c r="J1006" s="21">
        <f t="shared" si="743"/>
        <v>366.49415999999997</v>
      </c>
      <c r="K1006" s="21">
        <f t="shared" si="743"/>
        <v>379.15935700934574</v>
      </c>
      <c r="L1006" s="22">
        <v>0</v>
      </c>
      <c r="M1006" s="22">
        <f t="shared" ref="M1006" si="744">3*4.178*M1003*M1004*M1005/(M1003+M1004+M1005)</f>
        <v>407.5571612903226</v>
      </c>
      <c r="N1006" s="22">
        <v>0</v>
      </c>
      <c r="O1006" s="22">
        <f t="shared" ref="O1006" si="745">3*4.178*O1003*O1004*O1005/(O1003+O1004+O1005)</f>
        <v>204.72199999999992</v>
      </c>
      <c r="P1006" s="22">
        <v>0</v>
      </c>
      <c r="Q1006" s="105">
        <v>0</v>
      </c>
      <c r="R1006" s="105">
        <v>0</v>
      </c>
      <c r="S1006" s="105">
        <v>0</v>
      </c>
      <c r="T1006" s="105">
        <v>0</v>
      </c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10"/>
      <c r="AE1006" s="120"/>
      <c r="AF1006" s="120"/>
      <c r="AG1006" s="120"/>
      <c r="AH1006" s="120"/>
      <c r="AI1006" s="121"/>
    </row>
    <row r="1007" spans="1:35" x14ac:dyDescent="0.3">
      <c r="A1007" s="13"/>
      <c r="B1007" t="s">
        <v>26</v>
      </c>
      <c r="C1007" s="9"/>
      <c r="D1007" s="9"/>
      <c r="E1007" s="9"/>
      <c r="F1007" s="9"/>
      <c r="G1007" s="9"/>
      <c r="H1007" s="9">
        <f t="shared" ref="H1007:T1007" si="746">H1006-H997</f>
        <v>83.670370941111713</v>
      </c>
      <c r="I1007" s="9">
        <f t="shared" si="746"/>
        <v>96.31118741450058</v>
      </c>
      <c r="J1007" s="9">
        <f t="shared" si="746"/>
        <v>53.968177425742624</v>
      </c>
      <c r="K1007" s="9">
        <f t="shared" si="746"/>
        <v>49.232131202894152</v>
      </c>
      <c r="L1007" s="9">
        <f t="shared" si="746"/>
        <v>0</v>
      </c>
      <c r="M1007" s="9">
        <f t="shared" si="746"/>
        <v>119.06470233509879</v>
      </c>
      <c r="N1007" s="9">
        <f t="shared" si="746"/>
        <v>0</v>
      </c>
      <c r="O1007" s="9">
        <f t="shared" si="746"/>
        <v>48.529076923076872</v>
      </c>
      <c r="P1007" s="9">
        <f t="shared" si="746"/>
        <v>0</v>
      </c>
      <c r="Q1007" s="9">
        <f t="shared" si="746"/>
        <v>0</v>
      </c>
      <c r="R1007" s="9">
        <f t="shared" si="746"/>
        <v>0</v>
      </c>
      <c r="S1007" s="9">
        <f t="shared" si="746"/>
        <v>0</v>
      </c>
      <c r="T1007" s="9">
        <f t="shared" si="746"/>
        <v>0</v>
      </c>
      <c r="U1007" s="110"/>
      <c r="V1007" s="110"/>
      <c r="W1007" s="110"/>
      <c r="X1007" s="110"/>
      <c r="Y1007" s="110"/>
      <c r="Z1007" s="110"/>
      <c r="AA1007" s="110"/>
      <c r="AB1007" s="110"/>
      <c r="AC1007" s="110"/>
      <c r="AD1007" s="110"/>
      <c r="AE1007" s="9"/>
      <c r="AF1007" s="9"/>
      <c r="AG1007" s="9"/>
      <c r="AH1007" s="9"/>
      <c r="AI1007" s="107"/>
    </row>
    <row r="1008" spans="1:35" x14ac:dyDescent="0.3">
      <c r="A1008" s="23"/>
      <c r="B1008" s="24" t="s">
        <v>27</v>
      </c>
      <c r="C1008" s="25" t="e">
        <f>AVERAGE(C1006:G1006)</f>
        <v>#DIV/0!</v>
      </c>
      <c r="D1008" s="24"/>
      <c r="E1008" s="1"/>
      <c r="F1008" s="24"/>
      <c r="G1008" s="24"/>
      <c r="H1008" s="108" t="s">
        <v>27</v>
      </c>
      <c r="I1008">
        <f>AVERAGE(H1006:K1006)</f>
        <v>354.7764293028925</v>
      </c>
      <c r="J1008" s="1"/>
      <c r="K1008" s="24"/>
      <c r="L1008" s="108" t="s">
        <v>27</v>
      </c>
      <c r="M1008" s="24">
        <f>AVERAGE(L1006:P1006)</f>
        <v>122.45583225806449</v>
      </c>
      <c r="N1008" s="24"/>
      <c r="O1008" s="24"/>
      <c r="Q1008" s="108" t="s">
        <v>27</v>
      </c>
      <c r="R1008" s="24">
        <f>AVERAGE(Q1006:T1006)</f>
        <v>0</v>
      </c>
      <c r="S1008" s="1"/>
      <c r="T1008" s="24"/>
      <c r="U1008" s="111"/>
      <c r="V1008" s="111"/>
      <c r="W1008" s="112"/>
      <c r="X1008" s="113"/>
      <c r="Y1008" s="111"/>
      <c r="Z1008" s="113"/>
      <c r="AA1008" s="111"/>
      <c r="AB1008" s="111"/>
      <c r="AC1008" s="114"/>
      <c r="AD1008" s="112"/>
      <c r="AE1008" s="1"/>
      <c r="AF1008" s="24"/>
      <c r="AG1008" s="1"/>
      <c r="AH1008" s="24"/>
      <c r="AI1008" s="109"/>
    </row>
    <row r="1009" spans="1:35" x14ac:dyDescent="0.3">
      <c r="A1009" s="8"/>
      <c r="B1009" s="2" t="s">
        <v>9</v>
      </c>
      <c r="C1009" s="15">
        <v>1</v>
      </c>
      <c r="D1009" s="15">
        <v>2</v>
      </c>
      <c r="E1009" s="15">
        <v>3</v>
      </c>
      <c r="F1009" s="15">
        <v>4</v>
      </c>
      <c r="G1009" s="15">
        <v>5</v>
      </c>
      <c r="H1009" s="15">
        <v>7</v>
      </c>
      <c r="I1009" s="15">
        <v>8</v>
      </c>
      <c r="J1009" s="15">
        <v>9</v>
      </c>
      <c r="K1009" s="15">
        <v>10</v>
      </c>
      <c r="L1009" s="15">
        <v>11</v>
      </c>
      <c r="M1009" s="15">
        <v>12</v>
      </c>
      <c r="N1009" s="15">
        <v>13</v>
      </c>
      <c r="O1009" s="15">
        <v>14</v>
      </c>
      <c r="P1009" s="15">
        <v>15</v>
      </c>
      <c r="Q1009" s="15">
        <v>16</v>
      </c>
      <c r="R1009" s="15">
        <v>17</v>
      </c>
      <c r="S1009" s="15">
        <v>18</v>
      </c>
      <c r="T1009" s="15">
        <v>19</v>
      </c>
      <c r="U1009" s="17"/>
      <c r="V1009" s="115"/>
      <c r="W1009" s="115"/>
      <c r="X1009" s="17"/>
      <c r="Y1009" s="115"/>
      <c r="Z1009" s="115"/>
      <c r="AA1009" s="17"/>
      <c r="AB1009" s="115"/>
      <c r="AC1009" s="115"/>
      <c r="AD1009" s="118"/>
      <c r="AE1009" s="2"/>
      <c r="AF1009" s="2"/>
      <c r="AG1009" s="2"/>
      <c r="AH1009" s="2"/>
      <c r="AI1009" s="106"/>
    </row>
    <row r="1010" spans="1:35" x14ac:dyDescent="0.3">
      <c r="A1010"/>
      <c r="C1010" s="15" t="s">
        <v>10</v>
      </c>
      <c r="D1010" s="15" t="s">
        <v>10</v>
      </c>
      <c r="E1010" s="15" t="s">
        <v>10</v>
      </c>
      <c r="F1010" s="15" t="s">
        <v>11</v>
      </c>
      <c r="G1010" s="15" t="s">
        <v>11</v>
      </c>
      <c r="H1010" s="15" t="s">
        <v>12</v>
      </c>
      <c r="I1010" s="15" t="s">
        <v>12</v>
      </c>
      <c r="J1010" s="15" t="s">
        <v>12</v>
      </c>
      <c r="K1010" s="15" t="s">
        <v>12</v>
      </c>
      <c r="L1010" s="15" t="s">
        <v>29</v>
      </c>
      <c r="M1010" s="15" t="s">
        <v>29</v>
      </c>
      <c r="N1010" s="15" t="s">
        <v>29</v>
      </c>
      <c r="O1010" s="15" t="s">
        <v>13</v>
      </c>
      <c r="P1010" s="15" t="s">
        <v>13</v>
      </c>
      <c r="Q1010" s="15" t="s">
        <v>14</v>
      </c>
      <c r="R1010" s="15" t="s">
        <v>14</v>
      </c>
      <c r="S1010" s="15" t="s">
        <v>14</v>
      </c>
      <c r="T1010" s="15" t="s">
        <v>14</v>
      </c>
      <c r="U1010" s="17"/>
      <c r="V1010" s="110"/>
      <c r="W1010" s="110"/>
      <c r="X1010" s="17"/>
      <c r="Y1010" s="110"/>
      <c r="Z1010" s="17"/>
      <c r="AA1010" s="110"/>
      <c r="AB1010" s="17"/>
      <c r="AC1010" s="110"/>
      <c r="AD1010" s="110"/>
      <c r="AI1010" s="107"/>
    </row>
    <row r="1011" spans="1:35" x14ac:dyDescent="0.3">
      <c r="A1011" s="10">
        <v>41514</v>
      </c>
      <c r="C1011" s="104" t="s">
        <v>15</v>
      </c>
      <c r="D1011" s="104" t="s">
        <v>16</v>
      </c>
      <c r="E1011" s="104" t="s">
        <v>17</v>
      </c>
      <c r="F1011" s="104" t="s">
        <v>15</v>
      </c>
      <c r="G1011" s="104" t="s">
        <v>16</v>
      </c>
      <c r="H1011" s="104" t="s">
        <v>15</v>
      </c>
      <c r="I1011" s="104" t="s">
        <v>16</v>
      </c>
      <c r="J1011" s="104" t="s">
        <v>17</v>
      </c>
      <c r="K1011" s="104" t="s">
        <v>18</v>
      </c>
      <c r="L1011" s="104" t="s">
        <v>15</v>
      </c>
      <c r="M1011" s="104" t="s">
        <v>16</v>
      </c>
      <c r="N1011" s="104" t="s">
        <v>17</v>
      </c>
      <c r="O1011" s="104" t="s">
        <v>15</v>
      </c>
      <c r="P1011" s="104" t="s">
        <v>16</v>
      </c>
      <c r="Q1011" s="104" t="s">
        <v>15</v>
      </c>
      <c r="R1011" s="104" t="s">
        <v>16</v>
      </c>
      <c r="S1011" s="104" t="s">
        <v>17</v>
      </c>
      <c r="T1011" s="104" t="s">
        <v>18</v>
      </c>
      <c r="U1011" s="116"/>
      <c r="V1011" s="116"/>
      <c r="W1011" s="116"/>
      <c r="X1011" s="117"/>
      <c r="Y1011" s="116"/>
      <c r="Z1011" s="116"/>
      <c r="AA1011" s="117"/>
      <c r="AB1011" s="116"/>
      <c r="AC1011" s="116"/>
      <c r="AD1011" s="116"/>
      <c r="AE1011" s="12"/>
      <c r="AF1011" s="11"/>
      <c r="AG1011" s="12"/>
      <c r="AH1011" s="11"/>
      <c r="AI1011" s="119"/>
    </row>
    <row r="1012" spans="1:35" x14ac:dyDescent="0.3">
      <c r="A1012" s="13" t="s">
        <v>315</v>
      </c>
      <c r="B1012" t="s">
        <v>21</v>
      </c>
      <c r="C1012" s="14"/>
      <c r="D1012" s="14"/>
      <c r="E1012" s="14"/>
      <c r="F1012" s="14"/>
      <c r="G1012" s="14"/>
      <c r="H1012" s="14">
        <v>14</v>
      </c>
      <c r="I1012" s="14">
        <v>15</v>
      </c>
      <c r="J1012" s="14">
        <v>18</v>
      </c>
      <c r="K1012" s="14">
        <v>17.600000000000001</v>
      </c>
      <c r="L1012" s="14">
        <v>0</v>
      </c>
      <c r="M1012" s="14">
        <v>15</v>
      </c>
      <c r="N1012" s="14">
        <v>0</v>
      </c>
      <c r="O1012" s="14">
        <v>10</v>
      </c>
      <c r="P1012" s="14">
        <v>0</v>
      </c>
      <c r="Q1012" s="14">
        <v>0</v>
      </c>
      <c r="R1012" s="14">
        <v>0</v>
      </c>
      <c r="S1012" s="14">
        <v>0</v>
      </c>
      <c r="T1012" s="14">
        <v>0</v>
      </c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10"/>
      <c r="AI1012" s="107"/>
    </row>
    <row r="1013" spans="1:35" x14ac:dyDescent="0.3">
      <c r="A1013" s="28"/>
      <c r="B1013" t="s">
        <v>23</v>
      </c>
      <c r="C1013" s="14"/>
      <c r="D1013" s="14"/>
      <c r="E1013" s="14"/>
      <c r="F1013" s="14"/>
      <c r="G1013" s="14"/>
      <c r="H1013" s="14">
        <v>9</v>
      </c>
      <c r="I1013" s="14">
        <v>9</v>
      </c>
      <c r="J1013" s="14">
        <v>8.8000000000000007</v>
      </c>
      <c r="K1013" s="14">
        <v>9</v>
      </c>
      <c r="L1013" s="14">
        <v>0</v>
      </c>
      <c r="M1013" s="14">
        <v>9.6</v>
      </c>
      <c r="N1013" s="14">
        <v>0</v>
      </c>
      <c r="O1013" s="14">
        <v>7.8</v>
      </c>
      <c r="P1013" s="14">
        <v>0</v>
      </c>
      <c r="Q1013" s="14">
        <v>0</v>
      </c>
      <c r="R1013" s="14">
        <v>0</v>
      </c>
      <c r="S1013" s="14">
        <v>0</v>
      </c>
      <c r="T1013" s="14">
        <v>0</v>
      </c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10"/>
      <c r="AI1013" s="107"/>
    </row>
    <row r="1014" spans="1:35" x14ac:dyDescent="0.3">
      <c r="A1014" s="13"/>
      <c r="B1014" t="s">
        <v>24</v>
      </c>
      <c r="C1014" s="14"/>
      <c r="D1014" s="14"/>
      <c r="E1014" s="14"/>
      <c r="F1014" s="14"/>
      <c r="G1014" s="14"/>
      <c r="H1014" s="14">
        <v>7.2</v>
      </c>
      <c r="I1014" s="14">
        <v>7.7</v>
      </c>
      <c r="J1014" s="14">
        <v>7.3</v>
      </c>
      <c r="K1014" s="14">
        <v>7.2</v>
      </c>
      <c r="L1014" s="14">
        <v>0</v>
      </c>
      <c r="M1014" s="14">
        <v>8.6</v>
      </c>
      <c r="N1014" s="14">
        <v>0</v>
      </c>
      <c r="O1014" s="14">
        <v>6.5</v>
      </c>
      <c r="P1014" s="14">
        <v>0</v>
      </c>
      <c r="Q1014" s="14">
        <v>0</v>
      </c>
      <c r="R1014" s="14">
        <v>0</v>
      </c>
      <c r="S1014" s="14">
        <v>0</v>
      </c>
      <c r="T1014" s="14">
        <v>0</v>
      </c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10"/>
      <c r="AI1014" s="107"/>
    </row>
    <row r="1015" spans="1:35" x14ac:dyDescent="0.3">
      <c r="A1015" s="13"/>
      <c r="B1015" s="17" t="s">
        <v>25</v>
      </c>
      <c r="C1015" s="18"/>
      <c r="D1015" s="18"/>
      <c r="E1015" s="18"/>
      <c r="F1015" s="18"/>
      <c r="G1015" s="18"/>
      <c r="H1015" s="21">
        <f t="shared" ref="H1015:K1015" si="747">3*4.178*H1012*H1013*H1014/(H1012+H1013+H1014)</f>
        <v>376.51803973509936</v>
      </c>
      <c r="I1015" s="21">
        <f t="shared" si="747"/>
        <v>411.01239747634065</v>
      </c>
      <c r="J1015" s="21">
        <f t="shared" si="747"/>
        <v>425.02389677419347</v>
      </c>
      <c r="K1015" s="21">
        <f t="shared" si="747"/>
        <v>422.92237633136091</v>
      </c>
      <c r="L1015" s="22">
        <v>0</v>
      </c>
      <c r="M1015" s="22">
        <f t="shared" ref="M1015" si="748">3*4.178*M1012*M1013*M1014/(M1012+M1013+M1014)</f>
        <v>467.53330120481922</v>
      </c>
      <c r="N1015" s="22">
        <v>0</v>
      </c>
      <c r="O1015" s="22">
        <f t="shared" ref="O1015" si="749">3*4.178*O1012*O1013*O1014/(O1012+O1013+O1014)</f>
        <v>261.51185185185182</v>
      </c>
      <c r="P1015" s="22">
        <v>0</v>
      </c>
      <c r="Q1015" s="105">
        <v>0</v>
      </c>
      <c r="R1015" s="105">
        <v>0</v>
      </c>
      <c r="S1015" s="105">
        <v>0</v>
      </c>
      <c r="T1015" s="105">
        <v>0</v>
      </c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10"/>
      <c r="AE1015" s="120"/>
      <c r="AF1015" s="120"/>
      <c r="AG1015" s="120"/>
      <c r="AH1015" s="120"/>
      <c r="AI1015" s="121"/>
    </row>
    <row r="1016" spans="1:35" x14ac:dyDescent="0.3">
      <c r="A1016" s="13"/>
      <c r="B1016" t="s">
        <v>26</v>
      </c>
      <c r="C1016" s="9"/>
      <c r="D1016" s="9"/>
      <c r="E1016" s="9"/>
      <c r="F1016" s="9"/>
      <c r="G1016" s="9"/>
      <c r="H1016" s="9">
        <f t="shared" ref="H1016:T1016" si="750">H1015-H1006</f>
        <v>64.802909300316799</v>
      </c>
      <c r="I1016" s="9">
        <f t="shared" si="750"/>
        <v>49.275327708898885</v>
      </c>
      <c r="J1016" s="9">
        <f t="shared" si="750"/>
        <v>58.529736774193509</v>
      </c>
      <c r="K1016" s="9">
        <f t="shared" si="750"/>
        <v>43.763019322015168</v>
      </c>
      <c r="L1016" s="9">
        <f t="shared" si="750"/>
        <v>0</v>
      </c>
      <c r="M1016" s="9">
        <f t="shared" si="750"/>
        <v>59.976139914496628</v>
      </c>
      <c r="N1016" s="9">
        <f t="shared" si="750"/>
        <v>0</v>
      </c>
      <c r="O1016" s="9">
        <f t="shared" si="750"/>
        <v>56.789851851851893</v>
      </c>
      <c r="P1016" s="9">
        <f t="shared" si="750"/>
        <v>0</v>
      </c>
      <c r="Q1016" s="9">
        <f t="shared" si="750"/>
        <v>0</v>
      </c>
      <c r="R1016" s="9">
        <f t="shared" si="750"/>
        <v>0</v>
      </c>
      <c r="S1016" s="9">
        <f t="shared" si="750"/>
        <v>0</v>
      </c>
      <c r="T1016" s="9">
        <f t="shared" si="750"/>
        <v>0</v>
      </c>
      <c r="U1016" s="110"/>
      <c r="V1016" s="110"/>
      <c r="W1016" s="110"/>
      <c r="X1016" s="110"/>
      <c r="Y1016" s="110"/>
      <c r="Z1016" s="110"/>
      <c r="AA1016" s="110"/>
      <c r="AB1016" s="110"/>
      <c r="AC1016" s="110"/>
      <c r="AD1016" s="110"/>
      <c r="AE1016" s="9"/>
      <c r="AF1016" s="9"/>
      <c r="AG1016" s="9"/>
      <c r="AH1016" s="9"/>
      <c r="AI1016" s="107"/>
    </row>
    <row r="1017" spans="1:35" x14ac:dyDescent="0.3">
      <c r="A1017" s="23"/>
      <c r="B1017" s="24" t="s">
        <v>27</v>
      </c>
      <c r="C1017" s="25" t="e">
        <f>AVERAGE(C1015:G1015)</f>
        <v>#DIV/0!</v>
      </c>
      <c r="D1017" s="24"/>
      <c r="E1017" s="1"/>
      <c r="F1017" s="24"/>
      <c r="G1017" s="24"/>
      <c r="H1017" s="108" t="s">
        <v>27</v>
      </c>
      <c r="I1017">
        <f>AVERAGE(H1015:K1015)</f>
        <v>408.86917757924863</v>
      </c>
      <c r="J1017" s="1"/>
      <c r="K1017" s="24"/>
      <c r="L1017" s="108" t="s">
        <v>27</v>
      </c>
      <c r="M1017" s="24">
        <f>AVERAGE(L1015:P1015)</f>
        <v>145.80903061133421</v>
      </c>
      <c r="N1017" s="24"/>
      <c r="O1017" s="24"/>
      <c r="Q1017" s="108" t="s">
        <v>27</v>
      </c>
      <c r="R1017" s="24">
        <f>AVERAGE(Q1015:T1015)</f>
        <v>0</v>
      </c>
      <c r="S1017" s="1"/>
      <c r="T1017" s="24"/>
      <c r="U1017" s="111"/>
      <c r="V1017" s="111"/>
      <c r="W1017" s="112"/>
      <c r="X1017" s="113"/>
      <c r="Y1017" s="111"/>
      <c r="Z1017" s="113"/>
      <c r="AA1017" s="111"/>
      <c r="AB1017" s="111"/>
      <c r="AC1017" s="114"/>
      <c r="AD1017" s="112"/>
      <c r="AE1017" s="1"/>
      <c r="AF1017" s="24"/>
      <c r="AG1017" s="1"/>
      <c r="AH1017" s="24"/>
      <c r="AI1017" s="109"/>
    </row>
    <row r="1018" spans="1:35" x14ac:dyDescent="0.3">
      <c r="A1018" s="8"/>
      <c r="B1018" s="2" t="s">
        <v>9</v>
      </c>
      <c r="C1018" s="15">
        <v>1</v>
      </c>
      <c r="D1018" s="15">
        <v>2</v>
      </c>
      <c r="E1018" s="15">
        <v>3</v>
      </c>
      <c r="F1018" s="15">
        <v>4</v>
      </c>
      <c r="G1018" s="15">
        <v>5</v>
      </c>
      <c r="H1018" s="15">
        <v>7</v>
      </c>
      <c r="I1018" s="15">
        <v>8</v>
      </c>
      <c r="J1018" s="15">
        <v>9</v>
      </c>
      <c r="K1018" s="15">
        <v>10</v>
      </c>
      <c r="L1018" s="15">
        <v>11</v>
      </c>
      <c r="M1018" s="15">
        <v>12</v>
      </c>
      <c r="N1018" s="15">
        <v>13</v>
      </c>
      <c r="O1018" s="15">
        <v>14</v>
      </c>
      <c r="P1018" s="15">
        <v>15</v>
      </c>
      <c r="Q1018" s="15">
        <v>16</v>
      </c>
      <c r="R1018" s="15">
        <v>17</v>
      </c>
      <c r="S1018" s="15">
        <v>18</v>
      </c>
      <c r="T1018" s="15">
        <v>19</v>
      </c>
      <c r="U1018" s="17"/>
      <c r="V1018" s="115"/>
      <c r="W1018" s="115"/>
      <c r="X1018" s="17"/>
      <c r="Y1018" s="115"/>
      <c r="Z1018" s="115"/>
      <c r="AA1018" s="17"/>
      <c r="AB1018" s="115"/>
      <c r="AC1018" s="115"/>
      <c r="AD1018" s="118"/>
      <c r="AE1018" s="2"/>
      <c r="AF1018" s="2"/>
      <c r="AG1018" s="2"/>
      <c r="AH1018" s="2"/>
      <c r="AI1018" s="106"/>
    </row>
    <row r="1019" spans="1:35" x14ac:dyDescent="0.3">
      <c r="A1019"/>
      <c r="C1019" s="15" t="s">
        <v>10</v>
      </c>
      <c r="D1019" s="15" t="s">
        <v>10</v>
      </c>
      <c r="E1019" s="15" t="s">
        <v>10</v>
      </c>
      <c r="F1019" s="15" t="s">
        <v>11</v>
      </c>
      <c r="G1019" s="15" t="s">
        <v>11</v>
      </c>
      <c r="H1019" s="15" t="s">
        <v>12</v>
      </c>
      <c r="I1019" s="15" t="s">
        <v>12</v>
      </c>
      <c r="J1019" s="15" t="s">
        <v>12</v>
      </c>
      <c r="K1019" s="15" t="s">
        <v>12</v>
      </c>
      <c r="L1019" s="15" t="s">
        <v>29</v>
      </c>
      <c r="M1019" s="15" t="s">
        <v>29</v>
      </c>
      <c r="N1019" s="15" t="s">
        <v>29</v>
      </c>
      <c r="O1019" s="15" t="s">
        <v>13</v>
      </c>
      <c r="P1019" s="15" t="s">
        <v>13</v>
      </c>
      <c r="Q1019" s="15" t="s">
        <v>14</v>
      </c>
      <c r="R1019" s="15" t="s">
        <v>14</v>
      </c>
      <c r="S1019" s="15" t="s">
        <v>14</v>
      </c>
      <c r="T1019" s="15" t="s">
        <v>14</v>
      </c>
      <c r="U1019" s="17"/>
      <c r="V1019" s="110"/>
      <c r="W1019" s="110"/>
      <c r="X1019" s="17"/>
      <c r="Y1019" s="110"/>
      <c r="Z1019" s="17"/>
      <c r="AA1019" s="110"/>
      <c r="AB1019" s="17"/>
      <c r="AC1019" s="110"/>
      <c r="AD1019" s="110"/>
      <c r="AI1019" s="107"/>
    </row>
    <row r="1020" spans="1:35" x14ac:dyDescent="0.3">
      <c r="A1020" s="10">
        <v>41515</v>
      </c>
      <c r="C1020" s="104" t="s">
        <v>15</v>
      </c>
      <c r="D1020" s="104" t="s">
        <v>16</v>
      </c>
      <c r="E1020" s="104" t="s">
        <v>17</v>
      </c>
      <c r="F1020" s="104" t="s">
        <v>15</v>
      </c>
      <c r="G1020" s="104" t="s">
        <v>16</v>
      </c>
      <c r="H1020" s="104" t="s">
        <v>15</v>
      </c>
      <c r="I1020" s="104" t="s">
        <v>16</v>
      </c>
      <c r="J1020" s="104" t="s">
        <v>17</v>
      </c>
      <c r="K1020" s="104" t="s">
        <v>18</v>
      </c>
      <c r="L1020" s="104" t="s">
        <v>15</v>
      </c>
      <c r="M1020" s="104" t="s">
        <v>16</v>
      </c>
      <c r="N1020" s="104" t="s">
        <v>17</v>
      </c>
      <c r="O1020" s="104" t="s">
        <v>15</v>
      </c>
      <c r="P1020" s="104" t="s">
        <v>16</v>
      </c>
      <c r="Q1020" s="104" t="s">
        <v>15</v>
      </c>
      <c r="R1020" s="104" t="s">
        <v>16</v>
      </c>
      <c r="S1020" s="104" t="s">
        <v>17</v>
      </c>
      <c r="T1020" s="104" t="s">
        <v>18</v>
      </c>
      <c r="U1020" s="116"/>
      <c r="V1020" s="116"/>
      <c r="W1020" s="116"/>
      <c r="X1020" s="117"/>
      <c r="Y1020" s="116"/>
      <c r="Z1020" s="116"/>
      <c r="AA1020" s="117"/>
      <c r="AB1020" s="116"/>
      <c r="AC1020" s="116"/>
      <c r="AD1020" s="116"/>
      <c r="AE1020" s="12"/>
      <c r="AF1020" s="11"/>
      <c r="AG1020" s="12"/>
      <c r="AH1020" s="11"/>
      <c r="AI1020" s="119"/>
    </row>
    <row r="1021" spans="1:35" x14ac:dyDescent="0.3">
      <c r="A1021" s="13" t="s">
        <v>316</v>
      </c>
      <c r="B1021" t="s">
        <v>21</v>
      </c>
      <c r="C1021" s="14"/>
      <c r="D1021" s="14"/>
      <c r="E1021" s="14"/>
      <c r="F1021" s="14"/>
      <c r="G1021" s="14"/>
      <c r="H1021" s="14">
        <v>15</v>
      </c>
      <c r="I1021" s="14">
        <v>16.399999999999999</v>
      </c>
      <c r="J1021" s="14">
        <v>19.5</v>
      </c>
      <c r="K1021" s="14">
        <v>18</v>
      </c>
      <c r="L1021" s="14">
        <v>0</v>
      </c>
      <c r="M1021" s="14">
        <v>16</v>
      </c>
      <c r="N1021" s="14">
        <v>0</v>
      </c>
      <c r="O1021" s="14">
        <v>11</v>
      </c>
      <c r="P1021" s="14">
        <v>0</v>
      </c>
      <c r="Q1021" s="14">
        <v>0</v>
      </c>
      <c r="R1021" s="14">
        <v>0</v>
      </c>
      <c r="S1021" s="14">
        <v>0</v>
      </c>
      <c r="T1021" s="14">
        <v>0</v>
      </c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10"/>
      <c r="AI1021" s="107"/>
    </row>
    <row r="1022" spans="1:35" x14ac:dyDescent="0.3">
      <c r="A1022" s="28"/>
      <c r="B1022" t="s">
        <v>23</v>
      </c>
      <c r="C1022" s="14"/>
      <c r="D1022" s="14"/>
      <c r="E1022" s="14"/>
      <c r="F1022" s="14"/>
      <c r="G1022" s="14"/>
      <c r="H1022" s="14">
        <v>10</v>
      </c>
      <c r="I1022" s="14">
        <v>10</v>
      </c>
      <c r="J1022" s="14">
        <v>10</v>
      </c>
      <c r="K1022" s="14">
        <v>9</v>
      </c>
      <c r="L1022" s="14">
        <v>0</v>
      </c>
      <c r="M1022" s="14">
        <v>10.6</v>
      </c>
      <c r="N1022" s="14">
        <v>0</v>
      </c>
      <c r="O1022" s="14">
        <v>8.5</v>
      </c>
      <c r="P1022" s="14">
        <v>0</v>
      </c>
      <c r="Q1022" s="14">
        <v>0</v>
      </c>
      <c r="R1022" s="14">
        <v>0</v>
      </c>
      <c r="S1022" s="14">
        <v>0</v>
      </c>
      <c r="T1022" s="14">
        <v>0</v>
      </c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10"/>
      <c r="AI1022" s="107"/>
    </row>
    <row r="1023" spans="1:35" x14ac:dyDescent="0.3">
      <c r="A1023" s="13"/>
      <c r="B1023" t="s">
        <v>24</v>
      </c>
      <c r="C1023" s="14"/>
      <c r="D1023" s="14"/>
      <c r="E1023" s="14"/>
      <c r="F1023" s="14"/>
      <c r="G1023" s="14"/>
      <c r="H1023" s="14">
        <v>8</v>
      </c>
      <c r="I1023" s="14">
        <v>9</v>
      </c>
      <c r="J1023" s="14">
        <v>8</v>
      </c>
      <c r="K1023" s="14">
        <v>7.3</v>
      </c>
      <c r="L1023" s="14">
        <v>0</v>
      </c>
      <c r="M1023" s="14">
        <v>9.1999999999999993</v>
      </c>
      <c r="N1023" s="14">
        <v>0</v>
      </c>
      <c r="O1023" s="14">
        <v>7</v>
      </c>
      <c r="P1023" s="14">
        <v>0</v>
      </c>
      <c r="Q1023" s="14">
        <v>0</v>
      </c>
      <c r="R1023" s="14">
        <v>0</v>
      </c>
      <c r="S1023" s="14">
        <v>0</v>
      </c>
      <c r="T1023" s="14">
        <v>0</v>
      </c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10"/>
      <c r="AI1023" s="107"/>
    </row>
    <row r="1024" spans="1:35" x14ac:dyDescent="0.3">
      <c r="A1024" s="13"/>
      <c r="B1024" s="17" t="s">
        <v>25</v>
      </c>
      <c r="C1024" s="18"/>
      <c r="D1024" s="18"/>
      <c r="E1024" s="18"/>
      <c r="F1024" s="18"/>
      <c r="G1024" s="18"/>
      <c r="H1024" s="21">
        <f t="shared" ref="H1024:K1024" si="751">3*4.178*H1021*H1022*H1023/(H1021+H1022+H1023)</f>
        <v>455.78181818181815</v>
      </c>
      <c r="I1024" s="21">
        <f t="shared" si="751"/>
        <v>522.60406779661014</v>
      </c>
      <c r="J1024" s="21">
        <f t="shared" si="751"/>
        <v>521.41439999999989</v>
      </c>
      <c r="K1024" s="21">
        <f t="shared" si="751"/>
        <v>432.14893294460637</v>
      </c>
      <c r="L1024" s="22">
        <v>0</v>
      </c>
      <c r="M1024" s="22">
        <f t="shared" ref="M1024" si="752">3*4.178*M1021*M1022*M1023/(M1021+M1022+M1023)</f>
        <v>546.28633743016746</v>
      </c>
      <c r="N1024" s="22">
        <v>0</v>
      </c>
      <c r="O1024" s="22">
        <f t="shared" ref="O1024" si="753">3*4.178*O1021*O1022*O1023/(O1021+O1022+O1023)</f>
        <v>309.56615094339617</v>
      </c>
      <c r="P1024" s="22">
        <v>0</v>
      </c>
      <c r="Q1024" s="105">
        <v>0</v>
      </c>
      <c r="R1024" s="105">
        <v>0</v>
      </c>
      <c r="S1024" s="105">
        <v>0</v>
      </c>
      <c r="T1024" s="105">
        <v>0</v>
      </c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10"/>
      <c r="AE1024" s="120"/>
      <c r="AF1024" s="120"/>
      <c r="AG1024" s="120"/>
      <c r="AH1024" s="120"/>
      <c r="AI1024" s="121"/>
    </row>
    <row r="1025" spans="1:35" x14ac:dyDescent="0.3">
      <c r="A1025" s="13"/>
      <c r="B1025" t="s">
        <v>26</v>
      </c>
      <c r="C1025" s="9"/>
      <c r="D1025" s="9"/>
      <c r="E1025" s="9"/>
      <c r="F1025" s="9"/>
      <c r="G1025" s="9"/>
      <c r="H1025" s="9">
        <f t="shared" ref="H1025:T1025" si="754">H1024-H1015</f>
        <v>79.263778446718788</v>
      </c>
      <c r="I1025" s="9">
        <f t="shared" si="754"/>
        <v>111.59167032026949</v>
      </c>
      <c r="J1025" s="9">
        <f t="shared" si="754"/>
        <v>96.390503225806413</v>
      </c>
      <c r="K1025" s="9">
        <f t="shared" si="754"/>
        <v>9.2265566132454637</v>
      </c>
      <c r="L1025" s="9">
        <f t="shared" si="754"/>
        <v>0</v>
      </c>
      <c r="M1025" s="9">
        <f t="shared" si="754"/>
        <v>78.753036225348239</v>
      </c>
      <c r="N1025" s="9">
        <f t="shared" si="754"/>
        <v>0</v>
      </c>
      <c r="O1025" s="9">
        <f t="shared" si="754"/>
        <v>48.054299091544351</v>
      </c>
      <c r="P1025" s="9">
        <f t="shared" si="754"/>
        <v>0</v>
      </c>
      <c r="Q1025" s="9">
        <f t="shared" si="754"/>
        <v>0</v>
      </c>
      <c r="R1025" s="9">
        <f t="shared" si="754"/>
        <v>0</v>
      </c>
      <c r="S1025" s="9">
        <f t="shared" si="754"/>
        <v>0</v>
      </c>
      <c r="T1025" s="9">
        <f t="shared" si="754"/>
        <v>0</v>
      </c>
      <c r="U1025" s="110"/>
      <c r="V1025" s="110"/>
      <c r="W1025" s="110"/>
      <c r="X1025" s="110"/>
      <c r="Y1025" s="110"/>
      <c r="Z1025" s="110"/>
      <c r="AA1025" s="110"/>
      <c r="AB1025" s="110"/>
      <c r="AC1025" s="110"/>
      <c r="AD1025" s="110"/>
      <c r="AE1025" s="9"/>
      <c r="AF1025" s="9"/>
      <c r="AG1025" s="9"/>
      <c r="AH1025" s="9"/>
      <c r="AI1025" s="107"/>
    </row>
    <row r="1026" spans="1:35" x14ac:dyDescent="0.3">
      <c r="A1026" s="23"/>
      <c r="B1026" s="24" t="s">
        <v>27</v>
      </c>
      <c r="C1026" s="25" t="e">
        <f>AVERAGE(C1024:G1024)</f>
        <v>#DIV/0!</v>
      </c>
      <c r="D1026" s="24"/>
      <c r="E1026" s="1"/>
      <c r="F1026" s="24"/>
      <c r="G1026" s="24"/>
      <c r="H1026" s="108" t="s">
        <v>27</v>
      </c>
      <c r="I1026">
        <f>AVERAGE(H1024:K1024)</f>
        <v>482.98730473075864</v>
      </c>
      <c r="J1026" s="1"/>
      <c r="K1026" s="24"/>
      <c r="L1026" s="108" t="s">
        <v>27</v>
      </c>
      <c r="M1026" s="24">
        <f>AVERAGE(L1024:P1024)</f>
        <v>171.17049767471272</v>
      </c>
      <c r="N1026" s="24"/>
      <c r="O1026" s="24"/>
      <c r="Q1026" s="108" t="s">
        <v>27</v>
      </c>
      <c r="R1026" s="24">
        <f>AVERAGE(Q1024:T1024)</f>
        <v>0</v>
      </c>
      <c r="S1026" s="1"/>
      <c r="T1026" s="24"/>
      <c r="U1026" s="111"/>
      <c r="V1026" s="111"/>
      <c r="W1026" s="112"/>
      <c r="X1026" s="113"/>
      <c r="Y1026" s="111"/>
      <c r="Z1026" s="113"/>
      <c r="AA1026" s="111"/>
      <c r="AB1026" s="111"/>
      <c r="AC1026" s="114"/>
      <c r="AD1026" s="122"/>
      <c r="AE1026" s="1"/>
      <c r="AF1026" s="24"/>
      <c r="AG1026" s="1"/>
      <c r="AH1026" s="24"/>
      <c r="AI1026" s="109"/>
    </row>
    <row r="1027" spans="1:35" x14ac:dyDescent="0.3">
      <c r="A1027" s="8"/>
      <c r="B1027" s="2" t="s">
        <v>9</v>
      </c>
      <c r="C1027" s="15">
        <v>1</v>
      </c>
      <c r="D1027" s="15">
        <v>2</v>
      </c>
      <c r="E1027" s="15">
        <v>3</v>
      </c>
      <c r="F1027" s="15">
        <v>4</v>
      </c>
      <c r="G1027" s="15">
        <v>5</v>
      </c>
      <c r="H1027" s="15">
        <v>7</v>
      </c>
      <c r="I1027" s="15">
        <v>8</v>
      </c>
      <c r="J1027" s="15">
        <v>9</v>
      </c>
      <c r="K1027" s="15">
        <v>10</v>
      </c>
      <c r="L1027" s="15">
        <v>11</v>
      </c>
      <c r="M1027" s="15">
        <v>12</v>
      </c>
      <c r="N1027" s="15">
        <v>13</v>
      </c>
      <c r="O1027" s="15">
        <v>14</v>
      </c>
      <c r="P1027" s="15">
        <v>15</v>
      </c>
      <c r="Q1027" s="15">
        <v>16</v>
      </c>
      <c r="R1027" s="15">
        <v>17</v>
      </c>
      <c r="S1027" s="15">
        <v>18</v>
      </c>
      <c r="T1027" s="15">
        <v>19</v>
      </c>
      <c r="U1027" s="17"/>
      <c r="V1027" s="115"/>
      <c r="W1027" s="115"/>
      <c r="X1027" s="17"/>
      <c r="Y1027" s="115"/>
      <c r="Z1027" s="115"/>
      <c r="AA1027" s="17"/>
      <c r="AB1027" s="115"/>
      <c r="AC1027" s="115"/>
      <c r="AD1027" s="17"/>
    </row>
    <row r="1028" spans="1:35" x14ac:dyDescent="0.3">
      <c r="A1028"/>
      <c r="C1028" s="15" t="s">
        <v>10</v>
      </c>
      <c r="D1028" s="15" t="s">
        <v>10</v>
      </c>
      <c r="E1028" s="15" t="s">
        <v>10</v>
      </c>
      <c r="F1028" s="15" t="s">
        <v>11</v>
      </c>
      <c r="G1028" s="15" t="s">
        <v>11</v>
      </c>
      <c r="H1028" s="15" t="s">
        <v>12</v>
      </c>
      <c r="I1028" s="15" t="s">
        <v>12</v>
      </c>
      <c r="J1028" s="15" t="s">
        <v>12</v>
      </c>
      <c r="K1028" s="15" t="s">
        <v>12</v>
      </c>
      <c r="L1028" s="15" t="s">
        <v>29</v>
      </c>
      <c r="M1028" s="15" t="s">
        <v>29</v>
      </c>
      <c r="N1028" s="15" t="s">
        <v>29</v>
      </c>
      <c r="O1028" s="15" t="s">
        <v>13</v>
      </c>
      <c r="P1028" s="15" t="s">
        <v>13</v>
      </c>
      <c r="Q1028" s="15" t="s">
        <v>14</v>
      </c>
      <c r="R1028" s="15" t="s">
        <v>14</v>
      </c>
      <c r="S1028" s="15" t="s">
        <v>14</v>
      </c>
      <c r="T1028" s="15" t="s">
        <v>14</v>
      </c>
      <c r="U1028" s="17"/>
      <c r="V1028" s="110"/>
      <c r="W1028" s="110"/>
      <c r="X1028" s="17"/>
      <c r="Y1028" s="110"/>
      <c r="Z1028" s="17"/>
      <c r="AA1028" s="110"/>
      <c r="AB1028" s="17"/>
      <c r="AC1028" s="110"/>
      <c r="AD1028" s="17"/>
    </row>
    <row r="1029" spans="1:35" x14ac:dyDescent="0.3">
      <c r="A1029" s="10">
        <v>41516</v>
      </c>
      <c r="C1029" s="104" t="s">
        <v>15</v>
      </c>
      <c r="D1029" s="104" t="s">
        <v>16</v>
      </c>
      <c r="E1029" s="104" t="s">
        <v>17</v>
      </c>
      <c r="F1029" s="104" t="s">
        <v>15</v>
      </c>
      <c r="G1029" s="104" t="s">
        <v>16</v>
      </c>
      <c r="H1029" s="104" t="s">
        <v>15</v>
      </c>
      <c r="I1029" s="104" t="s">
        <v>16</v>
      </c>
      <c r="J1029" s="104" t="s">
        <v>17</v>
      </c>
      <c r="K1029" s="104" t="s">
        <v>18</v>
      </c>
      <c r="L1029" s="104" t="s">
        <v>15</v>
      </c>
      <c r="M1029" s="104" t="s">
        <v>16</v>
      </c>
      <c r="N1029" s="104" t="s">
        <v>17</v>
      </c>
      <c r="O1029" s="104" t="s">
        <v>15</v>
      </c>
      <c r="P1029" s="104" t="s">
        <v>16</v>
      </c>
      <c r="Q1029" s="104" t="s">
        <v>15</v>
      </c>
      <c r="R1029" s="104" t="s">
        <v>16</v>
      </c>
      <c r="S1029" s="104" t="s">
        <v>17</v>
      </c>
      <c r="T1029" s="104" t="s">
        <v>18</v>
      </c>
      <c r="U1029" s="116"/>
      <c r="V1029" s="116"/>
      <c r="W1029" s="116"/>
      <c r="X1029" s="117"/>
      <c r="Y1029" s="116"/>
      <c r="Z1029" s="116"/>
      <c r="AA1029" s="117"/>
      <c r="AB1029" s="116"/>
      <c r="AC1029" s="116"/>
      <c r="AD1029" s="17"/>
    </row>
    <row r="1030" spans="1:35" x14ac:dyDescent="0.3">
      <c r="A1030" s="13" t="s">
        <v>317</v>
      </c>
      <c r="B1030" t="s">
        <v>21</v>
      </c>
      <c r="C1030" s="14"/>
      <c r="D1030" s="14"/>
      <c r="E1030" s="14"/>
      <c r="F1030" s="14"/>
      <c r="G1030" s="14"/>
      <c r="H1030" s="14">
        <v>16</v>
      </c>
      <c r="I1030" s="14"/>
      <c r="J1030" s="14"/>
      <c r="K1030" s="14">
        <v>18</v>
      </c>
      <c r="L1030" s="14">
        <v>0</v>
      </c>
      <c r="M1030" s="14"/>
      <c r="N1030" s="14">
        <v>0</v>
      </c>
      <c r="O1030" s="14">
        <v>12</v>
      </c>
      <c r="P1030" s="14">
        <v>0</v>
      </c>
      <c r="Q1030" s="14">
        <v>0</v>
      </c>
      <c r="R1030" s="14">
        <v>0</v>
      </c>
      <c r="S1030" s="14">
        <v>0</v>
      </c>
      <c r="T1030" s="14">
        <v>0</v>
      </c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7"/>
    </row>
    <row r="1031" spans="1:35" x14ac:dyDescent="0.3">
      <c r="A1031" s="28"/>
      <c r="B1031" t="s">
        <v>23</v>
      </c>
      <c r="C1031" s="14"/>
      <c r="D1031" s="14"/>
      <c r="E1031" s="14"/>
      <c r="F1031" s="14"/>
      <c r="G1031" s="14"/>
      <c r="H1031" s="14">
        <v>10.6</v>
      </c>
      <c r="I1031" s="14"/>
      <c r="J1031" s="14"/>
      <c r="K1031" s="14">
        <v>10</v>
      </c>
      <c r="L1031" s="14">
        <v>0</v>
      </c>
      <c r="M1031" s="14"/>
      <c r="N1031" s="14">
        <v>0</v>
      </c>
      <c r="O1031" s="14">
        <v>9.1999999999999993</v>
      </c>
      <c r="P1031" s="14">
        <v>0</v>
      </c>
      <c r="Q1031" s="14">
        <v>0</v>
      </c>
      <c r="R1031" s="14">
        <v>0</v>
      </c>
      <c r="S1031" s="14">
        <v>0</v>
      </c>
      <c r="T1031" s="14">
        <v>0</v>
      </c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7"/>
    </row>
    <row r="1032" spans="1:35" x14ac:dyDescent="0.3">
      <c r="A1032" s="13"/>
      <c r="B1032" t="s">
        <v>24</v>
      </c>
      <c r="C1032" s="14"/>
      <c r="D1032" s="14"/>
      <c r="E1032" s="14"/>
      <c r="F1032" s="14"/>
      <c r="G1032" s="14"/>
      <c r="H1032" s="14">
        <v>8.8000000000000007</v>
      </c>
      <c r="I1032" s="14"/>
      <c r="J1032" s="14"/>
      <c r="K1032" s="14">
        <v>8</v>
      </c>
      <c r="L1032" s="14">
        <v>0</v>
      </c>
      <c r="M1032" s="14"/>
      <c r="N1032" s="14">
        <v>0</v>
      </c>
      <c r="O1032" s="14">
        <v>8</v>
      </c>
      <c r="P1032" s="14">
        <v>0</v>
      </c>
      <c r="Q1032" s="14">
        <v>0</v>
      </c>
      <c r="R1032" s="14">
        <v>0</v>
      </c>
      <c r="S1032" s="14">
        <v>0</v>
      </c>
      <c r="T1032" s="14">
        <v>0</v>
      </c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7"/>
    </row>
    <row r="1033" spans="1:35" x14ac:dyDescent="0.3">
      <c r="A1033" s="13"/>
      <c r="B1033" s="17" t="s">
        <v>25</v>
      </c>
      <c r="C1033" s="18"/>
      <c r="D1033" s="18"/>
      <c r="E1033" s="18"/>
      <c r="F1033" s="18"/>
      <c r="G1033" s="18"/>
      <c r="H1033" s="21">
        <f t="shared" ref="H1033:K1033" si="755">3*4.178*H1030*H1031*H1032/(H1030+H1031+H1032)</f>
        <v>528.43910508474562</v>
      </c>
      <c r="I1033" s="21"/>
      <c r="J1033" s="21"/>
      <c r="K1033" s="21">
        <f t="shared" si="755"/>
        <v>501.35999999999996</v>
      </c>
      <c r="L1033" s="22">
        <v>0</v>
      </c>
      <c r="M1033" s="22"/>
      <c r="N1033" s="22">
        <v>0</v>
      </c>
      <c r="O1033" s="22">
        <f t="shared" ref="O1033" si="756">3*4.178*O1030*O1031*O1032/(O1030+O1031+O1032)</f>
        <v>379.11057534246572</v>
      </c>
      <c r="P1033" s="22">
        <v>0</v>
      </c>
      <c r="Q1033" s="105">
        <v>0</v>
      </c>
      <c r="R1033" s="105">
        <v>0</v>
      </c>
      <c r="S1033" s="105">
        <v>0</v>
      </c>
      <c r="T1033" s="105">
        <v>0</v>
      </c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7"/>
    </row>
    <row r="1034" spans="1:35" x14ac:dyDescent="0.3">
      <c r="A1034" s="13"/>
      <c r="B1034" t="s">
        <v>26</v>
      </c>
      <c r="C1034" s="9"/>
      <c r="D1034" s="9"/>
      <c r="E1034" s="9"/>
      <c r="F1034" s="9"/>
      <c r="G1034" s="9"/>
      <c r="H1034" s="9">
        <f t="shared" ref="H1034:T1034" si="757">H1033-H1024</f>
        <v>72.657286902927467</v>
      </c>
      <c r="I1034" s="9"/>
      <c r="J1034" s="9"/>
      <c r="K1034" s="9">
        <f t="shared" si="757"/>
        <v>69.211067055393585</v>
      </c>
      <c r="L1034" s="9">
        <f t="shared" si="757"/>
        <v>0</v>
      </c>
      <c r="M1034" s="9"/>
      <c r="N1034" s="9">
        <f t="shared" si="757"/>
        <v>0</v>
      </c>
      <c r="O1034" s="9">
        <f t="shared" si="757"/>
        <v>69.544424399069555</v>
      </c>
      <c r="P1034" s="9">
        <f t="shared" si="757"/>
        <v>0</v>
      </c>
      <c r="Q1034" s="9">
        <f t="shared" si="757"/>
        <v>0</v>
      </c>
      <c r="R1034" s="9">
        <f t="shared" si="757"/>
        <v>0</v>
      </c>
      <c r="S1034" s="9">
        <f t="shared" si="757"/>
        <v>0</v>
      </c>
      <c r="T1034" s="9">
        <f t="shared" si="757"/>
        <v>0</v>
      </c>
      <c r="U1034" s="110"/>
      <c r="V1034" s="110"/>
      <c r="W1034" s="110"/>
      <c r="X1034" s="110"/>
      <c r="Y1034" s="110"/>
      <c r="Z1034" s="110"/>
      <c r="AA1034" s="110"/>
      <c r="AB1034" s="110"/>
      <c r="AC1034" s="110"/>
      <c r="AD1034" s="17"/>
    </row>
    <row r="1035" spans="1:35" x14ac:dyDescent="0.3">
      <c r="A1035" s="23"/>
      <c r="B1035" s="24" t="s">
        <v>27</v>
      </c>
      <c r="C1035" s="25" t="e">
        <f>AVERAGE(C1033:G1033)</f>
        <v>#DIV/0!</v>
      </c>
      <c r="D1035" s="24"/>
      <c r="E1035" s="1"/>
      <c r="F1035" s="24"/>
      <c r="G1035" s="24"/>
      <c r="H1035" s="108" t="s">
        <v>27</v>
      </c>
      <c r="I1035">
        <f>AVERAGE(H1033:K1033)</f>
        <v>514.89955254237282</v>
      </c>
      <c r="J1035" s="1"/>
      <c r="K1035" s="24"/>
      <c r="L1035" s="108" t="s">
        <v>27</v>
      </c>
      <c r="M1035" s="24">
        <f>AVERAGE(L1033:P1033)</f>
        <v>94.777643835616431</v>
      </c>
      <c r="N1035" s="24"/>
      <c r="O1035" s="24"/>
      <c r="Q1035" s="108" t="s">
        <v>27</v>
      </c>
      <c r="R1035" s="24">
        <f>AVERAGE(Q1033:T1033)</f>
        <v>0</v>
      </c>
      <c r="S1035" s="1"/>
      <c r="T1035" s="24"/>
      <c r="U1035" s="111"/>
      <c r="V1035" s="111"/>
      <c r="W1035" s="112"/>
      <c r="X1035" s="113"/>
      <c r="Y1035" s="111"/>
      <c r="Z1035" s="113"/>
      <c r="AA1035" s="111"/>
      <c r="AB1035" s="111"/>
      <c r="AC1035" s="114"/>
      <c r="AD1035" s="17"/>
    </row>
    <row r="1036" spans="1:35" x14ac:dyDescent="0.3">
      <c r="A1036" s="8"/>
      <c r="B1036" s="2" t="s">
        <v>9</v>
      </c>
      <c r="C1036" s="15">
        <v>1</v>
      </c>
      <c r="D1036" s="15">
        <v>2</v>
      </c>
      <c r="E1036" s="15">
        <v>3</v>
      </c>
      <c r="F1036" s="15">
        <v>4</v>
      </c>
      <c r="G1036" s="15">
        <v>5</v>
      </c>
      <c r="H1036" s="15">
        <v>7</v>
      </c>
      <c r="I1036" s="15">
        <v>8</v>
      </c>
      <c r="J1036" s="15">
        <v>9</v>
      </c>
      <c r="K1036" s="15">
        <v>10</v>
      </c>
      <c r="L1036" s="15">
        <v>11</v>
      </c>
      <c r="M1036" s="15">
        <v>12</v>
      </c>
      <c r="N1036" s="15">
        <v>13</v>
      </c>
      <c r="O1036" s="15">
        <v>14</v>
      </c>
      <c r="P1036" s="15">
        <v>15</v>
      </c>
      <c r="Q1036" s="15">
        <v>16</v>
      </c>
      <c r="R1036" s="15">
        <v>17</v>
      </c>
      <c r="S1036" s="15">
        <v>18</v>
      </c>
      <c r="T1036" s="15">
        <v>19</v>
      </c>
      <c r="U1036" s="115"/>
      <c r="V1036" s="115"/>
      <c r="W1036" s="118"/>
      <c r="X1036" s="115"/>
      <c r="Y1036" s="115"/>
      <c r="Z1036" s="115"/>
      <c r="AA1036" s="115"/>
      <c r="AB1036" s="115"/>
      <c r="AC1036" s="123"/>
      <c r="AD1036" s="17"/>
    </row>
    <row r="1037" spans="1:35" x14ac:dyDescent="0.3">
      <c r="A1037"/>
      <c r="C1037" s="15" t="s">
        <v>10</v>
      </c>
      <c r="D1037" s="15" t="s">
        <v>10</v>
      </c>
      <c r="E1037" s="15" t="s">
        <v>10</v>
      </c>
      <c r="F1037" s="15" t="s">
        <v>11</v>
      </c>
      <c r="G1037" s="15" t="s">
        <v>11</v>
      </c>
      <c r="H1037" s="15" t="s">
        <v>12</v>
      </c>
      <c r="I1037" s="15" t="s">
        <v>12</v>
      </c>
      <c r="J1037" s="15" t="s">
        <v>12</v>
      </c>
      <c r="K1037" s="15" t="s">
        <v>12</v>
      </c>
      <c r="L1037" s="15" t="s">
        <v>29</v>
      </c>
      <c r="M1037" s="15" t="s">
        <v>29</v>
      </c>
      <c r="N1037" s="15" t="s">
        <v>29</v>
      </c>
      <c r="O1037" s="15" t="s">
        <v>13</v>
      </c>
      <c r="P1037" s="15" t="s">
        <v>13</v>
      </c>
      <c r="Q1037" s="15" t="s">
        <v>14</v>
      </c>
      <c r="R1037" s="15" t="s">
        <v>14</v>
      </c>
      <c r="S1037" s="15" t="s">
        <v>14</v>
      </c>
      <c r="T1037" s="15" t="s">
        <v>14</v>
      </c>
      <c r="U1037" s="110"/>
      <c r="V1037" s="110"/>
      <c r="W1037" s="110"/>
      <c r="X1037" s="17"/>
      <c r="Y1037" s="110"/>
      <c r="Z1037" s="17"/>
      <c r="AA1037" s="110"/>
      <c r="AB1037" s="17"/>
      <c r="AC1037" s="121"/>
      <c r="AD1037" s="17"/>
    </row>
    <row r="1038" spans="1:35" x14ac:dyDescent="0.3">
      <c r="A1038" s="10">
        <v>41520</v>
      </c>
      <c r="C1038" s="104" t="s">
        <v>15</v>
      </c>
      <c r="D1038" s="104" t="s">
        <v>16</v>
      </c>
      <c r="E1038" s="104" t="s">
        <v>17</v>
      </c>
      <c r="F1038" s="104" t="s">
        <v>15</v>
      </c>
      <c r="G1038" s="104" t="s">
        <v>16</v>
      </c>
      <c r="H1038" s="104" t="s">
        <v>15</v>
      </c>
      <c r="I1038" s="104" t="s">
        <v>16</v>
      </c>
      <c r="J1038" s="104" t="s">
        <v>17</v>
      </c>
      <c r="K1038" s="104" t="s">
        <v>18</v>
      </c>
      <c r="L1038" s="104" t="s">
        <v>15</v>
      </c>
      <c r="M1038" s="104" t="s">
        <v>16</v>
      </c>
      <c r="N1038" s="104" t="s">
        <v>17</v>
      </c>
      <c r="O1038" s="104" t="s">
        <v>15</v>
      </c>
      <c r="P1038" s="104" t="s">
        <v>16</v>
      </c>
      <c r="Q1038" s="104" t="s">
        <v>15</v>
      </c>
      <c r="R1038" s="104" t="s">
        <v>16</v>
      </c>
      <c r="S1038" s="104" t="s">
        <v>17</v>
      </c>
      <c r="T1038" s="104" t="s">
        <v>18</v>
      </c>
      <c r="U1038" s="116"/>
      <c r="V1038" s="116"/>
      <c r="W1038" s="116"/>
      <c r="X1038" s="117"/>
      <c r="Y1038" s="116"/>
      <c r="Z1038" s="117"/>
      <c r="AA1038" s="116"/>
      <c r="AB1038" s="117"/>
      <c r="AC1038" s="124"/>
      <c r="AD1038" s="17"/>
    </row>
    <row r="1039" spans="1:35" x14ac:dyDescent="0.3">
      <c r="A1039" s="13" t="s">
        <v>318</v>
      </c>
      <c r="B1039" t="s">
        <v>21</v>
      </c>
      <c r="C1039" s="14"/>
      <c r="D1039" s="14"/>
      <c r="E1039" s="14"/>
      <c r="F1039" s="14"/>
      <c r="G1039" s="14"/>
      <c r="H1039" s="14"/>
      <c r="I1039" s="14"/>
      <c r="J1039" s="14"/>
      <c r="K1039" s="14"/>
      <c r="L1039" s="14">
        <v>0</v>
      </c>
      <c r="M1039" s="14"/>
      <c r="N1039" s="14">
        <v>0</v>
      </c>
      <c r="O1039" s="14">
        <v>13</v>
      </c>
      <c r="P1039" s="14">
        <v>0</v>
      </c>
      <c r="Q1039" s="14">
        <v>0</v>
      </c>
      <c r="R1039" s="14">
        <v>0</v>
      </c>
      <c r="S1039" s="14">
        <v>0</v>
      </c>
      <c r="T1039" s="14">
        <v>0</v>
      </c>
      <c r="U1039" s="17"/>
      <c r="V1039" s="17"/>
      <c r="W1039" s="110"/>
      <c r="X1039" s="17"/>
      <c r="Y1039" s="17"/>
      <c r="Z1039" s="17"/>
      <c r="AA1039" s="17"/>
      <c r="AB1039" s="17"/>
      <c r="AC1039" s="121"/>
      <c r="AD1039" s="17"/>
    </row>
    <row r="1040" spans="1:35" x14ac:dyDescent="0.3">
      <c r="A1040" s="28"/>
      <c r="B1040" t="s">
        <v>23</v>
      </c>
      <c r="C1040" s="14"/>
      <c r="D1040" s="14"/>
      <c r="E1040" s="14"/>
      <c r="F1040" s="14"/>
      <c r="G1040" s="14"/>
      <c r="H1040" s="14"/>
      <c r="I1040" s="14"/>
      <c r="J1040" s="14"/>
      <c r="K1040" s="14"/>
      <c r="L1040" s="14">
        <v>0</v>
      </c>
      <c r="M1040" s="14"/>
      <c r="N1040" s="14">
        <v>0</v>
      </c>
      <c r="O1040" s="14">
        <v>10</v>
      </c>
      <c r="P1040" s="14">
        <v>0</v>
      </c>
      <c r="Q1040" s="14">
        <v>0</v>
      </c>
      <c r="R1040" s="14">
        <v>0</v>
      </c>
      <c r="S1040" s="14">
        <v>0</v>
      </c>
      <c r="T1040" s="14">
        <v>0</v>
      </c>
      <c r="U1040" s="17"/>
      <c r="V1040" s="17"/>
      <c r="W1040" s="110"/>
      <c r="X1040" s="17"/>
      <c r="Y1040" s="17"/>
      <c r="Z1040" s="17"/>
      <c r="AA1040" s="17"/>
      <c r="AB1040" s="17"/>
      <c r="AC1040" s="121"/>
      <c r="AD1040" s="17"/>
    </row>
    <row r="1041" spans="1:30" x14ac:dyDescent="0.3">
      <c r="A1041" s="13"/>
      <c r="B1041" t="s">
        <v>24</v>
      </c>
      <c r="C1041" s="14"/>
      <c r="D1041" s="14"/>
      <c r="E1041" s="14"/>
      <c r="F1041" s="14"/>
      <c r="G1041" s="14"/>
      <c r="H1041" s="14"/>
      <c r="I1041" s="14"/>
      <c r="J1041" s="14"/>
      <c r="K1041" s="14"/>
      <c r="L1041" s="14">
        <v>0</v>
      </c>
      <c r="M1041" s="14"/>
      <c r="N1041" s="14">
        <v>0</v>
      </c>
      <c r="O1041" s="14">
        <v>8.6</v>
      </c>
      <c r="P1041" s="14">
        <v>0</v>
      </c>
      <c r="Q1041" s="14">
        <v>0</v>
      </c>
      <c r="R1041" s="14">
        <v>0</v>
      </c>
      <c r="S1041" s="14">
        <v>0</v>
      </c>
      <c r="T1041" s="14">
        <v>0</v>
      </c>
      <c r="U1041" s="17"/>
      <c r="V1041" s="17"/>
      <c r="W1041" s="110"/>
      <c r="X1041" s="17"/>
      <c r="Y1041" s="17"/>
      <c r="Z1041" s="17"/>
      <c r="AA1041" s="17"/>
      <c r="AB1041" s="17"/>
      <c r="AC1041" s="121"/>
      <c r="AD1041" s="17"/>
    </row>
    <row r="1042" spans="1:30" x14ac:dyDescent="0.3">
      <c r="A1042" s="13"/>
      <c r="B1042" s="17" t="s">
        <v>25</v>
      </c>
      <c r="C1042" s="18"/>
      <c r="D1042" s="18"/>
      <c r="E1042" s="18"/>
      <c r="F1042" s="18"/>
      <c r="G1042" s="18"/>
      <c r="H1042" s="21"/>
      <c r="I1042" s="21"/>
      <c r="J1042" s="21"/>
      <c r="K1042" s="21"/>
      <c r="L1042" s="22">
        <v>0</v>
      </c>
      <c r="M1042" s="22"/>
      <c r="N1042" s="22">
        <v>0</v>
      </c>
      <c r="O1042" s="22">
        <f t="shared" ref="O1042" si="758">3*4.178*O1039*O1040*O1041/(O1039+O1040+O1041)</f>
        <v>443.44974683544297</v>
      </c>
      <c r="P1042" s="22">
        <v>0</v>
      </c>
      <c r="Q1042" s="105">
        <v>0</v>
      </c>
      <c r="R1042" s="105">
        <v>0</v>
      </c>
      <c r="S1042" s="105">
        <v>0</v>
      </c>
      <c r="T1042" s="105">
        <v>0</v>
      </c>
      <c r="U1042" s="17"/>
      <c r="V1042" s="17"/>
      <c r="W1042" s="110"/>
      <c r="X1042" s="17"/>
      <c r="Y1042" s="17"/>
      <c r="Z1042" s="17"/>
      <c r="AA1042" s="17"/>
      <c r="AB1042" s="17"/>
      <c r="AC1042" s="121"/>
      <c r="AD1042" s="17"/>
    </row>
    <row r="1043" spans="1:30" x14ac:dyDescent="0.3">
      <c r="A1043" s="13"/>
      <c r="B1043" t="s">
        <v>26</v>
      </c>
      <c r="C1043" s="9"/>
      <c r="D1043" s="9"/>
      <c r="E1043" s="9"/>
      <c r="F1043" s="9"/>
      <c r="G1043" s="9"/>
      <c r="H1043" s="9"/>
      <c r="I1043" s="9"/>
      <c r="J1043" s="9"/>
      <c r="K1043" s="9"/>
      <c r="L1043" s="9">
        <f t="shared" ref="L1043" si="759">L1042-L1033</f>
        <v>0</v>
      </c>
      <c r="M1043" s="9"/>
      <c r="N1043" s="9">
        <f t="shared" ref="N1043:T1043" si="760">N1042-N1033</f>
        <v>0</v>
      </c>
      <c r="O1043" s="9">
        <f t="shared" si="760"/>
        <v>64.339171492977243</v>
      </c>
      <c r="P1043" s="9">
        <f t="shared" si="760"/>
        <v>0</v>
      </c>
      <c r="Q1043" s="9">
        <f t="shared" si="760"/>
        <v>0</v>
      </c>
      <c r="R1043" s="9">
        <f t="shared" si="760"/>
        <v>0</v>
      </c>
      <c r="S1043" s="9">
        <f t="shared" si="760"/>
        <v>0</v>
      </c>
      <c r="T1043" s="9">
        <f t="shared" si="760"/>
        <v>0</v>
      </c>
      <c r="U1043" s="110"/>
      <c r="V1043" s="110"/>
      <c r="W1043" s="110"/>
      <c r="X1043" s="110"/>
      <c r="Y1043" s="110"/>
      <c r="Z1043" s="110"/>
      <c r="AA1043" s="110"/>
      <c r="AB1043" s="17"/>
      <c r="AC1043" s="121"/>
      <c r="AD1043" s="17"/>
    </row>
    <row r="1044" spans="1:30" x14ac:dyDescent="0.3">
      <c r="A1044" s="23"/>
      <c r="B1044" s="24" t="s">
        <v>27</v>
      </c>
      <c r="C1044" s="25" t="e">
        <f>AVERAGE(C1042:G1042)</f>
        <v>#DIV/0!</v>
      </c>
      <c r="D1044" s="24"/>
      <c r="E1044" s="1"/>
      <c r="F1044" s="24"/>
      <c r="G1044" s="24"/>
      <c r="H1044" s="108" t="s">
        <v>27</v>
      </c>
      <c r="I1044" t="e">
        <f>AVERAGE(H1042:K1042)</f>
        <v>#DIV/0!</v>
      </c>
      <c r="J1044" s="1"/>
      <c r="K1044" s="24"/>
      <c r="L1044" s="108" t="s">
        <v>27</v>
      </c>
      <c r="M1044" s="24">
        <f>AVERAGE(L1042:P1042)</f>
        <v>110.86243670886074</v>
      </c>
      <c r="N1044" s="24"/>
      <c r="O1044" s="24"/>
      <c r="Q1044" s="108" t="s">
        <v>27</v>
      </c>
      <c r="R1044" s="24">
        <f>AVERAGE(Q1042:T1042)</f>
        <v>0</v>
      </c>
      <c r="S1044" s="1"/>
      <c r="T1044" s="24"/>
      <c r="U1044" s="111"/>
      <c r="V1044" s="111"/>
      <c r="W1044" s="112"/>
      <c r="X1044" s="113"/>
      <c r="Y1044" s="111"/>
      <c r="Z1044" s="113"/>
      <c r="AA1044" s="111"/>
      <c r="AB1044" s="111"/>
      <c r="AC1044" s="114"/>
      <c r="AD1044" s="17"/>
    </row>
    <row r="1045" spans="1:30" x14ac:dyDescent="0.3">
      <c r="A1045" s="8"/>
      <c r="B1045" s="2" t="s">
        <v>9</v>
      </c>
      <c r="C1045" s="15">
        <v>1</v>
      </c>
      <c r="D1045" s="15">
        <v>2</v>
      </c>
      <c r="E1045" s="15">
        <v>3</v>
      </c>
      <c r="F1045" s="15">
        <v>4</v>
      </c>
      <c r="G1045" s="15">
        <v>5</v>
      </c>
      <c r="H1045" s="15">
        <v>7</v>
      </c>
      <c r="I1045" s="15">
        <v>8</v>
      </c>
      <c r="J1045" s="15">
        <v>9</v>
      </c>
      <c r="K1045" s="15">
        <v>10</v>
      </c>
      <c r="L1045" s="15">
        <v>11</v>
      </c>
      <c r="M1045" s="15">
        <v>12</v>
      </c>
      <c r="N1045" s="15">
        <v>13</v>
      </c>
      <c r="O1045" s="15">
        <v>14</v>
      </c>
      <c r="P1045" s="15">
        <v>15</v>
      </c>
      <c r="Q1045" s="15">
        <v>16</v>
      </c>
      <c r="R1045" s="15">
        <v>17</v>
      </c>
      <c r="S1045" s="15">
        <v>18</v>
      </c>
      <c r="T1045" s="15">
        <v>19</v>
      </c>
      <c r="U1045" s="115"/>
      <c r="V1045" s="115"/>
      <c r="W1045" s="118"/>
      <c r="X1045" s="115"/>
      <c r="Y1045" s="115"/>
      <c r="Z1045" s="115"/>
      <c r="AA1045" s="115"/>
      <c r="AB1045" s="115"/>
      <c r="AC1045" s="123"/>
      <c r="AD1045" s="17"/>
    </row>
    <row r="1046" spans="1:30" x14ac:dyDescent="0.3">
      <c r="A1046"/>
      <c r="C1046" s="15" t="s">
        <v>10</v>
      </c>
      <c r="D1046" s="15" t="s">
        <v>10</v>
      </c>
      <c r="E1046" s="15" t="s">
        <v>10</v>
      </c>
      <c r="F1046" s="15" t="s">
        <v>11</v>
      </c>
      <c r="G1046" s="15" t="s">
        <v>11</v>
      </c>
      <c r="H1046" s="15" t="s">
        <v>12</v>
      </c>
      <c r="I1046" s="15" t="s">
        <v>12</v>
      </c>
      <c r="J1046" s="15" t="s">
        <v>12</v>
      </c>
      <c r="K1046" s="15" t="s">
        <v>12</v>
      </c>
      <c r="L1046" s="15" t="s">
        <v>29</v>
      </c>
      <c r="M1046" s="15" t="s">
        <v>29</v>
      </c>
      <c r="N1046" s="15" t="s">
        <v>29</v>
      </c>
      <c r="O1046" s="15" t="s">
        <v>13</v>
      </c>
      <c r="P1046" s="15" t="s">
        <v>13</v>
      </c>
      <c r="Q1046" s="15" t="s">
        <v>14</v>
      </c>
      <c r="R1046" s="15" t="s">
        <v>14</v>
      </c>
      <c r="S1046" s="15" t="s">
        <v>14</v>
      </c>
      <c r="T1046" s="15" t="s">
        <v>14</v>
      </c>
      <c r="U1046" s="110"/>
      <c r="V1046" s="110"/>
      <c r="W1046" s="110"/>
      <c r="X1046" s="17"/>
      <c r="Y1046" s="110"/>
      <c r="Z1046" s="17"/>
      <c r="AA1046" s="110"/>
      <c r="AB1046" s="17"/>
      <c r="AC1046" s="121"/>
      <c r="AD1046" s="17"/>
    </row>
    <row r="1047" spans="1:30" x14ac:dyDescent="0.3">
      <c r="A1047" s="10">
        <v>41523</v>
      </c>
      <c r="C1047" s="104" t="s">
        <v>15</v>
      </c>
      <c r="D1047" s="104" t="s">
        <v>16</v>
      </c>
      <c r="E1047" s="104" t="s">
        <v>17</v>
      </c>
      <c r="F1047" s="104" t="s">
        <v>15</v>
      </c>
      <c r="G1047" s="104" t="s">
        <v>16</v>
      </c>
      <c r="H1047" s="104" t="s">
        <v>15</v>
      </c>
      <c r="I1047" s="104" t="s">
        <v>16</v>
      </c>
      <c r="J1047" s="104" t="s">
        <v>17</v>
      </c>
      <c r="K1047" s="104" t="s">
        <v>18</v>
      </c>
      <c r="L1047" s="104" t="s">
        <v>15</v>
      </c>
      <c r="M1047" s="104" t="s">
        <v>16</v>
      </c>
      <c r="N1047" s="104" t="s">
        <v>17</v>
      </c>
      <c r="O1047" s="104" t="s">
        <v>15</v>
      </c>
      <c r="P1047" s="104" t="s">
        <v>16</v>
      </c>
      <c r="Q1047" s="104" t="s">
        <v>15</v>
      </c>
      <c r="R1047" s="104" t="s">
        <v>16</v>
      </c>
      <c r="S1047" s="104" t="s">
        <v>17</v>
      </c>
      <c r="T1047" s="104" t="s">
        <v>18</v>
      </c>
      <c r="U1047" s="116"/>
      <c r="V1047" s="116"/>
      <c r="W1047" s="116"/>
      <c r="X1047" s="117"/>
      <c r="Y1047" s="116"/>
      <c r="Z1047" s="117"/>
      <c r="AA1047" s="116"/>
      <c r="AB1047" s="117"/>
      <c r="AC1047" s="124"/>
      <c r="AD1047" s="17"/>
    </row>
    <row r="1048" spans="1:30" x14ac:dyDescent="0.3">
      <c r="A1048" s="13" t="s">
        <v>319</v>
      </c>
      <c r="B1048" t="s">
        <v>21</v>
      </c>
      <c r="C1048" s="14"/>
      <c r="D1048" s="14"/>
      <c r="E1048" s="14"/>
      <c r="F1048" s="14"/>
      <c r="G1048" s="14"/>
      <c r="H1048" s="14"/>
      <c r="I1048" s="14"/>
      <c r="J1048" s="14"/>
      <c r="K1048" s="14"/>
      <c r="L1048" s="14">
        <v>0</v>
      </c>
      <c r="M1048" s="14"/>
      <c r="N1048" s="14">
        <v>0</v>
      </c>
      <c r="O1048" s="14">
        <v>14</v>
      </c>
      <c r="P1048" s="14">
        <v>0</v>
      </c>
      <c r="Q1048" s="14">
        <v>0</v>
      </c>
      <c r="R1048" s="14">
        <v>0</v>
      </c>
      <c r="S1048" s="14">
        <v>0</v>
      </c>
      <c r="T1048" s="14">
        <v>0</v>
      </c>
      <c r="U1048" s="17"/>
      <c r="V1048" s="17"/>
      <c r="W1048" s="110"/>
      <c r="X1048" s="17"/>
      <c r="Y1048" s="17"/>
      <c r="Z1048" s="17"/>
      <c r="AA1048" s="17"/>
      <c r="AB1048" s="17"/>
      <c r="AC1048" s="121"/>
      <c r="AD1048" s="17"/>
    </row>
    <row r="1049" spans="1:30" x14ac:dyDescent="0.3">
      <c r="A1049" s="28"/>
      <c r="B1049" t="s">
        <v>23</v>
      </c>
      <c r="C1049" s="14"/>
      <c r="D1049" s="14"/>
      <c r="E1049" s="14"/>
      <c r="F1049" s="14"/>
      <c r="G1049" s="14"/>
      <c r="H1049" s="14"/>
      <c r="I1049" s="14"/>
      <c r="J1049" s="14"/>
      <c r="K1049" s="14"/>
      <c r="L1049" s="14">
        <v>0</v>
      </c>
      <c r="M1049" s="14"/>
      <c r="N1049" s="14">
        <v>0</v>
      </c>
      <c r="O1049" s="14">
        <v>11.2</v>
      </c>
      <c r="P1049" s="14">
        <v>0</v>
      </c>
      <c r="Q1049" s="14">
        <v>0</v>
      </c>
      <c r="R1049" s="14">
        <v>0</v>
      </c>
      <c r="S1049" s="14">
        <v>0</v>
      </c>
      <c r="T1049" s="14">
        <v>0</v>
      </c>
      <c r="U1049" s="17"/>
      <c r="V1049" s="17"/>
      <c r="W1049" s="110"/>
      <c r="X1049" s="17"/>
      <c r="Y1049" s="17"/>
      <c r="Z1049" s="17"/>
      <c r="AA1049" s="17"/>
      <c r="AB1049" s="17"/>
      <c r="AC1049" s="121"/>
      <c r="AD1049" s="17"/>
    </row>
    <row r="1050" spans="1:30" x14ac:dyDescent="0.3">
      <c r="A1050" s="13"/>
      <c r="B1050" t="s">
        <v>24</v>
      </c>
      <c r="C1050" s="14"/>
      <c r="D1050" s="14"/>
      <c r="E1050" s="14"/>
      <c r="F1050" s="14"/>
      <c r="G1050" s="14"/>
      <c r="H1050" s="14"/>
      <c r="I1050" s="14"/>
      <c r="J1050" s="14"/>
      <c r="K1050" s="14"/>
      <c r="L1050" s="14">
        <v>0</v>
      </c>
      <c r="M1050" s="14"/>
      <c r="N1050" s="14">
        <v>0</v>
      </c>
      <c r="O1050" s="14">
        <v>9.1999999999999993</v>
      </c>
      <c r="P1050" s="14">
        <v>0</v>
      </c>
      <c r="Q1050" s="14">
        <v>0</v>
      </c>
      <c r="R1050" s="14">
        <v>0</v>
      </c>
      <c r="S1050" s="14">
        <v>0</v>
      </c>
      <c r="T1050" s="14">
        <v>0</v>
      </c>
      <c r="U1050" s="17"/>
      <c r="V1050" s="17"/>
      <c r="W1050" s="110"/>
      <c r="X1050" s="17"/>
      <c r="Y1050" s="17"/>
      <c r="Z1050" s="17"/>
      <c r="AA1050" s="17"/>
      <c r="AB1050" s="17"/>
      <c r="AC1050" s="121"/>
      <c r="AD1050" s="17"/>
    </row>
    <row r="1051" spans="1:30" x14ac:dyDescent="0.3">
      <c r="A1051" s="13"/>
      <c r="B1051" s="17" t="s">
        <v>25</v>
      </c>
      <c r="C1051" s="18"/>
      <c r="D1051" s="18"/>
      <c r="E1051" s="18"/>
      <c r="F1051" s="18"/>
      <c r="G1051" s="18"/>
      <c r="H1051" s="21"/>
      <c r="I1051" s="21"/>
      <c r="J1051" s="21"/>
      <c r="K1051" s="21"/>
      <c r="L1051" s="22">
        <v>0</v>
      </c>
      <c r="M1051" s="22"/>
      <c r="N1051" s="22">
        <v>0</v>
      </c>
      <c r="O1051" s="22">
        <f t="shared" ref="O1051" si="761">3*4.178*O1048*O1049*O1050/(O1048+O1049+O1050)</f>
        <v>525.61183255813944</v>
      </c>
      <c r="P1051" s="22">
        <v>0</v>
      </c>
      <c r="Q1051" s="105">
        <v>0</v>
      </c>
      <c r="R1051" s="105">
        <v>0</v>
      </c>
      <c r="S1051" s="105">
        <v>0</v>
      </c>
      <c r="T1051" s="105">
        <v>0</v>
      </c>
      <c r="U1051" s="17"/>
      <c r="V1051" s="17"/>
      <c r="W1051" s="110"/>
      <c r="X1051" s="17"/>
      <c r="Y1051" s="17"/>
      <c r="Z1051" s="17"/>
      <c r="AA1051" s="17"/>
      <c r="AB1051" s="17"/>
      <c r="AC1051" s="121"/>
      <c r="AD1051" s="17"/>
    </row>
    <row r="1052" spans="1:30" x14ac:dyDescent="0.3">
      <c r="A1052" s="13"/>
      <c r="B1052" t="s">
        <v>26</v>
      </c>
      <c r="C1052" s="9"/>
      <c r="D1052" s="9"/>
      <c r="E1052" s="9"/>
      <c r="F1052" s="9"/>
      <c r="G1052" s="9"/>
      <c r="H1052" s="9"/>
      <c r="I1052" s="9"/>
      <c r="J1052" s="9"/>
      <c r="K1052" s="9"/>
      <c r="L1052" s="9">
        <f t="shared" ref="L1052" si="762">L1051-L1042</f>
        <v>0</v>
      </c>
      <c r="M1052" s="9"/>
      <c r="N1052" s="9">
        <f t="shared" ref="N1052:T1052" si="763">N1051-N1042</f>
        <v>0</v>
      </c>
      <c r="O1052" s="9">
        <f t="shared" si="763"/>
        <v>82.162085722696474</v>
      </c>
      <c r="P1052" s="9">
        <f t="shared" si="763"/>
        <v>0</v>
      </c>
      <c r="Q1052" s="9">
        <f t="shared" si="763"/>
        <v>0</v>
      </c>
      <c r="R1052" s="9">
        <f t="shared" si="763"/>
        <v>0</v>
      </c>
      <c r="S1052" s="9">
        <f t="shared" si="763"/>
        <v>0</v>
      </c>
      <c r="T1052" s="9">
        <f t="shared" si="763"/>
        <v>0</v>
      </c>
      <c r="U1052" s="110"/>
      <c r="V1052" s="110"/>
      <c r="W1052" s="110"/>
      <c r="X1052" s="110"/>
      <c r="Y1052" s="110"/>
      <c r="Z1052" s="110"/>
      <c r="AA1052" s="110"/>
      <c r="AB1052" s="110"/>
      <c r="AC1052" s="110"/>
      <c r="AD1052" s="17"/>
    </row>
    <row r="1053" spans="1:30" x14ac:dyDescent="0.3">
      <c r="A1053" s="23"/>
      <c r="B1053" s="24" t="s">
        <v>27</v>
      </c>
      <c r="C1053" s="25" t="e">
        <f>AVERAGE(C1051:G1051)</f>
        <v>#DIV/0!</v>
      </c>
      <c r="D1053" s="24"/>
      <c r="E1053" s="1"/>
      <c r="F1053" s="24"/>
      <c r="G1053" s="24"/>
      <c r="H1053" s="108" t="s">
        <v>27</v>
      </c>
      <c r="I1053" t="e">
        <f>AVERAGE(H1051:K1051)</f>
        <v>#DIV/0!</v>
      </c>
      <c r="J1053" s="1"/>
      <c r="K1053" s="24"/>
      <c r="L1053" s="108" t="s">
        <v>27</v>
      </c>
      <c r="M1053" s="24">
        <f>AVERAGE(L1051:P1051)</f>
        <v>131.40295813953486</v>
      </c>
      <c r="N1053" s="24"/>
      <c r="O1053" s="24"/>
      <c r="Q1053" s="108" t="s">
        <v>27</v>
      </c>
      <c r="R1053" s="24">
        <f>AVERAGE(Q1051:T1051)</f>
        <v>0</v>
      </c>
      <c r="S1053" s="1"/>
      <c r="T1053" s="24"/>
      <c r="U1053" s="111"/>
      <c r="V1053" s="111"/>
      <c r="W1053" s="112"/>
      <c r="X1053" s="113"/>
      <c r="Y1053" s="111"/>
      <c r="Z1053" s="113"/>
      <c r="AA1053" s="111"/>
      <c r="AB1053" s="111"/>
      <c r="AC1053" s="114"/>
      <c r="AD1053" s="17"/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DC0FD-A26D-45D7-BBB4-24C0364E0D0B}">
  <dimension ref="A1:AF78"/>
  <sheetViews>
    <sheetView topLeftCell="A16" zoomScaleNormal="100" workbookViewId="0">
      <selection activeCell="F3" sqref="F3"/>
    </sheetView>
  </sheetViews>
  <sheetFormatPr defaultColWidth="11.19921875" defaultRowHeight="15.6" x14ac:dyDescent="0.3"/>
  <cols>
    <col min="1" max="1" width="14.3984375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32" x14ac:dyDescent="0.3">
      <c r="A1" s="6" t="s">
        <v>221</v>
      </c>
    </row>
    <row r="2" spans="1:32" x14ac:dyDescent="0.3">
      <c r="A2" t="s">
        <v>222</v>
      </c>
      <c r="F2" s="6"/>
    </row>
    <row r="3" spans="1:32" x14ac:dyDescent="0.3">
      <c r="A3"/>
    </row>
    <row r="4" spans="1:32" x14ac:dyDescent="0.3">
      <c r="A4" t="s">
        <v>236</v>
      </c>
      <c r="C4" t="s">
        <v>237</v>
      </c>
    </row>
    <row r="5" spans="1:32" x14ac:dyDescent="0.3">
      <c r="A5" s="7"/>
      <c r="B5" s="7"/>
      <c r="C5" s="6" t="s">
        <v>92</v>
      </c>
      <c r="D5" s="6"/>
      <c r="H5" s="6" t="s">
        <v>52</v>
      </c>
      <c r="M5" s="6" t="s">
        <v>136</v>
      </c>
      <c r="R5" s="6" t="s">
        <v>5</v>
      </c>
      <c r="S5" s="6"/>
      <c r="W5" s="6" t="s">
        <v>224</v>
      </c>
      <c r="AB5" s="6" t="s">
        <v>225</v>
      </c>
    </row>
    <row r="6" spans="1:32" x14ac:dyDescent="0.3">
      <c r="A6" s="8"/>
      <c r="B6" s="2" t="s">
        <v>9</v>
      </c>
      <c r="C6" s="8">
        <v>1</v>
      </c>
      <c r="D6" s="2">
        <v>2</v>
      </c>
      <c r="E6" s="2">
        <v>3</v>
      </c>
      <c r="F6" s="2">
        <v>4</v>
      </c>
      <c r="G6" s="2">
        <v>5</v>
      </c>
      <c r="H6" s="8">
        <v>6</v>
      </c>
      <c r="I6" s="2">
        <v>7</v>
      </c>
      <c r="J6" s="2">
        <v>8</v>
      </c>
      <c r="K6" s="2">
        <v>9</v>
      </c>
      <c r="L6" s="2">
        <v>10</v>
      </c>
      <c r="M6" s="8">
        <v>11</v>
      </c>
      <c r="N6" s="2">
        <v>12</v>
      </c>
      <c r="O6" s="8">
        <v>13</v>
      </c>
      <c r="P6" s="2">
        <v>14</v>
      </c>
      <c r="Q6" s="8">
        <v>15</v>
      </c>
      <c r="R6" s="8">
        <v>16</v>
      </c>
      <c r="S6" s="2">
        <v>17</v>
      </c>
      <c r="T6" s="2">
        <v>18</v>
      </c>
      <c r="U6" s="2">
        <v>19</v>
      </c>
      <c r="V6" s="2">
        <v>20</v>
      </c>
      <c r="W6" s="8">
        <v>21</v>
      </c>
      <c r="X6" s="2">
        <v>22</v>
      </c>
      <c r="Y6" s="2">
        <v>23</v>
      </c>
      <c r="Z6" s="2">
        <v>24</v>
      </c>
      <c r="AA6" s="2">
        <v>25</v>
      </c>
      <c r="AB6" s="8">
        <v>21</v>
      </c>
      <c r="AC6" s="2">
        <v>22</v>
      </c>
      <c r="AD6" s="2">
        <v>23</v>
      </c>
      <c r="AE6" s="2">
        <v>24</v>
      </c>
      <c r="AF6" s="2">
        <v>25</v>
      </c>
    </row>
    <row r="7" spans="1:32" x14ac:dyDescent="0.3">
      <c r="A7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11</v>
      </c>
      <c r="I7" t="s">
        <v>11</v>
      </c>
      <c r="J7" s="9" t="s">
        <v>11</v>
      </c>
      <c r="K7" t="s">
        <v>11</v>
      </c>
      <c r="L7" s="9" t="s">
        <v>11</v>
      </c>
      <c r="M7" t="s">
        <v>12</v>
      </c>
      <c r="N7" s="9" t="s">
        <v>12</v>
      </c>
      <c r="O7" t="s">
        <v>12</v>
      </c>
      <c r="P7" s="9" t="s">
        <v>12</v>
      </c>
      <c r="Q7" t="s">
        <v>12</v>
      </c>
      <c r="R7" t="s">
        <v>29</v>
      </c>
      <c r="S7" s="9" t="s">
        <v>29</v>
      </c>
      <c r="T7" t="s">
        <v>29</v>
      </c>
      <c r="U7" s="9" t="s">
        <v>29</v>
      </c>
      <c r="V7" t="s">
        <v>29</v>
      </c>
      <c r="W7" t="s">
        <v>13</v>
      </c>
      <c r="X7" s="9" t="s">
        <v>13</v>
      </c>
      <c r="Y7" t="s">
        <v>13</v>
      </c>
      <c r="Z7" s="9" t="s">
        <v>13</v>
      </c>
      <c r="AA7" t="s">
        <v>13</v>
      </c>
      <c r="AB7" t="s">
        <v>13</v>
      </c>
      <c r="AC7" s="9" t="s">
        <v>13</v>
      </c>
      <c r="AD7" t="s">
        <v>13</v>
      </c>
      <c r="AE7" s="9" t="s">
        <v>13</v>
      </c>
      <c r="AF7" t="s">
        <v>13</v>
      </c>
    </row>
    <row r="8" spans="1:32" x14ac:dyDescent="0.3">
      <c r="A8" s="10">
        <v>45223</v>
      </c>
      <c r="C8" s="11" t="s">
        <v>15</v>
      </c>
      <c r="D8" s="12" t="s">
        <v>16</v>
      </c>
      <c r="E8" s="11" t="s">
        <v>17</v>
      </c>
      <c r="F8" s="11" t="s">
        <v>18</v>
      </c>
      <c r="G8" s="12" t="s">
        <v>19</v>
      </c>
      <c r="H8" s="11" t="s">
        <v>15</v>
      </c>
      <c r="I8" s="12" t="s">
        <v>16</v>
      </c>
      <c r="J8" s="11" t="s">
        <v>17</v>
      </c>
      <c r="K8" s="11" t="s">
        <v>18</v>
      </c>
      <c r="L8" s="12" t="s">
        <v>19</v>
      </c>
      <c r="M8" s="11" t="s">
        <v>15</v>
      </c>
      <c r="N8" s="12" t="s">
        <v>16</v>
      </c>
      <c r="O8" s="11" t="s">
        <v>17</v>
      </c>
      <c r="P8" s="11" t="s">
        <v>18</v>
      </c>
      <c r="Q8" s="12" t="s">
        <v>19</v>
      </c>
      <c r="R8" s="11" t="s">
        <v>15</v>
      </c>
      <c r="S8" s="12" t="s">
        <v>16</v>
      </c>
      <c r="T8" s="11" t="s">
        <v>17</v>
      </c>
      <c r="U8" s="11" t="s">
        <v>18</v>
      </c>
      <c r="V8" s="12" t="s">
        <v>19</v>
      </c>
      <c r="W8" s="11" t="s">
        <v>15</v>
      </c>
      <c r="X8" s="12" t="s">
        <v>16</v>
      </c>
      <c r="Y8" s="11" t="s">
        <v>17</v>
      </c>
      <c r="Z8" s="11" t="s">
        <v>18</v>
      </c>
      <c r="AA8" s="12" t="s">
        <v>19</v>
      </c>
      <c r="AB8" s="11" t="s">
        <v>15</v>
      </c>
      <c r="AC8" s="12" t="s">
        <v>16</v>
      </c>
      <c r="AD8" s="11" t="s">
        <v>17</v>
      </c>
      <c r="AE8" s="11" t="s">
        <v>18</v>
      </c>
      <c r="AF8" s="12" t="s">
        <v>19</v>
      </c>
    </row>
    <row r="9" spans="1:32" x14ac:dyDescent="0.3">
      <c r="A9" s="13" t="s">
        <v>226</v>
      </c>
      <c r="B9" t="s">
        <v>21</v>
      </c>
      <c r="C9" s="14">
        <v>6</v>
      </c>
      <c r="D9" s="14">
        <v>5.6</v>
      </c>
      <c r="E9" s="14">
        <v>5</v>
      </c>
      <c r="F9" s="14">
        <v>6</v>
      </c>
      <c r="G9" s="15">
        <v>5.5</v>
      </c>
      <c r="H9" s="15">
        <v>5.2</v>
      </c>
      <c r="I9" s="15">
        <v>6</v>
      </c>
      <c r="J9" s="15">
        <v>4.3</v>
      </c>
      <c r="K9" s="15">
        <v>3.9</v>
      </c>
      <c r="L9" s="15">
        <v>5</v>
      </c>
      <c r="M9" s="14">
        <v>5.4</v>
      </c>
      <c r="N9" s="14">
        <v>5.7</v>
      </c>
      <c r="O9" s="14">
        <v>5.0999999999999996</v>
      </c>
      <c r="P9" s="14">
        <v>4.5</v>
      </c>
      <c r="Q9" s="14">
        <v>4.8</v>
      </c>
      <c r="R9" s="14">
        <v>4.5</v>
      </c>
      <c r="S9" s="14">
        <v>5.5</v>
      </c>
      <c r="T9" s="14">
        <v>4.5</v>
      </c>
      <c r="U9" s="14">
        <v>5</v>
      </c>
      <c r="V9" s="14">
        <v>6</v>
      </c>
      <c r="W9" s="14">
        <v>5</v>
      </c>
      <c r="X9" s="14">
        <v>5</v>
      </c>
      <c r="Y9" s="15">
        <v>5</v>
      </c>
      <c r="Z9" s="14">
        <v>5.3</v>
      </c>
      <c r="AA9" s="14">
        <v>5</v>
      </c>
      <c r="AB9" s="14">
        <v>5.6</v>
      </c>
      <c r="AC9" s="14">
        <v>6.2</v>
      </c>
      <c r="AD9" s="15">
        <v>5.2</v>
      </c>
      <c r="AE9" s="14">
        <v>6.2</v>
      </c>
      <c r="AF9" s="14">
        <v>6</v>
      </c>
    </row>
    <row r="10" spans="1:32" x14ac:dyDescent="0.3">
      <c r="A10" s="16" t="s">
        <v>22</v>
      </c>
      <c r="B10" t="s">
        <v>23</v>
      </c>
      <c r="C10" s="14">
        <v>6</v>
      </c>
      <c r="D10" s="14">
        <v>6</v>
      </c>
      <c r="E10" s="14">
        <v>7</v>
      </c>
      <c r="F10" s="14">
        <v>6</v>
      </c>
      <c r="G10" s="15">
        <v>6</v>
      </c>
      <c r="H10" s="15">
        <v>6</v>
      </c>
      <c r="I10" s="15">
        <v>9</v>
      </c>
      <c r="J10" s="15">
        <v>8</v>
      </c>
      <c r="K10" s="15">
        <v>7</v>
      </c>
      <c r="L10" s="15">
        <v>8.1999999999999993</v>
      </c>
      <c r="M10" s="14">
        <v>5.5</v>
      </c>
      <c r="N10" s="14">
        <v>6.8</v>
      </c>
      <c r="O10" s="14">
        <v>6.3</v>
      </c>
      <c r="P10" s="14">
        <v>6.8</v>
      </c>
      <c r="Q10" s="14">
        <v>8</v>
      </c>
      <c r="R10" s="14">
        <v>6.5</v>
      </c>
      <c r="S10" s="14">
        <v>6.9</v>
      </c>
      <c r="T10" s="14">
        <v>5.3</v>
      </c>
      <c r="U10" s="14">
        <v>7.4</v>
      </c>
      <c r="V10" s="14">
        <v>6.1</v>
      </c>
      <c r="W10" s="14">
        <v>7</v>
      </c>
      <c r="X10" s="14">
        <v>7</v>
      </c>
      <c r="Y10" s="15">
        <v>7</v>
      </c>
      <c r="Z10" s="14">
        <v>6.6</v>
      </c>
      <c r="AA10" s="14">
        <v>8</v>
      </c>
      <c r="AB10" s="14">
        <v>8.1999999999999993</v>
      </c>
      <c r="AC10" s="14">
        <v>6.2</v>
      </c>
      <c r="AD10" s="15">
        <v>5.3</v>
      </c>
      <c r="AE10" s="14">
        <v>5</v>
      </c>
      <c r="AF10" s="14">
        <v>6.1</v>
      </c>
    </row>
    <row r="11" spans="1:32" x14ac:dyDescent="0.3">
      <c r="A11" s="13"/>
      <c r="B11" t="s">
        <v>24</v>
      </c>
      <c r="C11" s="14">
        <v>4.2</v>
      </c>
      <c r="D11" s="14">
        <v>3.6</v>
      </c>
      <c r="E11" s="14">
        <v>4</v>
      </c>
      <c r="F11" s="14">
        <v>3.7</v>
      </c>
      <c r="G11" s="15">
        <v>4</v>
      </c>
      <c r="H11" s="15">
        <v>3.5</v>
      </c>
      <c r="I11" s="15">
        <v>4.0999999999999996</v>
      </c>
      <c r="J11" s="15">
        <v>4</v>
      </c>
      <c r="K11" s="15">
        <v>3.6</v>
      </c>
      <c r="L11" s="15">
        <v>3.4</v>
      </c>
      <c r="M11" s="14">
        <v>3.8</v>
      </c>
      <c r="N11" s="14">
        <v>4.2</v>
      </c>
      <c r="O11" s="14">
        <v>3.5</v>
      </c>
      <c r="P11" s="14">
        <v>3.8</v>
      </c>
      <c r="Q11" s="14">
        <v>3.8</v>
      </c>
      <c r="R11" s="14">
        <v>3.6</v>
      </c>
      <c r="S11" s="14">
        <v>3.6</v>
      </c>
      <c r="T11" s="14">
        <v>3.6</v>
      </c>
      <c r="U11" s="14">
        <v>4</v>
      </c>
      <c r="V11" s="14">
        <v>4.3</v>
      </c>
      <c r="W11" s="14">
        <v>4</v>
      </c>
      <c r="X11" s="14">
        <v>4</v>
      </c>
      <c r="Y11" s="15">
        <v>3.8</v>
      </c>
      <c r="Z11" s="14">
        <v>3.5</v>
      </c>
      <c r="AA11" s="14">
        <v>3.4</v>
      </c>
      <c r="AB11" s="14">
        <v>3.5</v>
      </c>
      <c r="AC11" s="14">
        <v>3.7</v>
      </c>
      <c r="AD11" s="15">
        <v>4</v>
      </c>
      <c r="AE11" s="14">
        <v>4</v>
      </c>
      <c r="AF11" s="14">
        <v>4</v>
      </c>
    </row>
    <row r="12" spans="1:32" x14ac:dyDescent="0.3">
      <c r="A12" s="13"/>
      <c r="B12" s="17" t="s">
        <v>25</v>
      </c>
      <c r="C12" s="18">
        <f t="shared" ref="C12:AF12" si="0">3*4.178*C9*C10*C11/(C9+C10+C11)</f>
        <v>116.98399999999999</v>
      </c>
      <c r="D12" s="18">
        <f t="shared" si="0"/>
        <v>99.744252631578931</v>
      </c>
      <c r="E12" s="18">
        <f t="shared" si="0"/>
        <v>109.67249999999999</v>
      </c>
      <c r="F12" s="18">
        <f t="shared" si="0"/>
        <v>106.33941401273884</v>
      </c>
      <c r="G12" s="18">
        <f t="shared" si="0"/>
        <v>106.74116129032257</v>
      </c>
      <c r="H12" s="19">
        <f t="shared" si="0"/>
        <v>93.109714285714276</v>
      </c>
      <c r="I12" s="19">
        <f t="shared" si="0"/>
        <v>145.28940314136122</v>
      </c>
      <c r="J12" s="19">
        <f t="shared" si="0"/>
        <v>105.808490797546</v>
      </c>
      <c r="K12" s="19">
        <f t="shared" si="0"/>
        <v>84.954587586206898</v>
      </c>
      <c r="L12" s="19">
        <f t="shared" si="0"/>
        <v>105.25539759036144</v>
      </c>
      <c r="M12" s="20">
        <f t="shared" si="0"/>
        <v>96.230424489795908</v>
      </c>
      <c r="N12" s="20">
        <f t="shared" si="0"/>
        <v>122.18173221556886</v>
      </c>
      <c r="O12" s="20">
        <f t="shared" si="0"/>
        <v>94.598051677852325</v>
      </c>
      <c r="P12" s="20">
        <f t="shared" si="0"/>
        <v>96.520100662251622</v>
      </c>
      <c r="Q12" s="20">
        <f t="shared" si="0"/>
        <v>110.17839036144575</v>
      </c>
      <c r="R12" s="27">
        <f t="shared" si="0"/>
        <v>90.399328767123279</v>
      </c>
      <c r="S12" s="27">
        <f t="shared" si="0"/>
        <v>107.0246925</v>
      </c>
      <c r="T12" s="27">
        <f t="shared" si="0"/>
        <v>80.311137313432823</v>
      </c>
      <c r="U12" s="27">
        <f t="shared" si="0"/>
        <v>113.11170731707318</v>
      </c>
      <c r="V12" s="27">
        <f t="shared" si="0"/>
        <v>120.28054390243901</v>
      </c>
      <c r="W12" s="21">
        <f t="shared" si="0"/>
        <v>109.67249999999999</v>
      </c>
      <c r="X12" s="21">
        <f t="shared" si="0"/>
        <v>109.67249999999999</v>
      </c>
      <c r="Y12" s="21">
        <f t="shared" si="0"/>
        <v>105.50772151898732</v>
      </c>
      <c r="Z12" s="21">
        <f t="shared" si="0"/>
        <v>99.645299999999978</v>
      </c>
      <c r="AA12" s="21">
        <f t="shared" si="0"/>
        <v>103.94048780487805</v>
      </c>
      <c r="AB12" s="59">
        <f t="shared" si="0"/>
        <v>116.44303352601153</v>
      </c>
      <c r="AC12" s="59">
        <f t="shared" si="0"/>
        <v>110.72582310559004</v>
      </c>
      <c r="AD12" s="59">
        <f t="shared" si="0"/>
        <v>95.292976551724124</v>
      </c>
      <c r="AE12" s="59">
        <f t="shared" si="0"/>
        <v>102.25105263157894</v>
      </c>
      <c r="AF12" s="59">
        <f t="shared" si="0"/>
        <v>113.97376397515525</v>
      </c>
    </row>
    <row r="13" spans="1:32" x14ac:dyDescent="0.3">
      <c r="A13" s="13"/>
      <c r="B13" t="s">
        <v>26</v>
      </c>
      <c r="C13" s="9"/>
      <c r="M13" s="14"/>
      <c r="N13" s="14"/>
      <c r="O13" s="14"/>
      <c r="P13" s="14"/>
      <c r="Q13" s="14"/>
      <c r="R13" s="9"/>
    </row>
    <row r="14" spans="1:32" x14ac:dyDescent="0.3">
      <c r="A14" s="23"/>
      <c r="B14" s="24" t="s">
        <v>27</v>
      </c>
      <c r="C14" s="25">
        <f>AVERAGE(C12:G12)</f>
        <v>107.89626558692808</v>
      </c>
      <c r="D14" s="25"/>
      <c r="E14" s="25"/>
      <c r="F14" s="25"/>
      <c r="G14" s="25"/>
      <c r="H14" s="25">
        <f t="shared" ref="H14:R14" si="1">AVERAGE(H12:L12)</f>
        <v>106.88351868023797</v>
      </c>
      <c r="I14" s="25"/>
      <c r="J14" s="25"/>
      <c r="K14" s="25"/>
      <c r="L14" s="25"/>
      <c r="M14" s="25">
        <f t="shared" si="1"/>
        <v>103.94173988138289</v>
      </c>
      <c r="N14" s="25"/>
      <c r="O14" s="25"/>
      <c r="P14" s="25"/>
      <c r="Q14" s="25"/>
      <c r="R14" s="25">
        <f t="shared" si="1"/>
        <v>102.22548196001367</v>
      </c>
      <c r="S14" s="25"/>
      <c r="T14" s="25"/>
      <c r="U14" s="25"/>
      <c r="V14" s="25"/>
      <c r="W14">
        <f>AVERAGE(W12:AA12)</f>
        <v>105.68770186477306</v>
      </c>
      <c r="AB14">
        <f>AVERAGE(AB12:AF12)</f>
        <v>107.73732995801197</v>
      </c>
    </row>
    <row r="15" spans="1:32" x14ac:dyDescent="0.3">
      <c r="A15" s="8"/>
      <c r="B15" s="2" t="s">
        <v>9</v>
      </c>
      <c r="C15" s="8">
        <v>1</v>
      </c>
      <c r="D15" s="2">
        <v>2</v>
      </c>
      <c r="E15" s="2">
        <v>3</v>
      </c>
      <c r="F15" s="2">
        <v>4</v>
      </c>
      <c r="G15" s="2">
        <v>5</v>
      </c>
      <c r="H15" s="8">
        <v>6</v>
      </c>
      <c r="I15" s="2">
        <v>7</v>
      </c>
      <c r="J15" s="2">
        <v>8</v>
      </c>
      <c r="K15" s="2">
        <v>9</v>
      </c>
      <c r="L15" s="2">
        <v>10</v>
      </c>
      <c r="M15" s="8">
        <v>11</v>
      </c>
      <c r="N15" s="2">
        <v>12</v>
      </c>
      <c r="O15" s="8">
        <v>13</v>
      </c>
      <c r="P15" s="2">
        <v>14</v>
      </c>
      <c r="Q15" s="8">
        <v>15</v>
      </c>
      <c r="R15" s="8">
        <v>16</v>
      </c>
      <c r="S15" s="2">
        <v>17</v>
      </c>
      <c r="T15" s="2">
        <v>18</v>
      </c>
      <c r="U15" s="2">
        <v>19</v>
      </c>
      <c r="V15" s="2">
        <v>20</v>
      </c>
      <c r="W15" s="8">
        <v>21</v>
      </c>
      <c r="X15" s="2">
        <v>22</v>
      </c>
      <c r="Y15" s="2">
        <v>23</v>
      </c>
      <c r="Z15" s="2">
        <v>24</v>
      </c>
      <c r="AA15" s="2">
        <v>25</v>
      </c>
      <c r="AB15" s="8">
        <v>21</v>
      </c>
      <c r="AC15" s="2">
        <v>22</v>
      </c>
      <c r="AD15" s="2">
        <v>23</v>
      </c>
      <c r="AE15" s="2">
        <v>24</v>
      </c>
      <c r="AF15" s="2">
        <v>25</v>
      </c>
    </row>
    <row r="16" spans="1:32" x14ac:dyDescent="0.3">
      <c r="A16"/>
      <c r="C16" s="9" t="s">
        <v>10</v>
      </c>
      <c r="D16" s="9" t="s">
        <v>10</v>
      </c>
      <c r="E16" s="9" t="s">
        <v>10</v>
      </c>
      <c r="F16" s="9" t="s">
        <v>10</v>
      </c>
      <c r="G16" s="9" t="s">
        <v>10</v>
      </c>
      <c r="H16" s="9" t="s">
        <v>11</v>
      </c>
      <c r="I16" t="s">
        <v>11</v>
      </c>
      <c r="J16" s="9" t="s">
        <v>11</v>
      </c>
      <c r="K16" t="s">
        <v>11</v>
      </c>
      <c r="L16" s="9" t="s">
        <v>11</v>
      </c>
      <c r="M16" t="s">
        <v>12</v>
      </c>
      <c r="N16" s="9" t="s">
        <v>12</v>
      </c>
      <c r="O16" t="s">
        <v>12</v>
      </c>
      <c r="P16" s="9" t="s">
        <v>12</v>
      </c>
      <c r="Q16" t="s">
        <v>12</v>
      </c>
      <c r="R16" t="s">
        <v>29</v>
      </c>
      <c r="S16" s="9" t="s">
        <v>29</v>
      </c>
      <c r="T16" t="s">
        <v>29</v>
      </c>
      <c r="U16" s="9" t="s">
        <v>29</v>
      </c>
      <c r="V16" t="s">
        <v>29</v>
      </c>
      <c r="W16" t="s">
        <v>13</v>
      </c>
      <c r="X16" s="9" t="s">
        <v>13</v>
      </c>
      <c r="Y16" t="s">
        <v>13</v>
      </c>
      <c r="Z16" s="9" t="s">
        <v>13</v>
      </c>
      <c r="AA16" t="s">
        <v>13</v>
      </c>
      <c r="AB16" t="s">
        <v>13</v>
      </c>
      <c r="AC16" s="9" t="s">
        <v>13</v>
      </c>
      <c r="AD16" t="s">
        <v>13</v>
      </c>
      <c r="AE16" s="9" t="s">
        <v>13</v>
      </c>
      <c r="AF16" t="s">
        <v>13</v>
      </c>
    </row>
    <row r="17" spans="1:32" x14ac:dyDescent="0.3">
      <c r="A17" s="10">
        <v>45226</v>
      </c>
      <c r="C17" s="11" t="s">
        <v>15</v>
      </c>
      <c r="D17" s="12" t="s">
        <v>16</v>
      </c>
      <c r="E17" s="11" t="s">
        <v>17</v>
      </c>
      <c r="F17" s="11" t="s">
        <v>18</v>
      </c>
      <c r="G17" s="12" t="s">
        <v>19</v>
      </c>
      <c r="H17" s="11" t="s">
        <v>15</v>
      </c>
      <c r="I17" s="12" t="s">
        <v>16</v>
      </c>
      <c r="J17" s="11" t="s">
        <v>17</v>
      </c>
      <c r="K17" s="11" t="s">
        <v>18</v>
      </c>
      <c r="L17" s="12" t="s">
        <v>19</v>
      </c>
      <c r="M17" s="11" t="s">
        <v>15</v>
      </c>
      <c r="N17" s="12" t="s">
        <v>16</v>
      </c>
      <c r="O17" s="11" t="s">
        <v>17</v>
      </c>
      <c r="P17" s="11" t="s">
        <v>18</v>
      </c>
      <c r="Q17" s="12" t="s">
        <v>19</v>
      </c>
      <c r="R17" s="11" t="s">
        <v>15</v>
      </c>
      <c r="S17" s="12" t="s">
        <v>16</v>
      </c>
      <c r="T17" s="11" t="s">
        <v>17</v>
      </c>
      <c r="U17" s="11" t="s">
        <v>18</v>
      </c>
      <c r="V17" s="12" t="s">
        <v>19</v>
      </c>
      <c r="W17" s="11" t="s">
        <v>15</v>
      </c>
      <c r="X17" s="12" t="s">
        <v>16</v>
      </c>
      <c r="Y17" s="11" t="s">
        <v>17</v>
      </c>
      <c r="Z17" s="11" t="s">
        <v>18</v>
      </c>
      <c r="AA17" s="12" t="s">
        <v>19</v>
      </c>
      <c r="AB17" s="11" t="s">
        <v>15</v>
      </c>
      <c r="AC17" s="12" t="s">
        <v>16</v>
      </c>
      <c r="AD17" s="11" t="s">
        <v>17</v>
      </c>
      <c r="AE17" s="11" t="s">
        <v>18</v>
      </c>
      <c r="AF17" s="12" t="s">
        <v>19</v>
      </c>
    </row>
    <row r="18" spans="1:32" x14ac:dyDescent="0.3">
      <c r="A18" s="13" t="s">
        <v>227</v>
      </c>
      <c r="B18" t="s">
        <v>21</v>
      </c>
      <c r="C18" s="14">
        <v>7</v>
      </c>
      <c r="D18" s="14">
        <v>6.5</v>
      </c>
      <c r="E18" s="14">
        <v>7</v>
      </c>
      <c r="F18" s="14">
        <v>7</v>
      </c>
      <c r="G18" s="15">
        <v>7</v>
      </c>
      <c r="H18" s="15">
        <v>5.2</v>
      </c>
      <c r="I18" s="15">
        <v>6.5</v>
      </c>
      <c r="J18" s="15">
        <v>6.2</v>
      </c>
      <c r="K18" s="15">
        <v>4.5</v>
      </c>
      <c r="L18" s="15">
        <v>5.2</v>
      </c>
      <c r="M18" s="14">
        <v>5</v>
      </c>
      <c r="N18" s="14">
        <v>6.2</v>
      </c>
      <c r="O18" s="14">
        <v>6</v>
      </c>
      <c r="P18" s="14">
        <v>5.5</v>
      </c>
      <c r="Q18" s="14">
        <v>5.5</v>
      </c>
      <c r="R18" s="14">
        <v>4.5</v>
      </c>
      <c r="S18" s="14">
        <v>5.8</v>
      </c>
      <c r="T18" s="14">
        <v>4.2</v>
      </c>
      <c r="U18" s="14">
        <v>6.2</v>
      </c>
      <c r="V18" s="14">
        <v>6.2</v>
      </c>
      <c r="W18" s="14">
        <v>5.6</v>
      </c>
      <c r="X18" s="14">
        <v>5.2</v>
      </c>
      <c r="Y18" s="15">
        <v>5</v>
      </c>
      <c r="Z18" s="14">
        <v>5.2</v>
      </c>
      <c r="AA18" s="14">
        <v>5.5</v>
      </c>
      <c r="AB18" s="14">
        <v>7</v>
      </c>
      <c r="AC18" s="14">
        <v>6.5</v>
      </c>
      <c r="AD18" s="15">
        <v>5</v>
      </c>
      <c r="AE18" s="14">
        <v>4.5</v>
      </c>
      <c r="AF18" s="14">
        <v>5.5</v>
      </c>
    </row>
    <row r="19" spans="1:32" x14ac:dyDescent="0.3">
      <c r="A19" s="26"/>
      <c r="B19" t="s">
        <v>23</v>
      </c>
      <c r="C19" s="14">
        <v>8.5</v>
      </c>
      <c r="D19" s="14">
        <v>8</v>
      </c>
      <c r="E19" s="14">
        <v>9</v>
      </c>
      <c r="F19" s="14">
        <v>8</v>
      </c>
      <c r="G19" s="15">
        <v>8</v>
      </c>
      <c r="H19" s="15">
        <v>6.2</v>
      </c>
      <c r="I19" s="15">
        <v>9.5</v>
      </c>
      <c r="J19" s="15">
        <v>7</v>
      </c>
      <c r="K19" s="15">
        <v>7.5</v>
      </c>
      <c r="L19" s="15">
        <v>8</v>
      </c>
      <c r="M19" s="14">
        <v>5.5</v>
      </c>
      <c r="N19" s="14">
        <v>8</v>
      </c>
      <c r="O19" s="14">
        <v>7.2</v>
      </c>
      <c r="P19" s="14">
        <v>8</v>
      </c>
      <c r="Q19" s="14">
        <v>6.2</v>
      </c>
      <c r="R19" s="14">
        <v>5.5</v>
      </c>
      <c r="S19" s="14">
        <v>7</v>
      </c>
      <c r="T19" s="14">
        <v>5.2</v>
      </c>
      <c r="U19" s="14">
        <v>7.2</v>
      </c>
      <c r="V19" s="14">
        <v>6.5</v>
      </c>
      <c r="W19" s="14">
        <v>7</v>
      </c>
      <c r="X19" s="14">
        <v>9</v>
      </c>
      <c r="Y19" s="15">
        <v>6.5</v>
      </c>
      <c r="Z19" s="14">
        <v>6.5</v>
      </c>
      <c r="AA19" s="14">
        <v>6.2</v>
      </c>
      <c r="AB19" s="14">
        <v>8</v>
      </c>
      <c r="AC19" s="14">
        <v>6.5</v>
      </c>
      <c r="AD19" s="15">
        <v>6</v>
      </c>
      <c r="AE19" s="14">
        <v>6.4</v>
      </c>
      <c r="AF19" s="14">
        <v>6.2</v>
      </c>
    </row>
    <row r="20" spans="1:32" x14ac:dyDescent="0.3">
      <c r="A20" s="13"/>
      <c r="B20" t="s">
        <v>24</v>
      </c>
      <c r="C20" s="14">
        <v>5</v>
      </c>
      <c r="D20" s="14">
        <v>4.5</v>
      </c>
      <c r="E20" s="14">
        <v>5</v>
      </c>
      <c r="F20" s="14">
        <v>4.5</v>
      </c>
      <c r="G20" s="15">
        <v>5</v>
      </c>
      <c r="H20" s="15">
        <v>3.6</v>
      </c>
      <c r="I20" s="15">
        <v>5.5</v>
      </c>
      <c r="J20" s="15">
        <v>4.0999999999999996</v>
      </c>
      <c r="K20" s="15">
        <v>4</v>
      </c>
      <c r="L20" s="15">
        <v>4</v>
      </c>
      <c r="M20" s="14">
        <v>4</v>
      </c>
      <c r="N20" s="14">
        <v>4.2</v>
      </c>
      <c r="O20" s="14">
        <v>4</v>
      </c>
      <c r="P20" s="14">
        <v>4</v>
      </c>
      <c r="Q20" s="14">
        <v>3.8</v>
      </c>
      <c r="R20" s="14">
        <v>3.8</v>
      </c>
      <c r="S20" s="14">
        <v>4</v>
      </c>
      <c r="T20" s="14">
        <v>3.6</v>
      </c>
      <c r="U20" s="14">
        <v>4.2</v>
      </c>
      <c r="V20" s="14">
        <v>4.2</v>
      </c>
      <c r="W20" s="14">
        <v>3.8</v>
      </c>
      <c r="X20" s="14">
        <v>4.2</v>
      </c>
      <c r="Y20" s="15">
        <v>3.8</v>
      </c>
      <c r="Z20" s="14">
        <v>3.8</v>
      </c>
      <c r="AA20" s="14">
        <v>3.8</v>
      </c>
      <c r="AB20" s="14">
        <v>4.4000000000000004</v>
      </c>
      <c r="AC20" s="14">
        <v>3.5</v>
      </c>
      <c r="AD20" s="15">
        <v>3.7</v>
      </c>
      <c r="AE20" s="14">
        <v>3.5</v>
      </c>
      <c r="AF20" s="14">
        <v>4</v>
      </c>
    </row>
    <row r="21" spans="1:32" x14ac:dyDescent="0.3">
      <c r="A21" s="13"/>
      <c r="B21" s="17" t="s">
        <v>25</v>
      </c>
      <c r="C21" s="18">
        <f t="shared" ref="C21:AF21" si="2">3*4.178*C18*C19*C20/(C18+C19+C20)</f>
        <v>181.89585365853659</v>
      </c>
      <c r="D21" s="18">
        <f t="shared" si="2"/>
        <v>154.36610526315789</v>
      </c>
      <c r="E21" s="18">
        <f t="shared" si="2"/>
        <v>188.01</v>
      </c>
      <c r="F21" s="18">
        <f t="shared" si="2"/>
        <v>161.97784615384617</v>
      </c>
      <c r="G21" s="18">
        <f t="shared" si="2"/>
        <v>175.476</v>
      </c>
      <c r="H21" s="19">
        <f t="shared" si="2"/>
        <v>96.983078400000011</v>
      </c>
      <c r="I21" s="19">
        <f t="shared" si="2"/>
        <v>197.99347674418604</v>
      </c>
      <c r="J21" s="19">
        <f t="shared" si="2"/>
        <v>128.91907283236995</v>
      </c>
      <c r="K21" s="19">
        <f t="shared" si="2"/>
        <v>105.75562499999998</v>
      </c>
      <c r="L21" s="19">
        <f t="shared" si="2"/>
        <v>121.25916279069767</v>
      </c>
      <c r="M21" s="20">
        <f t="shared" si="2"/>
        <v>95.085517241379293</v>
      </c>
      <c r="N21" s="20">
        <f t="shared" si="2"/>
        <v>141.90667826086957</v>
      </c>
      <c r="O21" s="20">
        <f t="shared" si="2"/>
        <v>125.92297674418604</v>
      </c>
      <c r="P21" s="20">
        <f t="shared" si="2"/>
        <v>126.05622857142856</v>
      </c>
      <c r="Q21" s="20">
        <f t="shared" si="2"/>
        <v>104.78424</v>
      </c>
      <c r="R21" s="27">
        <f t="shared" si="2"/>
        <v>85.421934782608673</v>
      </c>
      <c r="S21" s="27">
        <f t="shared" si="2"/>
        <v>121.16199999999998</v>
      </c>
      <c r="T21" s="27">
        <f t="shared" si="2"/>
        <v>75.805632000000003</v>
      </c>
      <c r="U21" s="27">
        <f t="shared" si="2"/>
        <v>133.52128363636362</v>
      </c>
      <c r="V21" s="27">
        <f t="shared" si="2"/>
        <v>125.53283076923078</v>
      </c>
      <c r="W21" s="21">
        <f t="shared" si="2"/>
        <v>113.84540487804877</v>
      </c>
      <c r="X21" s="21">
        <f t="shared" si="2"/>
        <v>133.89581739130435</v>
      </c>
      <c r="Y21" s="21">
        <f t="shared" si="2"/>
        <v>101.17313725490195</v>
      </c>
      <c r="Z21" s="21">
        <f t="shared" si="2"/>
        <v>103.86238451612904</v>
      </c>
      <c r="AA21" s="21">
        <f t="shared" si="2"/>
        <v>104.78424</v>
      </c>
      <c r="AB21" s="59">
        <f t="shared" si="2"/>
        <v>159.19472164948456</v>
      </c>
      <c r="AC21" s="59">
        <f t="shared" si="2"/>
        <v>112.33122727272726</v>
      </c>
      <c r="AD21" s="59">
        <f t="shared" si="2"/>
        <v>94.644489795918361</v>
      </c>
      <c r="AE21" s="59">
        <f t="shared" si="2"/>
        <v>87.738</v>
      </c>
      <c r="AF21" s="59">
        <f t="shared" si="2"/>
        <v>108.89411464968154</v>
      </c>
    </row>
    <row r="22" spans="1:32" x14ac:dyDescent="0.3">
      <c r="A22" s="13"/>
      <c r="B22" t="s">
        <v>26</v>
      </c>
      <c r="C22" s="9">
        <f>C21-C12</f>
        <v>64.9118536585366</v>
      </c>
      <c r="D22" s="9">
        <f t="shared" ref="D22:AF22" si="3">D21-D12</f>
        <v>54.62185263157896</v>
      </c>
      <c r="E22" s="9">
        <f t="shared" si="3"/>
        <v>78.337500000000006</v>
      </c>
      <c r="F22" s="9">
        <f t="shared" si="3"/>
        <v>55.63843214110733</v>
      </c>
      <c r="G22" s="9">
        <f t="shared" si="3"/>
        <v>68.734838709677433</v>
      </c>
      <c r="H22" s="9">
        <f t="shared" si="3"/>
        <v>3.8733641142857351</v>
      </c>
      <c r="I22" s="9">
        <f t="shared" si="3"/>
        <v>52.70407360282482</v>
      </c>
      <c r="J22" s="9">
        <f t="shared" si="3"/>
        <v>23.110582034823949</v>
      </c>
      <c r="K22" s="9">
        <f t="shared" si="3"/>
        <v>20.801037413793082</v>
      </c>
      <c r="L22" s="9">
        <f t="shared" si="3"/>
        <v>16.003765200336233</v>
      </c>
      <c r="M22" s="9">
        <f t="shared" si="3"/>
        <v>-1.1449072484166152</v>
      </c>
      <c r="N22" s="9">
        <f t="shared" si="3"/>
        <v>19.724946045300712</v>
      </c>
      <c r="O22" s="9">
        <f t="shared" si="3"/>
        <v>31.324925066333719</v>
      </c>
      <c r="P22" s="9">
        <f t="shared" si="3"/>
        <v>29.53612790917694</v>
      </c>
      <c r="Q22" s="9">
        <f t="shared" si="3"/>
        <v>-5.3941503614457531</v>
      </c>
      <c r="R22" s="9">
        <f t="shared" si="3"/>
        <v>-4.977393984514606</v>
      </c>
      <c r="S22" s="9">
        <f t="shared" si="3"/>
        <v>14.137307499999977</v>
      </c>
      <c r="T22" s="9">
        <f t="shared" si="3"/>
        <v>-4.5055053134328205</v>
      </c>
      <c r="U22" s="9">
        <f t="shared" si="3"/>
        <v>20.409576319290437</v>
      </c>
      <c r="V22" s="9">
        <f t="shared" si="3"/>
        <v>5.2522868667917777</v>
      </c>
      <c r="W22" s="9">
        <f t="shared" si="3"/>
        <v>4.172904878048783</v>
      </c>
      <c r="X22" s="9">
        <f t="shared" si="3"/>
        <v>24.223317391304363</v>
      </c>
      <c r="Y22" s="9">
        <f t="shared" si="3"/>
        <v>-4.3345842640853789</v>
      </c>
      <c r="Z22" s="9">
        <f t="shared" si="3"/>
        <v>4.2170845161290629</v>
      </c>
      <c r="AA22" s="9">
        <f t="shared" si="3"/>
        <v>0.84375219512195088</v>
      </c>
      <c r="AB22" s="9">
        <f t="shared" si="3"/>
        <v>42.751688123473031</v>
      </c>
      <c r="AC22" s="9">
        <f t="shared" si="3"/>
        <v>1.6054041671372232</v>
      </c>
      <c r="AD22" s="9">
        <f t="shared" si="3"/>
        <v>-0.64848675580576298</v>
      </c>
      <c r="AE22" s="9">
        <f t="shared" si="3"/>
        <v>-14.513052631578944</v>
      </c>
      <c r="AF22" s="9">
        <f t="shared" si="3"/>
        <v>-5.0796493254737101</v>
      </c>
    </row>
    <row r="23" spans="1:32" x14ac:dyDescent="0.3">
      <c r="A23" s="23"/>
      <c r="B23" s="24" t="s">
        <v>27</v>
      </c>
      <c r="C23" s="25">
        <f>AVERAGE(C21:G21)</f>
        <v>172.34516101510812</v>
      </c>
      <c r="D23" s="25"/>
      <c r="E23" s="25"/>
      <c r="F23" s="25"/>
      <c r="G23" s="25"/>
      <c r="H23" s="25">
        <f t="shared" ref="H23" si="4">AVERAGE(H21:L21)</f>
        <v>130.18208315345072</v>
      </c>
      <c r="I23" s="25"/>
      <c r="J23" s="25"/>
      <c r="K23" s="25"/>
      <c r="L23" s="25"/>
      <c r="M23" s="25">
        <f t="shared" ref="M23" si="5">AVERAGE(M21:Q21)</f>
        <v>118.75112816357269</v>
      </c>
      <c r="N23" s="25"/>
      <c r="O23" s="25"/>
      <c r="P23" s="25"/>
      <c r="Q23" s="25"/>
      <c r="R23" s="25">
        <f t="shared" ref="R23" si="6">AVERAGE(R21:V21)</f>
        <v>108.28873623764062</v>
      </c>
      <c r="S23" s="25"/>
      <c r="T23" s="25"/>
      <c r="U23" s="25"/>
      <c r="V23" s="25"/>
      <c r="W23">
        <f>AVERAGE(W21:AA21)</f>
        <v>111.51219680807681</v>
      </c>
      <c r="AB23">
        <f>AVERAGE(AB21:AF21)</f>
        <v>112.56051067356233</v>
      </c>
    </row>
    <row r="24" spans="1:32" x14ac:dyDescent="0.3">
      <c r="A24" s="8"/>
      <c r="B24" s="2" t="s">
        <v>9</v>
      </c>
      <c r="C24" s="8">
        <v>1</v>
      </c>
      <c r="D24" s="2">
        <v>2</v>
      </c>
      <c r="E24" s="2">
        <v>3</v>
      </c>
      <c r="F24" s="2">
        <v>4</v>
      </c>
      <c r="G24" s="2">
        <v>5</v>
      </c>
      <c r="H24" s="8">
        <v>6</v>
      </c>
      <c r="I24" s="2">
        <v>7</v>
      </c>
      <c r="J24" s="2">
        <v>8</v>
      </c>
      <c r="K24" s="2">
        <v>9</v>
      </c>
      <c r="L24" s="2">
        <v>10</v>
      </c>
      <c r="M24" s="8">
        <v>11</v>
      </c>
      <c r="N24" s="2">
        <v>12</v>
      </c>
      <c r="O24" s="8">
        <v>13</v>
      </c>
      <c r="P24" s="2">
        <v>14</v>
      </c>
      <c r="Q24" s="8">
        <v>15</v>
      </c>
      <c r="R24" s="8">
        <v>16</v>
      </c>
      <c r="S24" s="2">
        <v>17</v>
      </c>
      <c r="T24" s="2">
        <v>18</v>
      </c>
      <c r="U24" s="2">
        <v>19</v>
      </c>
      <c r="V24" s="2">
        <v>20</v>
      </c>
      <c r="W24" s="8">
        <v>21</v>
      </c>
      <c r="X24" s="2">
        <v>22</v>
      </c>
      <c r="Y24" s="2">
        <v>23</v>
      </c>
      <c r="Z24" s="2">
        <v>24</v>
      </c>
      <c r="AA24" s="2">
        <v>25</v>
      </c>
      <c r="AB24" s="8">
        <v>21</v>
      </c>
      <c r="AC24" s="2">
        <v>22</v>
      </c>
      <c r="AD24" s="2">
        <v>23</v>
      </c>
      <c r="AE24" s="2">
        <v>24</v>
      </c>
      <c r="AF24" s="2">
        <v>25</v>
      </c>
    </row>
    <row r="25" spans="1:32" x14ac:dyDescent="0.3">
      <c r="A25"/>
      <c r="C25" s="9" t="s">
        <v>10</v>
      </c>
      <c r="D25" s="9" t="s">
        <v>10</v>
      </c>
      <c r="E25" s="9" t="s">
        <v>10</v>
      </c>
      <c r="F25" s="9" t="s">
        <v>10</v>
      </c>
      <c r="G25" s="9" t="s">
        <v>10</v>
      </c>
      <c r="H25" s="9" t="s">
        <v>11</v>
      </c>
      <c r="I25" t="s">
        <v>11</v>
      </c>
      <c r="J25" s="9" t="s">
        <v>11</v>
      </c>
      <c r="K25" t="s">
        <v>11</v>
      </c>
      <c r="L25" s="9" t="s">
        <v>11</v>
      </c>
      <c r="M25" t="s">
        <v>12</v>
      </c>
      <c r="N25" s="9" t="s">
        <v>12</v>
      </c>
      <c r="O25" t="s">
        <v>12</v>
      </c>
      <c r="P25" s="9" t="s">
        <v>12</v>
      </c>
      <c r="Q25" t="s">
        <v>12</v>
      </c>
      <c r="R25" t="s">
        <v>29</v>
      </c>
      <c r="S25" s="9" t="s">
        <v>29</v>
      </c>
      <c r="T25" t="s">
        <v>29</v>
      </c>
      <c r="U25" s="9" t="s">
        <v>29</v>
      </c>
      <c r="V25" t="s">
        <v>29</v>
      </c>
      <c r="W25" t="s">
        <v>13</v>
      </c>
      <c r="X25" s="9" t="s">
        <v>13</v>
      </c>
      <c r="Y25" t="s">
        <v>13</v>
      </c>
      <c r="Z25" s="9" t="s">
        <v>13</v>
      </c>
      <c r="AA25" t="s">
        <v>13</v>
      </c>
      <c r="AB25" t="s">
        <v>13</v>
      </c>
      <c r="AC25" s="9" t="s">
        <v>13</v>
      </c>
      <c r="AD25" t="s">
        <v>13</v>
      </c>
      <c r="AE25" s="9" t="s">
        <v>13</v>
      </c>
      <c r="AF25" t="s">
        <v>13</v>
      </c>
    </row>
    <row r="26" spans="1:32" x14ac:dyDescent="0.3">
      <c r="A26" s="10">
        <v>45230</v>
      </c>
      <c r="C26" s="11" t="s">
        <v>15</v>
      </c>
      <c r="D26" s="12" t="s">
        <v>16</v>
      </c>
      <c r="E26" s="11" t="s">
        <v>17</v>
      </c>
      <c r="F26" s="11" t="s">
        <v>18</v>
      </c>
      <c r="G26" s="12" t="s">
        <v>19</v>
      </c>
      <c r="H26" s="11" t="s">
        <v>15</v>
      </c>
      <c r="I26" s="12" t="s">
        <v>16</v>
      </c>
      <c r="J26" s="11" t="s">
        <v>17</v>
      </c>
      <c r="K26" s="11" t="s">
        <v>18</v>
      </c>
      <c r="L26" s="12" t="s">
        <v>19</v>
      </c>
      <c r="M26" s="11" t="s">
        <v>15</v>
      </c>
      <c r="N26" s="12" t="s">
        <v>16</v>
      </c>
      <c r="O26" s="11" t="s">
        <v>17</v>
      </c>
      <c r="P26" s="11" t="s">
        <v>18</v>
      </c>
      <c r="Q26" s="12" t="s">
        <v>19</v>
      </c>
      <c r="R26" s="11" t="s">
        <v>15</v>
      </c>
      <c r="S26" s="12" t="s">
        <v>16</v>
      </c>
      <c r="T26" s="11" t="s">
        <v>17</v>
      </c>
      <c r="U26" s="11" t="s">
        <v>18</v>
      </c>
      <c r="V26" s="12" t="s">
        <v>19</v>
      </c>
      <c r="W26" s="11" t="s">
        <v>15</v>
      </c>
      <c r="X26" s="12" t="s">
        <v>16</v>
      </c>
      <c r="Y26" s="11" t="s">
        <v>17</v>
      </c>
      <c r="Z26" s="11" t="s">
        <v>18</v>
      </c>
      <c r="AA26" s="12" t="s">
        <v>19</v>
      </c>
      <c r="AB26" s="11" t="s">
        <v>15</v>
      </c>
      <c r="AC26" s="12" t="s">
        <v>16</v>
      </c>
      <c r="AD26" s="11" t="s">
        <v>17</v>
      </c>
      <c r="AE26" s="11" t="s">
        <v>18</v>
      </c>
      <c r="AF26" s="12" t="s">
        <v>19</v>
      </c>
    </row>
    <row r="27" spans="1:32" x14ac:dyDescent="0.3">
      <c r="A27" s="13" t="s">
        <v>238</v>
      </c>
      <c r="B27" t="s">
        <v>21</v>
      </c>
      <c r="C27" s="14">
        <v>8</v>
      </c>
      <c r="D27" s="14">
        <v>6.5</v>
      </c>
      <c r="E27" s="14">
        <v>9</v>
      </c>
      <c r="F27" s="14">
        <v>8</v>
      </c>
      <c r="G27" s="15">
        <v>8</v>
      </c>
      <c r="H27" s="15">
        <v>5.2</v>
      </c>
      <c r="I27" s="15">
        <v>7.8</v>
      </c>
      <c r="J27" s="15">
        <v>6.5</v>
      </c>
      <c r="K27" s="15">
        <v>5</v>
      </c>
      <c r="L27" s="15">
        <v>5.5</v>
      </c>
      <c r="M27" s="14">
        <v>5</v>
      </c>
      <c r="N27" s="14">
        <v>7.1</v>
      </c>
      <c r="O27" s="14">
        <v>7.5</v>
      </c>
      <c r="P27" s="14">
        <v>7</v>
      </c>
      <c r="Q27" s="14">
        <v>4</v>
      </c>
      <c r="R27" s="14">
        <v>4.2</v>
      </c>
      <c r="S27" s="14">
        <v>6.2</v>
      </c>
      <c r="T27" s="14">
        <v>4.2</v>
      </c>
      <c r="U27" s="14">
        <v>6.5</v>
      </c>
      <c r="V27" s="14">
        <v>5.5</v>
      </c>
      <c r="W27" s="14">
        <v>5</v>
      </c>
      <c r="X27" s="14">
        <v>6</v>
      </c>
      <c r="Y27" s="15">
        <v>5</v>
      </c>
      <c r="Z27" s="14">
        <v>5</v>
      </c>
      <c r="AA27" s="14">
        <v>4.5</v>
      </c>
      <c r="AB27" s="14">
        <v>7.5</v>
      </c>
      <c r="AC27" s="14">
        <v>6</v>
      </c>
      <c r="AD27" s="15">
        <v>5</v>
      </c>
      <c r="AE27" s="14">
        <v>4</v>
      </c>
      <c r="AF27" s="14">
        <v>5</v>
      </c>
    </row>
    <row r="28" spans="1:32" x14ac:dyDescent="0.3">
      <c r="A28" s="26"/>
      <c r="B28" t="s">
        <v>23</v>
      </c>
      <c r="C28" s="14">
        <v>10</v>
      </c>
      <c r="D28" s="14">
        <v>9</v>
      </c>
      <c r="E28" s="14">
        <v>11</v>
      </c>
      <c r="F28" s="14">
        <v>8.5</v>
      </c>
      <c r="G28" s="15">
        <v>9</v>
      </c>
      <c r="H28" s="15">
        <v>6</v>
      </c>
      <c r="I28" s="15">
        <v>11</v>
      </c>
      <c r="J28" s="15">
        <v>8</v>
      </c>
      <c r="K28" s="15">
        <v>7.5</v>
      </c>
      <c r="L28" s="15">
        <v>8.5</v>
      </c>
      <c r="M28" s="14">
        <v>5.4</v>
      </c>
      <c r="N28" s="14">
        <v>8.1999999999999993</v>
      </c>
      <c r="O28" s="14">
        <v>9</v>
      </c>
      <c r="P28" s="14">
        <v>7.5</v>
      </c>
      <c r="Q28" s="14">
        <v>6.5</v>
      </c>
      <c r="R28" s="14">
        <v>5.5</v>
      </c>
      <c r="S28" s="14">
        <v>7</v>
      </c>
      <c r="T28" s="14">
        <v>5.2</v>
      </c>
      <c r="U28" s="14">
        <v>7.5</v>
      </c>
      <c r="V28" s="14">
        <v>6.5</v>
      </c>
      <c r="W28" s="14">
        <v>7</v>
      </c>
      <c r="X28" s="14">
        <v>9</v>
      </c>
      <c r="Y28" s="15">
        <v>6</v>
      </c>
      <c r="Z28" s="14">
        <v>6</v>
      </c>
      <c r="AA28" s="14">
        <v>6.8</v>
      </c>
      <c r="AB28" s="14">
        <v>8.5</v>
      </c>
      <c r="AC28" s="14">
        <v>6</v>
      </c>
      <c r="AD28" s="15">
        <v>5.4</v>
      </c>
      <c r="AE28" s="14">
        <v>5</v>
      </c>
      <c r="AF28" s="14">
        <v>6</v>
      </c>
    </row>
    <row r="29" spans="1:32" x14ac:dyDescent="0.3">
      <c r="A29" s="13"/>
      <c r="B29" t="s">
        <v>24</v>
      </c>
      <c r="C29" s="14">
        <v>6</v>
      </c>
      <c r="D29" s="14">
        <v>4.8</v>
      </c>
      <c r="E29" s="14">
        <v>7</v>
      </c>
      <c r="F29" s="14">
        <v>5</v>
      </c>
      <c r="G29" s="15">
        <v>6</v>
      </c>
      <c r="H29" s="15">
        <v>3</v>
      </c>
      <c r="I29" s="15">
        <v>6.2</v>
      </c>
      <c r="J29" s="15">
        <v>5</v>
      </c>
      <c r="K29" s="15">
        <v>4</v>
      </c>
      <c r="L29" s="15">
        <v>4</v>
      </c>
      <c r="M29" s="14">
        <v>4</v>
      </c>
      <c r="N29" s="14">
        <v>4.5</v>
      </c>
      <c r="O29" s="14">
        <v>4.5</v>
      </c>
      <c r="P29" s="14">
        <v>4.5</v>
      </c>
      <c r="Q29" s="14">
        <v>3.8</v>
      </c>
      <c r="R29" s="14">
        <v>3.6</v>
      </c>
      <c r="S29" s="14">
        <v>4.2</v>
      </c>
      <c r="T29" s="14">
        <v>3</v>
      </c>
      <c r="U29" s="14">
        <v>4.2</v>
      </c>
      <c r="V29" s="14">
        <v>4</v>
      </c>
      <c r="W29" s="14">
        <v>4</v>
      </c>
      <c r="X29" s="14">
        <v>4.5</v>
      </c>
      <c r="Y29" s="15">
        <v>3.8</v>
      </c>
      <c r="Z29" s="14">
        <v>3.2</v>
      </c>
      <c r="AA29" s="14">
        <v>3.5</v>
      </c>
      <c r="AB29" s="14">
        <v>4.5</v>
      </c>
      <c r="AC29" s="14">
        <v>3.8</v>
      </c>
      <c r="AD29" s="15">
        <v>3.4</v>
      </c>
      <c r="AE29" s="14">
        <v>3</v>
      </c>
      <c r="AF29" s="14">
        <v>3.8</v>
      </c>
    </row>
    <row r="30" spans="1:32" x14ac:dyDescent="0.3">
      <c r="A30" s="13"/>
      <c r="B30" s="17" t="s">
        <v>25</v>
      </c>
      <c r="C30" s="18">
        <f t="shared" ref="C30:AF30" si="7">3*4.178*C27*C28*C29/(C27+C28+C29)</f>
        <v>250.67999999999998</v>
      </c>
      <c r="D30" s="18">
        <f t="shared" si="7"/>
        <v>173.37670935960588</v>
      </c>
      <c r="E30" s="18">
        <f t="shared" si="7"/>
        <v>321.7059999999999</v>
      </c>
      <c r="F30" s="18">
        <f t="shared" si="7"/>
        <v>198.21209302325579</v>
      </c>
      <c r="G30" s="18">
        <f t="shared" si="7"/>
        <v>235.42121739130431</v>
      </c>
      <c r="H30" s="19">
        <f t="shared" si="7"/>
        <v>82.61847887323944</v>
      </c>
      <c r="I30" s="19">
        <f t="shared" si="7"/>
        <v>266.70346559999996</v>
      </c>
      <c r="J30" s="19">
        <f t="shared" si="7"/>
        <v>167.11999999999998</v>
      </c>
      <c r="K30" s="19">
        <f t="shared" si="7"/>
        <v>113.94545454545454</v>
      </c>
      <c r="L30" s="19">
        <f t="shared" si="7"/>
        <v>130.21433333333331</v>
      </c>
      <c r="M30" s="20">
        <f t="shared" si="7"/>
        <v>94.004999999999995</v>
      </c>
      <c r="N30" s="20">
        <f t="shared" si="7"/>
        <v>165.84760909090909</v>
      </c>
      <c r="O30" s="20">
        <f t="shared" si="7"/>
        <v>181.29535714285714</v>
      </c>
      <c r="P30" s="20">
        <f t="shared" si="7"/>
        <v>155.85039473684211</v>
      </c>
      <c r="Q30" s="20">
        <f t="shared" si="7"/>
        <v>86.598545454545444</v>
      </c>
      <c r="R30" s="27">
        <f t="shared" si="7"/>
        <v>78.370484210526328</v>
      </c>
      <c r="S30" s="27">
        <f t="shared" si="7"/>
        <v>131.30445517241381</v>
      </c>
      <c r="T30" s="27">
        <f t="shared" si="7"/>
        <v>66.228038709677421</v>
      </c>
      <c r="U30" s="27">
        <f t="shared" si="7"/>
        <v>141.00749999999999</v>
      </c>
      <c r="V30" s="27">
        <f t="shared" si="7"/>
        <v>112.02262499999999</v>
      </c>
      <c r="W30" s="21">
        <f t="shared" si="7"/>
        <v>109.67249999999999</v>
      </c>
      <c r="X30" s="21">
        <f t="shared" si="7"/>
        <v>156.19292307692305</v>
      </c>
      <c r="Y30" s="21">
        <f t="shared" si="7"/>
        <v>96.545675675675668</v>
      </c>
      <c r="Z30" s="21">
        <f t="shared" si="7"/>
        <v>84.736901408450706</v>
      </c>
      <c r="AA30" s="21">
        <f t="shared" si="7"/>
        <v>90.7021216216216</v>
      </c>
      <c r="AB30" s="59">
        <f t="shared" si="7"/>
        <v>175.39957317073171</v>
      </c>
      <c r="AC30" s="59">
        <f t="shared" si="7"/>
        <v>108.52222784810124</v>
      </c>
      <c r="AD30" s="59">
        <f t="shared" si="7"/>
        <v>83.378347826086951</v>
      </c>
      <c r="AE30" s="59">
        <f t="shared" si="7"/>
        <v>62.669999999999995</v>
      </c>
      <c r="AF30" s="59">
        <f t="shared" si="7"/>
        <v>96.545675675675668</v>
      </c>
    </row>
    <row r="31" spans="1:32" x14ac:dyDescent="0.3">
      <c r="A31" s="13"/>
      <c r="B31" t="s">
        <v>26</v>
      </c>
      <c r="C31" s="9">
        <f>C30-C21</f>
        <v>68.784146341463384</v>
      </c>
      <c r="D31" s="9">
        <f t="shared" ref="D31:AF31" si="8">D30-D21</f>
        <v>19.010604096447992</v>
      </c>
      <c r="E31" s="9">
        <f t="shared" si="8"/>
        <v>133.69599999999991</v>
      </c>
      <c r="F31" s="9">
        <f t="shared" si="8"/>
        <v>36.234246869409617</v>
      </c>
      <c r="G31" s="9">
        <f t="shared" si="8"/>
        <v>59.945217391304311</v>
      </c>
      <c r="H31" s="9">
        <f t="shared" si="8"/>
        <v>-14.364599526760571</v>
      </c>
      <c r="I31" s="9">
        <f t="shared" si="8"/>
        <v>68.709988855813918</v>
      </c>
      <c r="J31" s="9">
        <f t="shared" si="8"/>
        <v>38.200927167630027</v>
      </c>
      <c r="K31" s="9">
        <f t="shared" si="8"/>
        <v>8.1898295454545575</v>
      </c>
      <c r="L31" s="9">
        <f t="shared" si="8"/>
        <v>8.9551705426356421</v>
      </c>
      <c r="M31" s="9">
        <f t="shared" si="8"/>
        <v>-1.0805172413792974</v>
      </c>
      <c r="N31" s="9">
        <f t="shared" si="8"/>
        <v>23.94093083003952</v>
      </c>
      <c r="O31" s="9">
        <f t="shared" si="8"/>
        <v>55.372380398671098</v>
      </c>
      <c r="P31" s="9">
        <f t="shared" si="8"/>
        <v>29.794166165413543</v>
      </c>
      <c r="Q31" s="9">
        <f t="shared" si="8"/>
        <v>-18.185694545454552</v>
      </c>
      <c r="R31" s="9">
        <f t="shared" si="8"/>
        <v>-7.051450572082345</v>
      </c>
      <c r="S31" s="9">
        <f t="shared" si="8"/>
        <v>10.142455172413833</v>
      </c>
      <c r="T31" s="9">
        <f t="shared" si="8"/>
        <v>-9.5775932903225822</v>
      </c>
      <c r="U31" s="9">
        <f t="shared" si="8"/>
        <v>7.4862163636363732</v>
      </c>
      <c r="V31" s="9">
        <f t="shared" si="8"/>
        <v>-13.510205769230794</v>
      </c>
      <c r="W31" s="9">
        <f t="shared" si="8"/>
        <v>-4.172904878048783</v>
      </c>
      <c r="X31" s="9">
        <f t="shared" si="8"/>
        <v>22.297105685618703</v>
      </c>
      <c r="Y31" s="9">
        <f t="shared" si="8"/>
        <v>-4.6274615792262779</v>
      </c>
      <c r="Z31" s="9">
        <f t="shared" si="8"/>
        <v>-19.125483107678335</v>
      </c>
      <c r="AA31" s="9">
        <f t="shared" si="8"/>
        <v>-14.082118378378397</v>
      </c>
      <c r="AB31" s="9">
        <f t="shared" si="8"/>
        <v>16.20485152124715</v>
      </c>
      <c r="AC31" s="9">
        <f t="shared" si="8"/>
        <v>-3.8089994246260233</v>
      </c>
      <c r="AD31" s="9">
        <f t="shared" si="8"/>
        <v>-11.266141969831409</v>
      </c>
      <c r="AE31" s="9">
        <f t="shared" si="8"/>
        <v>-25.068000000000005</v>
      </c>
      <c r="AF31" s="9">
        <f t="shared" si="8"/>
        <v>-12.348438974005873</v>
      </c>
    </row>
    <row r="32" spans="1:32" x14ac:dyDescent="0.3">
      <c r="A32" s="23"/>
      <c r="B32" s="24" t="s">
        <v>27</v>
      </c>
      <c r="C32" s="25">
        <f>AVERAGE(C30:G30)</f>
        <v>235.87920395483314</v>
      </c>
      <c r="D32" s="25"/>
      <c r="E32" s="25"/>
      <c r="F32" s="25"/>
      <c r="G32" s="25"/>
      <c r="H32" s="25">
        <f t="shared" ref="H32" si="9">AVERAGE(H30:L30)</f>
        <v>152.12034647040545</v>
      </c>
      <c r="I32" s="25"/>
      <c r="J32" s="25"/>
      <c r="K32" s="25"/>
      <c r="L32" s="25"/>
      <c r="M32" s="25">
        <f t="shared" ref="M32" si="10">AVERAGE(M30:Q30)</f>
        <v>136.71938128503075</v>
      </c>
      <c r="N32" s="25"/>
      <c r="O32" s="25"/>
      <c r="P32" s="25"/>
      <c r="Q32" s="25"/>
      <c r="R32" s="25">
        <f t="shared" ref="R32" si="11">AVERAGE(R30:V30)</f>
        <v>105.78662061852351</v>
      </c>
      <c r="S32" s="25"/>
      <c r="T32" s="25"/>
      <c r="U32" s="25"/>
      <c r="V32" s="25"/>
      <c r="W32">
        <f>AVERAGE(W30:AA30)</f>
        <v>107.57002435653422</v>
      </c>
      <c r="AB32">
        <f>AVERAGE(AB30:AF30)</f>
        <v>105.30316490411913</v>
      </c>
    </row>
    <row r="33" spans="1:32" x14ac:dyDescent="0.3">
      <c r="A33" s="8"/>
      <c r="B33" s="2" t="s">
        <v>9</v>
      </c>
      <c r="C33" s="8">
        <v>1</v>
      </c>
      <c r="D33" s="2">
        <v>2</v>
      </c>
      <c r="E33" s="2">
        <v>3</v>
      </c>
      <c r="F33" s="2">
        <v>4</v>
      </c>
      <c r="G33" s="2">
        <v>5</v>
      </c>
      <c r="H33" s="8">
        <v>6</v>
      </c>
      <c r="I33" s="2">
        <v>7</v>
      </c>
      <c r="J33" s="2">
        <v>8</v>
      </c>
      <c r="K33" s="2">
        <v>9</v>
      </c>
      <c r="L33" s="2">
        <v>10</v>
      </c>
      <c r="M33" s="8">
        <v>11</v>
      </c>
      <c r="N33" s="2">
        <v>12</v>
      </c>
      <c r="O33" s="8">
        <v>13</v>
      </c>
      <c r="P33" s="2">
        <v>14</v>
      </c>
      <c r="Q33" s="8">
        <v>15</v>
      </c>
      <c r="R33" s="8">
        <v>16</v>
      </c>
      <c r="S33" s="2">
        <v>17</v>
      </c>
      <c r="T33" s="2">
        <v>18</v>
      </c>
      <c r="U33" s="2">
        <v>19</v>
      </c>
      <c r="V33" s="2">
        <v>20</v>
      </c>
      <c r="W33" s="8">
        <v>21</v>
      </c>
      <c r="X33" s="2">
        <v>22</v>
      </c>
      <c r="Y33" s="2">
        <v>23</v>
      </c>
      <c r="Z33" s="2">
        <v>24</v>
      </c>
      <c r="AA33" s="2">
        <v>25</v>
      </c>
      <c r="AB33" s="8">
        <v>21</v>
      </c>
      <c r="AC33" s="2">
        <v>22</v>
      </c>
      <c r="AD33" s="2">
        <v>23</v>
      </c>
      <c r="AE33" s="2">
        <v>24</v>
      </c>
      <c r="AF33" s="2">
        <v>25</v>
      </c>
    </row>
    <row r="34" spans="1:32" x14ac:dyDescent="0.3">
      <c r="A34"/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 t="s">
        <v>11</v>
      </c>
      <c r="I34" t="s">
        <v>11</v>
      </c>
      <c r="J34" s="9" t="s">
        <v>11</v>
      </c>
      <c r="K34" t="s">
        <v>11</v>
      </c>
      <c r="L34" s="9" t="s">
        <v>11</v>
      </c>
      <c r="M34" t="s">
        <v>12</v>
      </c>
      <c r="N34" s="9" t="s">
        <v>12</v>
      </c>
      <c r="O34" t="s">
        <v>12</v>
      </c>
      <c r="P34" s="9" t="s">
        <v>12</v>
      </c>
      <c r="Q34" t="s">
        <v>12</v>
      </c>
      <c r="R34" t="s">
        <v>29</v>
      </c>
      <c r="S34" s="9" t="s">
        <v>29</v>
      </c>
      <c r="T34" t="s">
        <v>29</v>
      </c>
      <c r="U34" s="9" t="s">
        <v>29</v>
      </c>
      <c r="V34" t="s">
        <v>29</v>
      </c>
      <c r="W34" t="s">
        <v>13</v>
      </c>
      <c r="X34" s="9" t="s">
        <v>13</v>
      </c>
      <c r="Y34" t="s">
        <v>13</v>
      </c>
      <c r="Z34" s="9" t="s">
        <v>13</v>
      </c>
      <c r="AA34" t="s">
        <v>13</v>
      </c>
      <c r="AB34" t="s">
        <v>13</v>
      </c>
      <c r="AC34" s="9" t="s">
        <v>13</v>
      </c>
      <c r="AD34" t="s">
        <v>13</v>
      </c>
      <c r="AE34" s="9" t="s">
        <v>13</v>
      </c>
      <c r="AF34" t="s">
        <v>13</v>
      </c>
    </row>
    <row r="35" spans="1:32" x14ac:dyDescent="0.3">
      <c r="A35" s="10">
        <v>45233</v>
      </c>
      <c r="C35" s="11" t="s">
        <v>15</v>
      </c>
      <c r="D35" s="12" t="s">
        <v>16</v>
      </c>
      <c r="E35" s="11" t="s">
        <v>17</v>
      </c>
      <c r="F35" s="11" t="s">
        <v>18</v>
      </c>
      <c r="G35" s="12" t="s">
        <v>19</v>
      </c>
      <c r="H35" s="11" t="s">
        <v>15</v>
      </c>
      <c r="I35" s="12" t="s">
        <v>16</v>
      </c>
      <c r="J35" s="11" t="s">
        <v>17</v>
      </c>
      <c r="K35" s="11" t="s">
        <v>18</v>
      </c>
      <c r="L35" s="12" t="s">
        <v>19</v>
      </c>
      <c r="M35" s="11" t="s">
        <v>15</v>
      </c>
      <c r="N35" s="12" t="s">
        <v>16</v>
      </c>
      <c r="O35" s="11" t="s">
        <v>17</v>
      </c>
      <c r="P35" s="11" t="s">
        <v>18</v>
      </c>
      <c r="Q35" s="12" t="s">
        <v>19</v>
      </c>
      <c r="R35" s="11" t="s">
        <v>15</v>
      </c>
      <c r="S35" s="12" t="s">
        <v>16</v>
      </c>
      <c r="T35" s="11" t="s">
        <v>17</v>
      </c>
      <c r="U35" s="11" t="s">
        <v>18</v>
      </c>
      <c r="V35" s="12" t="s">
        <v>19</v>
      </c>
      <c r="W35" s="11" t="s">
        <v>15</v>
      </c>
      <c r="X35" s="12" t="s">
        <v>16</v>
      </c>
      <c r="Y35" s="11" t="s">
        <v>17</v>
      </c>
      <c r="Z35" s="11" t="s">
        <v>18</v>
      </c>
      <c r="AA35" s="12" t="s">
        <v>19</v>
      </c>
      <c r="AB35" s="11" t="s">
        <v>15</v>
      </c>
      <c r="AC35" s="12" t="s">
        <v>16</v>
      </c>
      <c r="AD35" s="11" t="s">
        <v>17</v>
      </c>
      <c r="AE35" s="11" t="s">
        <v>18</v>
      </c>
      <c r="AF35" s="12" t="s">
        <v>19</v>
      </c>
    </row>
    <row r="36" spans="1:32" x14ac:dyDescent="0.3">
      <c r="A36" s="13" t="s">
        <v>239</v>
      </c>
      <c r="B36" t="s">
        <v>21</v>
      </c>
      <c r="C36" s="14">
        <v>10</v>
      </c>
      <c r="D36" s="14">
        <v>7</v>
      </c>
      <c r="E36" s="14">
        <v>10</v>
      </c>
      <c r="F36" s="14">
        <v>9</v>
      </c>
      <c r="G36" s="15">
        <v>9</v>
      </c>
      <c r="H36" s="15">
        <v>4.5</v>
      </c>
      <c r="I36" s="15">
        <v>9</v>
      </c>
      <c r="J36" s="15">
        <v>8</v>
      </c>
      <c r="K36" s="15">
        <v>6.5</v>
      </c>
      <c r="L36" s="15">
        <v>7</v>
      </c>
      <c r="M36" s="14">
        <v>4.2</v>
      </c>
      <c r="N36" s="14">
        <v>7.2</v>
      </c>
      <c r="O36" s="14">
        <v>8</v>
      </c>
      <c r="P36" s="14">
        <v>8</v>
      </c>
      <c r="Q36" s="14">
        <v>4</v>
      </c>
      <c r="R36" s="14">
        <v>3.8</v>
      </c>
      <c r="S36" s="14">
        <v>6.5</v>
      </c>
      <c r="T36" s="14">
        <v>4</v>
      </c>
      <c r="U36" s="14">
        <v>7</v>
      </c>
      <c r="V36" s="14">
        <v>5.2</v>
      </c>
      <c r="W36" s="14">
        <v>5</v>
      </c>
      <c r="X36" s="14">
        <v>6.5</v>
      </c>
      <c r="Y36" s="15">
        <v>5</v>
      </c>
      <c r="Z36" s="14">
        <v>5</v>
      </c>
      <c r="AA36" s="14">
        <v>5</v>
      </c>
      <c r="AB36" s="14">
        <v>8</v>
      </c>
      <c r="AC36" s="14">
        <v>5</v>
      </c>
      <c r="AD36" s="15">
        <v>4.5</v>
      </c>
      <c r="AE36" s="14">
        <v>3.8</v>
      </c>
      <c r="AF36" s="14">
        <v>4.5</v>
      </c>
    </row>
    <row r="37" spans="1:32" x14ac:dyDescent="0.3">
      <c r="A37" s="26"/>
      <c r="B37" t="s">
        <v>23</v>
      </c>
      <c r="C37" s="14">
        <v>11.4</v>
      </c>
      <c r="D37" s="14">
        <v>10</v>
      </c>
      <c r="E37" s="14">
        <v>12.4</v>
      </c>
      <c r="F37" s="14">
        <v>9</v>
      </c>
      <c r="G37" s="15">
        <v>10</v>
      </c>
      <c r="H37" s="15">
        <v>6</v>
      </c>
      <c r="I37" s="15">
        <v>12</v>
      </c>
      <c r="J37" s="15">
        <v>10</v>
      </c>
      <c r="K37" s="15">
        <v>9</v>
      </c>
      <c r="L37" s="15">
        <v>9</v>
      </c>
      <c r="M37" s="14">
        <v>5.4</v>
      </c>
      <c r="N37" s="14">
        <v>8.4</v>
      </c>
      <c r="O37" s="14">
        <v>9</v>
      </c>
      <c r="P37" s="14">
        <v>11</v>
      </c>
      <c r="Q37" s="14">
        <v>5</v>
      </c>
      <c r="R37" s="14">
        <v>5.5</v>
      </c>
      <c r="S37" s="14">
        <v>7.5</v>
      </c>
      <c r="T37" s="14">
        <v>5</v>
      </c>
      <c r="U37" s="14">
        <v>8.1999999999999993</v>
      </c>
      <c r="V37" s="14">
        <v>6.5</v>
      </c>
      <c r="W37" s="14">
        <v>6</v>
      </c>
      <c r="X37" s="14">
        <v>10</v>
      </c>
      <c r="Y37" s="15">
        <v>4</v>
      </c>
      <c r="Z37" s="14">
        <v>6</v>
      </c>
      <c r="AA37" s="14">
        <v>7</v>
      </c>
      <c r="AB37" s="14">
        <v>10</v>
      </c>
      <c r="AC37" s="14">
        <v>5</v>
      </c>
      <c r="AD37" s="15">
        <v>4.5</v>
      </c>
      <c r="AE37" s="14">
        <v>4.5</v>
      </c>
      <c r="AF37" s="14">
        <v>5</v>
      </c>
    </row>
    <row r="38" spans="1:32" x14ac:dyDescent="0.3">
      <c r="A38" s="13"/>
      <c r="B38" t="s">
        <v>24</v>
      </c>
      <c r="C38" s="14">
        <v>7</v>
      </c>
      <c r="D38" s="14">
        <v>5.5</v>
      </c>
      <c r="E38" s="14">
        <v>7.3</v>
      </c>
      <c r="F38" s="14">
        <v>6</v>
      </c>
      <c r="G38" s="15">
        <v>6</v>
      </c>
      <c r="H38" s="15">
        <v>3</v>
      </c>
      <c r="I38" s="15">
        <v>6.5</v>
      </c>
      <c r="J38" s="15">
        <v>5.5</v>
      </c>
      <c r="K38" s="15">
        <v>5</v>
      </c>
      <c r="L38" s="15">
        <v>5.2</v>
      </c>
      <c r="M38" s="14">
        <v>3.2</v>
      </c>
      <c r="N38" s="14">
        <v>5.2</v>
      </c>
      <c r="O38" s="14">
        <v>5</v>
      </c>
      <c r="P38" s="14">
        <v>5.2</v>
      </c>
      <c r="Q38" s="14">
        <v>3</v>
      </c>
      <c r="R38" s="14">
        <v>3.5</v>
      </c>
      <c r="S38" s="14">
        <v>4.5</v>
      </c>
      <c r="T38" s="14">
        <v>2.8</v>
      </c>
      <c r="U38" s="14">
        <v>5.2</v>
      </c>
      <c r="V38" s="14">
        <v>3.7</v>
      </c>
      <c r="W38" s="14">
        <v>3.6</v>
      </c>
      <c r="X38" s="14">
        <v>5</v>
      </c>
      <c r="Y38" s="15">
        <v>3</v>
      </c>
      <c r="Z38" s="14">
        <v>3</v>
      </c>
      <c r="AA38" s="14">
        <v>2.5</v>
      </c>
      <c r="AB38" s="14">
        <v>5</v>
      </c>
      <c r="AC38" s="14">
        <v>3.5</v>
      </c>
      <c r="AD38" s="15">
        <v>3</v>
      </c>
      <c r="AE38" s="14">
        <v>2.5</v>
      </c>
      <c r="AF38" s="14">
        <v>3.5</v>
      </c>
    </row>
    <row r="39" spans="1:32" x14ac:dyDescent="0.3">
      <c r="A39" s="13"/>
      <c r="B39" s="17" t="s">
        <v>25</v>
      </c>
      <c r="C39" s="18">
        <f t="shared" ref="C39:AF39" si="12">3*4.178*C36*C37*C38/(C36+C37+C38)</f>
        <v>352.18774647887324</v>
      </c>
      <c r="D39" s="18">
        <f t="shared" si="12"/>
        <v>214.47066666666666</v>
      </c>
      <c r="E39" s="18">
        <f t="shared" si="12"/>
        <v>382.01268686868684</v>
      </c>
      <c r="F39" s="18">
        <f t="shared" si="12"/>
        <v>253.81349999999998</v>
      </c>
      <c r="G39" s="18">
        <f t="shared" si="12"/>
        <v>270.73439999999999</v>
      </c>
      <c r="H39" s="19">
        <f t="shared" si="12"/>
        <v>75.203999999999994</v>
      </c>
      <c r="I39" s="19">
        <f t="shared" si="12"/>
        <v>319.95883636363629</v>
      </c>
      <c r="J39" s="19">
        <f t="shared" si="12"/>
        <v>234.67914893617018</v>
      </c>
      <c r="K39" s="19">
        <f t="shared" si="12"/>
        <v>178.83878048780485</v>
      </c>
      <c r="L39" s="19">
        <f t="shared" si="12"/>
        <v>193.68577358490569</v>
      </c>
      <c r="M39" s="20">
        <f t="shared" si="12"/>
        <v>71.067780000000013</v>
      </c>
      <c r="N39" s="20">
        <f t="shared" si="12"/>
        <v>189.51408000000001</v>
      </c>
      <c r="O39" s="20">
        <f t="shared" si="12"/>
        <v>205.10181818181817</v>
      </c>
      <c r="P39" s="20">
        <f t="shared" si="12"/>
        <v>237.00654545454546</v>
      </c>
      <c r="Q39" s="20">
        <f t="shared" si="12"/>
        <v>62.669999999999995</v>
      </c>
      <c r="R39" s="27">
        <f t="shared" si="12"/>
        <v>71.629851562499979</v>
      </c>
      <c r="S39" s="27">
        <f t="shared" si="12"/>
        <v>148.62952702702702</v>
      </c>
      <c r="T39" s="27">
        <f t="shared" si="12"/>
        <v>59.483389830508465</v>
      </c>
      <c r="U39" s="27">
        <f t="shared" si="12"/>
        <v>183.38962352941178</v>
      </c>
      <c r="V39" s="27">
        <f t="shared" si="12"/>
        <v>101.78584675324677</v>
      </c>
      <c r="W39" s="21">
        <f t="shared" si="12"/>
        <v>92.717260273972613</v>
      </c>
      <c r="X39" s="21">
        <f t="shared" si="12"/>
        <v>189.4674418604651</v>
      </c>
      <c r="Y39" s="21">
        <f t="shared" si="12"/>
        <v>62.669999999999995</v>
      </c>
      <c r="Z39" s="21">
        <f t="shared" si="12"/>
        <v>80.575714285714284</v>
      </c>
      <c r="AA39" s="21">
        <f t="shared" si="12"/>
        <v>75.636206896551712</v>
      </c>
      <c r="AB39" s="59">
        <f t="shared" si="12"/>
        <v>217.98260869565215</v>
      </c>
      <c r="AC39" s="59">
        <f t="shared" si="12"/>
        <v>81.23888888888888</v>
      </c>
      <c r="AD39" s="59">
        <f t="shared" si="12"/>
        <v>63.453374999999994</v>
      </c>
      <c r="AE39" s="59">
        <f t="shared" si="12"/>
        <v>49.613749999999982</v>
      </c>
      <c r="AF39" s="59">
        <f t="shared" si="12"/>
        <v>75.927115384615391</v>
      </c>
    </row>
    <row r="40" spans="1:32" x14ac:dyDescent="0.3">
      <c r="A40" s="13"/>
      <c r="B40" t="s">
        <v>26</v>
      </c>
      <c r="C40" s="9">
        <f>C39-C30</f>
        <v>101.50774647887326</v>
      </c>
      <c r="D40" s="9">
        <f t="shared" ref="D40:AF40" si="13">D39-D30</f>
        <v>41.093957307060776</v>
      </c>
      <c r="E40" s="9">
        <f t="shared" si="13"/>
        <v>60.306686868686938</v>
      </c>
      <c r="F40" s="9">
        <f t="shared" si="13"/>
        <v>55.601406976744187</v>
      </c>
      <c r="G40" s="9">
        <f t="shared" si="13"/>
        <v>35.313182608695683</v>
      </c>
      <c r="H40" s="9">
        <f t="shared" si="13"/>
        <v>-7.414478873239446</v>
      </c>
      <c r="I40" s="9">
        <f t="shared" si="13"/>
        <v>53.255370763636336</v>
      </c>
      <c r="J40" s="9">
        <f t="shared" si="13"/>
        <v>67.559148936170203</v>
      </c>
      <c r="K40" s="9">
        <f t="shared" si="13"/>
        <v>64.893325942350316</v>
      </c>
      <c r="L40" s="9">
        <f t="shared" si="13"/>
        <v>63.471440251572375</v>
      </c>
      <c r="M40" s="9">
        <f t="shared" si="13"/>
        <v>-22.937219999999982</v>
      </c>
      <c r="N40" s="9">
        <f t="shared" si="13"/>
        <v>23.666470909090918</v>
      </c>
      <c r="O40" s="9">
        <f t="shared" si="13"/>
        <v>23.806461038961032</v>
      </c>
      <c r="P40" s="9">
        <f t="shared" si="13"/>
        <v>81.156150717703355</v>
      </c>
      <c r="Q40" s="9">
        <f t="shared" si="13"/>
        <v>-23.92854545454545</v>
      </c>
      <c r="R40" s="9">
        <f t="shared" si="13"/>
        <v>-6.7406326480263488</v>
      </c>
      <c r="S40" s="9">
        <f t="shared" si="13"/>
        <v>17.325071854613213</v>
      </c>
      <c r="T40" s="9">
        <f t="shared" si="13"/>
        <v>-6.7446488791689561</v>
      </c>
      <c r="U40" s="9">
        <f t="shared" si="13"/>
        <v>42.382123529411786</v>
      </c>
      <c r="V40" s="9">
        <f t="shared" si="13"/>
        <v>-10.236778246753218</v>
      </c>
      <c r="W40" s="9">
        <f t="shared" si="13"/>
        <v>-16.955239726027372</v>
      </c>
      <c r="X40" s="9">
        <f t="shared" si="13"/>
        <v>33.27451878354205</v>
      </c>
      <c r="Y40" s="9">
        <f t="shared" si="13"/>
        <v>-33.875675675675673</v>
      </c>
      <c r="Z40" s="9">
        <f t="shared" si="13"/>
        <v>-4.1611871227364219</v>
      </c>
      <c r="AA40" s="9">
        <f t="shared" si="13"/>
        <v>-15.065914725069888</v>
      </c>
      <c r="AB40" s="9">
        <f t="shared" si="13"/>
        <v>42.583035524920433</v>
      </c>
      <c r="AC40" s="9">
        <f t="shared" si="13"/>
        <v>-27.283338959212358</v>
      </c>
      <c r="AD40" s="9">
        <f t="shared" si="13"/>
        <v>-19.924972826086957</v>
      </c>
      <c r="AE40" s="9">
        <f t="shared" si="13"/>
        <v>-13.056250000000013</v>
      </c>
      <c r="AF40" s="9">
        <f t="shared" si="13"/>
        <v>-20.618560291060277</v>
      </c>
    </row>
    <row r="41" spans="1:32" x14ac:dyDescent="0.3">
      <c r="A41" s="23"/>
      <c r="B41" s="24" t="s">
        <v>27</v>
      </c>
      <c r="C41" s="25">
        <f>AVERAGE(C39:G39)</f>
        <v>294.64380000284535</v>
      </c>
      <c r="D41" s="25"/>
      <c r="E41" s="25"/>
      <c r="F41" s="25"/>
      <c r="G41" s="25"/>
      <c r="H41" s="25">
        <f t="shared" ref="H41" si="14">AVERAGE(H39:L39)</f>
        <v>200.4733078745034</v>
      </c>
      <c r="I41" s="25"/>
      <c r="J41" s="25"/>
      <c r="K41" s="25"/>
      <c r="L41" s="25"/>
      <c r="M41" s="25">
        <f t="shared" ref="M41" si="15">AVERAGE(M39:Q39)</f>
        <v>153.07204472727273</v>
      </c>
      <c r="N41" s="25"/>
      <c r="O41" s="25"/>
      <c r="P41" s="25"/>
      <c r="Q41" s="25"/>
      <c r="R41" s="25">
        <f t="shared" ref="R41" si="16">AVERAGE(R39:V39)</f>
        <v>112.9836477405388</v>
      </c>
      <c r="S41" s="25"/>
      <c r="T41" s="25"/>
      <c r="U41" s="25"/>
      <c r="V41" s="25"/>
      <c r="W41">
        <f>AVERAGE(W39:AA39)</f>
        <v>100.21332466334074</v>
      </c>
      <c r="AB41">
        <f>AVERAGE(AB39:AF39)</f>
        <v>97.643147593831273</v>
      </c>
    </row>
    <row r="42" spans="1:32" x14ac:dyDescent="0.3">
      <c r="A42" s="8"/>
      <c r="B42" s="2" t="s">
        <v>9</v>
      </c>
      <c r="C42" s="8">
        <v>1</v>
      </c>
      <c r="D42" s="2">
        <v>2</v>
      </c>
      <c r="E42" s="2">
        <v>3</v>
      </c>
      <c r="F42" s="2">
        <v>4</v>
      </c>
      <c r="G42" s="2">
        <v>5</v>
      </c>
      <c r="H42" s="8">
        <v>6</v>
      </c>
      <c r="I42" s="2">
        <v>7</v>
      </c>
      <c r="J42" s="2">
        <v>8</v>
      </c>
      <c r="K42" s="2">
        <v>9</v>
      </c>
      <c r="L42" s="2">
        <v>10</v>
      </c>
      <c r="M42" s="8">
        <v>11</v>
      </c>
      <c r="N42" s="2">
        <v>12</v>
      </c>
      <c r="O42" s="8">
        <v>13</v>
      </c>
      <c r="P42" s="2">
        <v>14</v>
      </c>
      <c r="Q42" s="8">
        <v>15</v>
      </c>
      <c r="R42" s="8">
        <v>16</v>
      </c>
      <c r="S42" s="2">
        <v>17</v>
      </c>
      <c r="T42" s="2">
        <v>18</v>
      </c>
      <c r="U42" s="2">
        <v>19</v>
      </c>
      <c r="V42" s="2">
        <v>20</v>
      </c>
      <c r="W42" s="8">
        <v>21</v>
      </c>
      <c r="X42" s="2">
        <v>22</v>
      </c>
      <c r="Y42" s="2">
        <v>23</v>
      </c>
      <c r="Z42" s="2">
        <v>24</v>
      </c>
      <c r="AA42" s="2">
        <v>25</v>
      </c>
      <c r="AB42" s="8">
        <v>21</v>
      </c>
      <c r="AC42" s="2">
        <v>22</v>
      </c>
      <c r="AD42" s="2">
        <v>23</v>
      </c>
      <c r="AE42" s="2">
        <v>24</v>
      </c>
      <c r="AF42" s="2">
        <v>25</v>
      </c>
    </row>
    <row r="43" spans="1:32" x14ac:dyDescent="0.3">
      <c r="A43"/>
      <c r="C43" s="9" t="s">
        <v>10</v>
      </c>
      <c r="D43" s="9" t="s">
        <v>10</v>
      </c>
      <c r="E43" s="9" t="s">
        <v>10</v>
      </c>
      <c r="F43" s="9" t="s">
        <v>10</v>
      </c>
      <c r="G43" s="9" t="s">
        <v>10</v>
      </c>
      <c r="H43" s="9" t="s">
        <v>11</v>
      </c>
      <c r="I43" t="s">
        <v>11</v>
      </c>
      <c r="J43" s="9" t="s">
        <v>11</v>
      </c>
      <c r="K43" t="s">
        <v>11</v>
      </c>
      <c r="L43" s="9" t="s">
        <v>11</v>
      </c>
      <c r="M43" t="s">
        <v>12</v>
      </c>
      <c r="N43" s="9" t="s">
        <v>12</v>
      </c>
      <c r="O43" t="s">
        <v>12</v>
      </c>
      <c r="P43" s="9" t="s">
        <v>12</v>
      </c>
      <c r="Q43" t="s">
        <v>12</v>
      </c>
      <c r="R43" t="s">
        <v>29</v>
      </c>
      <c r="S43" s="9" t="s">
        <v>29</v>
      </c>
      <c r="T43" t="s">
        <v>29</v>
      </c>
      <c r="U43" s="9" t="s">
        <v>29</v>
      </c>
      <c r="V43" t="s">
        <v>29</v>
      </c>
      <c r="W43" t="s">
        <v>13</v>
      </c>
      <c r="X43" s="9" t="s">
        <v>13</v>
      </c>
      <c r="Y43" t="s">
        <v>13</v>
      </c>
      <c r="Z43" s="9" t="s">
        <v>13</v>
      </c>
      <c r="AA43" t="s">
        <v>13</v>
      </c>
      <c r="AB43" t="s">
        <v>13</v>
      </c>
      <c r="AC43" s="9" t="s">
        <v>13</v>
      </c>
      <c r="AD43" t="s">
        <v>13</v>
      </c>
      <c r="AE43" s="9" t="s">
        <v>13</v>
      </c>
      <c r="AF43" t="s">
        <v>13</v>
      </c>
    </row>
    <row r="44" spans="1:32" x14ac:dyDescent="0.3">
      <c r="A44" s="10">
        <v>45237</v>
      </c>
      <c r="C44" s="11" t="s">
        <v>15</v>
      </c>
      <c r="D44" s="12" t="s">
        <v>16</v>
      </c>
      <c r="E44" s="11" t="s">
        <v>17</v>
      </c>
      <c r="F44" s="11" t="s">
        <v>18</v>
      </c>
      <c r="G44" s="12" t="s">
        <v>19</v>
      </c>
      <c r="H44" s="11" t="s">
        <v>15</v>
      </c>
      <c r="I44" s="12" t="s">
        <v>16</v>
      </c>
      <c r="J44" s="11" t="s">
        <v>17</v>
      </c>
      <c r="K44" s="11" t="s">
        <v>18</v>
      </c>
      <c r="L44" s="12" t="s">
        <v>19</v>
      </c>
      <c r="M44" s="11" t="s">
        <v>15</v>
      </c>
      <c r="N44" s="12" t="s">
        <v>16</v>
      </c>
      <c r="O44" s="11" t="s">
        <v>17</v>
      </c>
      <c r="P44" s="11" t="s">
        <v>18</v>
      </c>
      <c r="Q44" s="12" t="s">
        <v>19</v>
      </c>
      <c r="R44" s="11" t="s">
        <v>15</v>
      </c>
      <c r="S44" s="12" t="s">
        <v>16</v>
      </c>
      <c r="T44" s="11" t="s">
        <v>17</v>
      </c>
      <c r="U44" s="11" t="s">
        <v>18</v>
      </c>
      <c r="V44" s="12" t="s">
        <v>19</v>
      </c>
      <c r="W44" s="11" t="s">
        <v>15</v>
      </c>
      <c r="X44" s="12" t="s">
        <v>16</v>
      </c>
      <c r="Y44" s="11" t="s">
        <v>17</v>
      </c>
      <c r="Z44" s="11" t="s">
        <v>18</v>
      </c>
      <c r="AA44" s="12" t="s">
        <v>19</v>
      </c>
      <c r="AB44" s="11" t="s">
        <v>15</v>
      </c>
      <c r="AC44" s="12" t="s">
        <v>16</v>
      </c>
      <c r="AD44" s="11" t="s">
        <v>17</v>
      </c>
      <c r="AE44" s="11" t="s">
        <v>18</v>
      </c>
      <c r="AF44" s="12" t="s">
        <v>19</v>
      </c>
    </row>
    <row r="45" spans="1:32" x14ac:dyDescent="0.3">
      <c r="A45" s="13" t="s">
        <v>240</v>
      </c>
      <c r="B45" t="s">
        <v>21</v>
      </c>
      <c r="C45" s="14">
        <v>11</v>
      </c>
      <c r="D45" s="14">
        <v>9</v>
      </c>
      <c r="E45" s="14">
        <v>11</v>
      </c>
      <c r="F45" s="14">
        <v>10</v>
      </c>
      <c r="G45" s="15">
        <v>9</v>
      </c>
      <c r="H45" s="15">
        <v>4</v>
      </c>
      <c r="I45" s="15">
        <v>11</v>
      </c>
      <c r="J45" s="15">
        <v>9</v>
      </c>
      <c r="K45" s="15">
        <v>7</v>
      </c>
      <c r="L45" s="15">
        <v>8</v>
      </c>
      <c r="M45" s="14">
        <v>3.8</v>
      </c>
      <c r="N45" s="14">
        <v>8</v>
      </c>
      <c r="O45" s="14">
        <v>10</v>
      </c>
      <c r="P45" s="14">
        <v>10</v>
      </c>
      <c r="Q45" s="14">
        <v>0</v>
      </c>
      <c r="R45" s="14">
        <v>3.8</v>
      </c>
      <c r="S45" s="14">
        <v>8</v>
      </c>
      <c r="T45" s="14">
        <v>3.5</v>
      </c>
      <c r="U45" s="14">
        <v>8</v>
      </c>
      <c r="V45" s="14">
        <v>4.5999999999999996</v>
      </c>
      <c r="W45" s="14">
        <v>4</v>
      </c>
      <c r="X45" s="14">
        <v>8</v>
      </c>
      <c r="Y45" s="15">
        <v>0</v>
      </c>
      <c r="Z45" s="14">
        <v>4.5</v>
      </c>
      <c r="AA45" s="14">
        <v>5</v>
      </c>
      <c r="AB45" s="14">
        <v>10</v>
      </c>
      <c r="AC45" s="14">
        <v>0</v>
      </c>
      <c r="AD45" s="15">
        <v>4</v>
      </c>
      <c r="AE45" s="14">
        <v>3.5</v>
      </c>
      <c r="AF45" s="14">
        <v>4.2</v>
      </c>
    </row>
    <row r="46" spans="1:32" x14ac:dyDescent="0.3">
      <c r="A46" s="26"/>
      <c r="B46" t="s">
        <v>23</v>
      </c>
      <c r="C46" s="14">
        <v>13</v>
      </c>
      <c r="D46" s="14">
        <v>12</v>
      </c>
      <c r="E46" s="14">
        <v>14</v>
      </c>
      <c r="F46" s="14">
        <v>9</v>
      </c>
      <c r="G46" s="15">
        <v>13</v>
      </c>
      <c r="H46" s="15">
        <v>5</v>
      </c>
      <c r="I46" s="15">
        <v>14</v>
      </c>
      <c r="J46" s="15">
        <v>12</v>
      </c>
      <c r="K46" s="15">
        <v>9.5</v>
      </c>
      <c r="L46" s="15">
        <v>11</v>
      </c>
      <c r="M46" s="14">
        <v>4.8</v>
      </c>
      <c r="N46" s="14">
        <v>11</v>
      </c>
      <c r="O46" s="14">
        <v>11</v>
      </c>
      <c r="P46" s="14">
        <v>13</v>
      </c>
      <c r="Q46" s="14">
        <v>0</v>
      </c>
      <c r="R46" s="14">
        <v>5.4</v>
      </c>
      <c r="S46" s="14">
        <v>9</v>
      </c>
      <c r="T46" s="14">
        <v>5.2</v>
      </c>
      <c r="U46" s="14">
        <v>10.5</v>
      </c>
      <c r="V46" s="14">
        <v>6</v>
      </c>
      <c r="W46" s="14">
        <v>4</v>
      </c>
      <c r="X46" s="14">
        <v>11</v>
      </c>
      <c r="Y46" s="15">
        <v>0</v>
      </c>
      <c r="Z46" s="14">
        <v>6</v>
      </c>
      <c r="AA46" s="14">
        <v>6</v>
      </c>
      <c r="AB46" s="14">
        <v>12</v>
      </c>
      <c r="AC46" s="14">
        <v>0</v>
      </c>
      <c r="AD46" s="15">
        <v>4</v>
      </c>
      <c r="AE46" s="14">
        <v>4.5</v>
      </c>
      <c r="AF46" s="14">
        <v>5</v>
      </c>
    </row>
    <row r="47" spans="1:32" x14ac:dyDescent="0.3">
      <c r="A47" s="13"/>
      <c r="B47" t="s">
        <v>24</v>
      </c>
      <c r="C47" s="14">
        <v>7.4</v>
      </c>
      <c r="D47" s="14">
        <v>6.2</v>
      </c>
      <c r="E47" s="14">
        <v>8</v>
      </c>
      <c r="F47" s="14">
        <v>6.2</v>
      </c>
      <c r="G47" s="15">
        <v>6.5</v>
      </c>
      <c r="H47" s="15">
        <v>2.8</v>
      </c>
      <c r="I47" s="15">
        <v>6.8</v>
      </c>
      <c r="J47" s="15">
        <v>7</v>
      </c>
      <c r="K47" s="15">
        <v>5.5</v>
      </c>
      <c r="L47" s="15">
        <v>6</v>
      </c>
      <c r="M47" s="14">
        <v>3</v>
      </c>
      <c r="N47" s="14">
        <v>6</v>
      </c>
      <c r="O47" s="14">
        <v>6</v>
      </c>
      <c r="P47" s="14">
        <v>6.5</v>
      </c>
      <c r="Q47" s="14">
        <v>0</v>
      </c>
      <c r="R47" s="14">
        <v>3.2</v>
      </c>
      <c r="S47" s="14">
        <v>5.2</v>
      </c>
      <c r="T47" s="14">
        <v>2.5</v>
      </c>
      <c r="U47" s="14">
        <v>6.5</v>
      </c>
      <c r="V47" s="14">
        <v>3.4</v>
      </c>
      <c r="W47" s="14">
        <v>2.7</v>
      </c>
      <c r="X47" s="14">
        <v>6</v>
      </c>
      <c r="Y47" s="15">
        <v>0</v>
      </c>
      <c r="Z47" s="14">
        <v>3</v>
      </c>
      <c r="AA47" s="14">
        <v>2.2000000000000002</v>
      </c>
      <c r="AB47" s="14">
        <v>6</v>
      </c>
      <c r="AC47" s="14">
        <v>0</v>
      </c>
      <c r="AD47" s="15">
        <v>2.5</v>
      </c>
      <c r="AE47" s="14">
        <v>2.2000000000000002</v>
      </c>
      <c r="AF47" s="14">
        <v>2.6</v>
      </c>
    </row>
    <row r="48" spans="1:32" x14ac:dyDescent="0.3">
      <c r="A48" s="13"/>
      <c r="B48" s="17" t="s">
        <v>25</v>
      </c>
      <c r="C48" s="18">
        <f t="shared" ref="C48:AF48" si="17">3*4.178*C45*C46*C47/(C45+C46+C47)</f>
        <v>422.40378343949044</v>
      </c>
      <c r="D48" s="18">
        <f t="shared" si="17"/>
        <v>308.55758823529408</v>
      </c>
      <c r="E48" s="18">
        <f t="shared" si="17"/>
        <v>467.93599999999998</v>
      </c>
      <c r="F48" s="18">
        <f t="shared" si="17"/>
        <v>277.5385714285714</v>
      </c>
      <c r="G48" s="18">
        <f t="shared" si="17"/>
        <v>334.45989473684205</v>
      </c>
      <c r="H48" s="19">
        <f t="shared" si="17"/>
        <v>59.483389830508465</v>
      </c>
      <c r="I48" s="19">
        <f t="shared" si="17"/>
        <v>412.75486792452824</v>
      </c>
      <c r="J48" s="19">
        <f t="shared" si="17"/>
        <v>338.41799999999995</v>
      </c>
      <c r="K48" s="19">
        <f t="shared" si="17"/>
        <v>208.37774999999999</v>
      </c>
      <c r="L48" s="19">
        <f t="shared" si="17"/>
        <v>264.71807999999999</v>
      </c>
      <c r="M48" s="20">
        <f t="shared" si="17"/>
        <v>59.125903448275849</v>
      </c>
      <c r="N48" s="20">
        <f t="shared" si="17"/>
        <v>264.71807999999999</v>
      </c>
      <c r="O48" s="20">
        <f t="shared" si="17"/>
        <v>306.3866666666666</v>
      </c>
      <c r="P48" s="20">
        <f t="shared" si="17"/>
        <v>359.02474576271186</v>
      </c>
      <c r="Q48" s="20">
        <v>0</v>
      </c>
      <c r="R48" s="27">
        <f t="shared" si="17"/>
        <v>66.373594838709693</v>
      </c>
      <c r="S48" s="27">
        <f t="shared" si="17"/>
        <v>211.3842162162162</v>
      </c>
      <c r="T48" s="27">
        <f t="shared" si="17"/>
        <v>50.919375000000002</v>
      </c>
      <c r="U48" s="27">
        <f t="shared" si="17"/>
        <v>273.74256000000003</v>
      </c>
      <c r="V48" s="27">
        <f t="shared" si="17"/>
        <v>84.013611428571409</v>
      </c>
      <c r="W48" s="21">
        <f t="shared" si="17"/>
        <v>50.604560747663555</v>
      </c>
      <c r="X48" s="21">
        <f t="shared" si="17"/>
        <v>264.71807999999999</v>
      </c>
      <c r="Y48" s="21">
        <v>0</v>
      </c>
      <c r="Z48" s="21">
        <f t="shared" si="17"/>
        <v>75.203999999999994</v>
      </c>
      <c r="AA48" s="21">
        <f t="shared" si="17"/>
        <v>62.670000000000009</v>
      </c>
      <c r="AB48" s="59">
        <f t="shared" si="17"/>
        <v>322.30285714285714</v>
      </c>
      <c r="AC48" s="59">
        <v>0</v>
      </c>
      <c r="AD48" s="59">
        <f t="shared" si="17"/>
        <v>47.748571428571424</v>
      </c>
      <c r="AE48" s="59">
        <f t="shared" si="17"/>
        <v>42.578735294117656</v>
      </c>
      <c r="AF48" s="59">
        <f t="shared" si="17"/>
        <v>57.996305084745771</v>
      </c>
    </row>
    <row r="49" spans="1:32" x14ac:dyDescent="0.3">
      <c r="A49" s="13"/>
      <c r="B49" t="s">
        <v>26</v>
      </c>
      <c r="C49" s="9">
        <f>C48-C39</f>
        <v>70.216036960617203</v>
      </c>
      <c r="D49" s="9">
        <f t="shared" ref="D49:AF49" si="18">D48-D39</f>
        <v>94.086921568627417</v>
      </c>
      <c r="E49" s="9">
        <f t="shared" si="18"/>
        <v>85.923313131313137</v>
      </c>
      <c r="F49" s="9">
        <f t="shared" si="18"/>
        <v>23.725071428571425</v>
      </c>
      <c r="G49" s="9">
        <f t="shared" si="18"/>
        <v>63.725494736842052</v>
      </c>
      <c r="H49" s="9">
        <f t="shared" si="18"/>
        <v>-15.720610169491529</v>
      </c>
      <c r="I49" s="9">
        <f t="shared" si="18"/>
        <v>92.796031560891947</v>
      </c>
      <c r="J49" s="9">
        <f t="shared" si="18"/>
        <v>103.73885106382977</v>
      </c>
      <c r="K49" s="9">
        <f t="shared" si="18"/>
        <v>29.538969512195138</v>
      </c>
      <c r="L49" s="9">
        <f t="shared" si="18"/>
        <v>71.032306415094297</v>
      </c>
      <c r="M49" s="9">
        <f t="shared" si="18"/>
        <v>-11.941876551724164</v>
      </c>
      <c r="N49" s="9">
        <f t="shared" si="18"/>
        <v>75.203999999999979</v>
      </c>
      <c r="O49" s="9">
        <f t="shared" si="18"/>
        <v>101.28484848484842</v>
      </c>
      <c r="P49" s="9">
        <f t="shared" si="18"/>
        <v>122.0182003081664</v>
      </c>
      <c r="Q49" s="9">
        <f t="shared" si="18"/>
        <v>-62.669999999999995</v>
      </c>
      <c r="R49" s="9">
        <f t="shared" si="18"/>
        <v>-5.2562567237902869</v>
      </c>
      <c r="S49" s="9">
        <f t="shared" si="18"/>
        <v>62.754689189189179</v>
      </c>
      <c r="T49" s="9">
        <f t="shared" si="18"/>
        <v>-8.5640148305084622</v>
      </c>
      <c r="U49" s="9">
        <f t="shared" si="18"/>
        <v>90.352936470588247</v>
      </c>
      <c r="V49" s="9">
        <f t="shared" si="18"/>
        <v>-17.772235324675364</v>
      </c>
      <c r="W49" s="9">
        <f t="shared" si="18"/>
        <v>-42.112699526309058</v>
      </c>
      <c r="X49" s="9">
        <f t="shared" si="18"/>
        <v>75.250638139534885</v>
      </c>
      <c r="Y49" s="9">
        <f t="shared" si="18"/>
        <v>-62.669999999999995</v>
      </c>
      <c r="Z49" s="9">
        <f t="shared" si="18"/>
        <v>-5.3717142857142903</v>
      </c>
      <c r="AA49" s="9">
        <f t="shared" si="18"/>
        <v>-12.966206896551704</v>
      </c>
      <c r="AB49" s="9">
        <f t="shared" si="18"/>
        <v>104.32024844720499</v>
      </c>
      <c r="AC49" s="9">
        <f t="shared" si="18"/>
        <v>-81.23888888888888</v>
      </c>
      <c r="AD49" s="9">
        <f t="shared" si="18"/>
        <v>-15.70480357142857</v>
      </c>
      <c r="AE49" s="9">
        <f t="shared" si="18"/>
        <v>-7.0350147058823254</v>
      </c>
      <c r="AF49" s="9">
        <f t="shared" si="18"/>
        <v>-17.93081029986962</v>
      </c>
    </row>
    <row r="50" spans="1:32" x14ac:dyDescent="0.3">
      <c r="A50" s="23"/>
      <c r="B50" s="24" t="s">
        <v>27</v>
      </c>
      <c r="C50" s="25">
        <f>AVERAGE(C48:G48)</f>
        <v>362.17916756803959</v>
      </c>
      <c r="D50" s="25"/>
      <c r="E50" s="25"/>
      <c r="F50" s="25"/>
      <c r="G50" s="25"/>
      <c r="H50" s="25">
        <f t="shared" ref="H50" si="19">AVERAGE(H48:L48)</f>
        <v>256.75041755100733</v>
      </c>
      <c r="I50" s="25"/>
      <c r="J50" s="25"/>
      <c r="K50" s="25"/>
      <c r="L50" s="25"/>
      <c r="M50" s="25">
        <f t="shared" ref="M50" si="20">AVERAGE(M48:Q48)</f>
        <v>197.85107917553086</v>
      </c>
      <c r="N50" s="25"/>
      <c r="O50" s="25"/>
      <c r="P50" s="25"/>
      <c r="Q50" s="25"/>
      <c r="R50" s="25">
        <f t="shared" ref="R50" si="21">AVERAGE(R48:V48)</f>
        <v>137.28667149669948</v>
      </c>
      <c r="S50" s="25"/>
      <c r="T50" s="25"/>
      <c r="U50" s="25"/>
      <c r="V50" s="25"/>
      <c r="W50">
        <f>AVERAGE(W48:AA48)</f>
        <v>90.639328149532702</v>
      </c>
      <c r="AB50">
        <f>AVERAGE(AB48:AF48)</f>
        <v>94.125293790058407</v>
      </c>
    </row>
    <row r="51" spans="1:32" x14ac:dyDescent="0.3">
      <c r="A51" s="8"/>
      <c r="B51" s="2" t="s">
        <v>9</v>
      </c>
      <c r="C51" s="8">
        <v>1</v>
      </c>
      <c r="D51" s="2">
        <v>2</v>
      </c>
      <c r="E51" s="2">
        <v>3</v>
      </c>
      <c r="F51" s="2">
        <v>4</v>
      </c>
      <c r="G51" s="2">
        <v>5</v>
      </c>
      <c r="H51" s="8">
        <v>6</v>
      </c>
      <c r="I51" s="2">
        <v>7</v>
      </c>
      <c r="J51" s="2">
        <v>8</v>
      </c>
      <c r="K51" s="2">
        <v>9</v>
      </c>
      <c r="L51" s="2">
        <v>10</v>
      </c>
      <c r="M51" s="8">
        <v>11</v>
      </c>
      <c r="N51" s="2">
        <v>12</v>
      </c>
      <c r="O51" s="8">
        <v>13</v>
      </c>
      <c r="P51" s="2">
        <v>14</v>
      </c>
      <c r="Q51" s="8">
        <v>15</v>
      </c>
      <c r="R51" s="8">
        <v>16</v>
      </c>
      <c r="S51" s="2">
        <v>17</v>
      </c>
      <c r="T51" s="2">
        <v>18</v>
      </c>
      <c r="U51" s="2">
        <v>19</v>
      </c>
      <c r="V51" s="2">
        <v>20</v>
      </c>
      <c r="W51" s="8">
        <v>21</v>
      </c>
      <c r="X51" s="2">
        <v>22</v>
      </c>
      <c r="Y51" s="2">
        <v>23</v>
      </c>
      <c r="Z51" s="2">
        <v>24</v>
      </c>
      <c r="AA51" s="2">
        <v>25</v>
      </c>
      <c r="AB51" s="8">
        <v>21</v>
      </c>
      <c r="AC51" s="2">
        <v>22</v>
      </c>
      <c r="AD51" s="2">
        <v>23</v>
      </c>
      <c r="AE51" s="2">
        <v>24</v>
      </c>
      <c r="AF51" s="2">
        <v>25</v>
      </c>
    </row>
    <row r="52" spans="1:32" x14ac:dyDescent="0.3">
      <c r="A52"/>
      <c r="C52" s="9" t="s">
        <v>10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11</v>
      </c>
      <c r="I52" t="s">
        <v>11</v>
      </c>
      <c r="J52" s="9" t="s">
        <v>11</v>
      </c>
      <c r="K52" t="s">
        <v>11</v>
      </c>
      <c r="L52" s="9" t="s">
        <v>11</v>
      </c>
      <c r="M52" t="s">
        <v>12</v>
      </c>
      <c r="N52" s="9" t="s">
        <v>12</v>
      </c>
      <c r="O52" t="s">
        <v>12</v>
      </c>
      <c r="P52" s="9" t="s">
        <v>12</v>
      </c>
      <c r="Q52" t="s">
        <v>12</v>
      </c>
      <c r="R52" t="s">
        <v>29</v>
      </c>
      <c r="S52" s="9" t="s">
        <v>29</v>
      </c>
      <c r="T52" t="s">
        <v>29</v>
      </c>
      <c r="U52" s="9" t="s">
        <v>29</v>
      </c>
      <c r="V52" t="s">
        <v>29</v>
      </c>
      <c r="W52" t="s">
        <v>13</v>
      </c>
      <c r="X52" s="9" t="s">
        <v>13</v>
      </c>
      <c r="Y52" t="s">
        <v>13</v>
      </c>
      <c r="Z52" s="9" t="s">
        <v>13</v>
      </c>
      <c r="AA52" t="s">
        <v>13</v>
      </c>
      <c r="AB52" t="s">
        <v>13</v>
      </c>
      <c r="AC52" s="9" t="s">
        <v>13</v>
      </c>
      <c r="AD52" t="s">
        <v>13</v>
      </c>
      <c r="AE52" s="9" t="s">
        <v>13</v>
      </c>
      <c r="AF52" t="s">
        <v>13</v>
      </c>
    </row>
    <row r="53" spans="1:32" x14ac:dyDescent="0.3">
      <c r="A53" s="10">
        <v>45240</v>
      </c>
      <c r="C53" s="11" t="s">
        <v>15</v>
      </c>
      <c r="D53" s="12" t="s">
        <v>16</v>
      </c>
      <c r="E53" s="11" t="s">
        <v>17</v>
      </c>
      <c r="F53" s="11" t="s">
        <v>18</v>
      </c>
      <c r="G53" s="12" t="s">
        <v>19</v>
      </c>
      <c r="H53" s="11" t="s">
        <v>15</v>
      </c>
      <c r="I53" s="12" t="s">
        <v>16</v>
      </c>
      <c r="J53" s="11" t="s">
        <v>17</v>
      </c>
      <c r="K53" s="11" t="s">
        <v>18</v>
      </c>
      <c r="L53" s="12" t="s">
        <v>19</v>
      </c>
      <c r="M53" s="11" t="s">
        <v>15</v>
      </c>
      <c r="N53" s="12" t="s">
        <v>16</v>
      </c>
      <c r="O53" s="11" t="s">
        <v>17</v>
      </c>
      <c r="P53" s="11" t="s">
        <v>18</v>
      </c>
      <c r="Q53" s="12" t="s">
        <v>19</v>
      </c>
      <c r="R53" s="11" t="s">
        <v>15</v>
      </c>
      <c r="S53" s="12" t="s">
        <v>16</v>
      </c>
      <c r="T53" s="11" t="s">
        <v>17</v>
      </c>
      <c r="U53" s="11" t="s">
        <v>18</v>
      </c>
      <c r="V53" s="12" t="s">
        <v>19</v>
      </c>
      <c r="W53" s="11" t="s">
        <v>15</v>
      </c>
      <c r="X53" s="12" t="s">
        <v>16</v>
      </c>
      <c r="Y53" s="11" t="s">
        <v>17</v>
      </c>
      <c r="Z53" s="11" t="s">
        <v>18</v>
      </c>
      <c r="AA53" s="12" t="s">
        <v>19</v>
      </c>
      <c r="AB53" s="11" t="s">
        <v>15</v>
      </c>
      <c r="AC53" s="12" t="s">
        <v>16</v>
      </c>
      <c r="AD53" s="11" t="s">
        <v>17</v>
      </c>
      <c r="AE53" s="11" t="s">
        <v>18</v>
      </c>
      <c r="AF53" s="12" t="s">
        <v>19</v>
      </c>
    </row>
    <row r="54" spans="1:32" x14ac:dyDescent="0.3">
      <c r="A54" s="13" t="s">
        <v>241</v>
      </c>
      <c r="B54" t="s">
        <v>21</v>
      </c>
      <c r="C54" s="14">
        <v>13</v>
      </c>
      <c r="D54" s="14">
        <v>9.5</v>
      </c>
      <c r="E54" s="14">
        <v>13</v>
      </c>
      <c r="F54" s="14">
        <v>11</v>
      </c>
      <c r="G54" s="15">
        <v>10.5</v>
      </c>
      <c r="H54" s="15">
        <v>0</v>
      </c>
      <c r="I54" s="15">
        <v>13</v>
      </c>
      <c r="J54" s="15">
        <v>10</v>
      </c>
      <c r="K54" s="15">
        <v>9</v>
      </c>
      <c r="L54" s="15">
        <v>10</v>
      </c>
      <c r="M54" s="14">
        <v>0</v>
      </c>
      <c r="N54" s="14">
        <v>8.1999999999999993</v>
      </c>
      <c r="O54" s="14">
        <v>12</v>
      </c>
      <c r="P54" s="14">
        <v>12</v>
      </c>
      <c r="Q54" s="14">
        <v>0</v>
      </c>
      <c r="R54" s="14">
        <v>0</v>
      </c>
      <c r="S54" s="14">
        <v>9</v>
      </c>
      <c r="T54" s="14">
        <v>3</v>
      </c>
      <c r="U54" s="14">
        <v>10</v>
      </c>
      <c r="V54" s="14">
        <v>4.5</v>
      </c>
      <c r="W54" s="14">
        <v>0</v>
      </c>
      <c r="X54" s="14">
        <v>9.5</v>
      </c>
      <c r="Y54" s="15">
        <v>0</v>
      </c>
      <c r="Z54" s="14">
        <v>4</v>
      </c>
      <c r="AA54" s="14">
        <v>4.5</v>
      </c>
      <c r="AB54" s="14">
        <v>12</v>
      </c>
      <c r="AC54" s="14">
        <v>0</v>
      </c>
      <c r="AD54" s="15">
        <v>0</v>
      </c>
      <c r="AE54" s="14">
        <v>0</v>
      </c>
      <c r="AF54" s="14">
        <v>4</v>
      </c>
    </row>
    <row r="55" spans="1:32" x14ac:dyDescent="0.3">
      <c r="A55" s="26"/>
      <c r="B55" t="s">
        <v>23</v>
      </c>
      <c r="C55" s="14">
        <v>15</v>
      </c>
      <c r="D55" s="14">
        <v>12</v>
      </c>
      <c r="E55" s="14">
        <v>15</v>
      </c>
      <c r="F55" s="14">
        <v>12</v>
      </c>
      <c r="G55" s="15">
        <v>14</v>
      </c>
      <c r="H55" s="15">
        <v>0</v>
      </c>
      <c r="I55" s="15">
        <v>15</v>
      </c>
      <c r="J55" s="15">
        <v>13</v>
      </c>
      <c r="K55" s="15">
        <v>10</v>
      </c>
      <c r="L55" s="15">
        <v>13</v>
      </c>
      <c r="M55" s="14">
        <v>0</v>
      </c>
      <c r="N55" s="14">
        <v>12</v>
      </c>
      <c r="O55" s="14">
        <v>13</v>
      </c>
      <c r="P55" s="14">
        <v>15</v>
      </c>
      <c r="Q55" s="14">
        <v>0</v>
      </c>
      <c r="R55" s="14">
        <v>0</v>
      </c>
      <c r="S55" s="14">
        <v>9</v>
      </c>
      <c r="T55" s="14">
        <v>5</v>
      </c>
      <c r="U55" s="14">
        <v>13</v>
      </c>
      <c r="V55" s="14">
        <v>5</v>
      </c>
      <c r="W55" s="14">
        <v>0</v>
      </c>
      <c r="X55" s="14">
        <v>12</v>
      </c>
      <c r="Y55" s="15">
        <v>0</v>
      </c>
      <c r="Z55" s="14">
        <v>5</v>
      </c>
      <c r="AA55" s="14">
        <v>5</v>
      </c>
      <c r="AB55" s="14">
        <v>12</v>
      </c>
      <c r="AC55" s="14">
        <v>0</v>
      </c>
      <c r="AD55" s="15">
        <v>0</v>
      </c>
      <c r="AE55" s="14">
        <v>0</v>
      </c>
      <c r="AF55" s="14">
        <v>5</v>
      </c>
    </row>
    <row r="56" spans="1:32" x14ac:dyDescent="0.3">
      <c r="A56" s="13"/>
      <c r="B56" t="s">
        <v>24</v>
      </c>
      <c r="C56" s="14">
        <v>7.6</v>
      </c>
      <c r="D56" s="14">
        <v>6.5</v>
      </c>
      <c r="E56" s="14">
        <v>8</v>
      </c>
      <c r="F56" s="14">
        <v>7</v>
      </c>
      <c r="G56" s="15">
        <v>7</v>
      </c>
      <c r="H56" s="15">
        <v>0</v>
      </c>
      <c r="I56" s="15">
        <v>7.5</v>
      </c>
      <c r="J56" s="15">
        <v>7.5</v>
      </c>
      <c r="K56" s="15">
        <v>6.4</v>
      </c>
      <c r="L56" s="15">
        <v>6.6</v>
      </c>
      <c r="M56" s="14">
        <v>0</v>
      </c>
      <c r="N56" s="14">
        <v>6.5</v>
      </c>
      <c r="O56" s="14">
        <v>6.5</v>
      </c>
      <c r="P56" s="14">
        <v>7</v>
      </c>
      <c r="Q56" s="14">
        <v>0</v>
      </c>
      <c r="R56" s="14">
        <v>0</v>
      </c>
      <c r="S56" s="14">
        <v>6</v>
      </c>
      <c r="T56" s="14">
        <v>2.5</v>
      </c>
      <c r="U56" s="14">
        <v>7</v>
      </c>
      <c r="V56" s="14">
        <v>3.2</v>
      </c>
      <c r="W56" s="14">
        <v>0</v>
      </c>
      <c r="X56" s="14">
        <v>7</v>
      </c>
      <c r="Y56" s="15">
        <v>0</v>
      </c>
      <c r="Z56" s="14">
        <v>3</v>
      </c>
      <c r="AA56" s="14">
        <v>2.2000000000000002</v>
      </c>
      <c r="AB56" s="14">
        <v>6.6</v>
      </c>
      <c r="AC56" s="14">
        <v>0</v>
      </c>
      <c r="AD56" s="15">
        <v>0</v>
      </c>
      <c r="AE56" s="14">
        <v>0</v>
      </c>
      <c r="AF56" s="14">
        <v>2.2000000000000002</v>
      </c>
    </row>
    <row r="57" spans="1:32" x14ac:dyDescent="0.3">
      <c r="A57" s="13"/>
      <c r="B57" s="17" t="s">
        <v>25</v>
      </c>
      <c r="C57" s="18">
        <f t="shared" ref="C57:P57" si="22">3*4.178*C54*C55*C56/(C54+C55+C56)</f>
        <v>521.78056179775263</v>
      </c>
      <c r="D57" s="18">
        <f t="shared" si="22"/>
        <v>331.7033571428571</v>
      </c>
      <c r="E57" s="18">
        <f t="shared" si="22"/>
        <v>543.13999999999987</v>
      </c>
      <c r="F57" s="18">
        <f t="shared" si="22"/>
        <v>386.04719999999998</v>
      </c>
      <c r="G57" s="18">
        <f t="shared" si="22"/>
        <v>409.44400000000002</v>
      </c>
      <c r="H57" s="19">
        <v>0</v>
      </c>
      <c r="I57" s="19">
        <f t="shared" si="22"/>
        <v>516.36549295774648</v>
      </c>
      <c r="J57" s="19">
        <f t="shared" si="22"/>
        <v>400.67704918032786</v>
      </c>
      <c r="K57" s="19">
        <f t="shared" si="22"/>
        <v>284.23559055118113</v>
      </c>
      <c r="L57" s="19">
        <f t="shared" si="22"/>
        <v>363.31662162162155</v>
      </c>
      <c r="M57" s="20">
        <v>0</v>
      </c>
      <c r="N57" s="20">
        <f t="shared" si="22"/>
        <v>300.25267415730332</v>
      </c>
      <c r="O57" s="20">
        <f t="shared" si="22"/>
        <v>403.47542857142855</v>
      </c>
      <c r="P57" s="20">
        <f t="shared" si="22"/>
        <v>464.49529411764706</v>
      </c>
      <c r="Q57" s="20">
        <v>0</v>
      </c>
      <c r="R57" s="27">
        <v>0</v>
      </c>
      <c r="S57" s="27">
        <f t="shared" ref="S57:X57" si="23">3*4.178*S54*S55*S56/(S54+S55+S56)</f>
        <v>253.81349999999998</v>
      </c>
      <c r="T57" s="27">
        <f t="shared" si="23"/>
        <v>44.764285714285712</v>
      </c>
      <c r="U57" s="27">
        <f t="shared" si="23"/>
        <v>380.19799999999998</v>
      </c>
      <c r="V57" s="27">
        <f t="shared" si="23"/>
        <v>71.058897637795283</v>
      </c>
      <c r="W57" s="21">
        <v>0</v>
      </c>
      <c r="X57" s="21">
        <f t="shared" si="23"/>
        <v>350.952</v>
      </c>
      <c r="Y57" s="21">
        <v>0</v>
      </c>
      <c r="Z57" s="21">
        <f t="shared" ref="Z57:AB57" si="24">3*4.178*Z54*Z55*Z56/(Z54+Z55+Z56)</f>
        <v>62.669999999999995</v>
      </c>
      <c r="AA57" s="21">
        <f t="shared" si="24"/>
        <v>53.028461538461542</v>
      </c>
      <c r="AB57" s="59">
        <f t="shared" si="24"/>
        <v>389.29129411764694</v>
      </c>
      <c r="AC57" s="59">
        <v>0</v>
      </c>
      <c r="AD57" s="59">
        <v>0</v>
      </c>
      <c r="AE57" s="59">
        <v>0</v>
      </c>
      <c r="AF57" s="59">
        <f t="shared" ref="AF57" si="25">3*4.178*AF54*AF55*AF56/(AF54+AF55+AF56)</f>
        <v>49.24071428571429</v>
      </c>
    </row>
    <row r="58" spans="1:32" x14ac:dyDescent="0.3">
      <c r="A58" s="13"/>
      <c r="B58" t="s">
        <v>26</v>
      </c>
      <c r="C58" s="9">
        <f>C57-C48</f>
        <v>99.376778358262186</v>
      </c>
      <c r="D58" s="9">
        <f t="shared" ref="D58:AF58" si="26">D57-D48</f>
        <v>23.145768907563024</v>
      </c>
      <c r="E58" s="9">
        <f t="shared" si="26"/>
        <v>75.203999999999894</v>
      </c>
      <c r="F58" s="9">
        <f t="shared" si="26"/>
        <v>108.50862857142857</v>
      </c>
      <c r="G58" s="9">
        <f t="shared" si="26"/>
        <v>74.984105263157971</v>
      </c>
      <c r="H58" s="9">
        <f t="shared" si="26"/>
        <v>-59.483389830508465</v>
      </c>
      <c r="I58" s="9">
        <f t="shared" si="26"/>
        <v>103.61062503321824</v>
      </c>
      <c r="J58" s="9">
        <f t="shared" si="26"/>
        <v>62.259049180327906</v>
      </c>
      <c r="K58" s="9">
        <f t="shared" si="26"/>
        <v>75.857840551181141</v>
      </c>
      <c r="L58" s="9">
        <f t="shared" si="26"/>
        <v>98.598541621621564</v>
      </c>
      <c r="M58" s="9">
        <f t="shared" si="26"/>
        <v>-59.125903448275849</v>
      </c>
      <c r="N58" s="9">
        <f t="shared" si="26"/>
        <v>35.534594157303331</v>
      </c>
      <c r="O58" s="9">
        <f t="shared" si="26"/>
        <v>97.088761904761952</v>
      </c>
      <c r="P58" s="9">
        <f t="shared" si="26"/>
        <v>105.4705483549352</v>
      </c>
      <c r="Q58" s="9">
        <f t="shared" si="26"/>
        <v>0</v>
      </c>
      <c r="R58" s="9">
        <f t="shared" si="26"/>
        <v>-66.373594838709693</v>
      </c>
      <c r="S58" s="9">
        <f t="shared" si="26"/>
        <v>42.429283783783774</v>
      </c>
      <c r="T58" s="9">
        <f t="shared" si="26"/>
        <v>-6.1550892857142898</v>
      </c>
      <c r="U58" s="9">
        <f t="shared" si="26"/>
        <v>106.45543999999995</v>
      </c>
      <c r="V58" s="9">
        <f t="shared" si="26"/>
        <v>-12.954713790776125</v>
      </c>
      <c r="W58" s="9">
        <f t="shared" si="26"/>
        <v>-50.604560747663555</v>
      </c>
      <c r="X58" s="9">
        <f t="shared" si="26"/>
        <v>86.233920000000012</v>
      </c>
      <c r="Y58" s="9">
        <f t="shared" si="26"/>
        <v>0</v>
      </c>
      <c r="Z58" s="9">
        <f t="shared" si="26"/>
        <v>-12.533999999999999</v>
      </c>
      <c r="AA58" s="9">
        <f t="shared" si="26"/>
        <v>-9.6415384615384667</v>
      </c>
      <c r="AB58" s="9">
        <f t="shared" si="26"/>
        <v>66.988436974789806</v>
      </c>
      <c r="AC58" s="9">
        <f t="shared" si="26"/>
        <v>0</v>
      </c>
      <c r="AD58" s="9">
        <f t="shared" si="26"/>
        <v>-47.748571428571424</v>
      </c>
      <c r="AE58" s="9">
        <f t="shared" si="26"/>
        <v>-42.578735294117656</v>
      </c>
      <c r="AF58" s="9">
        <f t="shared" si="26"/>
        <v>-8.7555907990314807</v>
      </c>
    </row>
    <row r="59" spans="1:32" x14ac:dyDescent="0.3">
      <c r="A59" s="23"/>
      <c r="B59" s="24" t="s">
        <v>27</v>
      </c>
      <c r="C59" s="25">
        <f>AVERAGE(C57:G57)</f>
        <v>438.4230237881219</v>
      </c>
      <c r="D59" s="25"/>
      <c r="E59" s="25"/>
      <c r="F59" s="25"/>
      <c r="G59" s="25"/>
      <c r="H59" s="25">
        <f t="shared" ref="H59" si="27">AVERAGE(H57:L57)</f>
        <v>312.91895086217539</v>
      </c>
      <c r="I59" s="25"/>
      <c r="J59" s="25"/>
      <c r="K59" s="25"/>
      <c r="L59" s="25"/>
      <c r="M59" s="25">
        <f t="shared" ref="M59" si="28">AVERAGE(M57:Q57)</f>
        <v>233.64467936927576</v>
      </c>
      <c r="N59" s="25"/>
      <c r="O59" s="25"/>
      <c r="P59" s="25"/>
      <c r="Q59" s="25"/>
      <c r="R59" s="25">
        <f t="shared" ref="R59" si="29">AVERAGE(R57:V57)</f>
        <v>149.9669366704162</v>
      </c>
      <c r="S59" s="25"/>
      <c r="T59" s="25"/>
      <c r="U59" s="25"/>
      <c r="V59" s="25"/>
      <c r="W59">
        <f>AVERAGE(W57:AA57)</f>
        <v>93.330092307692311</v>
      </c>
      <c r="AB59">
        <f>AVERAGE(AB57:AF57)</f>
        <v>87.706401680672258</v>
      </c>
    </row>
    <row r="60" spans="1:32" x14ac:dyDescent="0.3">
      <c r="A60" s="8"/>
      <c r="B60" s="2" t="s">
        <v>9</v>
      </c>
      <c r="C60" s="8">
        <v>1</v>
      </c>
      <c r="D60" s="2">
        <v>2</v>
      </c>
      <c r="E60" s="2">
        <v>3</v>
      </c>
      <c r="F60" s="2">
        <v>4</v>
      </c>
      <c r="G60" s="2">
        <v>5</v>
      </c>
      <c r="H60" s="8">
        <v>6</v>
      </c>
      <c r="I60" s="2">
        <v>7</v>
      </c>
      <c r="J60" s="2">
        <v>8</v>
      </c>
      <c r="K60" s="2">
        <v>9</v>
      </c>
      <c r="L60" s="2">
        <v>10</v>
      </c>
      <c r="M60" s="8">
        <v>11</v>
      </c>
      <c r="N60" s="2">
        <v>12</v>
      </c>
      <c r="O60" s="8">
        <v>13</v>
      </c>
      <c r="P60" s="2">
        <v>14</v>
      </c>
      <c r="Q60" s="8">
        <v>15</v>
      </c>
      <c r="R60" s="8">
        <v>16</v>
      </c>
      <c r="S60" s="2">
        <v>17</v>
      </c>
      <c r="T60" s="2">
        <v>18</v>
      </c>
      <c r="U60" s="2">
        <v>19</v>
      </c>
      <c r="V60" s="2">
        <v>20</v>
      </c>
      <c r="W60" s="8">
        <v>21</v>
      </c>
      <c r="X60" s="2">
        <v>22</v>
      </c>
      <c r="Y60" s="2">
        <v>23</v>
      </c>
      <c r="Z60" s="2">
        <v>24</v>
      </c>
      <c r="AA60" s="2">
        <v>25</v>
      </c>
      <c r="AB60" s="8">
        <v>21</v>
      </c>
      <c r="AC60" s="2">
        <v>22</v>
      </c>
      <c r="AD60" s="2">
        <v>23</v>
      </c>
      <c r="AE60" s="2">
        <v>24</v>
      </c>
      <c r="AF60" s="2">
        <v>25</v>
      </c>
    </row>
    <row r="61" spans="1:32" x14ac:dyDescent="0.3">
      <c r="A61"/>
      <c r="C61" s="9" t="s">
        <v>10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11</v>
      </c>
      <c r="I61" t="s">
        <v>11</v>
      </c>
      <c r="J61" s="9" t="s">
        <v>11</v>
      </c>
      <c r="K61" t="s">
        <v>11</v>
      </c>
      <c r="L61" s="9" t="s">
        <v>11</v>
      </c>
      <c r="M61" t="s">
        <v>12</v>
      </c>
      <c r="N61" s="9" t="s">
        <v>12</v>
      </c>
      <c r="O61" t="s">
        <v>12</v>
      </c>
      <c r="P61" s="9" t="s">
        <v>12</v>
      </c>
      <c r="Q61" t="s">
        <v>12</v>
      </c>
      <c r="R61" t="s">
        <v>29</v>
      </c>
      <c r="S61" s="9" t="s">
        <v>29</v>
      </c>
      <c r="T61" t="s">
        <v>29</v>
      </c>
      <c r="U61" s="9" t="s">
        <v>29</v>
      </c>
      <c r="V61" t="s">
        <v>29</v>
      </c>
      <c r="W61" t="s">
        <v>13</v>
      </c>
      <c r="X61" s="9" t="s">
        <v>13</v>
      </c>
      <c r="Y61" t="s">
        <v>13</v>
      </c>
      <c r="Z61" s="9" t="s">
        <v>13</v>
      </c>
      <c r="AA61" t="s">
        <v>13</v>
      </c>
      <c r="AB61" t="s">
        <v>13</v>
      </c>
      <c r="AC61" s="9" t="s">
        <v>13</v>
      </c>
      <c r="AD61" t="s">
        <v>13</v>
      </c>
      <c r="AE61" s="9" t="s">
        <v>13</v>
      </c>
      <c r="AF61" t="s">
        <v>13</v>
      </c>
    </row>
    <row r="62" spans="1:32" x14ac:dyDescent="0.3">
      <c r="A62" s="10">
        <v>45244</v>
      </c>
      <c r="C62" s="11" t="s">
        <v>15</v>
      </c>
      <c r="D62" s="12" t="s">
        <v>16</v>
      </c>
      <c r="E62" s="11" t="s">
        <v>17</v>
      </c>
      <c r="F62" s="11" t="s">
        <v>18</v>
      </c>
      <c r="G62" s="12" t="s">
        <v>19</v>
      </c>
      <c r="H62" s="11" t="s">
        <v>15</v>
      </c>
      <c r="I62" s="12" t="s">
        <v>16</v>
      </c>
      <c r="J62" s="11" t="s">
        <v>17</v>
      </c>
      <c r="K62" s="11" t="s">
        <v>18</v>
      </c>
      <c r="L62" s="12" t="s">
        <v>19</v>
      </c>
      <c r="M62" s="11" t="s">
        <v>15</v>
      </c>
      <c r="N62" s="12" t="s">
        <v>16</v>
      </c>
      <c r="O62" s="11" t="s">
        <v>17</v>
      </c>
      <c r="P62" s="11" t="s">
        <v>18</v>
      </c>
      <c r="Q62" s="12" t="s">
        <v>19</v>
      </c>
      <c r="R62" s="11" t="s">
        <v>15</v>
      </c>
      <c r="S62" s="12" t="s">
        <v>16</v>
      </c>
      <c r="T62" s="11" t="s">
        <v>17</v>
      </c>
      <c r="U62" s="11" t="s">
        <v>18</v>
      </c>
      <c r="V62" s="12" t="s">
        <v>19</v>
      </c>
      <c r="W62" s="11" t="s">
        <v>15</v>
      </c>
      <c r="X62" s="12" t="s">
        <v>16</v>
      </c>
      <c r="Y62" s="11" t="s">
        <v>17</v>
      </c>
      <c r="Z62" s="11" t="s">
        <v>18</v>
      </c>
      <c r="AA62" s="12" t="s">
        <v>19</v>
      </c>
      <c r="AB62" s="11" t="s">
        <v>15</v>
      </c>
      <c r="AC62" s="12" t="s">
        <v>16</v>
      </c>
      <c r="AD62" s="11" t="s">
        <v>17</v>
      </c>
      <c r="AE62" s="11" t="s">
        <v>18</v>
      </c>
      <c r="AF62" s="12" t="s">
        <v>19</v>
      </c>
    </row>
    <row r="63" spans="1:32" x14ac:dyDescent="0.3">
      <c r="A63" s="13" t="s">
        <v>242</v>
      </c>
      <c r="B63" t="s">
        <v>21</v>
      </c>
      <c r="C63" s="14"/>
      <c r="D63" s="14">
        <v>11</v>
      </c>
      <c r="E63" s="14"/>
      <c r="F63" s="14">
        <v>13</v>
      </c>
      <c r="G63" s="15">
        <v>12</v>
      </c>
      <c r="H63" s="15">
        <v>0</v>
      </c>
      <c r="I63" s="15"/>
      <c r="J63" s="15">
        <v>12</v>
      </c>
      <c r="K63" s="15">
        <v>11</v>
      </c>
      <c r="L63" s="15">
        <v>12</v>
      </c>
      <c r="M63" s="14">
        <v>0</v>
      </c>
      <c r="N63" s="14">
        <v>10</v>
      </c>
      <c r="O63" s="14">
        <v>14</v>
      </c>
      <c r="P63" s="14">
        <v>14</v>
      </c>
      <c r="Q63" s="14">
        <v>0</v>
      </c>
      <c r="R63" s="14">
        <v>0</v>
      </c>
      <c r="S63" s="14">
        <v>10.5</v>
      </c>
      <c r="T63" s="14">
        <v>0</v>
      </c>
      <c r="U63" s="14">
        <v>12</v>
      </c>
      <c r="V63" s="14">
        <v>0</v>
      </c>
      <c r="W63" s="14">
        <v>0</v>
      </c>
      <c r="X63" s="14">
        <v>11</v>
      </c>
      <c r="Y63" s="15">
        <v>0</v>
      </c>
      <c r="Z63" s="14">
        <v>0</v>
      </c>
      <c r="AA63" s="14">
        <v>0</v>
      </c>
      <c r="AB63" s="14">
        <v>13</v>
      </c>
      <c r="AC63" s="14">
        <v>0</v>
      </c>
      <c r="AD63" s="15">
        <v>0</v>
      </c>
      <c r="AE63" s="14">
        <v>0</v>
      </c>
      <c r="AF63" s="14">
        <v>0</v>
      </c>
    </row>
    <row r="64" spans="1:32" x14ac:dyDescent="0.3">
      <c r="A64" s="26"/>
      <c r="B64" t="s">
        <v>23</v>
      </c>
      <c r="C64" s="14"/>
      <c r="D64" s="14">
        <v>14</v>
      </c>
      <c r="E64" s="14"/>
      <c r="F64" s="14">
        <v>14</v>
      </c>
      <c r="G64" s="15">
        <v>16</v>
      </c>
      <c r="H64" s="15">
        <v>0</v>
      </c>
      <c r="I64" s="15"/>
      <c r="J64" s="15">
        <v>14</v>
      </c>
      <c r="K64" s="15">
        <v>12</v>
      </c>
      <c r="L64" s="15">
        <v>15</v>
      </c>
      <c r="M64" s="14">
        <v>0</v>
      </c>
      <c r="N64" s="14">
        <v>14</v>
      </c>
      <c r="O64" s="14">
        <v>15</v>
      </c>
      <c r="P64" s="14">
        <v>16</v>
      </c>
      <c r="Q64" s="14">
        <v>0</v>
      </c>
      <c r="R64" s="14">
        <v>0</v>
      </c>
      <c r="S64" s="14">
        <v>11</v>
      </c>
      <c r="T64" s="14">
        <v>0</v>
      </c>
      <c r="U64" s="14">
        <v>15</v>
      </c>
      <c r="V64" s="14">
        <v>0</v>
      </c>
      <c r="W64" s="14">
        <v>0</v>
      </c>
      <c r="X64" s="14">
        <v>14</v>
      </c>
      <c r="Y64" s="15">
        <v>0</v>
      </c>
      <c r="Z64" s="14">
        <v>0</v>
      </c>
      <c r="AA64" s="14">
        <v>0</v>
      </c>
      <c r="AB64" s="14">
        <v>14</v>
      </c>
      <c r="AC64" s="14">
        <v>0</v>
      </c>
      <c r="AD64" s="15">
        <v>0</v>
      </c>
      <c r="AE64" s="14">
        <v>0</v>
      </c>
      <c r="AF64" s="14">
        <v>0</v>
      </c>
    </row>
    <row r="65" spans="1:32" x14ac:dyDescent="0.3">
      <c r="A65" s="13"/>
      <c r="B65" t="s">
        <v>24</v>
      </c>
      <c r="C65" s="14"/>
      <c r="D65" s="14">
        <v>7</v>
      </c>
      <c r="E65" s="14"/>
      <c r="F65" s="14">
        <v>8.1999999999999993</v>
      </c>
      <c r="G65" s="15">
        <v>8.5</v>
      </c>
      <c r="H65" s="15">
        <v>0</v>
      </c>
      <c r="I65" s="15"/>
      <c r="J65" s="15">
        <v>7.5</v>
      </c>
      <c r="K65" s="15">
        <v>7</v>
      </c>
      <c r="L65" s="15">
        <v>6.5</v>
      </c>
      <c r="M65" s="14">
        <v>0</v>
      </c>
      <c r="N65" s="14">
        <v>7</v>
      </c>
      <c r="O65" s="14">
        <v>7.4</v>
      </c>
      <c r="P65" s="14">
        <v>7.6</v>
      </c>
      <c r="Q65" s="14">
        <v>0</v>
      </c>
      <c r="R65" s="14">
        <v>0</v>
      </c>
      <c r="S65" s="14">
        <v>7</v>
      </c>
      <c r="T65" s="14">
        <v>0</v>
      </c>
      <c r="U65" s="14">
        <v>8</v>
      </c>
      <c r="V65" s="14">
        <v>0</v>
      </c>
      <c r="W65" s="14">
        <v>0</v>
      </c>
      <c r="X65" s="14">
        <v>7</v>
      </c>
      <c r="Y65" s="15">
        <v>0</v>
      </c>
      <c r="Z65" s="14">
        <v>0</v>
      </c>
      <c r="AA65" s="14">
        <v>0</v>
      </c>
      <c r="AB65" s="14">
        <v>7.3</v>
      </c>
      <c r="AC65" s="14">
        <v>0</v>
      </c>
      <c r="AD65" s="15">
        <v>0</v>
      </c>
      <c r="AE65" s="14">
        <v>0</v>
      </c>
      <c r="AF65" s="14">
        <v>0</v>
      </c>
    </row>
    <row r="66" spans="1:32" x14ac:dyDescent="0.3">
      <c r="A66" s="13"/>
      <c r="B66" s="17" t="s">
        <v>25</v>
      </c>
      <c r="C66" s="18"/>
      <c r="D66" s="18">
        <f t="shared" ref="D66:G66" si="30">3*4.178*D63*D64*D65/(D63+D64+D65)</f>
        <v>422.23912499999994</v>
      </c>
      <c r="E66" s="18"/>
      <c r="F66" s="18">
        <f t="shared" si="30"/>
        <v>531.41311363636339</v>
      </c>
      <c r="G66" s="18">
        <f t="shared" si="30"/>
        <v>560.42432876712326</v>
      </c>
      <c r="H66" s="19">
        <v>0</v>
      </c>
      <c r="I66" s="19"/>
      <c r="J66" s="19">
        <f t="shared" ref="J66:L66" si="31">3*4.178*J63*J64*J65/(J63+J64+J65)</f>
        <v>471.42805970149254</v>
      </c>
      <c r="K66" s="19">
        <f t="shared" si="31"/>
        <v>386.04719999999998</v>
      </c>
      <c r="L66" s="19">
        <f t="shared" si="31"/>
        <v>437.75462686567158</v>
      </c>
      <c r="M66" s="20">
        <v>0</v>
      </c>
      <c r="N66" s="20">
        <f t="shared" ref="N66:P66" si="32">3*4.178*N63*N64*N65/(N63+N64+N65)</f>
        <v>396.23612903225802</v>
      </c>
      <c r="O66" s="20">
        <f t="shared" si="32"/>
        <v>535.10538461538465</v>
      </c>
      <c r="P66" s="20">
        <f t="shared" si="32"/>
        <v>567.49685106382981</v>
      </c>
      <c r="Q66" s="20">
        <v>0</v>
      </c>
      <c r="R66" s="27">
        <v>0</v>
      </c>
      <c r="S66" s="27">
        <f t="shared" ref="S66:U66" si="33">3*4.178*S63*S64*S65/(S63+S64+S65)</f>
        <v>355.56978947368418</v>
      </c>
      <c r="T66" s="27">
        <v>0</v>
      </c>
      <c r="U66" s="27">
        <f t="shared" si="33"/>
        <v>515.68457142857142</v>
      </c>
      <c r="V66" s="27">
        <v>0</v>
      </c>
      <c r="W66" s="21">
        <v>0</v>
      </c>
      <c r="X66" s="21">
        <f t="shared" ref="X66" si="34">3*4.178*X63*X64*X65/(X63+X64+X65)</f>
        <v>422.23912499999994</v>
      </c>
      <c r="Y66" s="21">
        <v>0</v>
      </c>
      <c r="Z66" s="21">
        <v>0</v>
      </c>
      <c r="AA66" s="21">
        <v>0</v>
      </c>
      <c r="AB66" s="59">
        <f t="shared" ref="AB66" si="35">3*4.178*AB63*AB64*AB65/(AB63+AB64+AB65)</f>
        <v>485.5006530612244</v>
      </c>
      <c r="AC66" s="59">
        <v>0</v>
      </c>
      <c r="AD66" s="59">
        <v>0</v>
      </c>
      <c r="AE66" s="59">
        <v>0</v>
      </c>
      <c r="AF66" s="59">
        <v>0</v>
      </c>
    </row>
    <row r="67" spans="1:32" x14ac:dyDescent="0.3">
      <c r="A67" s="13"/>
      <c r="B67" t="s">
        <v>26</v>
      </c>
      <c r="C67" s="9"/>
      <c r="D67" s="9">
        <f t="shared" ref="D67:AF67" si="36">D66-D57</f>
        <v>90.535767857142844</v>
      </c>
      <c r="E67" s="9"/>
      <c r="F67" s="9">
        <f t="shared" si="36"/>
        <v>145.36591363636342</v>
      </c>
      <c r="G67" s="9">
        <f t="shared" si="36"/>
        <v>150.98032876712324</v>
      </c>
      <c r="H67" s="9">
        <f t="shared" si="36"/>
        <v>0</v>
      </c>
      <c r="I67" s="9"/>
      <c r="J67" s="9">
        <f t="shared" si="36"/>
        <v>70.751010521164687</v>
      </c>
      <c r="K67" s="9">
        <f t="shared" si="36"/>
        <v>101.81160944881884</v>
      </c>
      <c r="L67" s="9">
        <f t="shared" si="36"/>
        <v>74.438005244050032</v>
      </c>
      <c r="M67" s="9">
        <f t="shared" si="36"/>
        <v>0</v>
      </c>
      <c r="N67" s="9">
        <f t="shared" si="36"/>
        <v>95.983454874954703</v>
      </c>
      <c r="O67" s="9">
        <f t="shared" si="36"/>
        <v>131.6299560439561</v>
      </c>
      <c r="P67" s="9">
        <f t="shared" si="36"/>
        <v>103.00155694618275</v>
      </c>
      <c r="Q67" s="9">
        <f t="shared" si="36"/>
        <v>0</v>
      </c>
      <c r="R67" s="9">
        <f t="shared" si="36"/>
        <v>0</v>
      </c>
      <c r="S67" s="9">
        <f t="shared" si="36"/>
        <v>101.75628947368421</v>
      </c>
      <c r="T67" s="9">
        <f t="shared" si="36"/>
        <v>-44.764285714285712</v>
      </c>
      <c r="U67" s="9">
        <f t="shared" si="36"/>
        <v>135.48657142857144</v>
      </c>
      <c r="V67" s="9">
        <f t="shared" si="36"/>
        <v>-71.058897637795283</v>
      </c>
      <c r="W67" s="9">
        <f t="shared" si="36"/>
        <v>0</v>
      </c>
      <c r="X67" s="9">
        <f t="shared" si="36"/>
        <v>71.287124999999946</v>
      </c>
      <c r="Y67" s="9">
        <f t="shared" si="36"/>
        <v>0</v>
      </c>
      <c r="Z67" s="9">
        <f t="shared" si="36"/>
        <v>-62.669999999999995</v>
      </c>
      <c r="AA67" s="9">
        <f t="shared" si="36"/>
        <v>-53.028461538461542</v>
      </c>
      <c r="AB67" s="9">
        <f t="shared" si="36"/>
        <v>96.209358943577456</v>
      </c>
      <c r="AC67" s="9">
        <f t="shared" si="36"/>
        <v>0</v>
      </c>
      <c r="AD67" s="9">
        <f t="shared" si="36"/>
        <v>0</v>
      </c>
      <c r="AE67" s="9">
        <f t="shared" si="36"/>
        <v>0</v>
      </c>
      <c r="AF67" s="9">
        <f t="shared" si="36"/>
        <v>-49.24071428571429</v>
      </c>
    </row>
    <row r="68" spans="1:32" x14ac:dyDescent="0.3">
      <c r="A68" s="23"/>
      <c r="B68" s="24" t="s">
        <v>27</v>
      </c>
      <c r="C68" s="25">
        <f>AVERAGE(C66:G66)</f>
        <v>504.69218913449549</v>
      </c>
      <c r="D68" s="25"/>
      <c r="E68" s="25"/>
      <c r="F68" s="25"/>
      <c r="G68" s="25"/>
      <c r="H68" s="25">
        <f t="shared" ref="H68" si="37">AVERAGE(H66:L66)</f>
        <v>323.80747164179104</v>
      </c>
      <c r="I68" s="25"/>
      <c r="J68" s="25"/>
      <c r="K68" s="25"/>
      <c r="L68" s="25"/>
      <c r="M68" s="25">
        <f t="shared" ref="M68" si="38">AVERAGE(M66:Q66)</f>
        <v>299.7676729422945</v>
      </c>
      <c r="N68" s="25"/>
      <c r="O68" s="25"/>
      <c r="P68" s="25"/>
      <c r="Q68" s="25"/>
      <c r="R68" s="25">
        <f t="shared" ref="R68" si="39">AVERAGE(R66:V66)</f>
        <v>174.25087218045113</v>
      </c>
      <c r="S68" s="25"/>
      <c r="T68" s="25"/>
      <c r="U68" s="25"/>
      <c r="V68" s="25"/>
      <c r="W68">
        <f>AVERAGE(W66:AA66)</f>
        <v>84.447824999999995</v>
      </c>
      <c r="AB68">
        <f>AVERAGE(AB66:AF66)</f>
        <v>97.100130612244882</v>
      </c>
    </row>
    <row r="69" spans="1:32" x14ac:dyDescent="0.3">
      <c r="A69" s="8"/>
      <c r="B69" s="2" t="s">
        <v>9</v>
      </c>
      <c r="C69" s="8">
        <v>1</v>
      </c>
      <c r="D69" s="2">
        <v>2</v>
      </c>
      <c r="E69" s="2">
        <v>3</v>
      </c>
      <c r="F69" s="2">
        <v>4</v>
      </c>
      <c r="G69" s="2">
        <v>5</v>
      </c>
      <c r="H69" s="8">
        <v>6</v>
      </c>
      <c r="I69" s="2">
        <v>7</v>
      </c>
      <c r="J69" s="2">
        <v>8</v>
      </c>
      <c r="K69" s="2">
        <v>9</v>
      </c>
      <c r="L69" s="2">
        <v>10</v>
      </c>
      <c r="M69" s="8">
        <v>11</v>
      </c>
      <c r="N69" s="2">
        <v>12</v>
      </c>
      <c r="O69" s="8">
        <v>13</v>
      </c>
      <c r="P69" s="2">
        <v>14</v>
      </c>
      <c r="Q69" s="8">
        <v>15</v>
      </c>
      <c r="R69" s="8">
        <v>16</v>
      </c>
      <c r="S69" s="2">
        <v>17</v>
      </c>
      <c r="T69" s="2">
        <v>18</v>
      </c>
      <c r="U69" s="2">
        <v>19</v>
      </c>
      <c r="V69" s="2">
        <v>20</v>
      </c>
      <c r="W69" s="8">
        <v>21</v>
      </c>
      <c r="X69" s="2">
        <v>22</v>
      </c>
      <c r="Y69" s="2">
        <v>23</v>
      </c>
      <c r="Z69" s="2">
        <v>24</v>
      </c>
      <c r="AA69" s="2">
        <v>25</v>
      </c>
      <c r="AB69" s="8">
        <v>21</v>
      </c>
      <c r="AC69" s="2">
        <v>22</v>
      </c>
      <c r="AD69" s="2">
        <v>23</v>
      </c>
      <c r="AE69" s="2">
        <v>24</v>
      </c>
      <c r="AF69" s="2">
        <v>25</v>
      </c>
    </row>
    <row r="70" spans="1:32" x14ac:dyDescent="0.3">
      <c r="A70"/>
      <c r="C70" s="9" t="s">
        <v>10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11</v>
      </c>
      <c r="I70" t="s">
        <v>11</v>
      </c>
      <c r="J70" s="9" t="s">
        <v>11</v>
      </c>
      <c r="K70" t="s">
        <v>11</v>
      </c>
      <c r="L70" s="9" t="s">
        <v>11</v>
      </c>
      <c r="M70" t="s">
        <v>12</v>
      </c>
      <c r="N70" s="9" t="s">
        <v>12</v>
      </c>
      <c r="O70" t="s">
        <v>12</v>
      </c>
      <c r="P70" s="9" t="s">
        <v>12</v>
      </c>
      <c r="Q70" t="s">
        <v>12</v>
      </c>
      <c r="R70" t="s">
        <v>29</v>
      </c>
      <c r="S70" s="9" t="s">
        <v>29</v>
      </c>
      <c r="T70" t="s">
        <v>29</v>
      </c>
      <c r="U70" s="9" t="s">
        <v>29</v>
      </c>
      <c r="V70" t="s">
        <v>29</v>
      </c>
      <c r="W70" t="s">
        <v>13</v>
      </c>
      <c r="X70" s="9" t="s">
        <v>13</v>
      </c>
      <c r="Y70" t="s">
        <v>13</v>
      </c>
      <c r="Z70" s="9" t="s">
        <v>13</v>
      </c>
      <c r="AA70" t="s">
        <v>13</v>
      </c>
      <c r="AB70" t="s">
        <v>13</v>
      </c>
      <c r="AC70" s="9" t="s">
        <v>13</v>
      </c>
      <c r="AD70" t="s">
        <v>13</v>
      </c>
      <c r="AE70" s="9" t="s">
        <v>13</v>
      </c>
      <c r="AF70" t="s">
        <v>13</v>
      </c>
    </row>
    <row r="71" spans="1:32" x14ac:dyDescent="0.3">
      <c r="A71" s="10">
        <v>45247</v>
      </c>
      <c r="C71" s="11" t="s">
        <v>15</v>
      </c>
      <c r="D71" s="12" t="s">
        <v>16</v>
      </c>
      <c r="E71" s="11" t="s">
        <v>17</v>
      </c>
      <c r="F71" s="11" t="s">
        <v>18</v>
      </c>
      <c r="G71" s="12" t="s">
        <v>19</v>
      </c>
      <c r="H71" s="11" t="s">
        <v>15</v>
      </c>
      <c r="I71" s="12" t="s">
        <v>16</v>
      </c>
      <c r="J71" s="11" t="s">
        <v>17</v>
      </c>
      <c r="K71" s="11" t="s">
        <v>18</v>
      </c>
      <c r="L71" s="12" t="s">
        <v>19</v>
      </c>
      <c r="M71" s="11" t="s">
        <v>15</v>
      </c>
      <c r="N71" s="12" t="s">
        <v>16</v>
      </c>
      <c r="O71" s="11" t="s">
        <v>17</v>
      </c>
      <c r="P71" s="11" t="s">
        <v>18</v>
      </c>
      <c r="Q71" s="12" t="s">
        <v>19</v>
      </c>
      <c r="R71" s="11" t="s">
        <v>15</v>
      </c>
      <c r="S71" s="12" t="s">
        <v>16</v>
      </c>
      <c r="T71" s="11" t="s">
        <v>17</v>
      </c>
      <c r="U71" s="11" t="s">
        <v>18</v>
      </c>
      <c r="V71" s="12" t="s">
        <v>19</v>
      </c>
      <c r="W71" s="11" t="s">
        <v>15</v>
      </c>
      <c r="X71" s="12" t="s">
        <v>16</v>
      </c>
      <c r="Y71" s="11" t="s">
        <v>17</v>
      </c>
      <c r="Z71" s="11" t="s">
        <v>18</v>
      </c>
      <c r="AA71" s="12" t="s">
        <v>19</v>
      </c>
      <c r="AB71" s="11" t="s">
        <v>15</v>
      </c>
      <c r="AC71" s="12" t="s">
        <v>16</v>
      </c>
      <c r="AD71" s="11" t="s">
        <v>17</v>
      </c>
      <c r="AE71" s="11" t="s">
        <v>18</v>
      </c>
      <c r="AF71" s="12" t="s">
        <v>19</v>
      </c>
    </row>
    <row r="72" spans="1:32" x14ac:dyDescent="0.3">
      <c r="A72" s="13" t="s">
        <v>243</v>
      </c>
      <c r="B72" t="s">
        <v>21</v>
      </c>
      <c r="C72" s="14"/>
      <c r="D72" s="14">
        <v>13</v>
      </c>
      <c r="E72" s="14"/>
      <c r="F72" s="14"/>
      <c r="G72" s="15"/>
      <c r="H72" s="15">
        <v>0</v>
      </c>
      <c r="I72" s="15"/>
      <c r="J72" s="15">
        <v>14</v>
      </c>
      <c r="K72" s="15">
        <v>13</v>
      </c>
      <c r="L72" s="15">
        <v>14</v>
      </c>
      <c r="M72" s="14">
        <v>0</v>
      </c>
      <c r="N72" s="14">
        <v>12</v>
      </c>
      <c r="O72" s="14"/>
      <c r="P72" s="14"/>
      <c r="Q72" s="14">
        <v>0</v>
      </c>
      <c r="R72" s="14">
        <v>0</v>
      </c>
      <c r="S72" s="14">
        <v>12</v>
      </c>
      <c r="T72" s="14">
        <v>0</v>
      </c>
      <c r="U72" s="14"/>
      <c r="V72" s="14">
        <v>0</v>
      </c>
      <c r="W72" s="14">
        <v>0</v>
      </c>
      <c r="X72" s="14">
        <v>12</v>
      </c>
      <c r="Y72" s="15">
        <v>0</v>
      </c>
      <c r="Z72" s="14">
        <v>0</v>
      </c>
      <c r="AA72" s="14">
        <v>0</v>
      </c>
      <c r="AB72" s="14">
        <v>14</v>
      </c>
      <c r="AC72" s="14">
        <v>0</v>
      </c>
      <c r="AD72" s="15">
        <v>0</v>
      </c>
      <c r="AE72" s="14">
        <v>0</v>
      </c>
      <c r="AF72" s="14">
        <v>0</v>
      </c>
    </row>
    <row r="73" spans="1:32" x14ac:dyDescent="0.3">
      <c r="A73" s="26"/>
      <c r="B73" t="s">
        <v>23</v>
      </c>
      <c r="C73" s="14"/>
      <c r="D73" s="14">
        <v>15</v>
      </c>
      <c r="E73" s="14"/>
      <c r="F73" s="14"/>
      <c r="G73" s="15"/>
      <c r="H73" s="15">
        <v>0</v>
      </c>
      <c r="I73" s="15"/>
      <c r="J73" s="15">
        <v>16</v>
      </c>
      <c r="K73" s="15">
        <v>14</v>
      </c>
      <c r="L73" s="15">
        <v>15.5</v>
      </c>
      <c r="M73" s="14">
        <v>0</v>
      </c>
      <c r="N73" s="14">
        <v>16</v>
      </c>
      <c r="O73" s="14"/>
      <c r="P73" s="14"/>
      <c r="Q73" s="14">
        <v>0</v>
      </c>
      <c r="R73" s="14">
        <v>0</v>
      </c>
      <c r="S73" s="14">
        <v>13</v>
      </c>
      <c r="T73" s="14">
        <v>0</v>
      </c>
      <c r="U73" s="14"/>
      <c r="V73" s="14">
        <v>0</v>
      </c>
      <c r="W73" s="14">
        <v>0</v>
      </c>
      <c r="X73" s="14">
        <v>16</v>
      </c>
      <c r="Y73" s="15">
        <v>0</v>
      </c>
      <c r="Z73" s="14">
        <v>0</v>
      </c>
      <c r="AA73" s="14">
        <v>0</v>
      </c>
      <c r="AB73" s="14">
        <v>16</v>
      </c>
      <c r="AC73" s="14">
        <v>0</v>
      </c>
      <c r="AD73" s="15">
        <v>0</v>
      </c>
      <c r="AE73" s="14">
        <v>0</v>
      </c>
      <c r="AF73" s="14">
        <v>0</v>
      </c>
    </row>
    <row r="74" spans="1:32" x14ac:dyDescent="0.3">
      <c r="A74" s="13"/>
      <c r="B74" t="s">
        <v>24</v>
      </c>
      <c r="C74" s="14"/>
      <c r="D74" s="14">
        <v>7.6</v>
      </c>
      <c r="E74" s="14"/>
      <c r="F74" s="14"/>
      <c r="G74" s="15"/>
      <c r="H74" s="15">
        <v>0</v>
      </c>
      <c r="I74" s="15"/>
      <c r="J74" s="15">
        <v>7.5</v>
      </c>
      <c r="K74" s="15">
        <v>7</v>
      </c>
      <c r="L74" s="15">
        <v>7.1</v>
      </c>
      <c r="M74" s="14">
        <v>0</v>
      </c>
      <c r="N74" s="14">
        <v>8</v>
      </c>
      <c r="O74" s="14"/>
      <c r="P74" s="14"/>
      <c r="Q74" s="14">
        <v>0</v>
      </c>
      <c r="R74" s="14">
        <v>0</v>
      </c>
      <c r="S74" s="14">
        <v>7</v>
      </c>
      <c r="T74" s="14">
        <v>0</v>
      </c>
      <c r="U74" s="14"/>
      <c r="V74" s="14">
        <v>0</v>
      </c>
      <c r="W74" s="14">
        <v>0</v>
      </c>
      <c r="X74" s="14">
        <v>8</v>
      </c>
      <c r="Y74" s="15">
        <v>0</v>
      </c>
      <c r="Z74" s="14">
        <v>0</v>
      </c>
      <c r="AA74" s="14">
        <v>0</v>
      </c>
      <c r="AB74" s="14">
        <v>7.6</v>
      </c>
      <c r="AC74" s="14">
        <v>0</v>
      </c>
      <c r="AD74" s="15">
        <v>0</v>
      </c>
      <c r="AE74" s="14">
        <v>0</v>
      </c>
      <c r="AF74" s="14">
        <v>0</v>
      </c>
    </row>
    <row r="75" spans="1:32" x14ac:dyDescent="0.3">
      <c r="A75" s="13"/>
      <c r="B75" s="17" t="s">
        <v>25</v>
      </c>
      <c r="C75" s="18"/>
      <c r="D75" s="18">
        <f t="shared" ref="D75" si="40">3*4.178*D72*D73*D74/(D72+D73+D74)</f>
        <v>521.78056179775263</v>
      </c>
      <c r="E75" s="18"/>
      <c r="F75" s="18"/>
      <c r="G75" s="18"/>
      <c r="H75" s="19">
        <v>0</v>
      </c>
      <c r="I75" s="19"/>
      <c r="J75" s="19">
        <f t="shared" ref="J75:L75" si="41">3*4.178*J72*J73*J74/(J72+J73+J74)</f>
        <v>561.52319999999997</v>
      </c>
      <c r="K75" s="19">
        <f t="shared" si="41"/>
        <v>469.65635294117641</v>
      </c>
      <c r="L75" s="19">
        <f t="shared" si="41"/>
        <v>527.62660655737704</v>
      </c>
      <c r="M75" s="20">
        <v>0</v>
      </c>
      <c r="N75" s="20">
        <f t="shared" ref="N75" si="42">3*4.178*N72*N73*N74/(N72+N73+N74)</f>
        <v>534.78399999999999</v>
      </c>
      <c r="O75" s="20"/>
      <c r="P75" s="20"/>
      <c r="Q75" s="20">
        <v>0</v>
      </c>
      <c r="R75" s="27">
        <v>0</v>
      </c>
      <c r="S75" s="27">
        <f t="shared" ref="S75" si="43">3*4.178*S72*S73*S74/(S72+S73+S74)</f>
        <v>427.72274999999996</v>
      </c>
      <c r="T75" s="27">
        <v>0</v>
      </c>
      <c r="U75" s="27"/>
      <c r="V75" s="27">
        <v>0</v>
      </c>
      <c r="W75" s="21">
        <v>0</v>
      </c>
      <c r="X75" s="21">
        <f t="shared" ref="X75" si="44">3*4.178*X72*X73*X74/(X72+X73+X74)</f>
        <v>534.78399999999999</v>
      </c>
      <c r="Y75" s="21">
        <v>0</v>
      </c>
      <c r="Z75" s="21">
        <v>0</v>
      </c>
      <c r="AA75" s="21">
        <v>0</v>
      </c>
      <c r="AB75" s="59">
        <f t="shared" ref="AB75" si="45">3*4.178*AB72*AB73*AB74/(AB72+AB73+AB74)</f>
        <v>567.49685106382981</v>
      </c>
      <c r="AC75" s="59">
        <v>0</v>
      </c>
      <c r="AD75" s="59">
        <v>0</v>
      </c>
      <c r="AE75" s="59">
        <v>0</v>
      </c>
      <c r="AF75" s="59">
        <v>0</v>
      </c>
    </row>
    <row r="76" spans="1:32" x14ac:dyDescent="0.3">
      <c r="A76" s="13"/>
      <c r="B76" t="s">
        <v>26</v>
      </c>
      <c r="C76" s="9"/>
      <c r="D76" s="9">
        <f t="shared" ref="D76" si="46">D75-D66</f>
        <v>99.541436797752681</v>
      </c>
      <c r="E76" s="9"/>
      <c r="F76" s="9"/>
      <c r="G76" s="9"/>
      <c r="H76" s="9">
        <f t="shared" ref="H76" si="47">H75-H66</f>
        <v>0</v>
      </c>
      <c r="I76" s="9"/>
      <c r="J76" s="9">
        <f t="shared" ref="J76:AF76" si="48">J75-J66</f>
        <v>90.095140298507431</v>
      </c>
      <c r="K76" s="9">
        <f t="shared" si="48"/>
        <v>83.609152941176433</v>
      </c>
      <c r="L76" s="9">
        <f t="shared" si="48"/>
        <v>89.871979691705462</v>
      </c>
      <c r="M76" s="9">
        <f t="shared" si="48"/>
        <v>0</v>
      </c>
      <c r="N76" s="9">
        <f t="shared" si="48"/>
        <v>138.54787096774197</v>
      </c>
      <c r="O76" s="9"/>
      <c r="P76" s="9"/>
      <c r="Q76" s="9">
        <f t="shared" si="48"/>
        <v>0</v>
      </c>
      <c r="R76" s="9">
        <f t="shared" si="48"/>
        <v>0</v>
      </c>
      <c r="S76" s="9">
        <f t="shared" si="48"/>
        <v>72.15296052631578</v>
      </c>
      <c r="T76" s="9">
        <f t="shared" si="48"/>
        <v>0</v>
      </c>
      <c r="U76" s="9"/>
      <c r="V76" s="9">
        <f t="shared" si="48"/>
        <v>0</v>
      </c>
      <c r="W76" s="9">
        <f t="shared" si="48"/>
        <v>0</v>
      </c>
      <c r="X76" s="9">
        <f t="shared" si="48"/>
        <v>112.54487500000005</v>
      </c>
      <c r="Y76" s="9">
        <f t="shared" si="48"/>
        <v>0</v>
      </c>
      <c r="Z76" s="9">
        <f t="shared" si="48"/>
        <v>0</v>
      </c>
      <c r="AA76" s="9">
        <f t="shared" si="48"/>
        <v>0</v>
      </c>
      <c r="AB76" s="9">
        <f t="shared" si="48"/>
        <v>81.996198002605411</v>
      </c>
      <c r="AC76" s="9">
        <f t="shared" si="48"/>
        <v>0</v>
      </c>
      <c r="AD76" s="9">
        <f t="shared" si="48"/>
        <v>0</v>
      </c>
      <c r="AE76" s="9">
        <f t="shared" si="48"/>
        <v>0</v>
      </c>
      <c r="AF76" s="9">
        <f t="shared" si="48"/>
        <v>0</v>
      </c>
    </row>
    <row r="77" spans="1:32" x14ac:dyDescent="0.3">
      <c r="A77" s="23"/>
      <c r="B77" s="24" t="s">
        <v>27</v>
      </c>
      <c r="C77" s="25">
        <f>AVERAGE(C75:G75)</f>
        <v>521.78056179775263</v>
      </c>
      <c r="D77" s="25"/>
      <c r="E77" s="25"/>
      <c r="F77" s="25"/>
      <c r="G77" s="25"/>
      <c r="H77" s="25">
        <f t="shared" ref="H77" si="49">AVERAGE(H75:L75)</f>
        <v>389.70153987463834</v>
      </c>
      <c r="I77" s="25"/>
      <c r="J77" s="25"/>
      <c r="K77" s="25"/>
      <c r="L77" s="25"/>
      <c r="M77" s="25">
        <f t="shared" ref="M77" si="50">AVERAGE(M75:Q75)</f>
        <v>178.26133333333334</v>
      </c>
      <c r="N77" s="25"/>
      <c r="O77" s="25"/>
      <c r="P77" s="25"/>
      <c r="Q77" s="25"/>
      <c r="R77" s="25">
        <f t="shared" ref="R77" si="51">AVERAGE(R75:V75)</f>
        <v>106.93068749999999</v>
      </c>
      <c r="S77" s="25"/>
      <c r="T77" s="25"/>
      <c r="U77" s="25"/>
      <c r="V77" s="25"/>
      <c r="W77">
        <f>AVERAGE(W75:AA75)</f>
        <v>106.9568</v>
      </c>
      <c r="AB77">
        <f>AVERAGE(AB75:AF75)</f>
        <v>113.49937021276597</v>
      </c>
    </row>
    <row r="78" spans="1:32" x14ac:dyDescent="0.3">
      <c r="A78" s="8"/>
      <c r="B78" s="2"/>
      <c r="C78" s="8"/>
      <c r="D78" s="2"/>
      <c r="E78" s="2"/>
      <c r="F78" s="2"/>
      <c r="G78" s="2"/>
      <c r="H78" s="8"/>
      <c r="I78" s="2"/>
      <c r="J78" s="2"/>
      <c r="K78" s="2"/>
      <c r="L78" s="2"/>
      <c r="M78" s="8"/>
      <c r="N78" s="2"/>
      <c r="O78" s="8"/>
      <c r="P78" s="2"/>
      <c r="Q78" s="8"/>
      <c r="R78" s="8"/>
      <c r="S78" s="2"/>
      <c r="T78" s="2"/>
      <c r="U78" s="2"/>
      <c r="V78" s="2"/>
      <c r="W78" s="8"/>
      <c r="X78" s="2"/>
      <c r="Y78" s="2"/>
      <c r="Z78" s="2"/>
      <c r="AA78" s="2"/>
      <c r="AB78" s="8"/>
      <c r="AC78" s="2"/>
      <c r="AD78" s="2"/>
      <c r="AE78" s="2"/>
      <c r="AF78" s="2"/>
    </row>
  </sheetData>
  <pageMargins left="0.7" right="0.7" top="0.75" bottom="0.75" header="0.3" footer="0.3"/>
  <pageSetup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1E85-B4D1-409D-9950-79DDC6BCF9D8}">
  <dimension ref="A1:AF27"/>
  <sheetViews>
    <sheetView zoomScaleNormal="100" workbookViewId="0">
      <selection activeCell="M31" sqref="M31"/>
    </sheetView>
  </sheetViews>
  <sheetFormatPr defaultColWidth="11.19921875" defaultRowHeight="15.6" x14ac:dyDescent="0.3"/>
  <cols>
    <col min="1" max="1" width="10.09765625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11.29687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32" x14ac:dyDescent="0.3">
      <c r="A1" t="s">
        <v>244</v>
      </c>
      <c r="B1" s="5"/>
      <c r="C1" s="5"/>
      <c r="D1" s="5"/>
      <c r="E1" s="5"/>
      <c r="L1" s="5"/>
      <c r="M1" s="5"/>
      <c r="N1" s="5"/>
      <c r="T1" s="5"/>
      <c r="U1" s="5"/>
    </row>
    <row r="2" spans="1:32" x14ac:dyDescent="0.3">
      <c r="A2" s="60" t="s">
        <v>245</v>
      </c>
      <c r="B2" s="32" t="s">
        <v>141</v>
      </c>
      <c r="C2" s="32" t="s">
        <v>142</v>
      </c>
      <c r="D2" s="32" t="s">
        <v>143</v>
      </c>
      <c r="E2" s="32" t="s">
        <v>144</v>
      </c>
      <c r="F2" s="32" t="s">
        <v>145</v>
      </c>
      <c r="G2" s="32" t="s">
        <v>131</v>
      </c>
      <c r="H2" s="32" t="s">
        <v>132</v>
      </c>
      <c r="I2" s="39" t="s">
        <v>246</v>
      </c>
      <c r="J2" s="32" t="s">
        <v>141</v>
      </c>
      <c r="K2" s="32" t="s">
        <v>142</v>
      </c>
      <c r="L2" s="32" t="s">
        <v>143</v>
      </c>
      <c r="M2" s="32" t="s">
        <v>144</v>
      </c>
      <c r="N2" s="32" t="s">
        <v>145</v>
      </c>
      <c r="O2" s="32" t="s">
        <v>131</v>
      </c>
      <c r="P2" s="32" t="s">
        <v>132</v>
      </c>
      <c r="Q2" s="40" t="s">
        <v>247</v>
      </c>
      <c r="R2" s="32" t="s">
        <v>141</v>
      </c>
      <c r="S2" s="32" t="s">
        <v>142</v>
      </c>
      <c r="T2" s="32" t="s">
        <v>143</v>
      </c>
      <c r="U2" s="32" t="s">
        <v>144</v>
      </c>
      <c r="V2" s="32" t="s">
        <v>145</v>
      </c>
      <c r="W2" s="32" t="s">
        <v>131</v>
      </c>
      <c r="X2" s="32" t="s">
        <v>132</v>
      </c>
      <c r="Y2" s="61" t="s">
        <v>248</v>
      </c>
      <c r="Z2" s="32" t="s">
        <v>141</v>
      </c>
      <c r="AA2" s="32" t="s">
        <v>142</v>
      </c>
      <c r="AB2" s="32" t="s">
        <v>143</v>
      </c>
      <c r="AC2" s="32" t="s">
        <v>144</v>
      </c>
      <c r="AD2" s="32" t="s">
        <v>145</v>
      </c>
      <c r="AE2" s="32" t="s">
        <v>131</v>
      </c>
      <c r="AF2" s="32" t="s">
        <v>132</v>
      </c>
    </row>
    <row r="3" spans="1:32" x14ac:dyDescent="0.3">
      <c r="A3" s="2" t="s">
        <v>148</v>
      </c>
      <c r="B3" s="3" t="s">
        <v>249</v>
      </c>
      <c r="C3" s="3">
        <v>1</v>
      </c>
      <c r="D3" s="5">
        <v>311</v>
      </c>
      <c r="E3" s="5">
        <v>212</v>
      </c>
      <c r="F3" s="36">
        <f>AVERAGE(D3:D10)</f>
        <v>322</v>
      </c>
      <c r="G3" s="36">
        <f>STDEV(D3:D10)</f>
        <v>24.494897427831781</v>
      </c>
      <c r="H3" s="5">
        <f>SUM(E3:E10)</f>
        <v>1595</v>
      </c>
      <c r="I3" s="2" t="s">
        <v>148</v>
      </c>
      <c r="J3" s="5" t="s">
        <v>250</v>
      </c>
      <c r="K3" s="3">
        <v>1</v>
      </c>
      <c r="L3" s="3">
        <v>179</v>
      </c>
      <c r="M3" s="3">
        <v>174</v>
      </c>
      <c r="N3" s="36">
        <f>AVERAGE(L3:L10)</f>
        <v>172.125</v>
      </c>
      <c r="O3" s="36">
        <f>(STDEV(L3:L10))/(SQRT(COUNT(L3:L10)))</f>
        <v>3.5528534809562378</v>
      </c>
      <c r="P3" s="5">
        <f>SUM(M3:M10)</f>
        <v>2123</v>
      </c>
      <c r="Q3" s="2" t="s">
        <v>148</v>
      </c>
      <c r="R3" s="5" t="s">
        <v>251</v>
      </c>
      <c r="S3" s="3">
        <v>1</v>
      </c>
      <c r="T3" s="3">
        <v>191</v>
      </c>
      <c r="U3" s="3">
        <v>147</v>
      </c>
      <c r="V3" s="36">
        <f>AVERAGE(T3:T10)</f>
        <v>193.875</v>
      </c>
      <c r="W3" s="36">
        <f>(STDEV(T3:T10))/(SQRT(COUNT(T3:T10)))</f>
        <v>5.6802838837508816</v>
      </c>
      <c r="X3" s="5">
        <f>SUM(U3:U10)</f>
        <v>2345</v>
      </c>
      <c r="Y3" s="2" t="s">
        <v>252</v>
      </c>
      <c r="Z3" s="3" t="s">
        <v>253</v>
      </c>
      <c r="AA3" s="3">
        <v>1</v>
      </c>
      <c r="AB3" s="3">
        <v>1.4</v>
      </c>
      <c r="AC3" s="3">
        <v>162</v>
      </c>
      <c r="AD3" s="36">
        <f>AVERAGE(AB3:AB10)</f>
        <v>2.5249999999999999</v>
      </c>
      <c r="AE3" s="36">
        <f>(STDEV(AB3:AB10))/(SQRT(COUNT(AB3:AB10)))</f>
        <v>0.36092638742942762</v>
      </c>
      <c r="AF3" s="5">
        <f>SUM(AC3:AC10)</f>
        <v>1416</v>
      </c>
    </row>
    <row r="4" spans="1:32" x14ac:dyDescent="0.3">
      <c r="A4"/>
      <c r="B4" s="5"/>
      <c r="C4" s="5">
        <v>2</v>
      </c>
      <c r="D4" s="5">
        <v>306</v>
      </c>
      <c r="E4" s="5">
        <v>185</v>
      </c>
      <c r="J4" s="5"/>
      <c r="K4" s="5">
        <v>2</v>
      </c>
      <c r="L4" s="5">
        <v>171</v>
      </c>
      <c r="M4" s="5">
        <v>301</v>
      </c>
      <c r="N4" s="5"/>
      <c r="R4" s="5"/>
      <c r="S4" s="5">
        <v>2</v>
      </c>
      <c r="T4" s="5">
        <v>184</v>
      </c>
      <c r="U4" s="5">
        <v>265</v>
      </c>
      <c r="Z4" s="5"/>
      <c r="AA4" s="5">
        <v>2</v>
      </c>
      <c r="AB4" s="5">
        <v>4.2</v>
      </c>
      <c r="AC4" s="5">
        <v>168</v>
      </c>
    </row>
    <row r="5" spans="1:32" x14ac:dyDescent="0.3">
      <c r="A5"/>
      <c r="B5" s="5"/>
      <c r="C5" s="5">
        <v>3</v>
      </c>
      <c r="D5" s="5">
        <v>306</v>
      </c>
      <c r="E5" s="5">
        <v>185</v>
      </c>
      <c r="J5" s="5"/>
      <c r="K5" s="5">
        <v>3</v>
      </c>
      <c r="L5" s="5">
        <v>187</v>
      </c>
      <c r="M5" s="5">
        <v>168</v>
      </c>
      <c r="N5" s="5"/>
      <c r="R5" s="5"/>
      <c r="S5" s="5">
        <v>3</v>
      </c>
      <c r="T5" s="5">
        <v>176</v>
      </c>
      <c r="U5" s="5">
        <v>359</v>
      </c>
      <c r="Z5" s="5"/>
      <c r="AA5" s="5">
        <v>3</v>
      </c>
      <c r="AB5" s="5">
        <v>1.6</v>
      </c>
      <c r="AC5" s="5">
        <v>195</v>
      </c>
    </row>
    <row r="6" spans="1:32" x14ac:dyDescent="0.3">
      <c r="A6"/>
      <c r="B6" s="5"/>
      <c r="C6" s="5">
        <v>4</v>
      </c>
      <c r="D6" s="5">
        <v>303</v>
      </c>
      <c r="E6" s="5">
        <v>237</v>
      </c>
      <c r="J6" s="5"/>
      <c r="K6" s="5">
        <v>4</v>
      </c>
      <c r="L6" s="5">
        <v>167</v>
      </c>
      <c r="M6" s="5">
        <v>380</v>
      </c>
      <c r="N6" s="5"/>
      <c r="R6" s="5"/>
      <c r="S6" s="5">
        <v>4</v>
      </c>
      <c r="T6" s="5">
        <v>212</v>
      </c>
      <c r="U6" s="5">
        <v>319</v>
      </c>
      <c r="Z6" s="5"/>
      <c r="AA6" s="5">
        <v>4</v>
      </c>
      <c r="AB6" s="5">
        <v>2</v>
      </c>
      <c r="AC6" s="5">
        <v>183</v>
      </c>
    </row>
    <row r="7" spans="1:32" x14ac:dyDescent="0.3">
      <c r="A7"/>
      <c r="B7" s="5" t="s">
        <v>254</v>
      </c>
      <c r="C7" s="5">
        <v>1</v>
      </c>
      <c r="D7" s="5">
        <v>334</v>
      </c>
      <c r="E7" s="5">
        <v>163</v>
      </c>
      <c r="J7" s="5" t="s">
        <v>255</v>
      </c>
      <c r="K7" s="5">
        <v>1</v>
      </c>
      <c r="L7" s="5">
        <v>166</v>
      </c>
      <c r="M7" s="5">
        <v>335</v>
      </c>
      <c r="N7" s="5"/>
      <c r="R7" s="5" t="s">
        <v>256</v>
      </c>
      <c r="S7" s="5">
        <v>1</v>
      </c>
      <c r="T7" s="5">
        <v>224</v>
      </c>
      <c r="U7" s="5">
        <v>312</v>
      </c>
      <c r="Z7" s="3" t="s">
        <v>257</v>
      </c>
      <c r="AA7" s="5">
        <v>1</v>
      </c>
      <c r="AB7" s="5">
        <v>1.7</v>
      </c>
      <c r="AC7" s="5">
        <v>186</v>
      </c>
    </row>
    <row r="8" spans="1:32" x14ac:dyDescent="0.3">
      <c r="A8"/>
      <c r="B8" s="5"/>
      <c r="C8" s="5">
        <v>2</v>
      </c>
      <c r="D8" s="5">
        <v>316</v>
      </c>
      <c r="E8" s="5">
        <v>199</v>
      </c>
      <c r="J8" s="5"/>
      <c r="K8" s="5">
        <v>2</v>
      </c>
      <c r="L8" s="5">
        <v>167</v>
      </c>
      <c r="M8" s="5">
        <v>241</v>
      </c>
      <c r="N8" s="5"/>
      <c r="R8" s="5"/>
      <c r="S8" s="5">
        <v>2</v>
      </c>
      <c r="T8" s="5">
        <v>183</v>
      </c>
      <c r="U8" s="5">
        <v>291</v>
      </c>
      <c r="Z8" s="5"/>
      <c r="AA8" s="5">
        <v>2</v>
      </c>
      <c r="AB8" s="5">
        <v>2.6</v>
      </c>
      <c r="AC8" s="5">
        <v>154</v>
      </c>
    </row>
    <row r="9" spans="1:32" x14ac:dyDescent="0.3">
      <c r="A9"/>
      <c r="B9" s="5"/>
      <c r="C9" s="5">
        <v>3</v>
      </c>
      <c r="D9" s="5">
        <v>377</v>
      </c>
      <c r="E9" s="5">
        <v>171</v>
      </c>
      <c r="J9" s="5"/>
      <c r="K9" s="5">
        <v>3</v>
      </c>
      <c r="L9" s="5">
        <v>183</v>
      </c>
      <c r="M9" s="5">
        <v>285</v>
      </c>
      <c r="N9" s="5"/>
      <c r="R9" s="5"/>
      <c r="S9" s="5">
        <v>3</v>
      </c>
      <c r="T9" s="5">
        <v>189</v>
      </c>
      <c r="U9" s="5">
        <v>332</v>
      </c>
      <c r="Z9" s="5"/>
      <c r="AA9" s="5">
        <v>3</v>
      </c>
      <c r="AB9" s="5">
        <v>3.5</v>
      </c>
      <c r="AC9" s="5">
        <v>192</v>
      </c>
    </row>
    <row r="10" spans="1:32" x14ac:dyDescent="0.3">
      <c r="A10" s="1"/>
      <c r="B10" s="4"/>
      <c r="C10" s="4">
        <v>4</v>
      </c>
      <c r="D10" s="4">
        <v>323</v>
      </c>
      <c r="E10" s="4">
        <v>243</v>
      </c>
      <c r="I10" s="1"/>
      <c r="J10" s="4"/>
      <c r="K10" s="4">
        <v>4</v>
      </c>
      <c r="L10" s="4">
        <v>157</v>
      </c>
      <c r="M10" s="4">
        <v>239</v>
      </c>
      <c r="N10" s="5"/>
      <c r="Q10" s="1"/>
      <c r="R10" s="4"/>
      <c r="S10" s="4">
        <v>4</v>
      </c>
      <c r="T10" s="4">
        <v>192</v>
      </c>
      <c r="U10" s="4">
        <v>320</v>
      </c>
      <c r="Y10" s="1"/>
      <c r="Z10" s="4"/>
      <c r="AA10" s="4">
        <v>4</v>
      </c>
      <c r="AB10" s="4">
        <v>3.2</v>
      </c>
      <c r="AC10" s="4">
        <v>176</v>
      </c>
    </row>
    <row r="11" spans="1:32" x14ac:dyDescent="0.3">
      <c r="A11" t="s">
        <v>151</v>
      </c>
      <c r="B11" s="3" t="s">
        <v>258</v>
      </c>
      <c r="C11" s="5">
        <v>1</v>
      </c>
      <c r="D11" s="5">
        <v>85</v>
      </c>
      <c r="E11" s="5">
        <v>116</v>
      </c>
      <c r="F11" s="36">
        <f>AVERAGE(D11:D18)</f>
        <v>78.375</v>
      </c>
      <c r="G11" s="36">
        <f>(STDEV(D11:D18))/(SQRT(COUNT(D11:D18)))</f>
        <v>5.1127903340543899</v>
      </c>
      <c r="H11" s="5">
        <f>SUM(E11:E18)</f>
        <v>1134</v>
      </c>
      <c r="I11" t="s">
        <v>151</v>
      </c>
      <c r="J11" s="5" t="s">
        <v>259</v>
      </c>
      <c r="K11" s="5">
        <v>1</v>
      </c>
      <c r="L11" s="36">
        <v>41</v>
      </c>
      <c r="M11" s="5">
        <v>186</v>
      </c>
      <c r="N11" s="36">
        <f>AVERAGE(L11:L18)</f>
        <v>30.625</v>
      </c>
      <c r="O11" s="36">
        <f>(STDEV(L11:L18))/(SQRT(COUNT(L11:L18)))</f>
        <v>4.2043238797355134</v>
      </c>
      <c r="P11" s="5">
        <f>SUM(M11:M18)</f>
        <v>1618</v>
      </c>
      <c r="Q11" t="s">
        <v>151</v>
      </c>
      <c r="R11" s="5" t="s">
        <v>260</v>
      </c>
      <c r="S11" s="5">
        <v>1</v>
      </c>
      <c r="T11" s="36">
        <v>72</v>
      </c>
      <c r="U11" s="5">
        <v>321</v>
      </c>
      <c r="V11" s="36">
        <f>AVERAGE(T11:T18)</f>
        <v>87.875</v>
      </c>
      <c r="W11" s="36">
        <f>(STDEV(T11:T18))/(SQRT(COUNT(T11:T18)))</f>
        <v>3.1647472252930409</v>
      </c>
      <c r="X11" s="5">
        <f>SUM(U11:U18)</f>
        <v>1649</v>
      </c>
    </row>
    <row r="12" spans="1:32" x14ac:dyDescent="0.3">
      <c r="A12"/>
      <c r="B12" s="5"/>
      <c r="C12" s="5">
        <v>2</v>
      </c>
      <c r="D12" s="36">
        <v>94</v>
      </c>
      <c r="E12" s="5">
        <v>143</v>
      </c>
      <c r="J12" s="5"/>
      <c r="K12" s="5">
        <v>2</v>
      </c>
      <c r="L12" s="36">
        <v>23</v>
      </c>
      <c r="M12" s="5">
        <v>208</v>
      </c>
      <c r="N12" s="5"/>
      <c r="R12" s="5"/>
      <c r="S12" s="5">
        <v>2</v>
      </c>
      <c r="T12" s="36">
        <v>86</v>
      </c>
      <c r="U12" s="5">
        <v>296</v>
      </c>
    </row>
    <row r="13" spans="1:32" x14ac:dyDescent="0.3">
      <c r="A13"/>
      <c r="B13" s="5"/>
      <c r="C13" s="5">
        <v>3</v>
      </c>
      <c r="D13" s="36">
        <v>72</v>
      </c>
      <c r="E13" s="5">
        <v>134</v>
      </c>
      <c r="J13" s="5"/>
      <c r="K13" s="5">
        <v>3</v>
      </c>
      <c r="L13" s="36">
        <v>52</v>
      </c>
      <c r="M13" s="5">
        <v>188</v>
      </c>
      <c r="N13" s="5"/>
      <c r="R13" s="5"/>
      <c r="S13" s="5">
        <v>3</v>
      </c>
      <c r="T13" s="36">
        <v>94</v>
      </c>
      <c r="U13" s="5">
        <v>145</v>
      </c>
    </row>
    <row r="14" spans="1:32" x14ac:dyDescent="0.3">
      <c r="A14"/>
      <c r="B14" s="5"/>
      <c r="C14" s="5">
        <v>4</v>
      </c>
      <c r="D14" s="36">
        <v>97</v>
      </c>
      <c r="E14" s="5">
        <v>167</v>
      </c>
      <c r="J14" s="5"/>
      <c r="K14" s="5">
        <v>4</v>
      </c>
      <c r="L14" s="36">
        <v>17</v>
      </c>
      <c r="M14" s="5">
        <v>225</v>
      </c>
      <c r="N14" s="5"/>
      <c r="R14" s="5"/>
      <c r="S14" s="5">
        <v>4</v>
      </c>
      <c r="T14" s="36">
        <v>96</v>
      </c>
      <c r="U14" s="5">
        <v>224</v>
      </c>
    </row>
    <row r="15" spans="1:32" x14ac:dyDescent="0.3">
      <c r="A15"/>
      <c r="B15" s="5" t="s">
        <v>261</v>
      </c>
      <c r="C15" s="5">
        <v>1</v>
      </c>
      <c r="D15" s="36">
        <v>74</v>
      </c>
      <c r="E15" s="5">
        <v>156</v>
      </c>
      <c r="J15" s="5" t="s">
        <v>262</v>
      </c>
      <c r="K15" s="5">
        <v>1</v>
      </c>
      <c r="L15" s="36">
        <v>20</v>
      </c>
      <c r="M15" s="5">
        <v>216</v>
      </c>
      <c r="N15" s="5"/>
      <c r="R15" s="5" t="s">
        <v>263</v>
      </c>
      <c r="S15" s="5">
        <v>1</v>
      </c>
      <c r="T15" s="36">
        <v>87</v>
      </c>
      <c r="U15" s="5">
        <v>132</v>
      </c>
    </row>
    <row r="16" spans="1:32" x14ac:dyDescent="0.3">
      <c r="A16"/>
      <c r="B16" s="5"/>
      <c r="C16" s="5">
        <v>2</v>
      </c>
      <c r="D16" s="36">
        <v>85</v>
      </c>
      <c r="E16" s="5">
        <v>163</v>
      </c>
      <c r="J16" s="5"/>
      <c r="K16" s="5">
        <v>2</v>
      </c>
      <c r="L16" s="36">
        <v>33</v>
      </c>
      <c r="M16" s="5">
        <v>227</v>
      </c>
      <c r="N16" s="5"/>
      <c r="R16" s="5"/>
      <c r="S16" s="5">
        <v>2</v>
      </c>
      <c r="T16" s="36">
        <v>96</v>
      </c>
      <c r="U16" s="5">
        <v>198</v>
      </c>
    </row>
    <row r="17" spans="1:24" x14ac:dyDescent="0.3">
      <c r="A17"/>
      <c r="B17" s="5"/>
      <c r="C17" s="5">
        <v>3</v>
      </c>
      <c r="D17" s="36">
        <v>65</v>
      </c>
      <c r="E17" s="5">
        <v>134</v>
      </c>
      <c r="J17" s="5"/>
      <c r="K17" s="5">
        <v>3</v>
      </c>
      <c r="L17" s="36">
        <v>24</v>
      </c>
      <c r="M17" s="5">
        <v>175</v>
      </c>
      <c r="N17" s="5"/>
      <c r="R17" s="5"/>
      <c r="S17" s="5">
        <v>3</v>
      </c>
      <c r="T17" s="36">
        <v>94</v>
      </c>
      <c r="U17" s="5">
        <v>187</v>
      </c>
    </row>
    <row r="18" spans="1:24" x14ac:dyDescent="0.3">
      <c r="A18"/>
      <c r="B18" s="5"/>
      <c r="C18" s="5">
        <v>4</v>
      </c>
      <c r="D18" s="36">
        <v>55</v>
      </c>
      <c r="E18" s="5">
        <v>121</v>
      </c>
      <c r="J18" s="4"/>
      <c r="K18" s="5">
        <v>4</v>
      </c>
      <c r="L18" s="5">
        <v>35</v>
      </c>
      <c r="M18" s="5">
        <v>193</v>
      </c>
      <c r="N18" s="5"/>
      <c r="R18" s="4"/>
      <c r="S18" s="5">
        <v>4</v>
      </c>
      <c r="T18" s="36">
        <v>78</v>
      </c>
      <c r="U18" s="5">
        <v>146</v>
      </c>
    </row>
    <row r="19" spans="1:24" x14ac:dyDescent="0.3">
      <c r="A19" s="2" t="s">
        <v>152</v>
      </c>
      <c r="B19" s="5" t="s">
        <v>264</v>
      </c>
      <c r="C19" s="3">
        <v>1</v>
      </c>
      <c r="D19" s="41">
        <v>48</v>
      </c>
      <c r="E19" s="3">
        <v>163</v>
      </c>
      <c r="F19" s="36">
        <f>AVERAGE(D19:D26)</f>
        <v>38.875</v>
      </c>
      <c r="G19" s="36">
        <f>(STDEV(D19:D26))/(SQRT(COUNT(D19:D26)))</f>
        <v>9.220391802955012</v>
      </c>
      <c r="H19" s="5">
        <f>SUM(E19:E26)</f>
        <v>1385</v>
      </c>
      <c r="I19" s="2" t="s">
        <v>152</v>
      </c>
      <c r="J19" s="5" t="s">
        <v>265</v>
      </c>
      <c r="K19" s="3">
        <v>1</v>
      </c>
      <c r="L19" s="41">
        <v>14</v>
      </c>
      <c r="M19" s="3">
        <v>196</v>
      </c>
      <c r="N19" s="36">
        <f>AVERAGE(L19:L26)</f>
        <v>13.75</v>
      </c>
      <c r="O19" s="36">
        <f>(STDEV(L19:L26))/(SQRT(COUNT(L19:L26)))</f>
        <v>1.6118977280566795</v>
      </c>
      <c r="P19" s="5">
        <f>SUM(M19:M26)</f>
        <v>1303</v>
      </c>
      <c r="Q19" s="2" t="s">
        <v>152</v>
      </c>
      <c r="R19" s="5" t="s">
        <v>266</v>
      </c>
      <c r="S19" s="3">
        <v>1</v>
      </c>
      <c r="T19" s="41">
        <v>48</v>
      </c>
      <c r="U19" s="3">
        <v>152</v>
      </c>
      <c r="V19" s="36">
        <f>AVERAGE(T19:T26)</f>
        <v>40.125</v>
      </c>
      <c r="W19" s="36">
        <f>(STDEV(T19:T26))/(SQRT(COUNT(T19:T26)))</f>
        <v>5.2828479197168967</v>
      </c>
      <c r="X19" s="5">
        <f>SUM(U19:U26)</f>
        <v>1419</v>
      </c>
    </row>
    <row r="20" spans="1:24" x14ac:dyDescent="0.3">
      <c r="A20"/>
      <c r="B20" s="5"/>
      <c r="C20" s="5">
        <v>2</v>
      </c>
      <c r="D20" s="36">
        <v>36</v>
      </c>
      <c r="E20" s="5">
        <v>102</v>
      </c>
      <c r="J20" s="5"/>
      <c r="K20" s="5">
        <v>2</v>
      </c>
      <c r="L20" s="36">
        <v>8</v>
      </c>
      <c r="M20" s="5">
        <v>145</v>
      </c>
      <c r="N20" s="5"/>
      <c r="R20" s="5"/>
      <c r="S20" s="5">
        <v>2</v>
      </c>
      <c r="T20" s="36">
        <v>52</v>
      </c>
      <c r="U20" s="5">
        <v>164</v>
      </c>
    </row>
    <row r="21" spans="1:24" x14ac:dyDescent="0.3">
      <c r="A21"/>
      <c r="B21" s="5"/>
      <c r="C21" s="5">
        <v>3</v>
      </c>
      <c r="D21" s="36">
        <v>24</v>
      </c>
      <c r="E21" s="5">
        <v>178</v>
      </c>
      <c r="J21" s="5"/>
      <c r="K21" s="5">
        <v>3</v>
      </c>
      <c r="L21" s="36">
        <v>16</v>
      </c>
      <c r="M21" s="5">
        <v>162</v>
      </c>
      <c r="N21" s="5"/>
      <c r="R21" s="5"/>
      <c r="S21" s="5">
        <v>3</v>
      </c>
      <c r="T21" s="36">
        <v>47</v>
      </c>
      <c r="U21" s="5">
        <v>147</v>
      </c>
    </row>
    <row r="22" spans="1:24" x14ac:dyDescent="0.3">
      <c r="A22"/>
      <c r="B22" s="5"/>
      <c r="C22" s="5">
        <v>4</v>
      </c>
      <c r="D22" s="36">
        <v>17</v>
      </c>
      <c r="E22" s="5">
        <v>184</v>
      </c>
      <c r="J22" s="5"/>
      <c r="K22" s="5">
        <v>4</v>
      </c>
      <c r="L22" s="36">
        <v>23</v>
      </c>
      <c r="M22" s="5">
        <v>187</v>
      </c>
      <c r="N22" s="5"/>
      <c r="R22" s="5"/>
      <c r="S22" s="5">
        <v>4</v>
      </c>
      <c r="T22" s="36">
        <v>64</v>
      </c>
      <c r="U22" s="5">
        <v>206</v>
      </c>
    </row>
    <row r="23" spans="1:24" x14ac:dyDescent="0.3">
      <c r="A23"/>
      <c r="B23" s="5" t="s">
        <v>267</v>
      </c>
      <c r="C23" s="5">
        <v>1</v>
      </c>
      <c r="D23" s="36">
        <v>9</v>
      </c>
      <c r="E23" s="5">
        <v>205</v>
      </c>
      <c r="J23" s="5" t="s">
        <v>268</v>
      </c>
      <c r="K23" s="5">
        <v>1</v>
      </c>
      <c r="L23" s="36">
        <v>15</v>
      </c>
      <c r="M23" s="5">
        <v>207</v>
      </c>
      <c r="N23" s="5"/>
      <c r="R23" s="5" t="s">
        <v>269</v>
      </c>
      <c r="S23" s="5">
        <v>1</v>
      </c>
      <c r="T23" s="36">
        <v>34</v>
      </c>
      <c r="U23" s="5">
        <v>192</v>
      </c>
    </row>
    <row r="24" spans="1:24" x14ac:dyDescent="0.3">
      <c r="A24"/>
      <c r="B24" s="5"/>
      <c r="C24" s="5">
        <v>2</v>
      </c>
      <c r="D24" s="36">
        <v>45</v>
      </c>
      <c r="E24" s="5">
        <v>196</v>
      </c>
      <c r="J24" s="5"/>
      <c r="K24" s="5">
        <v>2</v>
      </c>
      <c r="L24" s="36">
        <v>12</v>
      </c>
      <c r="M24" s="5">
        <v>210</v>
      </c>
      <c r="N24" s="5"/>
      <c r="R24" s="5"/>
      <c r="S24" s="5">
        <v>2</v>
      </c>
      <c r="T24" s="36">
        <v>31</v>
      </c>
      <c r="U24" s="5">
        <v>184</v>
      </c>
    </row>
    <row r="25" spans="1:24" x14ac:dyDescent="0.3">
      <c r="A25"/>
      <c r="B25" s="5"/>
      <c r="C25" s="5">
        <v>3</v>
      </c>
      <c r="D25" s="36">
        <v>94</v>
      </c>
      <c r="E25" s="5">
        <v>175</v>
      </c>
      <c r="J25" s="5"/>
      <c r="K25" s="5">
        <v>3</v>
      </c>
      <c r="L25" s="36">
        <v>10</v>
      </c>
      <c r="M25" s="5">
        <v>173</v>
      </c>
      <c r="N25" s="5"/>
      <c r="R25" s="5"/>
      <c r="S25" s="5">
        <v>3</v>
      </c>
      <c r="T25" s="36">
        <v>22</v>
      </c>
      <c r="U25" s="5">
        <v>197</v>
      </c>
    </row>
    <row r="26" spans="1:24" x14ac:dyDescent="0.3">
      <c r="A26" s="1"/>
      <c r="B26" s="4"/>
      <c r="C26" s="4">
        <v>4</v>
      </c>
      <c r="D26" s="42">
        <v>38</v>
      </c>
      <c r="E26" s="4">
        <v>182</v>
      </c>
      <c r="I26" s="1"/>
      <c r="J26" s="4"/>
      <c r="K26" s="4">
        <v>4</v>
      </c>
      <c r="L26" s="42">
        <v>12</v>
      </c>
      <c r="M26" s="4">
        <v>23</v>
      </c>
      <c r="N26" s="5"/>
      <c r="Q26" s="1"/>
      <c r="R26" s="4"/>
      <c r="S26" s="4">
        <v>4</v>
      </c>
      <c r="T26" s="42">
        <v>23</v>
      </c>
      <c r="U26" s="4">
        <v>177</v>
      </c>
    </row>
    <row r="27" spans="1:24" x14ac:dyDescent="0.3">
      <c r="A27" s="2"/>
      <c r="B27" s="3"/>
      <c r="C27" s="3"/>
      <c r="D27" s="3"/>
      <c r="E27" s="3"/>
      <c r="F27" s="5"/>
      <c r="G27" s="5"/>
      <c r="H27" s="5"/>
      <c r="J27" s="5"/>
      <c r="K27" s="5"/>
      <c r="L27" s="5"/>
      <c r="M27" s="5"/>
      <c r="N27" s="5"/>
      <c r="O27" s="5"/>
      <c r="P27" s="5"/>
      <c r="R27" s="5"/>
      <c r="S27" s="5"/>
      <c r="T27" s="38"/>
      <c r="U27" s="5"/>
      <c r="V27" s="36"/>
      <c r="W27" s="36"/>
      <c r="X27" s="5"/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4A8A-4973-4A94-AB00-EC36D0794156}">
  <dimension ref="A1:AE34"/>
  <sheetViews>
    <sheetView zoomScaleNormal="100" workbookViewId="0">
      <selection activeCell="I32" sqref="I32"/>
    </sheetView>
  </sheetViews>
  <sheetFormatPr defaultColWidth="11.19921875" defaultRowHeight="15.6" x14ac:dyDescent="0.3"/>
  <cols>
    <col min="1" max="1" width="10.09765625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10" width="10.09765625" customWidth="1"/>
    <col min="11" max="11" width="8.59765625" customWidth="1"/>
    <col min="12" max="13" width="9.19921875" customWidth="1"/>
    <col min="14" max="15" width="9.3984375" customWidth="1"/>
    <col min="16" max="16" width="11.296875" customWidth="1"/>
    <col min="17" max="17" width="9.09765625" customWidth="1"/>
    <col min="18" max="18" width="15" customWidth="1"/>
    <col min="19" max="19" width="9.09765625" customWidth="1"/>
    <col min="20" max="20" width="9.59765625" customWidth="1"/>
    <col min="21" max="21" width="9.19921875" customWidth="1"/>
    <col min="22" max="23" width="8.8984375" customWidth="1"/>
    <col min="24" max="24" width="9.796875" customWidth="1"/>
    <col min="25" max="25" width="8.59765625" customWidth="1"/>
    <col min="26" max="26" width="9.5" customWidth="1"/>
  </cols>
  <sheetData>
    <row r="1" spans="1:31" ht="16.2" thickBot="1" x14ac:dyDescent="0.35"/>
    <row r="2" spans="1:31" ht="16.2" thickBot="1" x14ac:dyDescent="0.35">
      <c r="A2"/>
      <c r="B2" s="102"/>
      <c r="C2" s="91"/>
      <c r="D2" s="92" t="s">
        <v>92</v>
      </c>
      <c r="E2" s="93"/>
      <c r="F2" s="143" t="s">
        <v>136</v>
      </c>
      <c r="G2" s="144"/>
      <c r="H2" s="144"/>
      <c r="I2" s="144" t="s">
        <v>274</v>
      </c>
      <c r="J2" s="144"/>
      <c r="K2" s="144"/>
      <c r="L2" s="101"/>
      <c r="M2" s="144" t="s">
        <v>5</v>
      </c>
      <c r="N2" s="145"/>
      <c r="S2" s="5"/>
      <c r="T2" s="5"/>
    </row>
    <row r="3" spans="1:31" x14ac:dyDescent="0.3">
      <c r="A3"/>
      <c r="B3" s="69" t="s">
        <v>270</v>
      </c>
      <c r="C3" s="90">
        <v>1</v>
      </c>
      <c r="D3" s="90">
        <v>2</v>
      </c>
      <c r="E3" s="90">
        <v>3</v>
      </c>
      <c r="F3" s="90">
        <v>1</v>
      </c>
      <c r="G3" s="90">
        <v>2</v>
      </c>
      <c r="H3" s="90">
        <v>3</v>
      </c>
      <c r="I3" s="90">
        <v>1</v>
      </c>
      <c r="J3" s="90">
        <v>2</v>
      </c>
      <c r="K3" s="90">
        <v>3</v>
      </c>
      <c r="L3" s="90">
        <v>1</v>
      </c>
      <c r="M3" s="90">
        <v>2</v>
      </c>
      <c r="N3" s="103">
        <v>3</v>
      </c>
      <c r="P3" s="40"/>
      <c r="Q3" s="32"/>
      <c r="R3" s="32"/>
      <c r="S3" s="32"/>
      <c r="T3" s="32"/>
      <c r="U3" s="32"/>
      <c r="V3" s="32"/>
      <c r="W3" s="32"/>
      <c r="X3" s="61"/>
      <c r="Y3" s="32"/>
      <c r="Z3" s="32"/>
      <c r="AA3" s="32"/>
      <c r="AB3" s="32"/>
      <c r="AC3" s="32"/>
      <c r="AD3" s="32"/>
      <c r="AE3" s="32"/>
    </row>
    <row r="4" spans="1:31" x14ac:dyDescent="0.3">
      <c r="A4"/>
      <c r="B4" s="69" t="s">
        <v>271</v>
      </c>
      <c r="C4" s="15">
        <v>81.900000000000006</v>
      </c>
      <c r="D4" s="15">
        <v>394.51</v>
      </c>
      <c r="E4" s="15">
        <v>186.02</v>
      </c>
      <c r="F4" s="15">
        <v>6388.3</v>
      </c>
      <c r="G4" s="15">
        <v>5917.35</v>
      </c>
      <c r="H4" s="15">
        <v>7573.95</v>
      </c>
      <c r="I4" s="15">
        <v>8063.15</v>
      </c>
      <c r="J4" s="15">
        <v>10880.97</v>
      </c>
      <c r="K4" s="15">
        <v>8989.44</v>
      </c>
      <c r="L4" s="15">
        <v>10900.53</v>
      </c>
      <c r="M4" s="15">
        <v>12892.07</v>
      </c>
      <c r="N4" s="81">
        <v>11432.75</v>
      </c>
      <c r="Q4" s="5"/>
      <c r="R4" s="5"/>
      <c r="S4" s="5"/>
      <c r="T4" s="5"/>
      <c r="U4" s="36"/>
      <c r="V4" s="36"/>
      <c r="W4" s="5"/>
      <c r="Y4" s="5"/>
      <c r="Z4" s="5"/>
      <c r="AA4" s="5"/>
      <c r="AB4" s="5"/>
      <c r="AC4" s="36"/>
      <c r="AD4" s="36"/>
      <c r="AE4" s="5"/>
    </row>
    <row r="5" spans="1:31" x14ac:dyDescent="0.3">
      <c r="A5"/>
      <c r="B5" s="69" t="s">
        <v>139</v>
      </c>
      <c r="C5" s="15">
        <f>AVERAGE(C4:E4)</f>
        <v>220.80999999999997</v>
      </c>
      <c r="D5" s="15"/>
      <c r="E5" s="15"/>
      <c r="F5" s="15">
        <f>AVERAGE(F4:H4)</f>
        <v>6626.5333333333338</v>
      </c>
      <c r="G5" s="15"/>
      <c r="H5" s="15"/>
      <c r="I5" s="15">
        <f>AVERAGE(I4:K4)</f>
        <v>9311.1866666666665</v>
      </c>
      <c r="J5" s="15"/>
      <c r="K5" s="15"/>
      <c r="L5" s="15">
        <f>AVERAGE(L4:N4)</f>
        <v>11741.783333333333</v>
      </c>
      <c r="M5" s="15"/>
      <c r="N5" s="81"/>
      <c r="Q5" s="5"/>
      <c r="R5" s="5"/>
      <c r="S5" s="5"/>
      <c r="T5" s="5"/>
      <c r="Y5" s="5"/>
      <c r="Z5" s="5"/>
      <c r="AA5" s="5"/>
      <c r="AB5" s="5"/>
    </row>
    <row r="6" spans="1:31" x14ac:dyDescent="0.3">
      <c r="A6"/>
      <c r="B6" s="69" t="s">
        <v>272</v>
      </c>
      <c r="C6" s="15">
        <f>C4/F5</f>
        <v>1.2359403609730578E-2</v>
      </c>
      <c r="D6" s="15">
        <f>D4/F5</f>
        <v>5.9534900098593531E-2</v>
      </c>
      <c r="E6" s="15">
        <f>E4/F5</f>
        <v>2.8071993400269623E-2</v>
      </c>
      <c r="F6" s="15">
        <f>F4/F5</f>
        <v>0.96404857240588337</v>
      </c>
      <c r="G6" s="15">
        <f>G4/F5</f>
        <v>0.892978228938208</v>
      </c>
      <c r="H6" s="15">
        <f>H4/F5</f>
        <v>1.1429731986559084</v>
      </c>
      <c r="I6" s="15">
        <f>I4/F5</f>
        <v>1.2167976216825287</v>
      </c>
      <c r="J6" s="15">
        <f>J4/F5</f>
        <v>1.6420305237529929</v>
      </c>
      <c r="K6" s="15">
        <f>K4/F5</f>
        <v>1.3565826274170507</v>
      </c>
      <c r="L6" s="15">
        <f>L4/F5</f>
        <v>1.6449822934063059</v>
      </c>
      <c r="M6" s="15">
        <f>M4/F5</f>
        <v>1.9455225457252658</v>
      </c>
      <c r="N6" s="81">
        <f>N4/F5</f>
        <v>1.7252987987685868</v>
      </c>
      <c r="Q6" s="5"/>
      <c r="R6" s="5"/>
      <c r="S6" s="5"/>
      <c r="T6" s="5"/>
      <c r="Y6" s="5"/>
      <c r="Z6" s="5"/>
      <c r="AA6" s="5"/>
      <c r="AB6" s="5"/>
    </row>
    <row r="7" spans="1:31" x14ac:dyDescent="0.3">
      <c r="A7"/>
      <c r="B7" s="15"/>
      <c r="C7" s="15">
        <f>AVERAGE(C6:E6)</f>
        <v>3.3322099036197914E-2</v>
      </c>
      <c r="D7" s="15"/>
      <c r="E7" s="15"/>
      <c r="F7" s="15">
        <f>AVERAGE(F6:H6)</f>
        <v>1</v>
      </c>
      <c r="G7" s="15"/>
      <c r="H7" s="15"/>
      <c r="I7" s="15">
        <f>AVERAGE(I6:K6)</f>
        <v>1.4051369242841905</v>
      </c>
      <c r="J7" s="15"/>
      <c r="K7" s="15"/>
      <c r="L7" s="15">
        <f>AVERAGE(L6:N6)</f>
        <v>1.7719345459667195</v>
      </c>
      <c r="M7" s="15"/>
      <c r="N7" s="15"/>
      <c r="Q7" s="5"/>
      <c r="R7" s="5"/>
      <c r="S7" s="5"/>
      <c r="T7" s="5"/>
      <c r="Y7" s="5"/>
      <c r="Z7" s="5"/>
      <c r="AA7" s="5"/>
      <c r="AB7" s="5"/>
    </row>
    <row r="8" spans="1:31" x14ac:dyDescent="0.3">
      <c r="A8"/>
      <c r="Q8" s="5"/>
      <c r="R8" s="5"/>
      <c r="S8" s="5"/>
      <c r="T8" s="5"/>
      <c r="Y8" s="5"/>
      <c r="Z8" s="5"/>
      <c r="AA8" s="5"/>
      <c r="AB8" s="5"/>
    </row>
    <row r="9" spans="1:31" x14ac:dyDescent="0.3">
      <c r="A9"/>
    </row>
    <row r="10" spans="1:31" x14ac:dyDescent="0.3">
      <c r="A10"/>
    </row>
    <row r="11" spans="1:31" x14ac:dyDescent="0.3">
      <c r="A11"/>
    </row>
    <row r="12" spans="1:31" s="55" customFormat="1" x14ac:dyDescent="0.3">
      <c r="Q12" s="56"/>
      <c r="R12" s="56"/>
      <c r="S12" s="65"/>
      <c r="T12" s="56"/>
      <c r="U12" s="65"/>
      <c r="V12" s="65"/>
      <c r="W12" s="56"/>
    </row>
    <row r="13" spans="1:31" s="55" customFormat="1" x14ac:dyDescent="0.3">
      <c r="B13" s="56"/>
      <c r="C13" s="56"/>
      <c r="D13" s="65"/>
      <c r="E13" s="56"/>
      <c r="J13" s="56"/>
      <c r="K13" s="56"/>
      <c r="L13" s="65"/>
      <c r="M13" s="56"/>
      <c r="N13" s="56"/>
      <c r="Q13" s="56"/>
      <c r="R13" s="56"/>
      <c r="S13" s="65"/>
      <c r="T13" s="56"/>
    </row>
    <row r="14" spans="1:31" s="55" customFormat="1" x14ac:dyDescent="0.3">
      <c r="B14" s="56"/>
      <c r="C14" s="56"/>
      <c r="D14" s="65"/>
      <c r="E14" s="56"/>
      <c r="J14" s="56"/>
      <c r="K14" s="56"/>
      <c r="L14" s="65"/>
      <c r="M14" s="56"/>
      <c r="N14" s="56"/>
      <c r="Q14" s="56"/>
      <c r="R14" s="56"/>
      <c r="S14" s="65"/>
      <c r="T14" s="56"/>
    </row>
    <row r="15" spans="1:31" s="55" customFormat="1" x14ac:dyDescent="0.3">
      <c r="B15" s="56"/>
      <c r="C15" s="56"/>
      <c r="D15" s="65"/>
      <c r="E15" s="56"/>
      <c r="J15" s="56"/>
      <c r="K15" s="56"/>
      <c r="L15" s="65"/>
      <c r="M15" s="56"/>
      <c r="N15" s="56"/>
      <c r="Q15" s="56"/>
      <c r="R15" s="56"/>
      <c r="S15" s="65"/>
      <c r="T15" s="56"/>
    </row>
    <row r="16" spans="1:31" s="55" customFormat="1" x14ac:dyDescent="0.3">
      <c r="B16" s="56"/>
      <c r="C16" s="56"/>
      <c r="D16" s="65"/>
      <c r="E16" s="56"/>
      <c r="J16" s="56"/>
      <c r="K16" s="56"/>
      <c r="L16" s="65"/>
      <c r="M16" s="56"/>
      <c r="N16" s="56"/>
      <c r="Q16" s="56"/>
      <c r="R16" s="56"/>
      <c r="S16" s="65"/>
      <c r="T16" s="56"/>
    </row>
    <row r="17" spans="1:23" s="55" customFormat="1" x14ac:dyDescent="0.3">
      <c r="B17" s="56"/>
      <c r="C17" s="56"/>
      <c r="D17" s="65"/>
      <c r="E17" s="56"/>
      <c r="J17" s="56"/>
      <c r="K17" s="56"/>
      <c r="L17" s="65"/>
      <c r="M17" s="56"/>
      <c r="N17" s="56"/>
      <c r="Q17" s="56"/>
      <c r="R17" s="56"/>
      <c r="S17" s="65"/>
      <c r="T17" s="56"/>
    </row>
    <row r="18" spans="1:23" s="55" customFormat="1" x14ac:dyDescent="0.3">
      <c r="B18" s="56"/>
      <c r="C18" s="56"/>
      <c r="D18" s="65"/>
      <c r="E18" s="56"/>
      <c r="J18" s="56"/>
      <c r="K18" s="56"/>
      <c r="L18" s="65"/>
      <c r="M18" s="56"/>
      <c r="N18" s="56"/>
      <c r="Q18" s="56"/>
      <c r="R18" s="56"/>
      <c r="S18" s="65"/>
      <c r="T18" s="56"/>
    </row>
    <row r="19" spans="1:23" s="55" customFormat="1" x14ac:dyDescent="0.3">
      <c r="B19" s="56"/>
      <c r="C19" s="56"/>
      <c r="D19" s="65"/>
      <c r="E19" s="56"/>
      <c r="J19" s="56"/>
      <c r="K19" s="56"/>
      <c r="L19" s="56"/>
      <c r="M19" s="56"/>
      <c r="N19" s="56"/>
      <c r="Q19" s="56"/>
      <c r="R19" s="56"/>
      <c r="S19" s="65"/>
      <c r="T19" s="56"/>
    </row>
    <row r="20" spans="1:23" s="55" customFormat="1" x14ac:dyDescent="0.3">
      <c r="B20" s="56"/>
      <c r="C20" s="56"/>
      <c r="D20" s="65"/>
      <c r="E20" s="56"/>
      <c r="F20" s="65"/>
      <c r="G20" s="65"/>
      <c r="H20" s="56"/>
      <c r="J20" s="56"/>
      <c r="K20" s="56"/>
      <c r="L20" s="65"/>
      <c r="M20" s="56"/>
      <c r="N20" s="65"/>
      <c r="O20" s="56"/>
      <c r="Q20" s="56"/>
      <c r="R20" s="56"/>
      <c r="S20" s="65"/>
      <c r="T20" s="56"/>
      <c r="U20" s="65"/>
      <c r="V20" s="65"/>
      <c r="W20" s="56"/>
    </row>
    <row r="21" spans="1:23" s="55" customFormat="1" x14ac:dyDescent="0.3">
      <c r="B21" s="56"/>
      <c r="C21" s="56"/>
      <c r="D21" s="65"/>
      <c r="E21" s="56"/>
      <c r="J21" s="56"/>
      <c r="K21" s="56"/>
      <c r="L21" s="65"/>
      <c r="M21" s="56"/>
      <c r="N21" s="56"/>
      <c r="Q21" s="56"/>
      <c r="R21" s="56"/>
      <c r="S21" s="65"/>
      <c r="T21" s="56"/>
    </row>
    <row r="22" spans="1:23" s="55" customFormat="1" x14ac:dyDescent="0.3">
      <c r="B22" s="56"/>
      <c r="C22" s="56"/>
      <c r="D22" s="65"/>
      <c r="E22" s="56"/>
      <c r="J22" s="56"/>
      <c r="K22" s="56"/>
      <c r="L22" s="65"/>
      <c r="M22" s="56"/>
      <c r="N22" s="56"/>
      <c r="Q22" s="56"/>
      <c r="R22" s="56"/>
      <c r="S22" s="65"/>
      <c r="T22" s="56"/>
    </row>
    <row r="23" spans="1:23" s="55" customFormat="1" x14ac:dyDescent="0.3">
      <c r="B23" s="56"/>
      <c r="C23" s="56"/>
      <c r="D23" s="65"/>
      <c r="E23" s="56"/>
      <c r="J23" s="56"/>
      <c r="K23" s="56"/>
      <c r="L23" s="65"/>
      <c r="M23" s="56"/>
      <c r="N23" s="56"/>
      <c r="Q23" s="56"/>
      <c r="R23" s="56"/>
      <c r="S23" s="65"/>
      <c r="T23" s="56"/>
    </row>
    <row r="24" spans="1:23" s="55" customFormat="1" x14ac:dyDescent="0.3">
      <c r="B24" s="56"/>
      <c r="C24" s="56"/>
      <c r="D24" s="65"/>
      <c r="E24" s="56"/>
      <c r="J24" s="56"/>
      <c r="K24" s="56"/>
      <c r="L24" s="65"/>
      <c r="M24" s="56"/>
      <c r="N24" s="56"/>
      <c r="Q24" s="56"/>
      <c r="R24" s="56"/>
      <c r="S24" s="65"/>
      <c r="T24" s="56"/>
    </row>
    <row r="25" spans="1:23" s="55" customFormat="1" x14ac:dyDescent="0.3">
      <c r="B25" s="56"/>
      <c r="C25" s="56"/>
      <c r="D25" s="65"/>
      <c r="E25" s="56"/>
      <c r="J25" s="56"/>
      <c r="K25" s="56"/>
      <c r="L25" s="65"/>
      <c r="M25" s="56"/>
      <c r="N25" s="56"/>
      <c r="Q25" s="56"/>
      <c r="R25" s="56"/>
      <c r="S25" s="65"/>
      <c r="T25" s="56"/>
    </row>
    <row r="26" spans="1:23" s="55" customFormat="1" x14ac:dyDescent="0.3">
      <c r="B26" s="56"/>
      <c r="C26" s="56"/>
      <c r="D26" s="65"/>
      <c r="E26" s="56"/>
      <c r="J26" s="56"/>
      <c r="K26" s="56"/>
      <c r="L26" s="65"/>
      <c r="M26" s="56"/>
      <c r="N26" s="56"/>
      <c r="Q26" s="56"/>
      <c r="R26" s="56"/>
      <c r="S26" s="65"/>
      <c r="T26" s="56"/>
    </row>
    <row r="27" spans="1:23" s="55" customFormat="1" x14ac:dyDescent="0.3">
      <c r="B27" s="56"/>
      <c r="C27" s="56"/>
      <c r="D27" s="65"/>
      <c r="E27" s="56"/>
      <c r="J27" s="56"/>
      <c r="K27" s="56"/>
      <c r="L27" s="65"/>
      <c r="M27" s="56"/>
      <c r="N27" s="56"/>
      <c r="Q27" s="56"/>
      <c r="R27" s="56"/>
      <c r="S27" s="65"/>
      <c r="T27" s="56"/>
    </row>
    <row r="28" spans="1:23" s="55" customFormat="1" x14ac:dyDescent="0.3">
      <c r="B28" s="56"/>
      <c r="C28" s="56"/>
      <c r="D28" s="56"/>
      <c r="E28" s="56"/>
      <c r="F28" s="56"/>
      <c r="G28" s="56"/>
      <c r="H28" s="56"/>
      <c r="J28" s="56"/>
      <c r="K28" s="56"/>
      <c r="L28" s="56"/>
      <c r="M28" s="56"/>
      <c r="N28" s="56"/>
      <c r="O28" s="56"/>
      <c r="Q28" s="56"/>
      <c r="R28" s="56"/>
      <c r="S28" s="66"/>
      <c r="T28" s="56"/>
      <c r="U28" s="65"/>
      <c r="V28" s="65"/>
      <c r="W28" s="56"/>
    </row>
    <row r="29" spans="1:23" s="55" customFormat="1" x14ac:dyDescent="0.3">
      <c r="A29" s="56"/>
    </row>
    <row r="30" spans="1:23" s="55" customFormat="1" x14ac:dyDescent="0.3">
      <c r="A30" s="56"/>
    </row>
    <row r="31" spans="1:23" s="55" customFormat="1" x14ac:dyDescent="0.3">
      <c r="A31" s="56"/>
    </row>
    <row r="32" spans="1:23" s="55" customFormat="1" x14ac:dyDescent="0.3">
      <c r="A32" s="56"/>
    </row>
    <row r="33" spans="1:1" s="55" customFormat="1" x14ac:dyDescent="0.3">
      <c r="A33" s="56"/>
    </row>
    <row r="34" spans="1:1" s="55" customFormat="1" x14ac:dyDescent="0.3">
      <c r="A34" s="56"/>
    </row>
  </sheetData>
  <mergeCells count="3">
    <mergeCell ref="F2:H2"/>
    <mergeCell ref="I2:K2"/>
    <mergeCell ref="M2:N2"/>
  </mergeCells>
  <phoneticPr fontId="3" type="noConversion"/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3FAAC-3A30-4D81-B33E-9F67E3310A65}">
  <dimension ref="A1:AF33"/>
  <sheetViews>
    <sheetView zoomScaleNormal="100" workbookViewId="0">
      <selection activeCell="G24" sqref="G24"/>
    </sheetView>
  </sheetViews>
  <sheetFormatPr defaultColWidth="11.19921875" defaultRowHeight="15.6" x14ac:dyDescent="0.3"/>
  <cols>
    <col min="1" max="1" width="10.09765625" style="5" customWidth="1"/>
    <col min="2" max="2" width="11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11.29687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32" s="55" customFormat="1" ht="16.2" thickBot="1" x14ac:dyDescent="0.35">
      <c r="A1"/>
      <c r="B1"/>
      <c r="C1"/>
      <c r="D1"/>
      <c r="E1"/>
      <c r="F1"/>
      <c r="G1"/>
      <c r="H1"/>
      <c r="I1"/>
      <c r="J1"/>
      <c r="K1"/>
      <c r="L1"/>
      <c r="M1"/>
      <c r="P1"/>
      <c r="T1" s="56"/>
      <c r="U1" s="56"/>
    </row>
    <row r="2" spans="1:32" s="55" customFormat="1" ht="16.2" thickBot="1" x14ac:dyDescent="0.35">
      <c r="A2"/>
      <c r="B2" s="67" t="s">
        <v>273</v>
      </c>
      <c r="C2" s="146" t="s">
        <v>136</v>
      </c>
      <c r="D2" s="147"/>
      <c r="E2" s="148"/>
      <c r="F2" s="146" t="s">
        <v>274</v>
      </c>
      <c r="G2" s="147"/>
      <c r="H2" s="148"/>
      <c r="I2" s="146" t="s">
        <v>5</v>
      </c>
      <c r="J2" s="147"/>
      <c r="K2" s="149"/>
      <c r="L2" s="68" t="s">
        <v>92</v>
      </c>
      <c r="M2"/>
      <c r="P2"/>
      <c r="Q2" s="63"/>
      <c r="R2" s="62"/>
      <c r="S2" s="62"/>
      <c r="T2" s="62"/>
      <c r="U2" s="62"/>
      <c r="V2" s="62"/>
      <c r="W2" s="62"/>
      <c r="X2" s="62"/>
      <c r="Y2" s="64"/>
      <c r="Z2" s="62"/>
      <c r="AA2" s="62"/>
      <c r="AB2" s="62"/>
      <c r="AC2" s="62"/>
      <c r="AD2" s="62"/>
      <c r="AE2" s="62"/>
      <c r="AF2" s="62"/>
    </row>
    <row r="3" spans="1:32" s="55" customFormat="1" x14ac:dyDescent="0.3">
      <c r="A3"/>
      <c r="B3" s="69" t="s">
        <v>162</v>
      </c>
      <c r="C3" s="54">
        <v>1</v>
      </c>
      <c r="D3" s="54">
        <v>2</v>
      </c>
      <c r="E3" s="54">
        <v>3</v>
      </c>
      <c r="F3" s="54">
        <v>1</v>
      </c>
      <c r="G3" s="54">
        <v>2</v>
      </c>
      <c r="H3" s="54">
        <v>3</v>
      </c>
      <c r="I3" s="54">
        <v>1</v>
      </c>
      <c r="J3" s="54">
        <v>2</v>
      </c>
      <c r="K3" s="53">
        <v>3</v>
      </c>
      <c r="L3" s="70"/>
      <c r="M3"/>
      <c r="P3"/>
      <c r="R3" s="56"/>
      <c r="S3" s="56"/>
      <c r="T3" s="56"/>
      <c r="U3" s="56"/>
      <c r="V3" s="65"/>
      <c r="W3" s="65"/>
      <c r="X3" s="56"/>
      <c r="Z3" s="56"/>
      <c r="AA3" s="56"/>
      <c r="AB3" s="56"/>
      <c r="AC3" s="56"/>
      <c r="AD3" s="65"/>
      <c r="AE3" s="65"/>
      <c r="AF3" s="56"/>
    </row>
    <row r="4" spans="1:32" s="55" customFormat="1" x14ac:dyDescent="0.3">
      <c r="A4"/>
      <c r="B4" s="69">
        <v>1</v>
      </c>
      <c r="C4" s="15">
        <v>46.587579114785889</v>
      </c>
      <c r="D4" s="15">
        <v>53.220231333895136</v>
      </c>
      <c r="E4" s="15">
        <v>88.301548622321505</v>
      </c>
      <c r="F4" s="15">
        <v>106.57027894758791</v>
      </c>
      <c r="G4" s="15">
        <v>80.708071610000005</v>
      </c>
      <c r="H4" s="15">
        <v>115.94641664711514</v>
      </c>
      <c r="I4" s="15">
        <v>70.104246014201351</v>
      </c>
      <c r="J4" s="15">
        <v>101.68418997836476</v>
      </c>
      <c r="K4" s="52">
        <v>97.784959413515864</v>
      </c>
      <c r="L4" s="71">
        <v>2.7210075260504425</v>
      </c>
      <c r="M4"/>
      <c r="P4"/>
      <c r="R4" s="56"/>
      <c r="S4" s="56"/>
      <c r="T4" s="56"/>
      <c r="U4" s="56"/>
      <c r="Z4" s="56"/>
      <c r="AA4" s="56"/>
      <c r="AB4" s="56"/>
      <c r="AC4" s="56"/>
    </row>
    <row r="5" spans="1:32" s="55" customFormat="1" x14ac:dyDescent="0.3">
      <c r="A5"/>
      <c r="B5" s="69">
        <v>2</v>
      </c>
      <c r="C5" s="15">
        <v>73.908439894493497</v>
      </c>
      <c r="D5" s="15">
        <v>81.491689783531271</v>
      </c>
      <c r="E5" s="15">
        <v>67.351343897834127</v>
      </c>
      <c r="F5" s="15">
        <v>96.423779629292156</v>
      </c>
      <c r="G5" s="15">
        <v>122.5393986</v>
      </c>
      <c r="H5" s="15">
        <v>81.137458241960957</v>
      </c>
      <c r="I5" s="15">
        <v>135.8493565</v>
      </c>
      <c r="J5" s="15">
        <v>83.570133010000006</v>
      </c>
      <c r="K5" s="52">
        <v>85.400654732061241</v>
      </c>
      <c r="L5" s="71">
        <v>3.2711104393389761</v>
      </c>
      <c r="M5"/>
      <c r="P5"/>
      <c r="R5" s="56"/>
      <c r="S5" s="56"/>
      <c r="T5" s="56"/>
      <c r="U5" s="56"/>
      <c r="Z5" s="56"/>
      <c r="AA5" s="56"/>
      <c r="AB5" s="56"/>
      <c r="AC5" s="56"/>
    </row>
    <row r="6" spans="1:32" s="55" customFormat="1" x14ac:dyDescent="0.3">
      <c r="A6"/>
      <c r="B6" s="69">
        <v>3</v>
      </c>
      <c r="C6" s="15">
        <v>35.3902885067005</v>
      </c>
      <c r="D6" s="15">
        <v>68.062132016408853</v>
      </c>
      <c r="E6" s="15">
        <v>75.318444272859338</v>
      </c>
      <c r="F6" s="15">
        <v>91.604416918836961</v>
      </c>
      <c r="G6" s="15">
        <v>115.59854897218867</v>
      </c>
      <c r="H6" s="15">
        <v>87.727675213512498</v>
      </c>
      <c r="I6" s="15">
        <v>130.16058580000001</v>
      </c>
      <c r="J6" s="15">
        <v>108.51443949999999</v>
      </c>
      <c r="K6" s="52">
        <v>120.10434474419372</v>
      </c>
      <c r="L6" s="71">
        <v>5.5681558220856893</v>
      </c>
      <c r="M6"/>
      <c r="P6"/>
      <c r="R6" s="56"/>
      <c r="S6" s="56"/>
      <c r="T6" s="56"/>
      <c r="U6" s="56"/>
      <c r="Z6" s="56"/>
      <c r="AA6" s="56"/>
      <c r="AB6" s="56"/>
      <c r="AC6" s="56"/>
    </row>
    <row r="7" spans="1:32" s="55" customFormat="1" x14ac:dyDescent="0.3">
      <c r="A7"/>
      <c r="B7" s="69">
        <v>4</v>
      </c>
      <c r="C7" s="15">
        <v>85.268575936475528</v>
      </c>
      <c r="D7" s="15">
        <v>61.766826988249711</v>
      </c>
      <c r="E7" s="15">
        <v>55.270844938385693</v>
      </c>
      <c r="F7" s="15">
        <v>99.652908664555014</v>
      </c>
      <c r="G7" s="15">
        <v>105.70988158654418</v>
      </c>
      <c r="H7" s="15">
        <v>110.03581939723017</v>
      </c>
      <c r="I7" s="15">
        <v>86.653960429999998</v>
      </c>
      <c r="J7" s="15">
        <v>91.813976699999998</v>
      </c>
      <c r="K7" s="52">
        <v>81.02981764549591</v>
      </c>
      <c r="L7" s="71">
        <v>7.1857004321955733</v>
      </c>
      <c r="M7"/>
      <c r="P7"/>
      <c r="R7" s="56"/>
      <c r="S7" s="56"/>
      <c r="T7" s="56"/>
      <c r="U7" s="56"/>
      <c r="Z7" s="56"/>
      <c r="AA7" s="56"/>
      <c r="AB7" s="56"/>
      <c r="AC7" s="56"/>
    </row>
    <row r="8" spans="1:32" s="55" customFormat="1" ht="16.2" thickBot="1" x14ac:dyDescent="0.35">
      <c r="A8"/>
      <c r="B8" s="72">
        <v>5</v>
      </c>
      <c r="C8" s="73">
        <v>74.98334939120204</v>
      </c>
      <c r="D8" s="73">
        <v>70.159393206551584</v>
      </c>
      <c r="E8" s="73">
        <v>61.699566052649452</v>
      </c>
      <c r="F8" s="73">
        <v>93.830108827085795</v>
      </c>
      <c r="G8" s="73">
        <v>118.78632033836907</v>
      </c>
      <c r="H8" s="73">
        <v>102.45256353348736</v>
      </c>
      <c r="I8" s="73">
        <v>86.121756120000001</v>
      </c>
      <c r="J8" s="73">
        <v>93.988666809999998</v>
      </c>
      <c r="K8" s="8">
        <v>91.977996504000345</v>
      </c>
      <c r="L8" s="74">
        <v>3.9680819511304781</v>
      </c>
      <c r="M8"/>
      <c r="P8"/>
      <c r="R8" s="56"/>
      <c r="S8" s="56"/>
      <c r="T8" s="56"/>
      <c r="U8" s="56"/>
      <c r="Z8" s="56"/>
      <c r="AA8" s="56"/>
      <c r="AB8" s="56"/>
      <c r="AC8" s="56"/>
    </row>
    <row r="9" spans="1:32" s="55" customFormat="1" x14ac:dyDescent="0.3">
      <c r="A9"/>
      <c r="B9" s="67" t="s">
        <v>275</v>
      </c>
      <c r="C9" s="75">
        <v>63.227646568731487</v>
      </c>
      <c r="D9" s="75">
        <v>66.940054665727303</v>
      </c>
      <c r="E9" s="75">
        <v>69.58834955681003</v>
      </c>
      <c r="F9" s="75">
        <v>97.61629859747157</v>
      </c>
      <c r="G9" s="75">
        <v>108.66844422142037</v>
      </c>
      <c r="H9" s="75">
        <v>99.459986606661232</v>
      </c>
      <c r="I9" s="75">
        <v>101.77798097284025</v>
      </c>
      <c r="J9" s="75">
        <v>95.914281199672956</v>
      </c>
      <c r="K9" s="75">
        <v>95.259554607853417</v>
      </c>
      <c r="L9" s="76">
        <v>4.542811234160232</v>
      </c>
      <c r="M9"/>
      <c r="P9"/>
      <c r="R9" s="56"/>
      <c r="S9" s="56"/>
      <c r="T9" s="56"/>
      <c r="U9" s="56"/>
      <c r="Z9" s="56"/>
      <c r="AA9" s="56"/>
      <c r="AB9" s="56"/>
      <c r="AC9" s="56"/>
    </row>
    <row r="10" spans="1:32" s="55" customFormat="1" ht="16.2" thickBot="1" x14ac:dyDescent="0.35">
      <c r="A10"/>
      <c r="B10" s="77" t="s">
        <v>276</v>
      </c>
      <c r="C10" s="78">
        <v>58.684835334571254</v>
      </c>
      <c r="D10" s="78">
        <v>62.39724343156707</v>
      </c>
      <c r="E10" s="78">
        <v>65.045538322649804</v>
      </c>
      <c r="F10" s="78">
        <v>93.073487363311344</v>
      </c>
      <c r="G10" s="78">
        <v>104.12563298726015</v>
      </c>
      <c r="H10" s="78">
        <v>94.917175372501006</v>
      </c>
      <c r="I10" s="78">
        <v>97.235169738680028</v>
      </c>
      <c r="J10" s="78">
        <v>91.37146996551273</v>
      </c>
      <c r="K10" s="78">
        <v>90.716743373693191</v>
      </c>
      <c r="L10" s="79">
        <v>0</v>
      </c>
      <c r="M10"/>
      <c r="P10"/>
      <c r="R10" s="56"/>
      <c r="S10" s="56"/>
      <c r="T10" s="56"/>
      <c r="U10" s="56"/>
      <c r="Z10" s="56"/>
      <c r="AA10" s="56"/>
      <c r="AB10" s="56"/>
      <c r="AC10" s="56"/>
    </row>
    <row r="11" spans="1:32" s="55" customForma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P11"/>
      <c r="R11" s="56"/>
      <c r="S11" s="56"/>
      <c r="T11" s="65"/>
      <c r="U11" s="56"/>
      <c r="V11" s="65"/>
      <c r="W11" s="65"/>
      <c r="X11" s="56"/>
    </row>
    <row r="12" spans="1:32" s="55" customForma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 s="56"/>
      <c r="R12" s="56"/>
      <c r="S12" s="56"/>
      <c r="T12" s="65"/>
      <c r="U12" s="56"/>
    </row>
    <row r="13" spans="1:32" s="55" customFormat="1" x14ac:dyDescent="0.3">
      <c r="B13" s="56"/>
      <c r="C13" s="56"/>
      <c r="D13" s="65"/>
      <c r="E13" s="56"/>
      <c r="J13" s="56"/>
      <c r="K13" s="56"/>
      <c r="L13" s="65"/>
      <c r="M13" s="56"/>
      <c r="N13" s="56"/>
      <c r="R13" s="56"/>
      <c r="S13" s="56"/>
      <c r="T13" s="65"/>
      <c r="U13" s="56"/>
    </row>
    <row r="14" spans="1:32" s="55" customFormat="1" x14ac:dyDescent="0.3">
      <c r="B14" s="56"/>
      <c r="C14" s="56"/>
      <c r="D14" s="65"/>
      <c r="E14" s="56"/>
      <c r="J14" s="56"/>
      <c r="K14" s="56"/>
      <c r="L14" s="65"/>
      <c r="M14" s="56"/>
      <c r="N14" s="56"/>
      <c r="R14" s="56"/>
      <c r="S14" s="56"/>
      <c r="T14" s="65"/>
      <c r="U14" s="56"/>
    </row>
    <row r="15" spans="1:32" s="55" customFormat="1" x14ac:dyDescent="0.3">
      <c r="B15" s="56"/>
      <c r="C15" s="56"/>
      <c r="D15" s="65"/>
      <c r="E15" s="56"/>
      <c r="J15" s="56"/>
      <c r="K15" s="56"/>
      <c r="L15" s="65"/>
      <c r="M15" s="56"/>
      <c r="N15" s="56"/>
      <c r="R15" s="56"/>
      <c r="S15" s="56"/>
      <c r="T15" s="65"/>
      <c r="U15" s="56"/>
    </row>
    <row r="16" spans="1:32" s="55" customFormat="1" x14ac:dyDescent="0.3">
      <c r="B16" s="56"/>
      <c r="C16" s="56"/>
      <c r="D16" s="65"/>
      <c r="E16" s="56"/>
      <c r="J16" s="56"/>
      <c r="K16" s="56"/>
      <c r="L16" s="65"/>
      <c r="M16" s="56"/>
      <c r="N16" s="56"/>
      <c r="R16" s="56"/>
      <c r="S16" s="56"/>
      <c r="T16" s="65"/>
      <c r="U16" s="56"/>
    </row>
    <row r="17" spans="1:24" s="55" customFormat="1" x14ac:dyDescent="0.3">
      <c r="B17" s="56"/>
      <c r="C17" s="56"/>
      <c r="D17" s="65"/>
      <c r="E17" s="56"/>
      <c r="J17" s="56"/>
      <c r="K17" s="56"/>
      <c r="L17" s="65"/>
      <c r="M17" s="56"/>
      <c r="N17" s="56"/>
      <c r="R17" s="56"/>
      <c r="S17" s="56"/>
      <c r="T17" s="65"/>
      <c r="U17" s="56"/>
    </row>
    <row r="18" spans="1:24" s="55" customFormat="1" x14ac:dyDescent="0.3">
      <c r="B18" s="56"/>
      <c r="C18" s="56"/>
      <c r="D18" s="65"/>
      <c r="E18" s="56"/>
      <c r="J18" s="56"/>
      <c r="K18" s="56"/>
      <c r="L18" s="56"/>
      <c r="M18" s="56"/>
      <c r="N18" s="56"/>
      <c r="R18" s="56"/>
      <c r="S18" s="56"/>
      <c r="T18" s="65"/>
      <c r="U18" s="56"/>
    </row>
    <row r="19" spans="1:24" s="55" customFormat="1" x14ac:dyDescent="0.3">
      <c r="B19" s="56"/>
      <c r="C19" s="56"/>
      <c r="D19" s="65"/>
      <c r="E19" s="56"/>
      <c r="F19" s="65"/>
      <c r="G19" s="65"/>
      <c r="H19" s="56"/>
      <c r="J19" s="56"/>
      <c r="K19" s="56"/>
      <c r="L19" s="65"/>
      <c r="M19" s="56"/>
      <c r="N19" s="65"/>
      <c r="O19" s="65"/>
      <c r="P19" s="56"/>
      <c r="R19" s="56"/>
      <c r="S19" s="56"/>
      <c r="T19" s="65"/>
      <c r="U19" s="56"/>
      <c r="V19" s="65"/>
      <c r="W19" s="65"/>
      <c r="X19" s="56"/>
    </row>
    <row r="20" spans="1:24" s="55" customFormat="1" x14ac:dyDescent="0.3">
      <c r="B20" s="56"/>
      <c r="C20" s="56"/>
      <c r="D20" s="65"/>
      <c r="E20" s="56"/>
      <c r="J20" s="56"/>
      <c r="K20" s="56"/>
      <c r="L20" s="65"/>
      <c r="M20" s="56"/>
      <c r="N20" s="56"/>
      <c r="R20" s="56"/>
      <c r="S20" s="56"/>
      <c r="T20" s="65"/>
      <c r="U20" s="56"/>
    </row>
    <row r="21" spans="1:24" s="55" customFormat="1" x14ac:dyDescent="0.3">
      <c r="B21" s="56"/>
      <c r="C21" s="56"/>
      <c r="D21" s="65"/>
      <c r="E21" s="56"/>
      <c r="J21" s="56"/>
      <c r="K21" s="56"/>
      <c r="L21" s="65"/>
      <c r="M21" s="56"/>
      <c r="N21" s="56"/>
      <c r="R21" s="56"/>
      <c r="S21" s="56"/>
      <c r="T21" s="65"/>
      <c r="U21" s="56"/>
    </row>
    <row r="22" spans="1:24" s="55" customFormat="1" x14ac:dyDescent="0.3">
      <c r="B22" s="56"/>
      <c r="C22" s="56"/>
      <c r="D22" s="65"/>
      <c r="E22" s="56"/>
      <c r="J22" s="56"/>
      <c r="K22" s="56"/>
      <c r="L22" s="65"/>
      <c r="M22" s="56"/>
      <c r="N22" s="56"/>
      <c r="R22" s="56"/>
      <c r="S22" s="56"/>
      <c r="T22" s="65"/>
      <c r="U22" s="56"/>
    </row>
    <row r="23" spans="1:24" s="55" customFormat="1" x14ac:dyDescent="0.3">
      <c r="B23" s="56"/>
      <c r="C23" s="56"/>
      <c r="D23" s="65"/>
      <c r="E23" s="56"/>
      <c r="J23" s="56"/>
      <c r="K23" s="56"/>
      <c r="L23" s="65"/>
      <c r="M23" s="56"/>
      <c r="N23" s="56"/>
      <c r="R23" s="56"/>
      <c r="S23" s="56"/>
      <c r="T23" s="65"/>
      <c r="U23" s="56"/>
    </row>
    <row r="24" spans="1:24" s="55" customFormat="1" x14ac:dyDescent="0.3">
      <c r="B24" s="56"/>
      <c r="C24" s="56"/>
      <c r="D24" s="65"/>
      <c r="E24" s="56"/>
      <c r="J24" s="56"/>
      <c r="K24" s="56"/>
      <c r="L24" s="65"/>
      <c r="M24" s="56"/>
      <c r="N24" s="56"/>
      <c r="R24" s="56"/>
      <c r="S24" s="56"/>
      <c r="T24" s="65"/>
      <c r="U24" s="56"/>
    </row>
    <row r="25" spans="1:24" s="55" customFormat="1" x14ac:dyDescent="0.3">
      <c r="B25" s="56"/>
      <c r="C25" s="56"/>
      <c r="D25" s="65"/>
      <c r="E25" s="56"/>
      <c r="J25" s="56"/>
      <c r="K25" s="56"/>
      <c r="L25" s="65"/>
      <c r="M25" s="56"/>
      <c r="N25" s="56"/>
      <c r="R25" s="56"/>
      <c r="S25" s="56"/>
      <c r="T25" s="65"/>
      <c r="U25" s="56"/>
    </row>
    <row r="26" spans="1:24" s="55" customFormat="1" x14ac:dyDescent="0.3">
      <c r="B26" s="56"/>
      <c r="C26" s="56"/>
      <c r="D26" s="65"/>
      <c r="E26" s="56"/>
      <c r="J26" s="56"/>
      <c r="K26" s="56"/>
      <c r="L26" s="65"/>
      <c r="M26" s="56"/>
      <c r="N26" s="56"/>
      <c r="R26" s="56"/>
      <c r="S26" s="56"/>
      <c r="T26" s="65"/>
      <c r="U26" s="56"/>
    </row>
    <row r="27" spans="1:24" s="55" customFormat="1" x14ac:dyDescent="0.3">
      <c r="B27" s="56"/>
      <c r="C27" s="56"/>
      <c r="D27" s="56"/>
      <c r="E27" s="56"/>
      <c r="F27" s="56"/>
      <c r="G27" s="56"/>
      <c r="H27" s="56"/>
      <c r="J27" s="56"/>
      <c r="K27" s="56"/>
      <c r="L27" s="56"/>
      <c r="M27" s="56"/>
      <c r="N27" s="56"/>
      <c r="O27" s="56"/>
      <c r="P27" s="56"/>
      <c r="R27" s="56"/>
      <c r="S27" s="56"/>
      <c r="T27" s="66"/>
      <c r="U27" s="56"/>
      <c r="V27" s="65"/>
      <c r="W27" s="65"/>
      <c r="X27" s="56"/>
    </row>
    <row r="28" spans="1:24" s="55" customFormat="1" x14ac:dyDescent="0.3">
      <c r="A28" s="56"/>
    </row>
    <row r="29" spans="1:24" s="55" customFormat="1" x14ac:dyDescent="0.3">
      <c r="A29" s="56"/>
    </row>
    <row r="30" spans="1:24" s="55" customFormat="1" x14ac:dyDescent="0.3">
      <c r="A30" s="56"/>
    </row>
    <row r="31" spans="1:24" s="55" customFormat="1" x14ac:dyDescent="0.3">
      <c r="A31" s="56"/>
    </row>
    <row r="32" spans="1:24" s="55" customFormat="1" x14ac:dyDescent="0.3">
      <c r="A32" s="56"/>
    </row>
    <row r="33" spans="1:1" s="55" customFormat="1" x14ac:dyDescent="0.3">
      <c r="A33" s="56"/>
    </row>
  </sheetData>
  <mergeCells count="3">
    <mergeCell ref="C2:E2"/>
    <mergeCell ref="F2:H2"/>
    <mergeCell ref="I2:K2"/>
  </mergeCells>
  <pageMargins left="0.7" right="0.7" top="0.75" bottom="0.75" header="0.3" footer="0.3"/>
  <pageSetup orientation="portrait" horizontalDpi="90" verticalDpi="9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1407-98E1-46C9-93E5-66CD995CE587}">
  <dimension ref="A1:AF33"/>
  <sheetViews>
    <sheetView zoomScaleNormal="100" workbookViewId="0">
      <selection activeCell="I14" sqref="I14"/>
    </sheetView>
  </sheetViews>
  <sheetFormatPr defaultColWidth="11.19921875" defaultRowHeight="15.6" x14ac:dyDescent="0.3"/>
  <cols>
    <col min="1" max="1" width="10.09765625" style="5" customWidth="1"/>
    <col min="2" max="2" width="12.19921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11.29687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2:32" s="55" customFormat="1" ht="16.2" thickBot="1" x14ac:dyDescent="0.35">
      <c r="T1" s="56"/>
      <c r="U1" s="56"/>
    </row>
    <row r="2" spans="2:32" s="55" customFormat="1" x14ac:dyDescent="0.3">
      <c r="B2" s="67" t="s">
        <v>277</v>
      </c>
      <c r="C2" s="150" t="s">
        <v>136</v>
      </c>
      <c r="D2" s="150"/>
      <c r="E2" s="150"/>
      <c r="F2" s="150" t="s">
        <v>274</v>
      </c>
      <c r="G2" s="150"/>
      <c r="H2" s="150"/>
      <c r="I2" s="150" t="s">
        <v>5</v>
      </c>
      <c r="J2" s="150"/>
      <c r="K2" s="150"/>
      <c r="L2" s="82" t="s">
        <v>92</v>
      </c>
      <c r="Q2" s="63"/>
      <c r="R2" s="62"/>
      <c r="S2" s="62"/>
      <c r="T2" s="62"/>
      <c r="U2" s="62"/>
      <c r="V2" s="62"/>
      <c r="W2" s="62"/>
      <c r="X2" s="62"/>
      <c r="Y2" s="64"/>
      <c r="Z2" s="62"/>
      <c r="AA2" s="62"/>
      <c r="AB2" s="62"/>
      <c r="AC2" s="62"/>
      <c r="AD2" s="62"/>
      <c r="AE2" s="62"/>
      <c r="AF2" s="62"/>
    </row>
    <row r="3" spans="2:32" s="55" customFormat="1" x14ac:dyDescent="0.3">
      <c r="B3" s="69" t="s">
        <v>162</v>
      </c>
      <c r="C3" s="54">
        <v>1</v>
      </c>
      <c r="D3" s="54">
        <v>2</v>
      </c>
      <c r="E3" s="54">
        <v>3</v>
      </c>
      <c r="F3" s="54">
        <v>1</v>
      </c>
      <c r="G3" s="54">
        <v>2</v>
      </c>
      <c r="H3" s="54">
        <v>3</v>
      </c>
      <c r="I3" s="54">
        <v>1</v>
      </c>
      <c r="J3" s="54">
        <v>2</v>
      </c>
      <c r="K3" s="54">
        <v>3</v>
      </c>
      <c r="L3" s="80"/>
      <c r="R3" s="56"/>
      <c r="S3" s="56"/>
      <c r="T3" s="56"/>
      <c r="U3" s="56"/>
      <c r="V3" s="65"/>
      <c r="W3" s="65"/>
      <c r="X3" s="56"/>
      <c r="Z3" s="56"/>
      <c r="AA3" s="56"/>
      <c r="AB3" s="56"/>
      <c r="AC3" s="56"/>
      <c r="AD3" s="65"/>
      <c r="AE3" s="65"/>
      <c r="AF3" s="56"/>
    </row>
    <row r="4" spans="2:32" s="55" customFormat="1" x14ac:dyDescent="0.3">
      <c r="B4" s="69">
        <v>1</v>
      </c>
      <c r="C4" s="15">
        <v>33.651224887551571</v>
      </c>
      <c r="D4" s="15">
        <v>45.892182649995654</v>
      </c>
      <c r="E4" s="15">
        <v>33.565340490164303</v>
      </c>
      <c r="F4" s="15">
        <v>53.411109618284129</v>
      </c>
      <c r="G4" s="15">
        <v>57.001834632864984</v>
      </c>
      <c r="H4" s="15">
        <v>63.530894499690199</v>
      </c>
      <c r="I4" s="15">
        <v>65.043264984091905</v>
      </c>
      <c r="J4" s="15">
        <v>70.95653989821254</v>
      </c>
      <c r="K4" s="15">
        <v>76.616039864755635</v>
      </c>
      <c r="L4" s="80">
        <v>5.1448148787931114</v>
      </c>
      <c r="R4" s="56"/>
      <c r="S4" s="56"/>
      <c r="T4" s="56"/>
      <c r="U4" s="56"/>
      <c r="Z4" s="56"/>
      <c r="AA4" s="56"/>
      <c r="AB4" s="56"/>
      <c r="AC4" s="56"/>
    </row>
    <row r="5" spans="2:32" s="55" customFormat="1" x14ac:dyDescent="0.3">
      <c r="B5" s="69">
        <v>2</v>
      </c>
      <c r="C5" s="15">
        <v>29.125269574539704</v>
      </c>
      <c r="D5" s="15">
        <v>52.266324886576655</v>
      </c>
      <c r="E5" s="15">
        <v>28.82329432500563</v>
      </c>
      <c r="F5" s="15">
        <v>78.101571946795573</v>
      </c>
      <c r="G5" s="15">
        <v>81.573956709058521</v>
      </c>
      <c r="H5" s="15">
        <v>61.684743903289061</v>
      </c>
      <c r="I5" s="15">
        <v>85.556529625151128</v>
      </c>
      <c r="J5" s="15">
        <v>75.096227512299564</v>
      </c>
      <c r="K5" s="15">
        <v>76.280256263391223</v>
      </c>
      <c r="L5" s="80">
        <v>2.5535579840751974</v>
      </c>
      <c r="R5" s="56"/>
      <c r="S5" s="56"/>
      <c r="T5" s="56"/>
      <c r="U5" s="56"/>
      <c r="Z5" s="56"/>
      <c r="AA5" s="56"/>
      <c r="AB5" s="56"/>
      <c r="AC5" s="56"/>
    </row>
    <row r="6" spans="2:32" s="55" customFormat="1" x14ac:dyDescent="0.3">
      <c r="B6" s="69">
        <v>3</v>
      </c>
      <c r="C6" s="15">
        <v>51.359194744926349</v>
      </c>
      <c r="D6" s="15">
        <v>30.53549317152703</v>
      </c>
      <c r="E6" s="15">
        <v>27.721830953413882</v>
      </c>
      <c r="F6" s="15">
        <v>86.997271215258948</v>
      </c>
      <c r="G6" s="15"/>
      <c r="H6" s="15">
        <v>66.334609865444236</v>
      </c>
      <c r="I6" s="15"/>
      <c r="J6" s="15">
        <v>61.89622692748582</v>
      </c>
      <c r="K6" s="15">
        <v>78.157224721548388</v>
      </c>
      <c r="L6" s="81">
        <v>2.1237077464405156</v>
      </c>
      <c r="R6" s="56"/>
      <c r="S6" s="56"/>
      <c r="T6" s="56"/>
      <c r="U6" s="56"/>
      <c r="Z6" s="56"/>
      <c r="AA6" s="56"/>
      <c r="AB6" s="56"/>
      <c r="AC6" s="56"/>
    </row>
    <row r="7" spans="2:32" s="55" customFormat="1" x14ac:dyDescent="0.3">
      <c r="B7" s="69">
        <v>4</v>
      </c>
      <c r="C7" s="15"/>
      <c r="D7" s="15">
        <v>41.430254549964353</v>
      </c>
      <c r="E7" s="15">
        <v>44.481908659659567</v>
      </c>
      <c r="F7" s="15">
        <v>72.139612405634196</v>
      </c>
      <c r="G7" s="15"/>
      <c r="H7" s="15">
        <v>66.527168984280578</v>
      </c>
      <c r="I7" s="15"/>
      <c r="J7" s="15">
        <v>68.147625828735727</v>
      </c>
      <c r="K7" s="15">
        <v>73.041926806255404</v>
      </c>
      <c r="L7" s="80"/>
      <c r="R7" s="56"/>
      <c r="S7" s="56"/>
      <c r="T7" s="56"/>
      <c r="U7" s="56"/>
      <c r="Z7" s="56"/>
      <c r="AA7" s="56"/>
      <c r="AB7" s="56"/>
      <c r="AC7" s="56"/>
    </row>
    <row r="8" spans="2:32" s="55" customFormat="1" x14ac:dyDescent="0.3">
      <c r="B8" s="69">
        <v>5</v>
      </c>
      <c r="C8" s="15"/>
      <c r="D8" s="15"/>
      <c r="E8" s="15"/>
      <c r="F8" s="15"/>
      <c r="G8" s="15"/>
      <c r="H8" s="15"/>
      <c r="I8" s="15"/>
      <c r="J8" s="15">
        <v>77.294997536835524</v>
      </c>
      <c r="K8" s="15">
        <v>77.428941886044782</v>
      </c>
      <c r="L8" s="80"/>
      <c r="R8" s="56"/>
      <c r="S8" s="56"/>
      <c r="T8" s="56"/>
      <c r="U8" s="56"/>
      <c r="Z8" s="56"/>
      <c r="AA8" s="56"/>
      <c r="AB8" s="56"/>
      <c r="AC8" s="56"/>
    </row>
    <row r="9" spans="2:32" s="55" customFormat="1" x14ac:dyDescent="0.3">
      <c r="B9" s="69" t="s">
        <v>178</v>
      </c>
      <c r="C9" s="15">
        <v>38.045229735672542</v>
      </c>
      <c r="D9" s="15">
        <v>42.531063814515925</v>
      </c>
      <c r="E9" s="15">
        <v>33.648093607060844</v>
      </c>
      <c r="F9" s="15">
        <v>72.662391296493212</v>
      </c>
      <c r="G9" s="15">
        <v>69.287895670961746</v>
      </c>
      <c r="H9" s="15">
        <v>64.519354313176024</v>
      </c>
      <c r="I9" s="15">
        <v>75.29989730462151</v>
      </c>
      <c r="J9" s="15">
        <v>70.678323540713833</v>
      </c>
      <c r="K9" s="15">
        <v>76.304877908399092</v>
      </c>
      <c r="L9" s="81">
        <v>3.2740268697696084</v>
      </c>
      <c r="R9" s="56"/>
      <c r="S9" s="56"/>
      <c r="T9" s="56"/>
      <c r="U9" s="56"/>
      <c r="Z9" s="56"/>
      <c r="AA9" s="56"/>
      <c r="AB9" s="56"/>
      <c r="AC9" s="56"/>
    </row>
    <row r="10" spans="2:32" s="55" customFormat="1" ht="16.2" thickBot="1" x14ac:dyDescent="0.35">
      <c r="B10" s="77" t="s">
        <v>278</v>
      </c>
      <c r="C10" s="78">
        <v>34.771202865902936</v>
      </c>
      <c r="D10" s="78">
        <v>39.257036944746318</v>
      </c>
      <c r="E10" s="78">
        <v>30.374066737291237</v>
      </c>
      <c r="F10" s="78">
        <v>69.388364426723598</v>
      </c>
      <c r="G10" s="78">
        <v>66.013868801192132</v>
      </c>
      <c r="H10" s="78">
        <v>61.245327443406417</v>
      </c>
      <c r="I10" s="78">
        <v>72.025870434851896</v>
      </c>
      <c r="J10" s="78">
        <v>67.40429667094422</v>
      </c>
      <c r="K10" s="78">
        <v>73.030851038629478</v>
      </c>
      <c r="L10" s="79">
        <v>0</v>
      </c>
      <c r="R10" s="56"/>
      <c r="S10" s="56"/>
      <c r="T10" s="56"/>
      <c r="U10" s="56"/>
      <c r="Z10" s="56"/>
      <c r="AA10" s="56"/>
      <c r="AB10" s="56"/>
      <c r="AC10" s="56"/>
    </row>
    <row r="11" spans="2:32" s="55" customFormat="1" x14ac:dyDescent="0.3">
      <c r="R11" s="56"/>
      <c r="S11" s="56"/>
      <c r="T11" s="65"/>
      <c r="U11" s="56"/>
      <c r="V11" s="65"/>
      <c r="W11" s="65"/>
      <c r="X11" s="56"/>
    </row>
    <row r="12" spans="2:32" s="55" customFormat="1" x14ac:dyDescent="0.3">
      <c r="B12" s="56"/>
      <c r="C12" s="56"/>
      <c r="D12" s="65"/>
      <c r="E12" s="56"/>
      <c r="J12" s="56"/>
      <c r="K12" s="56"/>
      <c r="L12" s="65"/>
      <c r="M12" s="56"/>
      <c r="N12" s="56"/>
      <c r="R12" s="56"/>
      <c r="S12" s="56"/>
      <c r="T12" s="65"/>
      <c r="U12" s="56"/>
    </row>
    <row r="13" spans="2:32" s="55" customFormat="1" x14ac:dyDescent="0.3">
      <c r="B13" s="56"/>
      <c r="C13" s="56"/>
      <c r="D13" s="65"/>
      <c r="E13" s="56"/>
      <c r="J13" s="56"/>
      <c r="K13" s="56"/>
      <c r="L13" s="65"/>
      <c r="M13" s="56"/>
      <c r="N13" s="56"/>
      <c r="R13" s="56"/>
      <c r="S13" s="56"/>
      <c r="T13" s="65"/>
      <c r="U13" s="56"/>
    </row>
    <row r="14" spans="2:32" s="55" customFormat="1" x14ac:dyDescent="0.3">
      <c r="B14" s="56"/>
      <c r="C14" s="56"/>
      <c r="D14" s="65"/>
      <c r="E14" s="56"/>
      <c r="J14" s="56"/>
      <c r="K14" s="56"/>
      <c r="L14" s="65"/>
      <c r="M14" s="56"/>
      <c r="N14" s="56"/>
      <c r="R14" s="56"/>
      <c r="S14" s="56"/>
      <c r="T14" s="65"/>
      <c r="U14" s="56"/>
    </row>
    <row r="15" spans="2:32" s="55" customFormat="1" x14ac:dyDescent="0.3">
      <c r="B15" s="56"/>
      <c r="C15" s="56"/>
      <c r="D15" s="65"/>
      <c r="E15" s="56"/>
      <c r="J15" s="56"/>
      <c r="K15" s="56"/>
      <c r="L15" s="65"/>
      <c r="M15" s="56"/>
      <c r="N15" s="56"/>
      <c r="R15" s="56"/>
      <c r="S15" s="56"/>
      <c r="T15" s="65"/>
      <c r="U15" s="56"/>
    </row>
    <row r="16" spans="2:32" s="55" customFormat="1" x14ac:dyDescent="0.3">
      <c r="B16" s="56"/>
      <c r="C16" s="56"/>
      <c r="D16" s="65"/>
      <c r="E16" s="56"/>
      <c r="J16" s="56"/>
      <c r="K16" s="56"/>
      <c r="L16" s="65"/>
      <c r="M16" s="56"/>
      <c r="N16" s="56"/>
      <c r="R16" s="56"/>
      <c r="S16" s="56"/>
      <c r="T16" s="65"/>
      <c r="U16" s="56"/>
    </row>
    <row r="17" spans="1:24" s="55" customFormat="1" x14ac:dyDescent="0.3">
      <c r="B17" s="56"/>
      <c r="C17" s="56"/>
      <c r="D17" s="65"/>
      <c r="E17" s="56"/>
      <c r="J17" s="56"/>
      <c r="K17" s="56"/>
      <c r="L17" s="65"/>
      <c r="M17" s="56"/>
      <c r="N17" s="56"/>
      <c r="R17" s="56"/>
      <c r="S17" s="56"/>
      <c r="T17" s="65"/>
      <c r="U17" s="56"/>
    </row>
    <row r="18" spans="1:24" s="55" customFormat="1" x14ac:dyDescent="0.3">
      <c r="B18" s="56"/>
      <c r="C18" s="56"/>
      <c r="D18" s="65"/>
      <c r="E18" s="56"/>
      <c r="J18" s="56"/>
      <c r="K18" s="56"/>
      <c r="L18" s="56"/>
      <c r="M18" s="56"/>
      <c r="N18" s="56"/>
      <c r="R18" s="56"/>
      <c r="S18" s="56"/>
      <c r="T18" s="65"/>
      <c r="U18" s="56"/>
    </row>
    <row r="19" spans="1:24" s="55" customFormat="1" x14ac:dyDescent="0.3">
      <c r="B19" s="56"/>
      <c r="C19" s="56"/>
      <c r="D19" s="65"/>
      <c r="E19" s="56"/>
      <c r="F19" s="65"/>
      <c r="G19" s="65"/>
      <c r="H19" s="56"/>
      <c r="J19" s="56"/>
      <c r="K19" s="56"/>
      <c r="L19" s="65"/>
      <c r="M19" s="56"/>
      <c r="N19" s="65"/>
      <c r="O19" s="65"/>
      <c r="P19" s="56"/>
      <c r="R19" s="56"/>
      <c r="S19" s="56"/>
      <c r="T19" s="65"/>
      <c r="U19" s="56"/>
      <c r="V19" s="65"/>
      <c r="W19" s="65"/>
      <c r="X19" s="56"/>
    </row>
    <row r="20" spans="1:24" s="55" customFormat="1" x14ac:dyDescent="0.3">
      <c r="B20" s="56"/>
      <c r="C20" s="56"/>
      <c r="D20" s="65"/>
      <c r="E20" s="56"/>
      <c r="J20" s="56"/>
      <c r="K20" s="56"/>
      <c r="L20" s="65"/>
      <c r="M20" s="56"/>
      <c r="N20" s="56"/>
      <c r="R20" s="56"/>
      <c r="S20" s="56"/>
      <c r="T20" s="65"/>
      <c r="U20" s="56"/>
    </row>
    <row r="21" spans="1:24" s="55" customFormat="1" x14ac:dyDescent="0.3">
      <c r="B21" s="56"/>
      <c r="C21" s="56"/>
      <c r="D21" s="65"/>
      <c r="E21" s="56"/>
      <c r="J21" s="56"/>
      <c r="K21" s="56"/>
      <c r="L21" s="65"/>
      <c r="M21" s="56"/>
      <c r="N21" s="56"/>
      <c r="R21" s="56"/>
      <c r="S21" s="56"/>
      <c r="T21" s="65"/>
      <c r="U21" s="56"/>
    </row>
    <row r="22" spans="1:24" s="55" customFormat="1" x14ac:dyDescent="0.3">
      <c r="B22" s="56"/>
      <c r="C22" s="56"/>
      <c r="D22" s="65"/>
      <c r="E22" s="56"/>
      <c r="J22" s="56"/>
      <c r="K22" s="56"/>
      <c r="L22" s="65"/>
      <c r="M22" s="56"/>
      <c r="N22" s="56"/>
      <c r="R22" s="56"/>
      <c r="S22" s="56"/>
      <c r="T22" s="65"/>
      <c r="U22" s="56"/>
    </row>
    <row r="23" spans="1:24" s="55" customFormat="1" x14ac:dyDescent="0.3">
      <c r="B23" s="56"/>
      <c r="C23" s="56"/>
      <c r="D23" s="65"/>
      <c r="E23" s="56"/>
      <c r="J23" s="56"/>
      <c r="K23" s="56"/>
      <c r="L23" s="65"/>
      <c r="M23" s="56"/>
      <c r="N23" s="56"/>
      <c r="R23" s="56"/>
      <c r="S23" s="56"/>
      <c r="T23" s="65"/>
      <c r="U23" s="56"/>
    </row>
    <row r="24" spans="1:24" s="55" customFormat="1" x14ac:dyDescent="0.3">
      <c r="B24" s="56"/>
      <c r="C24" s="56"/>
      <c r="D24" s="65"/>
      <c r="E24" s="56"/>
      <c r="J24" s="56"/>
      <c r="K24" s="56"/>
      <c r="L24" s="65"/>
      <c r="M24" s="56"/>
      <c r="N24" s="56"/>
      <c r="R24" s="56"/>
      <c r="S24" s="56"/>
      <c r="T24" s="65"/>
      <c r="U24" s="56"/>
    </row>
    <row r="25" spans="1:24" s="55" customFormat="1" x14ac:dyDescent="0.3">
      <c r="B25" s="56"/>
      <c r="C25" s="56"/>
      <c r="D25" s="65"/>
      <c r="E25" s="56"/>
      <c r="J25" s="56"/>
      <c r="K25" s="56"/>
      <c r="L25" s="65"/>
      <c r="M25" s="56"/>
      <c r="N25" s="56"/>
      <c r="R25" s="56"/>
      <c r="S25" s="56"/>
      <c r="T25" s="65"/>
      <c r="U25" s="56"/>
    </row>
    <row r="26" spans="1:24" s="55" customFormat="1" x14ac:dyDescent="0.3">
      <c r="B26" s="56"/>
      <c r="C26" s="56"/>
      <c r="D26" s="65"/>
      <c r="E26" s="56"/>
      <c r="J26" s="56"/>
      <c r="K26" s="56"/>
      <c r="L26" s="65"/>
      <c r="M26" s="56"/>
      <c r="N26" s="56"/>
      <c r="R26" s="56"/>
      <c r="S26" s="56"/>
      <c r="T26" s="65"/>
      <c r="U26" s="56"/>
    </row>
    <row r="27" spans="1:24" s="55" customFormat="1" x14ac:dyDescent="0.3">
      <c r="B27" s="56"/>
      <c r="C27" s="56"/>
      <c r="D27" s="56"/>
      <c r="E27" s="56"/>
      <c r="F27" s="56"/>
      <c r="G27" s="56"/>
      <c r="H27" s="56"/>
      <c r="J27" s="56"/>
      <c r="K27" s="56"/>
      <c r="L27" s="56"/>
      <c r="M27" s="56"/>
      <c r="N27" s="56"/>
      <c r="O27" s="56"/>
      <c r="P27" s="56"/>
      <c r="R27" s="56"/>
      <c r="S27" s="56"/>
      <c r="T27" s="66"/>
      <c r="U27" s="56"/>
      <c r="V27" s="65"/>
      <c r="W27" s="65"/>
      <c r="X27" s="56"/>
    </row>
    <row r="28" spans="1:24" s="55" customFormat="1" x14ac:dyDescent="0.3">
      <c r="A28" s="56"/>
    </row>
    <row r="29" spans="1:24" s="55" customFormat="1" x14ac:dyDescent="0.3">
      <c r="A29" s="56"/>
    </row>
    <row r="30" spans="1:24" s="55" customFormat="1" x14ac:dyDescent="0.3">
      <c r="A30" s="56"/>
    </row>
    <row r="31" spans="1:24" s="55" customFormat="1" x14ac:dyDescent="0.3">
      <c r="A31" s="56"/>
    </row>
    <row r="32" spans="1:24" s="55" customFormat="1" x14ac:dyDescent="0.3">
      <c r="A32" s="56"/>
    </row>
    <row r="33" spans="1:1" s="55" customFormat="1" x14ac:dyDescent="0.3">
      <c r="A33" s="56"/>
    </row>
  </sheetData>
  <mergeCells count="3">
    <mergeCell ref="C2:E2"/>
    <mergeCell ref="F2:H2"/>
    <mergeCell ref="I2:K2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65CA-4857-42EE-B153-9D3977325E25}">
  <dimension ref="A1:N39"/>
  <sheetViews>
    <sheetView zoomScaleNormal="100" workbookViewId="0">
      <selection activeCell="D36" sqref="D36"/>
    </sheetView>
  </sheetViews>
  <sheetFormatPr defaultColWidth="11.19921875" defaultRowHeight="15.6" x14ac:dyDescent="0.3"/>
  <cols>
    <col min="1" max="1" width="11.296875" style="5" customWidth="1"/>
    <col min="2" max="3" width="11.296875" customWidth="1"/>
    <col min="4" max="4" width="10.8984375" customWidth="1"/>
  </cols>
  <sheetData>
    <row r="1" spans="1:14" x14ac:dyDescent="0.3">
      <c r="A1" s="31"/>
      <c r="B1" s="32" t="s">
        <v>124</v>
      </c>
      <c r="C1" s="32" t="s">
        <v>125</v>
      </c>
      <c r="D1" s="33" t="s">
        <v>126</v>
      </c>
      <c r="E1" s="32" t="s">
        <v>127</v>
      </c>
      <c r="F1" s="32" t="s">
        <v>128</v>
      </c>
      <c r="G1" s="32" t="s">
        <v>129</v>
      </c>
      <c r="H1" s="32" t="s">
        <v>130</v>
      </c>
      <c r="J1" s="55"/>
      <c r="K1" s="62"/>
      <c r="L1" s="62"/>
      <c r="M1" s="62"/>
      <c r="N1" s="55"/>
    </row>
    <row r="2" spans="1:14" x14ac:dyDescent="0.3">
      <c r="A2" t="s">
        <v>133</v>
      </c>
      <c r="B2" s="34" t="s">
        <v>92</v>
      </c>
      <c r="C2" s="5">
        <v>1</v>
      </c>
      <c r="D2" s="5">
        <v>1.72</v>
      </c>
      <c r="E2" s="5">
        <v>1.3260000000000001</v>
      </c>
      <c r="F2" s="5">
        <f>E2/D2</f>
        <v>0.77093023255813964</v>
      </c>
      <c r="G2" s="35">
        <f>F2/$F$2</f>
        <v>1</v>
      </c>
      <c r="H2" s="5">
        <v>1</v>
      </c>
      <c r="J2" s="96"/>
      <c r="K2" s="66"/>
      <c r="L2" s="97"/>
      <c r="M2" s="56"/>
      <c r="N2" s="55"/>
    </row>
    <row r="3" spans="1:14" x14ac:dyDescent="0.3">
      <c r="A3"/>
      <c r="B3" s="34" t="s">
        <v>134</v>
      </c>
      <c r="C3" s="5">
        <v>2</v>
      </c>
      <c r="D3" s="5">
        <v>2.4409999999999998</v>
      </c>
      <c r="E3" s="5">
        <v>1.109</v>
      </c>
      <c r="F3" s="5">
        <f t="shared" ref="F3:F8" si="0">E3/D3</f>
        <v>0.45432199918066368</v>
      </c>
      <c r="G3" s="35">
        <f t="shared" ref="G3:G8" si="1">F3/$F$2</f>
        <v>0.58931662035500865</v>
      </c>
      <c r="H3" s="36">
        <f>AVERAGE(G3:G4)</f>
        <v>1.20493596403428</v>
      </c>
      <c r="J3" s="96"/>
      <c r="K3" s="66"/>
      <c r="L3" s="97"/>
      <c r="M3" s="56"/>
      <c r="N3" s="55"/>
    </row>
    <row r="4" spans="1:14" x14ac:dyDescent="0.3">
      <c r="A4"/>
      <c r="B4" s="34" t="s">
        <v>134</v>
      </c>
      <c r="C4" s="5">
        <v>3</v>
      </c>
      <c r="D4" s="5">
        <v>1.42</v>
      </c>
      <c r="E4" s="5">
        <v>1.9930000000000001</v>
      </c>
      <c r="F4" s="5">
        <f t="shared" si="0"/>
        <v>1.4035211267605636</v>
      </c>
      <c r="G4" s="35">
        <f t="shared" si="1"/>
        <v>1.8205553077135515</v>
      </c>
      <c r="H4" s="36"/>
      <c r="J4" s="96"/>
      <c r="K4" s="65"/>
      <c r="L4" s="97"/>
      <c r="M4" s="56"/>
      <c r="N4" s="55"/>
    </row>
    <row r="5" spans="1:14" x14ac:dyDescent="0.3">
      <c r="A5"/>
      <c r="B5" s="34" t="s">
        <v>135</v>
      </c>
      <c r="C5" s="5">
        <v>4</v>
      </c>
      <c r="D5" s="5">
        <v>4.2859999999999996</v>
      </c>
      <c r="E5" s="5">
        <v>7.8010000000000002</v>
      </c>
      <c r="F5" s="5">
        <f t="shared" si="0"/>
        <v>1.8201119925338314</v>
      </c>
      <c r="G5" s="35">
        <f t="shared" si="1"/>
        <v>2.3609295830755577</v>
      </c>
      <c r="H5" s="36">
        <f>AVERAGE(G5:G6)</f>
        <v>2.2937879975117319</v>
      </c>
      <c r="J5" s="96"/>
      <c r="K5" s="65"/>
      <c r="L5" s="97"/>
      <c r="M5" s="56"/>
      <c r="N5" s="55"/>
    </row>
    <row r="6" spans="1:14" x14ac:dyDescent="0.3">
      <c r="A6"/>
      <c r="B6" s="34" t="s">
        <v>135</v>
      </c>
      <c r="C6" s="5">
        <v>5</v>
      </c>
      <c r="D6" s="5">
        <v>2.7909999999999999</v>
      </c>
      <c r="E6" s="5">
        <v>4.7910000000000004</v>
      </c>
      <c r="F6" s="5">
        <f t="shared" si="0"/>
        <v>1.7165890361877465</v>
      </c>
      <c r="G6" s="35">
        <f t="shared" si="1"/>
        <v>2.2266464119479061</v>
      </c>
      <c r="H6" s="36"/>
      <c r="J6" s="55"/>
      <c r="K6" s="55"/>
      <c r="L6" s="55"/>
      <c r="M6" s="55"/>
      <c r="N6" s="55"/>
    </row>
    <row r="7" spans="1:14" x14ac:dyDescent="0.3">
      <c r="A7"/>
      <c r="B7" s="34" t="s">
        <v>136</v>
      </c>
      <c r="C7" s="5">
        <v>6</v>
      </c>
      <c r="D7" s="5">
        <v>2.109</v>
      </c>
      <c r="E7" s="5">
        <v>6.6040000000000001</v>
      </c>
      <c r="F7" s="5">
        <f t="shared" si="0"/>
        <v>3.1313418681839735</v>
      </c>
      <c r="G7" s="35">
        <f t="shared" si="1"/>
        <v>4.0617707490772501</v>
      </c>
      <c r="H7" s="36">
        <f>AVERAGE(G7:G8)</f>
        <v>4.4422680838786377</v>
      </c>
      <c r="J7" s="55"/>
      <c r="K7" s="55"/>
      <c r="L7" s="55"/>
      <c r="M7" s="55"/>
      <c r="N7" s="55"/>
    </row>
    <row r="8" spans="1:14" x14ac:dyDescent="0.3">
      <c r="A8"/>
      <c r="B8" s="34" t="s">
        <v>136</v>
      </c>
      <c r="C8" s="5">
        <v>7</v>
      </c>
      <c r="D8" s="5">
        <v>1.915</v>
      </c>
      <c r="E8" s="5">
        <v>7.12</v>
      </c>
      <c r="F8" s="5">
        <f t="shared" si="0"/>
        <v>3.7180156657963446</v>
      </c>
      <c r="G8" s="35">
        <f t="shared" si="1"/>
        <v>4.8227654186800244</v>
      </c>
      <c r="H8" s="5"/>
      <c r="J8" s="55"/>
      <c r="K8" s="55"/>
      <c r="L8" s="55"/>
      <c r="M8" s="55"/>
      <c r="N8" s="55"/>
    </row>
    <row r="9" spans="1:14" x14ac:dyDescent="0.3">
      <c r="A9"/>
      <c r="B9" s="34"/>
      <c r="C9" s="5"/>
      <c r="D9" s="5"/>
      <c r="E9" s="5"/>
      <c r="F9" s="5"/>
      <c r="G9" s="5"/>
      <c r="H9" s="5"/>
      <c r="J9" s="55"/>
      <c r="K9" s="55"/>
      <c r="L9" s="55"/>
      <c r="M9" s="55"/>
      <c r="N9" s="55"/>
    </row>
    <row r="10" spans="1:14" x14ac:dyDescent="0.3">
      <c r="A10" s="37"/>
      <c r="B10" s="32" t="s">
        <v>124</v>
      </c>
      <c r="C10" s="32" t="s">
        <v>125</v>
      </c>
      <c r="D10" s="32" t="s">
        <v>127</v>
      </c>
      <c r="E10" s="32" t="s">
        <v>126</v>
      </c>
      <c r="F10" s="32" t="s">
        <v>128</v>
      </c>
      <c r="G10" s="32" t="s">
        <v>129</v>
      </c>
      <c r="H10" s="32" t="s">
        <v>130</v>
      </c>
      <c r="J10" s="55"/>
      <c r="K10" s="55"/>
      <c r="L10" s="55"/>
      <c r="M10" s="55"/>
      <c r="N10" s="55"/>
    </row>
    <row r="11" spans="1:14" x14ac:dyDescent="0.3">
      <c r="A11" t="s">
        <v>137</v>
      </c>
      <c r="B11" s="34" t="s">
        <v>92</v>
      </c>
      <c r="C11" s="5">
        <v>1</v>
      </c>
      <c r="D11" s="5">
        <v>2.5619999999999998</v>
      </c>
      <c r="E11" s="5">
        <v>7.6609999999999996</v>
      </c>
      <c r="F11" s="5">
        <f>D11/E11</f>
        <v>0.33442109385197755</v>
      </c>
      <c r="G11" s="35">
        <f>F11/$F$11</f>
        <v>1</v>
      </c>
      <c r="H11" s="38">
        <f>AVERAGE(G11:G12)</f>
        <v>1.0194350700029431</v>
      </c>
      <c r="J11" s="55"/>
      <c r="K11" s="55"/>
      <c r="L11" s="55"/>
      <c r="M11" s="55"/>
      <c r="N11" s="55"/>
    </row>
    <row r="12" spans="1:14" x14ac:dyDescent="0.3">
      <c r="A12"/>
      <c r="B12" s="34" t="s">
        <v>92</v>
      </c>
      <c r="C12" s="5">
        <v>2</v>
      </c>
      <c r="D12" s="5">
        <v>2.9020000000000001</v>
      </c>
      <c r="E12" s="5">
        <v>8.3529999999999998</v>
      </c>
      <c r="F12" s="5">
        <f t="shared" ref="F12:F18" si="2">D12/E12</f>
        <v>0.34742008859092544</v>
      </c>
      <c r="G12" s="35">
        <f>F12/$F$11</f>
        <v>1.038870140005886</v>
      </c>
      <c r="H12" s="5"/>
      <c r="J12" s="55"/>
      <c r="K12" s="55"/>
      <c r="L12" s="55"/>
      <c r="M12" s="55"/>
      <c r="N12" s="55"/>
    </row>
    <row r="13" spans="1:14" x14ac:dyDescent="0.3">
      <c r="A13"/>
      <c r="B13" s="34" t="s">
        <v>134</v>
      </c>
      <c r="C13" s="5">
        <v>3</v>
      </c>
      <c r="D13" s="5">
        <v>1.7250000000000001</v>
      </c>
      <c r="E13" s="5">
        <v>6.9589999999999996</v>
      </c>
      <c r="F13" s="5">
        <f t="shared" si="2"/>
        <v>0.2478804425923265</v>
      </c>
      <c r="G13" s="35">
        <f t="shared" ref="G13:G18" si="3">F13/$F$11</f>
        <v>0.74122251003115269</v>
      </c>
      <c r="H13" s="36">
        <f>AVERAGE(G13:G14)</f>
        <v>0.8645396497425375</v>
      </c>
      <c r="J13" s="55"/>
      <c r="K13" s="55"/>
      <c r="L13" s="55"/>
      <c r="M13" s="55"/>
      <c r="N13" s="55"/>
    </row>
    <row r="14" spans="1:14" x14ac:dyDescent="0.3">
      <c r="A14"/>
      <c r="B14" s="34" t="s">
        <v>134</v>
      </c>
      <c r="C14" s="5">
        <v>4</v>
      </c>
      <c r="D14" s="5">
        <v>1.9630000000000001</v>
      </c>
      <c r="E14" s="5">
        <v>5.9420000000000002</v>
      </c>
      <c r="F14" s="5">
        <f t="shared" si="2"/>
        <v>0.3303601480982834</v>
      </c>
      <c r="G14" s="35">
        <f t="shared" si="3"/>
        <v>0.98785678945392241</v>
      </c>
      <c r="H14" s="36"/>
      <c r="J14" s="55"/>
      <c r="K14" s="55"/>
      <c r="L14" s="55"/>
      <c r="M14" s="55"/>
      <c r="N14" s="55"/>
    </row>
    <row r="15" spans="1:14" x14ac:dyDescent="0.3">
      <c r="A15"/>
      <c r="B15" s="34" t="s">
        <v>135</v>
      </c>
      <c r="C15" s="5">
        <v>5</v>
      </c>
      <c r="D15" s="5">
        <v>10.459</v>
      </c>
      <c r="E15" s="5">
        <v>6.4640000000000004</v>
      </c>
      <c r="F15" s="5">
        <f t="shared" si="2"/>
        <v>1.6180383663366336</v>
      </c>
      <c r="G15" s="35">
        <f t="shared" si="3"/>
        <v>4.8383262781049767</v>
      </c>
      <c r="H15" s="36">
        <f>AVERAGE(G15:G16)</f>
        <v>4.0062361080761137</v>
      </c>
      <c r="J15" s="55"/>
      <c r="K15" s="55"/>
      <c r="L15" s="55"/>
      <c r="M15" s="55"/>
      <c r="N15" s="55"/>
    </row>
    <row r="16" spans="1:14" x14ac:dyDescent="0.3">
      <c r="A16"/>
      <c r="B16" s="34" t="s">
        <v>135</v>
      </c>
      <c r="C16" s="5">
        <v>6</v>
      </c>
      <c r="D16" s="5">
        <v>7.0419999999999998</v>
      </c>
      <c r="E16" s="5">
        <v>6.6340000000000003</v>
      </c>
      <c r="F16" s="5">
        <f t="shared" si="2"/>
        <v>1.0615013566475731</v>
      </c>
      <c r="G16" s="35">
        <f t="shared" si="3"/>
        <v>3.1741459380472512</v>
      </c>
      <c r="H16" s="36"/>
      <c r="J16" s="55"/>
      <c r="K16" s="55"/>
      <c r="L16" s="55"/>
      <c r="M16" s="55"/>
      <c r="N16" s="55"/>
    </row>
    <row r="17" spans="1:14" x14ac:dyDescent="0.3">
      <c r="A17"/>
      <c r="B17" s="34" t="s">
        <v>136</v>
      </c>
      <c r="C17" s="5">
        <v>7</v>
      </c>
      <c r="D17" s="5">
        <v>7.15</v>
      </c>
      <c r="E17" s="5">
        <v>5.6059999999999999</v>
      </c>
      <c r="F17" s="5">
        <f t="shared" si="2"/>
        <v>1.2754191937210133</v>
      </c>
      <c r="G17" s="35">
        <f t="shared" si="3"/>
        <v>3.8138120386794236</v>
      </c>
      <c r="H17" s="36">
        <f>AVERAGE(G17:G18)</f>
        <v>4.0551015081495336</v>
      </c>
      <c r="J17" s="55"/>
      <c r="K17" s="55"/>
      <c r="L17" s="55"/>
      <c r="M17" s="55"/>
      <c r="N17" s="55"/>
    </row>
    <row r="18" spans="1:14" x14ac:dyDescent="0.3">
      <c r="A18"/>
      <c r="B18" s="34" t="s">
        <v>136</v>
      </c>
      <c r="C18" s="5">
        <v>8</v>
      </c>
      <c r="D18" s="5">
        <v>6.7069999999999999</v>
      </c>
      <c r="E18" s="5">
        <v>4.6680000000000001</v>
      </c>
      <c r="F18" s="5">
        <f t="shared" si="2"/>
        <v>1.4368037703513281</v>
      </c>
      <c r="G18" s="35">
        <f t="shared" si="3"/>
        <v>4.2963909776196427</v>
      </c>
      <c r="H18" s="5"/>
      <c r="J18" s="55"/>
      <c r="K18" s="55"/>
      <c r="L18" s="55"/>
      <c r="M18" s="55"/>
      <c r="N18" s="55"/>
    </row>
    <row r="19" spans="1:14" x14ac:dyDescent="0.3">
      <c r="A19"/>
      <c r="B19" s="34"/>
      <c r="C19" s="5"/>
      <c r="D19" s="5"/>
      <c r="E19" s="5"/>
      <c r="F19" s="5"/>
      <c r="G19" s="5"/>
      <c r="H19" s="5"/>
      <c r="J19" s="55"/>
      <c r="K19" s="55"/>
      <c r="L19" s="55"/>
      <c r="M19" s="55"/>
      <c r="N19" s="55"/>
    </row>
    <row r="20" spans="1:14" x14ac:dyDescent="0.3">
      <c r="A20" s="37"/>
      <c r="B20" s="32" t="s">
        <v>124</v>
      </c>
      <c r="C20" s="32" t="s">
        <v>125</v>
      </c>
      <c r="D20" s="32" t="s">
        <v>127</v>
      </c>
      <c r="E20" s="32" t="s">
        <v>126</v>
      </c>
      <c r="F20" s="32" t="s">
        <v>128</v>
      </c>
      <c r="G20" s="32" t="s">
        <v>129</v>
      </c>
      <c r="H20" s="32" t="s">
        <v>130</v>
      </c>
      <c r="J20" s="55"/>
      <c r="K20" s="55"/>
      <c r="L20" s="55"/>
      <c r="M20" s="55"/>
      <c r="N20" s="55"/>
    </row>
    <row r="21" spans="1:14" x14ac:dyDescent="0.3">
      <c r="A21" t="s">
        <v>138</v>
      </c>
      <c r="B21" s="34" t="s">
        <v>92</v>
      </c>
      <c r="C21" s="5">
        <v>1</v>
      </c>
      <c r="D21" s="5">
        <v>4.7439999999999998</v>
      </c>
      <c r="E21" s="5">
        <v>4.7309999999999999</v>
      </c>
      <c r="F21" s="5">
        <f>D21/E21</f>
        <v>1.0027478334390192</v>
      </c>
      <c r="G21" s="35">
        <f>F21/$F$21</f>
        <v>1</v>
      </c>
      <c r="H21" s="36">
        <f>AVERAGE(G21:G22)</f>
        <v>0.8513489040470491</v>
      </c>
      <c r="J21" s="55"/>
      <c r="K21" s="55"/>
      <c r="L21" s="55"/>
      <c r="M21" s="55"/>
      <c r="N21" s="55"/>
    </row>
    <row r="22" spans="1:14" x14ac:dyDescent="0.3">
      <c r="A22"/>
      <c r="B22" s="34" t="s">
        <v>92</v>
      </c>
      <c r="C22" s="5">
        <v>2</v>
      </c>
      <c r="D22" s="5">
        <v>2.1160000000000001</v>
      </c>
      <c r="E22" s="5">
        <v>3.0030000000000001</v>
      </c>
      <c r="F22" s="5">
        <f t="shared" ref="F22:F28" si="4">D22/E22</f>
        <v>0.70462870462870464</v>
      </c>
      <c r="G22" s="35">
        <f t="shared" ref="G22:G28" si="5">F22/$F$21</f>
        <v>0.70269780809409821</v>
      </c>
      <c r="H22" s="36"/>
      <c r="J22" s="55"/>
      <c r="K22" s="55"/>
      <c r="L22" s="55"/>
      <c r="M22" s="55"/>
      <c r="N22" s="55"/>
    </row>
    <row r="23" spans="1:14" x14ac:dyDescent="0.3">
      <c r="A23"/>
      <c r="B23" s="34" t="s">
        <v>134</v>
      </c>
      <c r="C23" s="5">
        <v>3</v>
      </c>
      <c r="D23" s="5">
        <v>2.7639999999999998</v>
      </c>
      <c r="E23" s="5">
        <v>2.532</v>
      </c>
      <c r="F23" s="5">
        <f t="shared" si="4"/>
        <v>1.0916271721958926</v>
      </c>
      <c r="G23" s="35">
        <f t="shared" si="5"/>
        <v>1.0886357823901283</v>
      </c>
      <c r="H23" s="36">
        <f>AVERAGE(G23:G24)</f>
        <v>1.0926420783009272</v>
      </c>
      <c r="J23" s="55"/>
      <c r="K23" s="55"/>
      <c r="L23" s="55"/>
      <c r="M23" s="55"/>
      <c r="N23" s="55"/>
    </row>
    <row r="24" spans="1:14" x14ac:dyDescent="0.3">
      <c r="A24"/>
      <c r="B24" s="34" t="s">
        <v>134</v>
      </c>
      <c r="C24" s="5">
        <v>4</v>
      </c>
      <c r="D24" s="5">
        <v>4.8769999999999998</v>
      </c>
      <c r="E24" s="5">
        <v>4.4349999999999996</v>
      </c>
      <c r="F24" s="5">
        <f t="shared" si="4"/>
        <v>1.0996617812852312</v>
      </c>
      <c r="G24" s="35">
        <f t="shared" si="5"/>
        <v>1.0966483742117261</v>
      </c>
      <c r="H24" s="36"/>
      <c r="J24" s="55"/>
      <c r="K24" s="55"/>
      <c r="L24" s="55"/>
      <c r="M24" s="55"/>
      <c r="N24" s="55"/>
    </row>
    <row r="25" spans="1:14" x14ac:dyDescent="0.3">
      <c r="A25"/>
      <c r="B25" s="34" t="s">
        <v>135</v>
      </c>
      <c r="C25" s="5">
        <v>5</v>
      </c>
      <c r="D25" s="5">
        <v>14.874000000000001</v>
      </c>
      <c r="E25" s="5">
        <v>3.7549999999999999</v>
      </c>
      <c r="F25" s="5">
        <f t="shared" si="4"/>
        <v>3.9611185086551268</v>
      </c>
      <c r="G25" s="35">
        <f t="shared" si="5"/>
        <v>3.9502638415782898</v>
      </c>
      <c r="H25" s="36">
        <f>AVERAGE(G25:G26)</f>
        <v>3.4806084525185392</v>
      </c>
      <c r="J25" s="55"/>
      <c r="K25" s="55"/>
      <c r="L25" s="55"/>
      <c r="M25" s="55"/>
      <c r="N25" s="55"/>
    </row>
    <row r="26" spans="1:14" x14ac:dyDescent="0.3">
      <c r="A26"/>
      <c r="B26" s="34" t="s">
        <v>135</v>
      </c>
      <c r="C26" s="5">
        <v>6</v>
      </c>
      <c r="D26" s="5">
        <v>14.132999999999999</v>
      </c>
      <c r="E26" s="5">
        <v>4.681</v>
      </c>
      <c r="F26" s="5">
        <f t="shared" si="4"/>
        <v>3.0192266609698781</v>
      </c>
      <c r="G26" s="35">
        <f t="shared" si="5"/>
        <v>3.0109530634587887</v>
      </c>
      <c r="H26" s="36"/>
      <c r="J26" s="55"/>
      <c r="K26" s="55"/>
      <c r="L26" s="55"/>
      <c r="M26" s="55"/>
      <c r="N26" s="55"/>
    </row>
    <row r="27" spans="1:14" x14ac:dyDescent="0.3">
      <c r="A27"/>
      <c r="B27" s="34" t="s">
        <v>136</v>
      </c>
      <c r="C27" s="5">
        <v>7</v>
      </c>
      <c r="D27" s="5">
        <v>8.4329999999999998</v>
      </c>
      <c r="E27" s="5">
        <v>7.0179999999999998</v>
      </c>
      <c r="F27" s="5">
        <f t="shared" si="4"/>
        <v>1.201624394414363</v>
      </c>
      <c r="G27" s="35">
        <f t="shared" si="5"/>
        <v>1.1983315788310185</v>
      </c>
      <c r="H27" s="36">
        <v>4.2</v>
      </c>
      <c r="J27" s="55"/>
      <c r="K27" s="55"/>
      <c r="L27" s="55"/>
      <c r="M27" s="55"/>
      <c r="N27" s="55"/>
    </row>
    <row r="28" spans="1:14" x14ac:dyDescent="0.3">
      <c r="A28"/>
      <c r="B28" s="34" t="s">
        <v>136</v>
      </c>
      <c r="C28" s="5">
        <v>8</v>
      </c>
      <c r="D28" s="5">
        <v>6.28</v>
      </c>
      <c r="E28" s="5">
        <v>6.9029999999999996</v>
      </c>
      <c r="F28" s="5">
        <f t="shared" si="4"/>
        <v>0.90974938432565555</v>
      </c>
      <c r="G28" s="35">
        <f t="shared" si="5"/>
        <v>0.90725639486607856</v>
      </c>
      <c r="H28" s="5"/>
      <c r="J28" s="55"/>
      <c r="K28" s="55"/>
      <c r="L28" s="55"/>
      <c r="M28" s="55"/>
      <c r="N28" s="55"/>
    </row>
    <row r="29" spans="1:14" x14ac:dyDescent="0.3">
      <c r="A29"/>
      <c r="B29" s="34"/>
      <c r="C29" s="5"/>
      <c r="D29" s="5"/>
      <c r="E29" s="5"/>
      <c r="F29" s="5"/>
      <c r="G29" s="5"/>
      <c r="H29" s="5"/>
      <c r="J29" s="55"/>
      <c r="K29" s="55"/>
      <c r="L29" s="55"/>
      <c r="M29" s="55"/>
      <c r="N29" s="55"/>
    </row>
    <row r="30" spans="1:14" x14ac:dyDescent="0.3">
      <c r="A30" s="37"/>
      <c r="B30" s="32"/>
      <c r="C30" s="32"/>
      <c r="D30" s="32"/>
      <c r="E30" s="32"/>
      <c r="F30" s="32"/>
      <c r="G30" s="32"/>
      <c r="H30" s="32"/>
      <c r="J30" s="55"/>
      <c r="K30" s="55"/>
      <c r="L30" s="55"/>
      <c r="M30" s="55"/>
      <c r="N30" s="55"/>
    </row>
    <row r="31" spans="1:14" x14ac:dyDescent="0.3">
      <c r="A31"/>
      <c r="B31" s="34"/>
      <c r="C31" s="5"/>
      <c r="F31" s="5"/>
      <c r="G31" s="35"/>
      <c r="H31" s="36"/>
      <c r="J31" s="55"/>
      <c r="K31" s="55"/>
      <c r="L31" s="55"/>
      <c r="M31" s="55"/>
      <c r="N31" s="55"/>
    </row>
    <row r="32" spans="1:14" x14ac:dyDescent="0.3">
      <c r="A32"/>
      <c r="B32" s="34"/>
      <c r="C32" s="5"/>
      <c r="F32" s="5"/>
      <c r="G32" s="35"/>
      <c r="H32" s="36"/>
      <c r="J32" s="55"/>
      <c r="K32" s="55"/>
      <c r="L32" s="55"/>
      <c r="M32" s="55"/>
      <c r="N32" s="55"/>
    </row>
    <row r="33" spans="1:14" x14ac:dyDescent="0.3">
      <c r="A33"/>
      <c r="B33" s="34"/>
      <c r="C33" s="5"/>
      <c r="F33" s="5"/>
      <c r="G33" s="35"/>
      <c r="H33" s="36"/>
      <c r="J33" s="55"/>
      <c r="K33" s="55"/>
      <c r="L33" s="55"/>
      <c r="M33" s="55"/>
      <c r="N33" s="55"/>
    </row>
    <row r="34" spans="1:14" x14ac:dyDescent="0.3">
      <c r="A34"/>
      <c r="B34" s="34"/>
      <c r="C34" s="5"/>
      <c r="F34" s="5"/>
      <c r="G34" s="35"/>
      <c r="H34" s="36"/>
      <c r="J34" s="55"/>
      <c r="K34" s="55"/>
      <c r="L34" s="55"/>
      <c r="M34" s="55"/>
      <c r="N34" s="55"/>
    </row>
    <row r="35" spans="1:14" x14ac:dyDescent="0.3">
      <c r="A35"/>
      <c r="B35" s="34"/>
      <c r="C35" s="5"/>
      <c r="F35" s="5"/>
      <c r="G35" s="35"/>
      <c r="H35" s="36"/>
      <c r="J35" s="55"/>
      <c r="K35" s="55"/>
      <c r="L35" s="55"/>
      <c r="M35" s="55"/>
      <c r="N35" s="55"/>
    </row>
    <row r="36" spans="1:14" x14ac:dyDescent="0.3">
      <c r="A36"/>
      <c r="B36" s="34"/>
      <c r="C36" s="5"/>
      <c r="F36" s="5"/>
      <c r="G36" s="35"/>
      <c r="H36" s="36"/>
      <c r="J36" s="55"/>
      <c r="K36" s="55"/>
      <c r="L36" s="55"/>
      <c r="M36" s="55"/>
      <c r="N36" s="55"/>
    </row>
    <row r="37" spans="1:14" x14ac:dyDescent="0.3">
      <c r="A37"/>
      <c r="B37" s="34"/>
      <c r="C37" s="5"/>
      <c r="F37" s="5"/>
      <c r="G37" s="35"/>
      <c r="H37" s="36"/>
    </row>
    <row r="38" spans="1:14" x14ac:dyDescent="0.3">
      <c r="A38"/>
      <c r="B38" s="34"/>
      <c r="C38" s="5"/>
      <c r="F38" s="5"/>
      <c r="G38" s="35"/>
      <c r="H38" s="5"/>
    </row>
    <row r="39" spans="1:14" x14ac:dyDescent="0.3">
      <c r="A39"/>
      <c r="B39" s="34"/>
      <c r="C39" s="5"/>
      <c r="D39" s="5"/>
      <c r="E39" s="5"/>
      <c r="F39" s="5"/>
      <c r="G39" s="5"/>
      <c r="H39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9F2B-266F-4C92-8F8C-16A237C0724A}">
  <dimension ref="A1:X39"/>
  <sheetViews>
    <sheetView zoomScale="110" zoomScaleNormal="110" workbookViewId="0">
      <selection activeCell="G34" sqref="G34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9.19921875" customWidth="1"/>
    <col min="8" max="8" width="9.69921875" customWidth="1"/>
    <col min="9" max="9" width="9.296875" customWidth="1"/>
    <col min="10" max="10" width="9.5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14.5" customWidth="1"/>
    <col min="18" max="18" width="9.09765625" customWidth="1"/>
    <col min="19" max="19" width="8.296875" customWidth="1"/>
    <col min="21" max="21" width="9.59765625" customWidth="1"/>
    <col min="22" max="22" width="9.19921875" customWidth="1"/>
    <col min="23" max="24" width="8.8984375" customWidth="1"/>
  </cols>
  <sheetData>
    <row r="1" spans="1:24" x14ac:dyDescent="0.3">
      <c r="A1" s="37" t="s">
        <v>140</v>
      </c>
      <c r="B1" s="32" t="s">
        <v>141</v>
      </c>
      <c r="C1" s="32" t="s">
        <v>142</v>
      </c>
      <c r="D1" s="32" t="s">
        <v>143</v>
      </c>
      <c r="E1" s="32" t="s">
        <v>144</v>
      </c>
      <c r="F1" s="32" t="s">
        <v>145</v>
      </c>
      <c r="G1" s="32" t="s">
        <v>131</v>
      </c>
      <c r="H1" s="32" t="s">
        <v>132</v>
      </c>
      <c r="I1" s="39" t="s">
        <v>146</v>
      </c>
      <c r="J1" s="32" t="s">
        <v>141</v>
      </c>
      <c r="K1" s="32" t="s">
        <v>142</v>
      </c>
      <c r="L1" s="32" t="s">
        <v>143</v>
      </c>
      <c r="M1" s="32" t="s">
        <v>144</v>
      </c>
      <c r="N1" s="32" t="s">
        <v>145</v>
      </c>
      <c r="O1" s="32" t="s">
        <v>131</v>
      </c>
      <c r="P1" s="32" t="s">
        <v>132</v>
      </c>
      <c r="Q1" s="40" t="s">
        <v>147</v>
      </c>
      <c r="R1" s="32" t="s">
        <v>141</v>
      </c>
      <c r="S1" s="32" t="s">
        <v>142</v>
      </c>
      <c r="T1" s="32" t="s">
        <v>143</v>
      </c>
      <c r="U1" s="32" t="s">
        <v>144</v>
      </c>
      <c r="V1" s="32" t="s">
        <v>145</v>
      </c>
      <c r="W1" s="32" t="s">
        <v>131</v>
      </c>
      <c r="X1" s="32" t="s">
        <v>132</v>
      </c>
    </row>
    <row r="2" spans="1:24" x14ac:dyDescent="0.3">
      <c r="A2" s="2" t="s">
        <v>148</v>
      </c>
      <c r="B2" s="3" t="s">
        <v>149</v>
      </c>
      <c r="C2" s="3">
        <v>1</v>
      </c>
      <c r="D2" s="3">
        <v>422</v>
      </c>
      <c r="E2" s="3">
        <v>328</v>
      </c>
      <c r="F2" s="36">
        <f>AVERAGE(D2:D9)</f>
        <v>430.125</v>
      </c>
      <c r="G2" s="36">
        <f>(STDEV(D2:D9))/(SQRT(COUNT(D2:D9)))</f>
        <v>5.597950836817752</v>
      </c>
      <c r="H2" s="5">
        <f>SUM(E2:E9)</f>
        <v>2495</v>
      </c>
      <c r="I2" s="2" t="s">
        <v>148</v>
      </c>
      <c r="J2" s="3" t="s">
        <v>149</v>
      </c>
      <c r="K2" s="3">
        <v>1</v>
      </c>
      <c r="L2" s="3">
        <v>202</v>
      </c>
      <c r="M2" s="3">
        <v>353</v>
      </c>
      <c r="N2" s="36">
        <f>AVERAGE(L2:L9)</f>
        <v>227.625</v>
      </c>
      <c r="O2" s="36">
        <f>(STDEV(L2:L9))/(SQRT(COUNT(L2:L9)))</f>
        <v>11.76547233585266</v>
      </c>
      <c r="P2" s="5">
        <f>SUM(M2:M9)</f>
        <v>2814</v>
      </c>
      <c r="Q2" s="2" t="s">
        <v>148</v>
      </c>
      <c r="R2" s="3" t="s">
        <v>149</v>
      </c>
      <c r="S2" s="3">
        <v>1</v>
      </c>
      <c r="T2" s="3">
        <v>234</v>
      </c>
      <c r="U2" s="3">
        <v>361</v>
      </c>
      <c r="V2" s="36">
        <f>AVERAGE(T2:T9)</f>
        <v>231.35707880499999</v>
      </c>
      <c r="W2" s="36">
        <f>(STDEV(T2:T9))/(SQRT(COUNT(T2:T9)))</f>
        <v>10.953461968343344</v>
      </c>
      <c r="X2" s="5">
        <f>SUM(U2:U9)</f>
        <v>3060</v>
      </c>
    </row>
    <row r="3" spans="1:24" x14ac:dyDescent="0.3">
      <c r="A3"/>
      <c r="B3" s="5"/>
      <c r="C3" s="5">
        <v>2</v>
      </c>
      <c r="D3" s="5">
        <v>417</v>
      </c>
      <c r="E3" s="5">
        <v>264</v>
      </c>
      <c r="J3" s="5"/>
      <c r="K3" s="5">
        <v>2</v>
      </c>
      <c r="L3" s="5">
        <v>259</v>
      </c>
      <c r="M3" s="5">
        <v>369</v>
      </c>
      <c r="N3" s="5"/>
      <c r="R3" s="5"/>
      <c r="S3" s="5">
        <v>2</v>
      </c>
      <c r="T3" s="5">
        <v>187</v>
      </c>
      <c r="U3" s="5">
        <v>376</v>
      </c>
    </row>
    <row r="4" spans="1:24" x14ac:dyDescent="0.3">
      <c r="A4"/>
      <c r="B4" s="5"/>
      <c r="C4" s="5">
        <v>3</v>
      </c>
      <c r="D4" s="5">
        <v>425</v>
      </c>
      <c r="E4" s="5">
        <v>311</v>
      </c>
      <c r="J4" s="5"/>
      <c r="K4" s="5">
        <v>3</v>
      </c>
      <c r="L4" s="5">
        <v>263</v>
      </c>
      <c r="M4" s="5">
        <v>314</v>
      </c>
      <c r="N4" s="5"/>
      <c r="R4" s="5"/>
      <c r="S4" s="5">
        <v>3</v>
      </c>
      <c r="T4" s="5">
        <v>249</v>
      </c>
      <c r="U4" s="5">
        <v>352</v>
      </c>
    </row>
    <row r="5" spans="1:24" x14ac:dyDescent="0.3">
      <c r="A5"/>
      <c r="B5" s="5"/>
      <c r="C5" s="5">
        <v>4</v>
      </c>
      <c r="D5" s="5">
        <v>418</v>
      </c>
      <c r="E5" s="5">
        <v>297</v>
      </c>
      <c r="J5" s="5"/>
      <c r="K5" s="5">
        <v>4</v>
      </c>
      <c r="L5" s="5">
        <v>242</v>
      </c>
      <c r="M5" s="5">
        <v>342</v>
      </c>
      <c r="N5" s="5"/>
      <c r="R5" s="5"/>
      <c r="S5" s="5">
        <v>4</v>
      </c>
      <c r="T5" s="5">
        <v>235.38895088000001</v>
      </c>
      <c r="U5" s="5">
        <v>359</v>
      </c>
    </row>
    <row r="6" spans="1:24" x14ac:dyDescent="0.3">
      <c r="A6"/>
      <c r="B6" s="5" t="s">
        <v>150</v>
      </c>
      <c r="C6" s="5">
        <v>1</v>
      </c>
      <c r="D6" s="5">
        <v>422</v>
      </c>
      <c r="E6" s="5">
        <v>313</v>
      </c>
      <c r="J6" s="5" t="s">
        <v>150</v>
      </c>
      <c r="K6" s="5">
        <v>1</v>
      </c>
      <c r="L6" s="5">
        <v>198</v>
      </c>
      <c r="M6" s="5">
        <v>320</v>
      </c>
      <c r="N6" s="5"/>
      <c r="R6" s="5" t="s">
        <v>150</v>
      </c>
      <c r="S6" s="5">
        <v>1</v>
      </c>
      <c r="T6" s="5">
        <v>264.08742940000002</v>
      </c>
      <c r="U6" s="5">
        <v>443</v>
      </c>
    </row>
    <row r="7" spans="1:24" x14ac:dyDescent="0.3">
      <c r="A7"/>
      <c r="B7" s="5"/>
      <c r="C7" s="5">
        <v>2</v>
      </c>
      <c r="D7" s="5">
        <v>428</v>
      </c>
      <c r="E7" s="5">
        <v>310</v>
      </c>
      <c r="J7" s="5"/>
      <c r="K7" s="5">
        <v>2</v>
      </c>
      <c r="L7" s="5">
        <v>259</v>
      </c>
      <c r="M7" s="5">
        <v>392</v>
      </c>
      <c r="N7" s="5"/>
      <c r="R7" s="5"/>
      <c r="S7" s="5">
        <v>2</v>
      </c>
      <c r="T7" s="5">
        <v>183.35235990999999</v>
      </c>
      <c r="U7" s="5">
        <v>426</v>
      </c>
    </row>
    <row r="8" spans="1:24" x14ac:dyDescent="0.3">
      <c r="A8"/>
      <c r="B8" s="5"/>
      <c r="C8" s="5">
        <v>3</v>
      </c>
      <c r="D8" s="5">
        <v>461</v>
      </c>
      <c r="E8" s="5">
        <v>324</v>
      </c>
      <c r="J8" s="5"/>
      <c r="K8" s="5">
        <v>3</v>
      </c>
      <c r="L8" s="5">
        <v>175</v>
      </c>
      <c r="M8" s="5">
        <v>388</v>
      </c>
      <c r="N8" s="5"/>
      <c r="R8" s="5"/>
      <c r="S8" s="5">
        <v>3</v>
      </c>
      <c r="T8" s="5">
        <v>263.46149774000003</v>
      </c>
      <c r="U8" s="5">
        <v>419</v>
      </c>
    </row>
    <row r="9" spans="1:24" x14ac:dyDescent="0.3">
      <c r="A9" s="1"/>
      <c r="B9" s="4"/>
      <c r="C9" s="4">
        <v>4</v>
      </c>
      <c r="D9" s="4">
        <v>448</v>
      </c>
      <c r="E9" s="4">
        <v>348</v>
      </c>
      <c r="I9" s="1"/>
      <c r="J9" s="4"/>
      <c r="K9" s="4">
        <v>4</v>
      </c>
      <c r="L9" s="4">
        <v>223</v>
      </c>
      <c r="M9" s="4">
        <v>336</v>
      </c>
      <c r="N9" s="5"/>
      <c r="Q9" s="1"/>
      <c r="R9" s="4"/>
      <c r="S9" s="4">
        <v>4</v>
      </c>
      <c r="T9" s="4">
        <v>234.56639250999999</v>
      </c>
      <c r="U9" s="4">
        <v>324</v>
      </c>
    </row>
    <row r="10" spans="1:24" x14ac:dyDescent="0.3">
      <c r="A10" t="s">
        <v>151</v>
      </c>
      <c r="B10" s="5" t="s">
        <v>149</v>
      </c>
      <c r="C10" s="5">
        <v>1</v>
      </c>
      <c r="D10" s="5">
        <v>71.599999999999994</v>
      </c>
      <c r="E10" s="5">
        <v>351</v>
      </c>
      <c r="F10" s="36">
        <f>AVERAGE(D10:D17)</f>
        <v>68.348816095000004</v>
      </c>
      <c r="G10" s="36">
        <f>(STDEV(D10:D17))/(SQRT(COUNT(D10:D17)))</f>
        <v>2.0020145083284135</v>
      </c>
      <c r="H10" s="5">
        <f>SUM(E10:E17)</f>
        <v>2703</v>
      </c>
      <c r="I10" t="s">
        <v>151</v>
      </c>
      <c r="J10" s="5" t="s">
        <v>149</v>
      </c>
      <c r="K10" s="5">
        <v>1</v>
      </c>
      <c r="L10" s="36">
        <v>38.4</v>
      </c>
      <c r="M10" s="5">
        <v>384</v>
      </c>
      <c r="N10" s="36">
        <f>AVERAGE(L10:L17)</f>
        <v>47.691707776249999</v>
      </c>
      <c r="O10" s="36">
        <f>(STDEV(L10:L17))/(SQRT(COUNT(L10:L17)))</f>
        <v>3.0017584259296015</v>
      </c>
      <c r="P10" s="5">
        <f>SUM(M10:M17)</f>
        <v>2926</v>
      </c>
      <c r="Q10" t="s">
        <v>151</v>
      </c>
      <c r="R10" s="5" t="s">
        <v>149</v>
      </c>
      <c r="S10" s="5">
        <v>1</v>
      </c>
      <c r="T10" s="36">
        <v>66.528616080000006</v>
      </c>
      <c r="U10" s="5">
        <v>372</v>
      </c>
      <c r="V10" s="36">
        <f>AVERAGE(T10:T17)</f>
        <v>64.870948882500016</v>
      </c>
      <c r="W10" s="36">
        <f>(STDEV(T10:T17))/(SQRT(COUNT(T10:T17)))</f>
        <v>2.2598806808099918</v>
      </c>
      <c r="X10" s="5">
        <f>SUM(U10:U17)</f>
        <v>2676</v>
      </c>
    </row>
    <row r="11" spans="1:24" x14ac:dyDescent="0.3">
      <c r="A11"/>
      <c r="B11" s="5"/>
      <c r="C11" s="5">
        <v>2</v>
      </c>
      <c r="D11" s="36">
        <v>76.363882340000004</v>
      </c>
      <c r="E11" s="5">
        <v>333</v>
      </c>
      <c r="J11" s="5"/>
      <c r="K11" s="5">
        <v>2</v>
      </c>
      <c r="L11" s="36">
        <v>43</v>
      </c>
      <c r="M11" s="5">
        <v>342</v>
      </c>
      <c r="N11" s="5"/>
      <c r="R11" s="5"/>
      <c r="S11" s="5">
        <v>2</v>
      </c>
      <c r="T11" s="36">
        <v>53.4</v>
      </c>
      <c r="U11" s="5">
        <v>323</v>
      </c>
    </row>
    <row r="12" spans="1:24" x14ac:dyDescent="0.3">
      <c r="A12"/>
      <c r="B12" s="5"/>
      <c r="C12" s="5">
        <v>3</v>
      </c>
      <c r="D12" s="36">
        <v>59.919198299999998</v>
      </c>
      <c r="E12" s="5">
        <v>331</v>
      </c>
      <c r="J12" s="5"/>
      <c r="K12" s="5">
        <v>3</v>
      </c>
      <c r="L12" s="36">
        <v>40.525135429999999</v>
      </c>
      <c r="M12" s="5">
        <v>394</v>
      </c>
      <c r="N12" s="5"/>
      <c r="R12" s="5"/>
      <c r="S12" s="5">
        <v>3</v>
      </c>
      <c r="T12" s="36">
        <v>60.52</v>
      </c>
      <c r="U12" s="5">
        <v>332</v>
      </c>
    </row>
    <row r="13" spans="1:24" x14ac:dyDescent="0.3">
      <c r="A13"/>
      <c r="B13" s="5"/>
      <c r="C13" s="5">
        <v>4</v>
      </c>
      <c r="D13" s="36">
        <v>65.820573890000006</v>
      </c>
      <c r="E13" s="5">
        <v>367</v>
      </c>
      <c r="J13" s="5"/>
      <c r="K13" s="5">
        <v>4</v>
      </c>
      <c r="L13" s="36">
        <v>62.675832870000001</v>
      </c>
      <c r="M13" s="5">
        <v>349</v>
      </c>
      <c r="N13" s="5"/>
      <c r="R13" s="5"/>
      <c r="S13" s="5">
        <v>4</v>
      </c>
      <c r="T13" s="36">
        <v>62.67</v>
      </c>
      <c r="U13" s="5">
        <v>283</v>
      </c>
    </row>
    <row r="14" spans="1:24" x14ac:dyDescent="0.3">
      <c r="A14"/>
      <c r="B14" s="5" t="s">
        <v>150</v>
      </c>
      <c r="C14" s="5">
        <v>1</v>
      </c>
      <c r="D14" s="36">
        <v>63.280511670000003</v>
      </c>
      <c r="E14" s="5">
        <v>326</v>
      </c>
      <c r="J14" s="5" t="s">
        <v>150</v>
      </c>
      <c r="K14" s="5">
        <v>1</v>
      </c>
      <c r="L14" s="36">
        <v>43.968593769999998</v>
      </c>
      <c r="M14" s="5">
        <v>387</v>
      </c>
      <c r="N14" s="5"/>
      <c r="R14" s="5" t="s">
        <v>150</v>
      </c>
      <c r="S14" s="5">
        <v>1</v>
      </c>
      <c r="T14" s="36">
        <v>70.48</v>
      </c>
      <c r="U14" s="5">
        <v>387</v>
      </c>
    </row>
    <row r="15" spans="1:24" x14ac:dyDescent="0.3">
      <c r="A15"/>
      <c r="B15" s="5"/>
      <c r="C15" s="5">
        <v>2</v>
      </c>
      <c r="D15" s="36">
        <v>75.031023070000003</v>
      </c>
      <c r="E15" s="5">
        <v>290</v>
      </c>
      <c r="J15" s="5"/>
      <c r="K15" s="5">
        <v>2</v>
      </c>
      <c r="L15" s="36">
        <v>51.20946404</v>
      </c>
      <c r="M15" s="5">
        <v>363</v>
      </c>
      <c r="N15" s="5"/>
      <c r="R15" s="5"/>
      <c r="S15" s="5">
        <v>2</v>
      </c>
      <c r="T15" s="36">
        <v>68.361238779999994</v>
      </c>
      <c r="U15" s="5">
        <v>399</v>
      </c>
    </row>
    <row r="16" spans="1:24" x14ac:dyDescent="0.3">
      <c r="A16"/>
      <c r="B16" s="5"/>
      <c r="C16" s="5">
        <v>3</v>
      </c>
      <c r="D16" s="36">
        <v>67.353580149999999</v>
      </c>
      <c r="E16" s="5">
        <v>344</v>
      </c>
      <c r="J16" s="5"/>
      <c r="K16" s="5">
        <v>3</v>
      </c>
      <c r="L16" s="36">
        <v>56.952960910000002</v>
      </c>
      <c r="M16" s="5">
        <v>362</v>
      </c>
      <c r="N16" s="5"/>
      <c r="R16" s="5"/>
      <c r="S16" s="5">
        <v>3</v>
      </c>
      <c r="T16" s="36">
        <v>63.125664139999998</v>
      </c>
      <c r="U16" s="5">
        <v>276</v>
      </c>
    </row>
    <row r="17" spans="1:24" x14ac:dyDescent="0.3">
      <c r="A17"/>
      <c r="B17" s="5"/>
      <c r="C17" s="5">
        <v>4</v>
      </c>
      <c r="D17" s="36">
        <v>67.421759339999994</v>
      </c>
      <c r="E17" s="5">
        <v>361</v>
      </c>
      <c r="J17" s="5"/>
      <c r="K17" s="5">
        <v>4</v>
      </c>
      <c r="L17" s="5">
        <v>44.801675189999997</v>
      </c>
      <c r="M17" s="5">
        <v>345</v>
      </c>
      <c r="N17" s="5"/>
      <c r="R17" s="5"/>
      <c r="S17" s="5">
        <v>4</v>
      </c>
      <c r="T17" s="36">
        <v>73.882072059999999</v>
      </c>
      <c r="U17" s="5">
        <v>304</v>
      </c>
    </row>
    <row r="18" spans="1:24" x14ac:dyDescent="0.3">
      <c r="A18" s="2" t="s">
        <v>152</v>
      </c>
      <c r="B18" s="3" t="s">
        <v>149</v>
      </c>
      <c r="C18" s="3">
        <v>1</v>
      </c>
      <c r="D18" s="41">
        <v>41.437214930000003</v>
      </c>
      <c r="E18" s="3">
        <v>267</v>
      </c>
      <c r="F18" s="36">
        <f>AVERAGE(D18:D25)</f>
        <v>37.401155660000001</v>
      </c>
      <c r="G18" s="36">
        <f>(STDEV(D18:D25))/(SQRT(COUNT(D18:D25)))</f>
        <v>1.3774621535011791</v>
      </c>
      <c r="H18" s="5">
        <f>SUM(E18:E25)</f>
        <v>2570</v>
      </c>
      <c r="I18" s="2" t="s">
        <v>152</v>
      </c>
      <c r="J18" s="3" t="s">
        <v>149</v>
      </c>
      <c r="K18" s="3">
        <v>1</v>
      </c>
      <c r="L18" s="41">
        <v>19.877090070000001</v>
      </c>
      <c r="M18" s="3">
        <v>292</v>
      </c>
      <c r="N18" s="36">
        <f>AVERAGE(L18:L25)</f>
        <v>18.826367807750003</v>
      </c>
      <c r="O18" s="36">
        <f>(STDEV(L18:L25))/(SQRT(COUNT(L18:L25)))</f>
        <v>0.82310352146767407</v>
      </c>
      <c r="P18" s="5">
        <f>SUM(M18:M25)</f>
        <v>2549</v>
      </c>
      <c r="Q18" s="2" t="s">
        <v>152</v>
      </c>
      <c r="R18" s="3" t="s">
        <v>149</v>
      </c>
      <c r="S18" s="3">
        <v>1</v>
      </c>
      <c r="T18" s="41">
        <v>42.906910439999997</v>
      </c>
      <c r="U18" s="3">
        <v>330</v>
      </c>
      <c r="V18" s="36">
        <f>AVERAGE(T18:T25)</f>
        <v>38.401474418749999</v>
      </c>
      <c r="W18" s="36">
        <f>(STDEV(T18:T25))/(SQRT(COUNT(T18:T25)))</f>
        <v>1.8479852635753329</v>
      </c>
      <c r="X18" s="5">
        <f>SUM(U18:U25)</f>
        <v>2447</v>
      </c>
    </row>
    <row r="19" spans="1:24" x14ac:dyDescent="0.3">
      <c r="A19"/>
      <c r="B19" s="5"/>
      <c r="C19" s="5">
        <v>2</v>
      </c>
      <c r="D19" s="36">
        <v>30.820964849999999</v>
      </c>
      <c r="E19" s="5">
        <v>252</v>
      </c>
      <c r="J19" s="5"/>
      <c r="K19" s="5">
        <v>2</v>
      </c>
      <c r="L19" s="36">
        <v>15.17882172</v>
      </c>
      <c r="M19" s="5">
        <v>287</v>
      </c>
      <c r="N19" s="5"/>
      <c r="R19" s="5"/>
      <c r="S19" s="5">
        <v>2</v>
      </c>
      <c r="T19" s="36">
        <v>35.647537980000003</v>
      </c>
      <c r="U19" s="5">
        <v>292</v>
      </c>
    </row>
    <row r="20" spans="1:24" x14ac:dyDescent="0.3">
      <c r="A20"/>
      <c r="B20" s="5"/>
      <c r="C20" s="5">
        <v>3</v>
      </c>
      <c r="D20" s="36">
        <v>37.437985759999997</v>
      </c>
      <c r="E20" s="5">
        <v>394</v>
      </c>
      <c r="J20" s="5"/>
      <c r="K20" s="5">
        <v>3</v>
      </c>
      <c r="L20" s="36">
        <v>17.308116708</v>
      </c>
      <c r="M20" s="5">
        <v>279</v>
      </c>
      <c r="N20" s="5"/>
      <c r="R20" s="5"/>
      <c r="S20" s="5">
        <v>3</v>
      </c>
      <c r="T20" s="36">
        <v>47.036115199999998</v>
      </c>
      <c r="U20" s="5">
        <v>310</v>
      </c>
    </row>
    <row r="21" spans="1:24" x14ac:dyDescent="0.3">
      <c r="A21"/>
      <c r="B21" s="5"/>
      <c r="C21" s="5">
        <v>4</v>
      </c>
      <c r="D21" s="36">
        <v>42.293639720000002</v>
      </c>
      <c r="E21" s="5">
        <v>311</v>
      </c>
      <c r="J21" s="5"/>
      <c r="K21" s="5">
        <v>4</v>
      </c>
      <c r="L21" s="36">
        <v>22.086522389999999</v>
      </c>
      <c r="M21" s="5">
        <v>264</v>
      </c>
      <c r="N21" s="5"/>
      <c r="R21" s="5"/>
      <c r="S21" s="5">
        <v>4</v>
      </c>
      <c r="T21" s="36">
        <v>36.064044780000003</v>
      </c>
      <c r="U21" s="5">
        <v>333</v>
      </c>
    </row>
    <row r="22" spans="1:24" x14ac:dyDescent="0.3">
      <c r="A22"/>
      <c r="B22" s="5" t="s">
        <v>150</v>
      </c>
      <c r="C22" s="5">
        <v>1</v>
      </c>
      <c r="D22" s="36">
        <v>39.872161519999999</v>
      </c>
      <c r="E22" s="5">
        <v>372</v>
      </c>
      <c r="J22" s="5" t="s">
        <v>150</v>
      </c>
      <c r="K22" s="5">
        <v>1</v>
      </c>
      <c r="L22" s="36">
        <v>20.523713780000001</v>
      </c>
      <c r="M22" s="5">
        <v>360</v>
      </c>
      <c r="N22" s="5"/>
      <c r="R22" s="5" t="s">
        <v>150</v>
      </c>
      <c r="S22" s="5">
        <v>1</v>
      </c>
      <c r="T22" s="36">
        <v>41.553005720000002</v>
      </c>
      <c r="U22" s="5">
        <v>293</v>
      </c>
    </row>
    <row r="23" spans="1:24" x14ac:dyDescent="0.3">
      <c r="A23"/>
      <c r="B23" s="5"/>
      <c r="C23" s="5">
        <v>2</v>
      </c>
      <c r="D23" s="36">
        <v>37.72566364</v>
      </c>
      <c r="E23" s="5">
        <v>292</v>
      </c>
      <c r="J23" s="5"/>
      <c r="K23" s="5">
        <v>2</v>
      </c>
      <c r="L23" s="36">
        <v>20.730546789999998</v>
      </c>
      <c r="M23" s="5">
        <v>370</v>
      </c>
      <c r="N23" s="5"/>
      <c r="R23" s="5"/>
      <c r="S23" s="5">
        <v>2</v>
      </c>
      <c r="T23" s="36">
        <v>35.87375814</v>
      </c>
      <c r="U23" s="5">
        <v>307</v>
      </c>
    </row>
    <row r="24" spans="1:24" x14ac:dyDescent="0.3">
      <c r="A24"/>
      <c r="B24" s="5"/>
      <c r="C24" s="5">
        <v>3</v>
      </c>
      <c r="D24" s="36">
        <v>36.055212019999999</v>
      </c>
      <c r="E24" s="5">
        <v>339</v>
      </c>
      <c r="J24" s="5"/>
      <c r="K24" s="5">
        <v>3</v>
      </c>
      <c r="L24" s="36">
        <v>17.05377653</v>
      </c>
      <c r="M24" s="5">
        <v>359</v>
      </c>
      <c r="N24" s="5"/>
      <c r="R24" s="5"/>
      <c r="S24" s="5">
        <v>3</v>
      </c>
      <c r="T24" s="36">
        <v>30.230423089999999</v>
      </c>
      <c r="U24" s="5">
        <v>290</v>
      </c>
    </row>
    <row r="25" spans="1:24" x14ac:dyDescent="0.3">
      <c r="A25" s="1"/>
      <c r="B25" s="4"/>
      <c r="C25" s="4">
        <v>4</v>
      </c>
      <c r="D25" s="42">
        <v>33.566402840000002</v>
      </c>
      <c r="E25" s="4">
        <v>343</v>
      </c>
      <c r="I25" s="1"/>
      <c r="J25" s="4"/>
      <c r="K25" s="4">
        <v>4</v>
      </c>
      <c r="L25" s="42">
        <v>17.852354473999998</v>
      </c>
      <c r="M25" s="4">
        <v>338</v>
      </c>
      <c r="N25" s="5"/>
      <c r="Q25" s="1"/>
      <c r="R25" s="4"/>
      <c r="S25" s="4">
        <v>4</v>
      </c>
      <c r="T25" s="42">
        <v>37.9</v>
      </c>
      <c r="U25" s="4">
        <v>292</v>
      </c>
    </row>
    <row r="26" spans="1:24" s="129" customFormat="1" x14ac:dyDescent="0.3">
      <c r="A26" s="125" t="s">
        <v>153</v>
      </c>
      <c r="B26" s="126" t="s">
        <v>149</v>
      </c>
      <c r="C26" s="126">
        <v>1</v>
      </c>
      <c r="D26" s="126">
        <v>11.4</v>
      </c>
      <c r="E26" s="126">
        <v>245</v>
      </c>
      <c r="F26" s="127">
        <v>17.537500000000001</v>
      </c>
      <c r="G26" s="127">
        <v>2.6600172864636997</v>
      </c>
      <c r="H26" s="127">
        <v>2251</v>
      </c>
      <c r="I26" s="128" t="s">
        <v>153</v>
      </c>
      <c r="J26" s="127" t="s">
        <v>149</v>
      </c>
      <c r="K26" s="127">
        <v>1</v>
      </c>
      <c r="L26" s="127">
        <v>9.8800000000000008</v>
      </c>
      <c r="M26" s="127">
        <v>302</v>
      </c>
      <c r="N26" s="127">
        <v>7.3150000000000013</v>
      </c>
      <c r="O26" s="127">
        <v>1.1800287526763291</v>
      </c>
      <c r="P26" s="127">
        <v>2328</v>
      </c>
      <c r="Q26" s="128" t="s">
        <v>153</v>
      </c>
      <c r="R26" s="127" t="s">
        <v>149</v>
      </c>
      <c r="S26" s="126">
        <v>1</v>
      </c>
      <c r="T26" s="126">
        <v>20.2</v>
      </c>
      <c r="U26" s="126">
        <v>217</v>
      </c>
      <c r="V26" s="127">
        <v>22.987500000000001</v>
      </c>
      <c r="W26" s="127">
        <v>3.6057215198308672</v>
      </c>
      <c r="X26" s="127">
        <v>2064</v>
      </c>
    </row>
    <row r="27" spans="1:24" s="129" customFormat="1" x14ac:dyDescent="0.3">
      <c r="A27" s="128"/>
      <c r="B27" s="127"/>
      <c r="C27" s="127">
        <v>2</v>
      </c>
      <c r="D27" s="127">
        <v>9.8000000000000007</v>
      </c>
      <c r="E27" s="127">
        <v>234</v>
      </c>
      <c r="F27" s="128"/>
      <c r="G27" s="128"/>
      <c r="H27" s="128"/>
      <c r="I27" s="128"/>
      <c r="J27" s="127"/>
      <c r="K27" s="127">
        <v>2</v>
      </c>
      <c r="L27" s="127">
        <v>4.3099999999999996</v>
      </c>
      <c r="M27" s="127">
        <v>314</v>
      </c>
      <c r="N27" s="127"/>
      <c r="O27" s="128"/>
      <c r="P27" s="128"/>
      <c r="Q27" s="128"/>
      <c r="R27" s="127"/>
      <c r="S27" s="127">
        <v>2</v>
      </c>
      <c r="T27" s="127">
        <v>23.5</v>
      </c>
      <c r="U27" s="127">
        <v>236</v>
      </c>
      <c r="V27" s="128"/>
      <c r="W27" s="128"/>
      <c r="X27" s="128"/>
    </row>
    <row r="28" spans="1:24" s="129" customFormat="1" x14ac:dyDescent="0.3">
      <c r="A28" s="128"/>
      <c r="B28" s="127"/>
      <c r="C28" s="127">
        <v>3</v>
      </c>
      <c r="D28" s="127">
        <v>15.5</v>
      </c>
      <c r="E28" s="127">
        <v>263</v>
      </c>
      <c r="F28" s="128"/>
      <c r="G28" s="128"/>
      <c r="H28" s="128"/>
      <c r="I28" s="128"/>
      <c r="J28" s="127"/>
      <c r="K28" s="127">
        <v>3</v>
      </c>
      <c r="L28" s="127">
        <v>3.66</v>
      </c>
      <c r="M28" s="127">
        <v>292</v>
      </c>
      <c r="N28" s="127"/>
      <c r="O28" s="128"/>
      <c r="P28" s="128"/>
      <c r="Q28" s="128"/>
      <c r="R28" s="127"/>
      <c r="S28" s="127">
        <v>3</v>
      </c>
      <c r="T28" s="127">
        <v>11.7</v>
      </c>
      <c r="U28" s="127">
        <v>224</v>
      </c>
      <c r="V28" s="128"/>
      <c r="W28" s="128"/>
      <c r="X28" s="128"/>
    </row>
    <row r="29" spans="1:24" s="129" customFormat="1" x14ac:dyDescent="0.3">
      <c r="A29" s="128"/>
      <c r="B29" s="127"/>
      <c r="C29" s="127">
        <v>4</v>
      </c>
      <c r="D29" s="127">
        <v>24.4</v>
      </c>
      <c r="E29" s="127">
        <v>275</v>
      </c>
      <c r="F29" s="128"/>
      <c r="G29" s="128"/>
      <c r="H29" s="128"/>
      <c r="I29" s="128"/>
      <c r="J29" s="127"/>
      <c r="K29" s="127">
        <v>4</v>
      </c>
      <c r="L29" s="127">
        <v>11.26</v>
      </c>
      <c r="M29" s="127">
        <v>270</v>
      </c>
      <c r="N29" s="127"/>
      <c r="O29" s="128"/>
      <c r="P29" s="128"/>
      <c r="Q29" s="128"/>
      <c r="R29" s="127"/>
      <c r="S29" s="127">
        <v>4</v>
      </c>
      <c r="T29" s="127">
        <v>27.8</v>
      </c>
      <c r="U29" s="127">
        <v>235</v>
      </c>
      <c r="V29" s="128"/>
      <c r="W29" s="128"/>
      <c r="X29" s="128"/>
    </row>
    <row r="30" spans="1:24" s="129" customFormat="1" x14ac:dyDescent="0.3">
      <c r="A30" s="128"/>
      <c r="B30" s="127" t="s">
        <v>150</v>
      </c>
      <c r="C30" s="127">
        <v>1</v>
      </c>
      <c r="D30" s="127">
        <v>8.6</v>
      </c>
      <c r="E30" s="127">
        <v>314</v>
      </c>
      <c r="F30" s="128"/>
      <c r="G30" s="128"/>
      <c r="H30" s="128"/>
      <c r="I30" s="128"/>
      <c r="J30" s="127" t="s">
        <v>150</v>
      </c>
      <c r="K30" s="127">
        <v>1</v>
      </c>
      <c r="L30" s="127">
        <v>2.75</v>
      </c>
      <c r="M30" s="127">
        <v>288</v>
      </c>
      <c r="N30" s="127"/>
      <c r="O30" s="128"/>
      <c r="P30" s="128"/>
      <c r="Q30" s="128"/>
      <c r="R30" s="127" t="s">
        <v>150</v>
      </c>
      <c r="S30" s="127">
        <v>1</v>
      </c>
      <c r="T30" s="127">
        <v>16.600000000000001</v>
      </c>
      <c r="U30" s="127">
        <v>283</v>
      </c>
      <c r="V30" s="128"/>
      <c r="W30" s="128"/>
      <c r="X30" s="128"/>
    </row>
    <row r="31" spans="1:24" s="129" customFormat="1" x14ac:dyDescent="0.3">
      <c r="A31" s="128"/>
      <c r="B31" s="127"/>
      <c r="C31" s="127">
        <v>2</v>
      </c>
      <c r="D31" s="127">
        <v>17.3</v>
      </c>
      <c r="E31" s="127">
        <v>302</v>
      </c>
      <c r="F31" s="128"/>
      <c r="G31" s="128"/>
      <c r="H31" s="128"/>
      <c r="I31" s="128"/>
      <c r="J31" s="127"/>
      <c r="K31" s="127">
        <v>2</v>
      </c>
      <c r="L31" s="127">
        <v>10.45</v>
      </c>
      <c r="M31" s="127">
        <v>302</v>
      </c>
      <c r="N31" s="127"/>
      <c r="O31" s="128"/>
      <c r="P31" s="128"/>
      <c r="Q31" s="128"/>
      <c r="R31" s="127"/>
      <c r="S31" s="127">
        <v>2</v>
      </c>
      <c r="T31" s="127">
        <v>10.7</v>
      </c>
      <c r="U31" s="127">
        <v>291</v>
      </c>
      <c r="V31" s="128"/>
      <c r="W31" s="128"/>
      <c r="X31" s="128"/>
    </row>
    <row r="32" spans="1:24" s="129" customFormat="1" x14ac:dyDescent="0.3">
      <c r="A32" s="128"/>
      <c r="B32" s="127"/>
      <c r="C32" s="127">
        <v>3</v>
      </c>
      <c r="D32" s="127">
        <v>25.8</v>
      </c>
      <c r="E32" s="127">
        <v>286</v>
      </c>
      <c r="F32" s="128"/>
      <c r="G32" s="128"/>
      <c r="H32" s="128"/>
      <c r="I32" s="128"/>
      <c r="J32" s="127"/>
      <c r="K32" s="127">
        <v>3</v>
      </c>
      <c r="L32" s="127">
        <v>7.23</v>
      </c>
      <c r="M32" s="127">
        <v>283</v>
      </c>
      <c r="N32" s="127"/>
      <c r="O32" s="128"/>
      <c r="P32" s="128"/>
      <c r="Q32" s="128"/>
      <c r="R32" s="127"/>
      <c r="S32" s="127">
        <v>3</v>
      </c>
      <c r="T32" s="127">
        <v>35.799999999999997</v>
      </c>
      <c r="U32" s="127">
        <v>260</v>
      </c>
      <c r="V32" s="128"/>
      <c r="W32" s="128"/>
      <c r="X32" s="128"/>
    </row>
    <row r="33" spans="1:21" s="129" customFormat="1" x14ac:dyDescent="0.3">
      <c r="A33" s="130"/>
      <c r="B33" s="131"/>
      <c r="C33" s="131">
        <v>4</v>
      </c>
      <c r="D33" s="131">
        <v>27.5</v>
      </c>
      <c r="E33" s="131">
        <v>332</v>
      </c>
      <c r="F33" s="128"/>
      <c r="G33" s="128"/>
      <c r="H33" s="128"/>
      <c r="I33" s="130"/>
      <c r="J33" s="131"/>
      <c r="K33" s="131">
        <v>4</v>
      </c>
      <c r="L33" s="131">
        <v>8.98</v>
      </c>
      <c r="M33" s="131">
        <v>277</v>
      </c>
      <c r="N33" s="127"/>
      <c r="O33" s="128"/>
      <c r="P33" s="128"/>
      <c r="Q33" s="130"/>
      <c r="R33" s="131"/>
      <c r="S33" s="131">
        <v>4</v>
      </c>
      <c r="T33" s="131">
        <v>37.6</v>
      </c>
      <c r="U33" s="131">
        <v>318</v>
      </c>
    </row>
    <row r="34" spans="1:21" x14ac:dyDescent="0.3">
      <c r="A34"/>
      <c r="B34" s="34"/>
      <c r="C34" s="5"/>
      <c r="F34" s="5"/>
      <c r="G34" s="35"/>
      <c r="H34" s="36"/>
    </row>
    <row r="35" spans="1:21" x14ac:dyDescent="0.3">
      <c r="A35"/>
      <c r="B35" s="34"/>
      <c r="C35" s="5"/>
      <c r="F35" s="5"/>
      <c r="G35" s="35"/>
      <c r="H35" s="36"/>
    </row>
    <row r="36" spans="1:21" x14ac:dyDescent="0.3">
      <c r="A36"/>
      <c r="B36" s="34"/>
      <c r="C36" s="5"/>
      <c r="F36" s="5"/>
      <c r="G36" s="35"/>
      <c r="H36" s="36"/>
    </row>
    <row r="37" spans="1:21" x14ac:dyDescent="0.3">
      <c r="A37"/>
      <c r="B37" s="34"/>
      <c r="C37" s="5"/>
      <c r="F37" s="5"/>
      <c r="G37" s="35"/>
      <c r="H37" s="36"/>
    </row>
    <row r="38" spans="1:21" x14ac:dyDescent="0.3">
      <c r="A38"/>
      <c r="B38" s="34"/>
      <c r="C38" s="5"/>
      <c r="F38" s="5"/>
      <c r="G38" s="35"/>
      <c r="H38" s="5"/>
    </row>
    <row r="39" spans="1:21" x14ac:dyDescent="0.3">
      <c r="A39"/>
      <c r="B39" s="34"/>
      <c r="C39" s="5"/>
      <c r="D39" s="5"/>
      <c r="E39" s="5"/>
      <c r="F39" s="5"/>
      <c r="G39" s="5"/>
      <c r="H3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BABA-94E1-4F75-A3F7-EB9ADF7C49EF}">
  <dimension ref="A1:X39"/>
  <sheetViews>
    <sheetView zoomScaleNormal="100" workbookViewId="0">
      <selection activeCell="H37" sqref="H37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9.19921875" customWidth="1"/>
    <col min="8" max="8" width="9.69921875" customWidth="1"/>
    <col min="9" max="9" width="9.296875" customWidth="1"/>
    <col min="10" max="10" width="9.5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14.8984375" customWidth="1"/>
    <col min="18" max="18" width="9.09765625" customWidth="1"/>
    <col min="19" max="19" width="8.296875" customWidth="1"/>
    <col min="21" max="21" width="9.59765625" customWidth="1"/>
    <col min="22" max="22" width="9.19921875" customWidth="1"/>
    <col min="23" max="24" width="8.8984375" customWidth="1"/>
  </cols>
  <sheetData>
    <row r="1" spans="1:24" x14ac:dyDescent="0.3">
      <c r="A1" s="43" t="s">
        <v>140</v>
      </c>
      <c r="B1" s="44" t="s">
        <v>141</v>
      </c>
      <c r="C1" s="44" t="s">
        <v>142</v>
      </c>
      <c r="D1" s="44" t="s">
        <v>143</v>
      </c>
      <c r="E1" s="44" t="s">
        <v>144</v>
      </c>
      <c r="F1" s="44" t="s">
        <v>145</v>
      </c>
      <c r="G1" s="44" t="s">
        <v>131</v>
      </c>
      <c r="H1" s="44" t="s">
        <v>132</v>
      </c>
      <c r="I1" s="45" t="s">
        <v>146</v>
      </c>
      <c r="J1" s="44" t="s">
        <v>141</v>
      </c>
      <c r="K1" s="44" t="s">
        <v>142</v>
      </c>
      <c r="L1" s="44" t="s">
        <v>143</v>
      </c>
      <c r="M1" s="44" t="s">
        <v>144</v>
      </c>
      <c r="N1" s="44" t="s">
        <v>145</v>
      </c>
      <c r="O1" s="44" t="s">
        <v>131</v>
      </c>
      <c r="P1" s="44" t="s">
        <v>132</v>
      </c>
      <c r="Q1" s="46" t="s">
        <v>147</v>
      </c>
      <c r="R1" s="44" t="s">
        <v>141</v>
      </c>
      <c r="S1" s="44" t="s">
        <v>142</v>
      </c>
      <c r="T1" s="44" t="s">
        <v>143</v>
      </c>
      <c r="U1" s="44" t="s">
        <v>144</v>
      </c>
      <c r="V1" s="44" t="s">
        <v>145</v>
      </c>
      <c r="W1" s="44" t="s">
        <v>131</v>
      </c>
      <c r="X1" s="44" t="s">
        <v>132</v>
      </c>
    </row>
    <row r="2" spans="1:24" x14ac:dyDescent="0.3">
      <c r="A2" t="s">
        <v>148</v>
      </c>
      <c r="B2" s="5" t="s">
        <v>149</v>
      </c>
      <c r="C2" s="5">
        <v>1</v>
      </c>
      <c r="D2" s="36">
        <v>427.2208961</v>
      </c>
      <c r="E2" s="5">
        <v>341</v>
      </c>
      <c r="F2" s="36">
        <f>AVERAGE(D2:D9)</f>
        <v>432.05416933750001</v>
      </c>
      <c r="G2" s="36">
        <f>(STDEV(D2:D9))/(SQRT(COUNT(D2:D9)))</f>
        <v>3.102145322217305</v>
      </c>
      <c r="H2" s="5">
        <f>SUM(E2:E9)</f>
        <v>2786</v>
      </c>
      <c r="I2" t="s">
        <v>148</v>
      </c>
      <c r="J2" s="5" t="s">
        <v>149</v>
      </c>
      <c r="K2" s="5">
        <v>1</v>
      </c>
      <c r="L2" s="36">
        <v>236.7125685</v>
      </c>
      <c r="M2" s="5">
        <v>265</v>
      </c>
      <c r="N2" s="36">
        <f>AVERAGE(L2:L9)</f>
        <v>238.79729637499997</v>
      </c>
      <c r="O2" s="36">
        <f>(STDEV(L2:L9))/(SQRT(COUNT(L2:L9)))</f>
        <v>1.7504679705795199</v>
      </c>
      <c r="P2" s="5">
        <f>SUM(M2:M9)</f>
        <v>2503</v>
      </c>
      <c r="Q2" t="s">
        <v>148</v>
      </c>
      <c r="R2" s="5" t="s">
        <v>149</v>
      </c>
      <c r="S2" s="5">
        <v>1</v>
      </c>
      <c r="T2" s="36">
        <v>168.3185623</v>
      </c>
      <c r="U2" s="5">
        <v>262</v>
      </c>
      <c r="V2" s="36">
        <f>AVERAGE(T2:T9)</f>
        <v>231.47354171249998</v>
      </c>
      <c r="W2" s="36">
        <f>(STDEV(T2:T9))/(SQRT(COUNT(T2:T9)))</f>
        <v>14.047413080758675</v>
      </c>
      <c r="X2" s="5">
        <f>SUM(U2:U9)</f>
        <v>2493</v>
      </c>
    </row>
    <row r="3" spans="1:24" x14ac:dyDescent="0.3">
      <c r="A3"/>
      <c r="B3" s="5"/>
      <c r="C3" s="5">
        <v>2</v>
      </c>
      <c r="D3" s="36">
        <v>428.24958049999998</v>
      </c>
      <c r="E3" s="5">
        <v>356</v>
      </c>
      <c r="H3" s="5"/>
      <c r="J3" s="5"/>
      <c r="K3" s="5">
        <v>2</v>
      </c>
      <c r="L3" s="36">
        <v>229.6341132</v>
      </c>
      <c r="M3" s="5">
        <v>294</v>
      </c>
      <c r="N3" s="5"/>
      <c r="O3" s="5"/>
      <c r="P3" s="5"/>
      <c r="R3" s="5"/>
      <c r="S3" s="5">
        <v>2</v>
      </c>
      <c r="T3" s="36">
        <v>261.48387609999997</v>
      </c>
      <c r="U3" s="5">
        <v>322</v>
      </c>
      <c r="X3" s="5"/>
    </row>
    <row r="4" spans="1:24" x14ac:dyDescent="0.3">
      <c r="A4"/>
      <c r="B4" s="5"/>
      <c r="C4" s="5">
        <v>3</v>
      </c>
      <c r="D4" s="36">
        <v>438.38198319999998</v>
      </c>
      <c r="E4" s="5">
        <v>364</v>
      </c>
      <c r="H4" s="5"/>
      <c r="J4" s="5"/>
      <c r="K4" s="5">
        <v>3</v>
      </c>
      <c r="L4" s="36">
        <v>244.06897090000001</v>
      </c>
      <c r="M4" s="5">
        <v>321</v>
      </c>
      <c r="N4" s="5"/>
      <c r="O4" s="5"/>
      <c r="P4" s="5"/>
      <c r="R4" s="5"/>
      <c r="S4" s="5">
        <v>3</v>
      </c>
      <c r="T4" s="36">
        <v>247.49207580000001</v>
      </c>
      <c r="U4" s="5">
        <v>328</v>
      </c>
      <c r="X4" s="5"/>
    </row>
    <row r="5" spans="1:24" x14ac:dyDescent="0.3">
      <c r="A5"/>
      <c r="B5" s="5"/>
      <c r="C5" s="5">
        <v>4</v>
      </c>
      <c r="D5" s="36">
        <v>434.04713859999998</v>
      </c>
      <c r="E5" s="5">
        <v>309</v>
      </c>
      <c r="H5" s="5"/>
      <c r="J5" s="5"/>
      <c r="K5" s="5">
        <v>4</v>
      </c>
      <c r="L5" s="36">
        <v>242.66985199999999</v>
      </c>
      <c r="M5" s="5">
        <v>348</v>
      </c>
      <c r="N5" s="5"/>
      <c r="O5" s="5"/>
      <c r="P5" s="5"/>
      <c r="R5" s="5"/>
      <c r="S5" s="5">
        <v>4</v>
      </c>
      <c r="T5" s="36">
        <v>256.15785790000001</v>
      </c>
      <c r="U5" s="5">
        <v>327</v>
      </c>
      <c r="X5" s="5"/>
    </row>
    <row r="6" spans="1:24" x14ac:dyDescent="0.3">
      <c r="A6"/>
      <c r="B6" s="5" t="s">
        <v>150</v>
      </c>
      <c r="C6" s="5">
        <v>1</v>
      </c>
      <c r="D6" s="36">
        <v>422.326616</v>
      </c>
      <c r="E6" s="5">
        <v>392</v>
      </c>
      <c r="H6" s="5"/>
      <c r="J6" s="5" t="s">
        <v>150</v>
      </c>
      <c r="K6" s="5">
        <v>1</v>
      </c>
      <c r="L6" s="36">
        <v>239.52698899999999</v>
      </c>
      <c r="M6" s="5">
        <v>292</v>
      </c>
      <c r="N6" s="5"/>
      <c r="O6" s="5"/>
      <c r="P6" s="5"/>
      <c r="R6" s="5" t="s">
        <v>150</v>
      </c>
      <c r="S6" s="5">
        <v>1</v>
      </c>
      <c r="T6" s="36">
        <v>168.07831780000001</v>
      </c>
      <c r="U6" s="5">
        <v>293</v>
      </c>
      <c r="X6" s="5"/>
    </row>
    <row r="7" spans="1:24" x14ac:dyDescent="0.3">
      <c r="A7"/>
      <c r="B7" s="5"/>
      <c r="C7" s="5">
        <v>2</v>
      </c>
      <c r="D7" s="36">
        <v>424.4933853</v>
      </c>
      <c r="E7" s="5">
        <v>340</v>
      </c>
      <c r="H7" s="5"/>
      <c r="J7" s="5"/>
      <c r="K7" s="5">
        <v>2</v>
      </c>
      <c r="L7" s="36">
        <v>237.8318496</v>
      </c>
      <c r="M7" s="5">
        <v>320</v>
      </c>
      <c r="N7" s="5"/>
      <c r="O7" s="5"/>
      <c r="P7" s="5"/>
      <c r="R7" s="5"/>
      <c r="S7" s="5">
        <v>2</v>
      </c>
      <c r="T7" s="36">
        <v>253.06335680000001</v>
      </c>
      <c r="U7" s="5">
        <v>297</v>
      </c>
      <c r="X7" s="5"/>
    </row>
    <row r="8" spans="1:24" x14ac:dyDescent="0.3">
      <c r="A8"/>
      <c r="B8" s="5"/>
      <c r="C8" s="5">
        <v>3</v>
      </c>
      <c r="D8" s="36">
        <v>432.18824319999999</v>
      </c>
      <c r="E8" s="5">
        <v>348</v>
      </c>
      <c r="H8" s="5"/>
      <c r="J8" s="5"/>
      <c r="K8" s="5">
        <v>3</v>
      </c>
      <c r="L8" s="36">
        <v>244.2269119</v>
      </c>
      <c r="M8" s="5">
        <v>351</v>
      </c>
      <c r="N8" s="5"/>
      <c r="O8" s="5"/>
      <c r="P8" s="5"/>
      <c r="R8" s="5"/>
      <c r="S8" s="5">
        <v>3</v>
      </c>
      <c r="T8" s="36">
        <v>238.0169947</v>
      </c>
      <c r="U8" s="5">
        <v>334</v>
      </c>
      <c r="X8" s="5"/>
    </row>
    <row r="9" spans="1:24" x14ac:dyDescent="0.3">
      <c r="A9"/>
      <c r="B9" s="5"/>
      <c r="C9" s="5">
        <v>4</v>
      </c>
      <c r="D9" s="36">
        <v>449.5255118</v>
      </c>
      <c r="E9" s="5">
        <v>336</v>
      </c>
      <c r="H9" s="5"/>
      <c r="J9" s="5"/>
      <c r="K9" s="5">
        <v>4</v>
      </c>
      <c r="L9" s="36">
        <v>235.70711589999999</v>
      </c>
      <c r="M9" s="5">
        <v>312</v>
      </c>
      <c r="N9" s="5"/>
      <c r="O9" s="5"/>
      <c r="P9" s="5"/>
      <c r="R9" s="5"/>
      <c r="S9" s="5">
        <v>4</v>
      </c>
      <c r="T9" s="36">
        <v>259.17729229999998</v>
      </c>
      <c r="U9" s="5">
        <v>330</v>
      </c>
      <c r="X9" s="5"/>
    </row>
    <row r="10" spans="1:24" x14ac:dyDescent="0.3">
      <c r="A10" s="2" t="s">
        <v>151</v>
      </c>
      <c r="B10" s="3" t="s">
        <v>149</v>
      </c>
      <c r="C10" s="3">
        <v>1</v>
      </c>
      <c r="D10" s="41">
        <v>71.630334469999994</v>
      </c>
      <c r="E10" s="3">
        <v>331</v>
      </c>
      <c r="F10" s="5">
        <f>AVERAGE(D10:D17)</f>
        <v>61.597539328750003</v>
      </c>
      <c r="G10" s="36">
        <f>(STDEV(D10:D17))/(SQRT(COUNT(D10:D17)))</f>
        <v>1.815888273925004</v>
      </c>
      <c r="H10" s="5">
        <f>SUM(E10:E17)</f>
        <v>2611</v>
      </c>
      <c r="I10" s="2" t="s">
        <v>151</v>
      </c>
      <c r="J10" s="3" t="s">
        <v>149</v>
      </c>
      <c r="K10" s="3">
        <v>1</v>
      </c>
      <c r="L10" s="41">
        <v>42.028717139999998</v>
      </c>
      <c r="M10" s="3">
        <v>316</v>
      </c>
      <c r="N10" s="36">
        <f>AVERAGE(L10:L17)</f>
        <v>37.969481943999995</v>
      </c>
      <c r="O10" s="36">
        <f>(STDEV(L10:L17))/(SQRT(COUNT(L10:L17)))</f>
        <v>2.065646212323323</v>
      </c>
      <c r="P10" s="5">
        <f>SUM(M10:M17)</f>
        <v>2381</v>
      </c>
      <c r="Q10" s="2" t="s">
        <v>151</v>
      </c>
      <c r="R10" s="3" t="s">
        <v>149</v>
      </c>
      <c r="S10" s="3">
        <v>1</v>
      </c>
      <c r="T10" s="41">
        <v>63.231236260000003</v>
      </c>
      <c r="U10" s="3">
        <v>335</v>
      </c>
      <c r="V10" s="36">
        <f>AVERAGE(T10:T17)</f>
        <v>61.302344287499999</v>
      </c>
      <c r="W10" s="36">
        <f>(STDEV(T10:T17))/(SQRT(COUNT(T10:T17)))</f>
        <v>3.651889399291528</v>
      </c>
      <c r="X10" s="5">
        <f>SUM(U10:U17)</f>
        <v>2469</v>
      </c>
    </row>
    <row r="11" spans="1:24" x14ac:dyDescent="0.3">
      <c r="A11"/>
      <c r="B11" s="5"/>
      <c r="C11" s="5">
        <v>2</v>
      </c>
      <c r="D11" s="36">
        <v>58.593560969999999</v>
      </c>
      <c r="E11" s="5">
        <v>349</v>
      </c>
      <c r="H11" s="5"/>
      <c r="J11" s="5"/>
      <c r="K11" s="5">
        <v>2</v>
      </c>
      <c r="L11" s="36">
        <v>34.707080269999999</v>
      </c>
      <c r="M11" s="5">
        <v>259</v>
      </c>
      <c r="N11" s="5"/>
      <c r="O11" s="5"/>
      <c r="P11" s="5"/>
      <c r="R11" s="5"/>
      <c r="S11" s="5">
        <v>2</v>
      </c>
      <c r="T11" s="36">
        <v>45.613019520000002</v>
      </c>
      <c r="U11" s="5">
        <v>317</v>
      </c>
      <c r="X11" s="5"/>
    </row>
    <row r="12" spans="1:24" x14ac:dyDescent="0.3">
      <c r="A12"/>
      <c r="B12" s="5"/>
      <c r="C12" s="5">
        <v>3</v>
      </c>
      <c r="D12" s="36">
        <v>55.109727409999998</v>
      </c>
      <c r="E12" s="5">
        <v>323</v>
      </c>
      <c r="H12" s="5"/>
      <c r="J12" s="5"/>
      <c r="K12" s="5">
        <v>3</v>
      </c>
      <c r="L12" s="36">
        <v>36.375651879999999</v>
      </c>
      <c r="M12" s="5">
        <v>196</v>
      </c>
      <c r="N12" s="5"/>
      <c r="O12" s="5"/>
      <c r="P12" s="5"/>
      <c r="R12" s="5"/>
      <c r="S12" s="5">
        <v>3</v>
      </c>
      <c r="T12" s="36">
        <v>63.285335750000002</v>
      </c>
      <c r="U12" s="5">
        <v>357</v>
      </c>
      <c r="X12" s="5"/>
    </row>
    <row r="13" spans="1:24" x14ac:dyDescent="0.3">
      <c r="A13"/>
      <c r="B13" s="5"/>
      <c r="C13" s="5">
        <v>4</v>
      </c>
      <c r="D13" s="36">
        <v>62.607500129999998</v>
      </c>
      <c r="E13" s="5">
        <v>332</v>
      </c>
      <c r="H13" s="5"/>
      <c r="J13" s="5"/>
      <c r="K13" s="5">
        <v>4</v>
      </c>
      <c r="L13" s="36">
        <v>31.55067318</v>
      </c>
      <c r="M13" s="5">
        <v>319</v>
      </c>
      <c r="N13" s="5"/>
      <c r="O13" s="5"/>
      <c r="P13" s="5"/>
      <c r="R13" s="5"/>
      <c r="S13" s="5">
        <v>4</v>
      </c>
      <c r="T13" s="36">
        <v>57.176617929999999</v>
      </c>
      <c r="U13" s="5">
        <v>315</v>
      </c>
      <c r="X13" s="5"/>
    </row>
    <row r="14" spans="1:24" x14ac:dyDescent="0.3">
      <c r="A14"/>
      <c r="B14" s="5" t="s">
        <v>150</v>
      </c>
      <c r="C14" s="5">
        <v>1</v>
      </c>
      <c r="D14" s="36">
        <v>59.717419030000002</v>
      </c>
      <c r="E14" s="5">
        <v>368</v>
      </c>
      <c r="H14" s="5"/>
      <c r="J14" s="5" t="s">
        <v>150</v>
      </c>
      <c r="K14" s="5">
        <v>1</v>
      </c>
      <c r="L14" s="36">
        <v>29.51280968</v>
      </c>
      <c r="M14" s="5">
        <v>323</v>
      </c>
      <c r="N14" s="5"/>
      <c r="O14" s="5"/>
      <c r="P14" s="5"/>
      <c r="R14" s="5" t="s">
        <v>150</v>
      </c>
      <c r="S14" s="5">
        <v>1</v>
      </c>
      <c r="T14" s="36">
        <v>82.317759330000001</v>
      </c>
      <c r="U14" s="5">
        <v>314</v>
      </c>
      <c r="X14" s="5"/>
    </row>
    <row r="15" spans="1:24" x14ac:dyDescent="0.3">
      <c r="A15"/>
      <c r="B15" s="5"/>
      <c r="C15" s="5">
        <v>2</v>
      </c>
      <c r="D15" s="36">
        <v>57.71901064</v>
      </c>
      <c r="E15" s="5">
        <v>316</v>
      </c>
      <c r="H15" s="5"/>
      <c r="J15" s="5"/>
      <c r="K15" s="5">
        <v>2</v>
      </c>
      <c r="L15" s="36">
        <v>40.064600151999997</v>
      </c>
      <c r="M15" s="5">
        <v>337</v>
      </c>
      <c r="N15" s="5"/>
      <c r="O15" s="5"/>
      <c r="P15" s="5"/>
      <c r="R15" s="5"/>
      <c r="S15" s="5">
        <v>2</v>
      </c>
      <c r="T15" s="36">
        <v>57.301541399999998</v>
      </c>
      <c r="U15" s="5">
        <v>245</v>
      </c>
      <c r="X15" s="5"/>
    </row>
    <row r="16" spans="1:24" x14ac:dyDescent="0.3">
      <c r="A16"/>
      <c r="B16" s="5"/>
      <c r="C16" s="5">
        <v>3</v>
      </c>
      <c r="D16" s="36">
        <v>65.190422170000005</v>
      </c>
      <c r="E16" s="5">
        <v>335</v>
      </c>
      <c r="H16" s="5"/>
      <c r="J16" s="5"/>
      <c r="K16" s="5">
        <v>3</v>
      </c>
      <c r="L16" s="36">
        <v>44.816703840000002</v>
      </c>
      <c r="M16" s="5">
        <v>342</v>
      </c>
      <c r="N16" s="5"/>
      <c r="O16" s="5"/>
      <c r="P16" s="5"/>
      <c r="R16" s="5"/>
      <c r="S16" s="5">
        <v>3</v>
      </c>
      <c r="T16" s="36">
        <v>57.769087020000001</v>
      </c>
      <c r="U16" s="5">
        <v>269</v>
      </c>
      <c r="X16" s="5"/>
    </row>
    <row r="17" spans="1:24" x14ac:dyDescent="0.3">
      <c r="A17" s="1"/>
      <c r="B17" s="4"/>
      <c r="C17" s="4">
        <v>4</v>
      </c>
      <c r="D17" s="42">
        <v>62.212339810000003</v>
      </c>
      <c r="E17" s="4">
        <v>257</v>
      </c>
      <c r="H17" s="5"/>
      <c r="I17" s="1"/>
      <c r="J17" s="4"/>
      <c r="K17" s="4">
        <v>4</v>
      </c>
      <c r="L17" s="42">
        <v>44.699619409999997</v>
      </c>
      <c r="M17" s="4">
        <v>289</v>
      </c>
      <c r="N17" s="5"/>
      <c r="O17" s="5"/>
      <c r="P17" s="5"/>
      <c r="Q17" s="1"/>
      <c r="R17" s="4"/>
      <c r="S17" s="4">
        <v>4</v>
      </c>
      <c r="T17" s="42">
        <v>63.724157089999999</v>
      </c>
      <c r="U17" s="4">
        <v>317</v>
      </c>
      <c r="X17" s="5"/>
    </row>
    <row r="18" spans="1:24" x14ac:dyDescent="0.3">
      <c r="A18" t="s">
        <v>152</v>
      </c>
      <c r="B18" s="5" t="s">
        <v>149</v>
      </c>
      <c r="C18" s="5">
        <v>1</v>
      </c>
      <c r="D18" s="36">
        <v>36.849600129999999</v>
      </c>
      <c r="E18" s="5">
        <v>284</v>
      </c>
      <c r="F18" s="36">
        <f>AVERAGE(D18:D25)</f>
        <v>42.047505943750004</v>
      </c>
      <c r="G18" s="36">
        <f>(STDEV(D18:D25))/(SQRT(COUNT(D18:D25)))</f>
        <v>2.0694850618902887</v>
      </c>
      <c r="H18" s="5">
        <f>SUM(E18:E25)</f>
        <v>2603</v>
      </c>
      <c r="I18" t="s">
        <v>152</v>
      </c>
      <c r="J18" s="5" t="s">
        <v>149</v>
      </c>
      <c r="K18" s="5">
        <v>1</v>
      </c>
      <c r="L18" s="36">
        <v>6.4112567949999999</v>
      </c>
      <c r="M18" s="5">
        <v>282</v>
      </c>
      <c r="N18" s="36">
        <f>AVERAGE(L18:L25)</f>
        <v>20.249449919374999</v>
      </c>
      <c r="O18" s="36">
        <f>(STDEV(L18:L25))/(SQRT(COUNT(L18:L25)))</f>
        <v>2.2447200141190442</v>
      </c>
      <c r="P18" s="5">
        <f>SUM(M18:M25)</f>
        <v>2293</v>
      </c>
      <c r="Q18" t="s">
        <v>152</v>
      </c>
      <c r="R18" s="5" t="s">
        <v>149</v>
      </c>
      <c r="S18" s="5">
        <v>1</v>
      </c>
      <c r="T18" s="36">
        <v>31.128722870000001</v>
      </c>
      <c r="U18" s="5">
        <v>306</v>
      </c>
      <c r="V18" s="36">
        <f>AVERAGE(T18:T25)</f>
        <v>38.650127103749995</v>
      </c>
      <c r="W18" s="36">
        <f>(STDEV(T18:T25))/(SQRT(COUNT(T18:T25)))</f>
        <v>5.0596703420393565</v>
      </c>
      <c r="X18" s="5">
        <f>SUM(U18:U26)</f>
        <v>2891</v>
      </c>
    </row>
    <row r="19" spans="1:24" x14ac:dyDescent="0.3">
      <c r="A19"/>
      <c r="B19" s="5"/>
      <c r="C19" s="5">
        <v>2</v>
      </c>
      <c r="D19" s="36">
        <v>35.653472110000003</v>
      </c>
      <c r="E19" s="5">
        <v>297</v>
      </c>
      <c r="H19" s="5"/>
      <c r="J19" s="5"/>
      <c r="K19" s="5">
        <v>2</v>
      </c>
      <c r="L19" s="36">
        <v>23.621463389999999</v>
      </c>
      <c r="M19" s="5">
        <v>272</v>
      </c>
      <c r="N19" s="5"/>
      <c r="O19" s="5"/>
      <c r="P19" s="5"/>
      <c r="R19" s="5"/>
      <c r="S19" s="5">
        <v>2</v>
      </c>
      <c r="T19" s="36">
        <v>30.620430729999999</v>
      </c>
      <c r="U19" s="5">
        <v>322</v>
      </c>
      <c r="X19" s="5"/>
    </row>
    <row r="20" spans="1:24" x14ac:dyDescent="0.3">
      <c r="A20"/>
      <c r="B20" s="5"/>
      <c r="C20" s="5">
        <v>3</v>
      </c>
      <c r="D20" s="36">
        <v>41.864895500000003</v>
      </c>
      <c r="E20" s="5">
        <v>349</v>
      </c>
      <c r="H20" s="5"/>
      <c r="J20" s="5"/>
      <c r="K20" s="5">
        <v>3</v>
      </c>
      <c r="L20" s="36">
        <v>24.540488419999999</v>
      </c>
      <c r="M20" s="5">
        <v>257</v>
      </c>
      <c r="N20" s="5"/>
      <c r="O20" s="5"/>
      <c r="P20" s="5"/>
      <c r="R20" s="5"/>
      <c r="S20" s="5">
        <v>3</v>
      </c>
      <c r="T20" s="36">
        <v>55.830617830000001</v>
      </c>
      <c r="U20" s="5">
        <v>320</v>
      </c>
      <c r="X20" s="5"/>
    </row>
    <row r="21" spans="1:24" x14ac:dyDescent="0.3">
      <c r="A21"/>
      <c r="B21" s="5"/>
      <c r="C21" s="5">
        <v>4</v>
      </c>
      <c r="D21" s="36">
        <v>52.016739139999999</v>
      </c>
      <c r="E21" s="5">
        <v>266</v>
      </c>
      <c r="H21" s="5"/>
      <c r="J21" s="5"/>
      <c r="K21" s="5">
        <v>4</v>
      </c>
      <c r="L21" s="36">
        <v>19.037905330000001</v>
      </c>
      <c r="M21" s="5">
        <v>286</v>
      </c>
      <c r="N21" s="5"/>
      <c r="O21" s="5"/>
      <c r="P21" s="5"/>
      <c r="R21" s="5"/>
      <c r="S21" s="5">
        <v>4</v>
      </c>
      <c r="T21" s="36">
        <v>28.334968480000001</v>
      </c>
      <c r="U21" s="5">
        <v>367</v>
      </c>
      <c r="X21" s="5"/>
    </row>
    <row r="22" spans="1:24" x14ac:dyDescent="0.3">
      <c r="A22"/>
      <c r="B22" s="5" t="s">
        <v>150</v>
      </c>
      <c r="C22" s="5">
        <v>1</v>
      </c>
      <c r="D22" s="36">
        <v>42.154537740000002</v>
      </c>
      <c r="E22" s="5">
        <v>368</v>
      </c>
      <c r="H22" s="5"/>
      <c r="J22" s="5" t="s">
        <v>150</v>
      </c>
      <c r="K22" s="5">
        <v>1</v>
      </c>
      <c r="L22" s="36">
        <v>24.09369263</v>
      </c>
      <c r="M22" s="5">
        <v>323</v>
      </c>
      <c r="N22" s="5"/>
      <c r="O22" s="5"/>
      <c r="P22" s="5"/>
      <c r="R22" s="5" t="s">
        <v>150</v>
      </c>
      <c r="S22" s="5">
        <v>1</v>
      </c>
      <c r="T22" s="36">
        <v>20.77322397</v>
      </c>
      <c r="U22" s="5">
        <v>341</v>
      </c>
      <c r="X22" s="5"/>
    </row>
    <row r="23" spans="1:24" x14ac:dyDescent="0.3">
      <c r="A23"/>
      <c r="B23" s="5"/>
      <c r="C23" s="5">
        <v>2</v>
      </c>
      <c r="D23" s="36">
        <v>49.517816660000001</v>
      </c>
      <c r="E23" s="5">
        <v>321</v>
      </c>
      <c r="H23" s="5"/>
      <c r="J23" s="5"/>
      <c r="K23" s="5">
        <v>2</v>
      </c>
      <c r="L23" s="36">
        <v>26.466899130000002</v>
      </c>
      <c r="M23" s="5">
        <v>299</v>
      </c>
      <c r="N23" s="5"/>
      <c r="O23" s="5"/>
      <c r="P23" s="5"/>
      <c r="R23" s="5"/>
      <c r="S23" s="5">
        <v>2</v>
      </c>
      <c r="T23" s="36">
        <v>54.50713124</v>
      </c>
      <c r="U23" s="5">
        <v>334</v>
      </c>
      <c r="X23" s="5"/>
    </row>
    <row r="24" spans="1:24" x14ac:dyDescent="0.3">
      <c r="A24"/>
      <c r="B24" s="5"/>
      <c r="C24" s="5">
        <v>3</v>
      </c>
      <c r="D24" s="36">
        <v>39.02177356</v>
      </c>
      <c r="E24" s="5">
        <v>329</v>
      </c>
      <c r="H24" s="5"/>
      <c r="J24" s="5"/>
      <c r="K24" s="5">
        <v>3</v>
      </c>
      <c r="L24" s="36">
        <v>20.009986789999999</v>
      </c>
      <c r="M24" s="5">
        <v>278</v>
      </c>
      <c r="N24" s="5"/>
      <c r="O24" s="5"/>
      <c r="P24" s="5"/>
      <c r="R24" s="5"/>
      <c r="S24" s="5">
        <v>3</v>
      </c>
      <c r="T24" s="36">
        <v>55.891223420000003</v>
      </c>
      <c r="U24" s="5">
        <v>281</v>
      </c>
      <c r="X24" s="5"/>
    </row>
    <row r="25" spans="1:24" x14ac:dyDescent="0.3">
      <c r="A25"/>
      <c r="B25" s="5"/>
      <c r="C25" s="5">
        <v>4</v>
      </c>
      <c r="D25" s="36">
        <v>39.301212710000001</v>
      </c>
      <c r="E25" s="5">
        <v>389</v>
      </c>
      <c r="H25" s="5"/>
      <c r="J25" s="5"/>
      <c r="K25" s="5">
        <v>4</v>
      </c>
      <c r="L25" s="36">
        <v>17.81390687</v>
      </c>
      <c r="M25" s="5">
        <v>296</v>
      </c>
      <c r="N25" s="5"/>
      <c r="O25" s="5"/>
      <c r="P25" s="5"/>
      <c r="R25" s="5"/>
      <c r="S25" s="5">
        <v>4</v>
      </c>
      <c r="T25" s="36">
        <v>32.11469829</v>
      </c>
      <c r="U25" s="5">
        <v>346</v>
      </c>
      <c r="X25" s="5"/>
    </row>
    <row r="26" spans="1:24" x14ac:dyDescent="0.3">
      <c r="A26" s="2" t="s">
        <v>153</v>
      </c>
      <c r="B26" s="3" t="s">
        <v>149</v>
      </c>
      <c r="C26" s="3">
        <v>1</v>
      </c>
      <c r="D26" s="41">
        <v>17.288847610000001</v>
      </c>
      <c r="E26" s="3">
        <v>250</v>
      </c>
      <c r="F26" s="36">
        <f>AVERAGE(D26:D33)</f>
        <v>20.019845660000001</v>
      </c>
      <c r="G26" s="36">
        <f>(STDEV(D26:D33))/(SQRT(COUNT(D26:D33)))</f>
        <v>1.8892333160387498</v>
      </c>
      <c r="H26" s="5">
        <f>SUM(E26:E33)</f>
        <v>2251</v>
      </c>
      <c r="I26" s="2" t="s">
        <v>153</v>
      </c>
      <c r="J26" s="3" t="s">
        <v>149</v>
      </c>
      <c r="K26" s="3">
        <v>1</v>
      </c>
      <c r="L26" s="41">
        <v>8.6753486100000003</v>
      </c>
      <c r="M26" s="3">
        <v>288</v>
      </c>
      <c r="N26" s="36">
        <f>AVERAGE(L26:L33)</f>
        <v>9.3443752351249998</v>
      </c>
      <c r="O26" s="36">
        <f>(STDEV(L26:L33))/(SQRT(COUNT(L26:L33)))</f>
        <v>0.86218671510052158</v>
      </c>
      <c r="P26" s="5">
        <f>SUM(M26:M33)</f>
        <v>2328</v>
      </c>
      <c r="Q26" s="2" t="s">
        <v>153</v>
      </c>
      <c r="R26" s="3" t="s">
        <v>149</v>
      </c>
      <c r="S26" s="3">
        <v>1</v>
      </c>
      <c r="T26" s="41">
        <v>25.51942721</v>
      </c>
      <c r="U26" s="3">
        <v>274</v>
      </c>
      <c r="V26" s="36">
        <f>AVERAGE(T26:T33)</f>
        <v>19.101293542125003</v>
      </c>
      <c r="W26" s="36">
        <f>(STDEV(T26:T33))/(SQRT(COUNT(T26:T33)))</f>
        <v>1.4128100715473924</v>
      </c>
      <c r="X26" s="5">
        <f>SUM(U27:U33)</f>
        <v>1790</v>
      </c>
    </row>
    <row r="27" spans="1:24" x14ac:dyDescent="0.3">
      <c r="A27"/>
      <c r="B27" s="5"/>
      <c r="C27" s="5">
        <v>2</v>
      </c>
      <c r="D27" s="36">
        <v>22.142264600000001</v>
      </c>
      <c r="E27" s="5">
        <v>288</v>
      </c>
      <c r="H27" s="5"/>
      <c r="J27" s="5"/>
      <c r="K27" s="5">
        <v>2</v>
      </c>
      <c r="L27" s="36">
        <v>10.166947821000001</v>
      </c>
      <c r="M27" s="5">
        <v>263</v>
      </c>
      <c r="N27" s="5"/>
      <c r="O27" s="5"/>
      <c r="P27" s="5"/>
      <c r="R27" s="5"/>
      <c r="S27" s="5">
        <v>2</v>
      </c>
      <c r="T27" s="36">
        <v>21.459479460000001</v>
      </c>
      <c r="U27" s="5">
        <v>246</v>
      </c>
      <c r="X27" s="5"/>
    </row>
    <row r="28" spans="1:24" x14ac:dyDescent="0.3">
      <c r="A28"/>
      <c r="B28" s="5"/>
      <c r="C28" s="5">
        <v>3</v>
      </c>
      <c r="D28" s="36">
        <v>19.083468799999999</v>
      </c>
      <c r="E28" s="5">
        <v>281</v>
      </c>
      <c r="H28" s="5"/>
      <c r="J28" s="5"/>
      <c r="K28" s="5">
        <v>3</v>
      </c>
      <c r="L28" s="36">
        <v>7.4883659400000004</v>
      </c>
      <c r="M28" s="5">
        <v>306</v>
      </c>
      <c r="N28" s="5"/>
      <c r="O28" s="5"/>
      <c r="P28" s="5"/>
      <c r="R28" s="5"/>
      <c r="S28" s="5">
        <v>3</v>
      </c>
      <c r="T28" s="36">
        <v>20.6476465</v>
      </c>
      <c r="U28" s="5">
        <v>247</v>
      </c>
      <c r="X28" s="5"/>
    </row>
    <row r="29" spans="1:24" x14ac:dyDescent="0.3">
      <c r="A29"/>
      <c r="B29" s="5"/>
      <c r="C29" s="5">
        <v>4</v>
      </c>
      <c r="D29" s="36">
        <v>23.187960409999999</v>
      </c>
      <c r="E29" s="5">
        <v>243</v>
      </c>
      <c r="H29" s="5"/>
      <c r="J29" s="5"/>
      <c r="K29" s="5">
        <v>4</v>
      </c>
      <c r="L29" s="36">
        <v>9.4059719699999995</v>
      </c>
      <c r="M29" s="5">
        <v>246</v>
      </c>
      <c r="N29" s="5"/>
      <c r="O29" s="5"/>
      <c r="P29" s="5"/>
      <c r="R29" s="5"/>
      <c r="S29" s="5">
        <v>4</v>
      </c>
      <c r="T29" s="36">
        <v>20.589617140000001</v>
      </c>
      <c r="U29" s="5">
        <v>271</v>
      </c>
      <c r="X29" s="5"/>
    </row>
    <row r="30" spans="1:24" x14ac:dyDescent="0.3">
      <c r="A30"/>
      <c r="B30" s="5" t="s">
        <v>150</v>
      </c>
      <c r="C30" s="5">
        <v>1</v>
      </c>
      <c r="D30" s="36">
        <v>16.24943172</v>
      </c>
      <c r="E30" s="5">
        <v>316</v>
      </c>
      <c r="H30" s="5"/>
      <c r="J30" s="5" t="s">
        <v>150</v>
      </c>
      <c r="K30" s="5">
        <v>1</v>
      </c>
      <c r="L30" s="36">
        <v>7.0813435599999996</v>
      </c>
      <c r="M30" s="5">
        <v>292</v>
      </c>
      <c r="N30" s="5"/>
      <c r="O30" s="5"/>
      <c r="P30" s="5"/>
      <c r="R30" s="5" t="s">
        <v>150</v>
      </c>
      <c r="S30" s="5">
        <v>1</v>
      </c>
      <c r="T30" s="36">
        <v>13.043166019999999</v>
      </c>
      <c r="U30" s="5">
        <v>274</v>
      </c>
      <c r="X30" s="5"/>
    </row>
    <row r="31" spans="1:24" x14ac:dyDescent="0.3">
      <c r="A31"/>
      <c r="B31" s="5"/>
      <c r="C31" s="5">
        <v>2</v>
      </c>
      <c r="D31" s="36">
        <v>12.697659870000001</v>
      </c>
      <c r="E31" s="5">
        <v>282</v>
      </c>
      <c r="H31" s="5"/>
      <c r="J31" s="5"/>
      <c r="K31" s="5">
        <v>2</v>
      </c>
      <c r="L31" s="36">
        <v>12.68175499</v>
      </c>
      <c r="M31" s="5">
        <v>342</v>
      </c>
      <c r="N31" s="5"/>
      <c r="O31" s="5"/>
      <c r="P31" s="5"/>
      <c r="R31" s="5"/>
      <c r="S31" s="5">
        <v>2</v>
      </c>
      <c r="T31" s="36">
        <v>14.27603453</v>
      </c>
      <c r="U31" s="5">
        <v>240</v>
      </c>
      <c r="X31" s="5"/>
    </row>
    <row r="32" spans="1:24" x14ac:dyDescent="0.3">
      <c r="A32"/>
      <c r="B32" s="5"/>
      <c r="C32" s="5">
        <v>3</v>
      </c>
      <c r="D32" s="36">
        <v>30.426117690000002</v>
      </c>
      <c r="E32" s="5">
        <v>282</v>
      </c>
      <c r="H32" s="5"/>
      <c r="J32" s="5"/>
      <c r="K32" s="5">
        <v>3</v>
      </c>
      <c r="L32" s="36">
        <v>12.839784679999999</v>
      </c>
      <c r="M32" s="5">
        <v>316</v>
      </c>
      <c r="N32" s="5"/>
      <c r="O32" s="5"/>
      <c r="P32" s="5"/>
      <c r="R32" s="5"/>
      <c r="S32" s="5">
        <v>3</v>
      </c>
      <c r="T32" s="36">
        <v>18.5941869</v>
      </c>
      <c r="U32" s="5">
        <v>257</v>
      </c>
      <c r="X32" s="5"/>
    </row>
    <row r="33" spans="1:24" x14ac:dyDescent="0.3">
      <c r="A33" s="1"/>
      <c r="B33" s="4"/>
      <c r="C33" s="4">
        <v>4</v>
      </c>
      <c r="D33" s="42">
        <v>19.08301458</v>
      </c>
      <c r="E33" s="4">
        <v>309</v>
      </c>
      <c r="H33" s="5"/>
      <c r="I33" s="1"/>
      <c r="J33" s="4"/>
      <c r="K33" s="4">
        <v>4</v>
      </c>
      <c r="L33" s="42">
        <v>6.4154843100000001</v>
      </c>
      <c r="M33" s="4">
        <v>275</v>
      </c>
      <c r="N33" s="5"/>
      <c r="O33" s="5"/>
      <c r="P33" s="5"/>
      <c r="Q33" s="1"/>
      <c r="R33" s="4"/>
      <c r="S33" s="4">
        <v>4</v>
      </c>
      <c r="T33" s="42">
        <v>18.680790577</v>
      </c>
      <c r="U33" s="4">
        <v>255</v>
      </c>
      <c r="X33" s="5"/>
    </row>
    <row r="34" spans="1:24" x14ac:dyDescent="0.3">
      <c r="A34"/>
      <c r="D34" s="5"/>
      <c r="E34" s="5"/>
      <c r="H34" s="5"/>
      <c r="M34" s="5"/>
      <c r="N34" s="5"/>
      <c r="O34" s="5"/>
      <c r="P34" s="5"/>
      <c r="U34" s="5"/>
      <c r="X34" s="5"/>
    </row>
    <row r="35" spans="1:24" x14ac:dyDescent="0.3">
      <c r="A35"/>
      <c r="B35" s="34"/>
      <c r="C35" s="5"/>
      <c r="F35" s="5"/>
      <c r="G35" s="35"/>
      <c r="H35" s="36"/>
    </row>
    <row r="36" spans="1:24" x14ac:dyDescent="0.3">
      <c r="A36"/>
      <c r="B36" s="34"/>
      <c r="C36" s="5"/>
      <c r="F36" s="5"/>
      <c r="G36" s="35"/>
      <c r="H36" s="36"/>
    </row>
    <row r="37" spans="1:24" x14ac:dyDescent="0.3">
      <c r="A37"/>
      <c r="B37" s="34"/>
      <c r="C37" s="5"/>
      <c r="F37" s="5"/>
      <c r="G37" s="35"/>
      <c r="H37" s="36"/>
    </row>
    <row r="38" spans="1:24" x14ac:dyDescent="0.3">
      <c r="A38"/>
      <c r="B38" s="34"/>
      <c r="C38" s="5"/>
      <c r="F38" s="5"/>
      <c r="G38" s="35"/>
      <c r="H38" s="5"/>
    </row>
    <row r="39" spans="1:24" x14ac:dyDescent="0.3">
      <c r="A39"/>
      <c r="B39" s="34"/>
      <c r="C39" s="5"/>
      <c r="D39" s="5"/>
      <c r="E39" s="5"/>
      <c r="F39" s="5"/>
      <c r="G39" s="5"/>
      <c r="H3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2454-3AE4-4283-A601-75158FCB9C37}">
  <dimension ref="A1:AA39"/>
  <sheetViews>
    <sheetView zoomScaleNormal="100" workbookViewId="0">
      <selection activeCell="H37" sqref="H37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27" x14ac:dyDescent="0.3">
      <c r="A1" s="43" t="s">
        <v>146</v>
      </c>
      <c r="B1" s="44" t="s">
        <v>141</v>
      </c>
      <c r="C1" s="44" t="s">
        <v>142</v>
      </c>
      <c r="D1" s="44" t="s">
        <v>143</v>
      </c>
      <c r="E1" s="44" t="s">
        <v>144</v>
      </c>
      <c r="F1" s="44" t="s">
        <v>154</v>
      </c>
      <c r="G1" s="44" t="s">
        <v>145</v>
      </c>
      <c r="H1" s="44" t="s">
        <v>131</v>
      </c>
      <c r="I1" s="44" t="s">
        <v>132</v>
      </c>
      <c r="J1" s="45" t="s">
        <v>140</v>
      </c>
      <c r="K1" s="44" t="s">
        <v>141</v>
      </c>
      <c r="L1" s="44" t="s">
        <v>142</v>
      </c>
      <c r="M1" s="44" t="s">
        <v>143</v>
      </c>
      <c r="N1" s="44" t="s">
        <v>144</v>
      </c>
      <c r="O1" s="44" t="s">
        <v>154</v>
      </c>
      <c r="P1" s="44" t="s">
        <v>145</v>
      </c>
      <c r="Q1" s="44" t="s">
        <v>131</v>
      </c>
      <c r="R1" s="44" t="s">
        <v>132</v>
      </c>
      <c r="S1" s="46" t="s">
        <v>147</v>
      </c>
      <c r="T1" s="44" t="s">
        <v>141</v>
      </c>
      <c r="U1" s="44" t="s">
        <v>142</v>
      </c>
      <c r="V1" s="44" t="s">
        <v>143</v>
      </c>
      <c r="W1" s="44" t="s">
        <v>144</v>
      </c>
      <c r="X1" s="44" t="s">
        <v>154</v>
      </c>
      <c r="Y1" s="44" t="s">
        <v>145</v>
      </c>
      <c r="Z1" s="44" t="s">
        <v>131</v>
      </c>
      <c r="AA1" s="44" t="s">
        <v>132</v>
      </c>
    </row>
    <row r="2" spans="1:27" x14ac:dyDescent="0.3">
      <c r="A2" t="s">
        <v>148</v>
      </c>
      <c r="B2" s="5" t="s">
        <v>149</v>
      </c>
      <c r="C2" s="5">
        <v>1</v>
      </c>
      <c r="D2" s="5">
        <v>46</v>
      </c>
      <c r="E2" s="5">
        <v>268</v>
      </c>
      <c r="F2" s="36">
        <f>D2/E2*100</f>
        <v>17.164179104477611</v>
      </c>
      <c r="G2" s="36">
        <f>AVERAGE(F2:F9)</f>
        <v>15.861565053976598</v>
      </c>
      <c r="H2" s="36">
        <f>(STDEV(F2:F9))/(SQRT(COUNT(F2:F9)))</f>
        <v>4.326822128409197</v>
      </c>
      <c r="I2" s="5">
        <f>SUM(E2:E9)</f>
        <v>2300</v>
      </c>
      <c r="J2" t="s">
        <v>148</v>
      </c>
      <c r="K2" s="5" t="s">
        <v>149</v>
      </c>
      <c r="L2" s="5">
        <v>1</v>
      </c>
      <c r="M2" s="5">
        <v>36</v>
      </c>
      <c r="N2" s="5">
        <v>349</v>
      </c>
      <c r="O2" s="36">
        <f>M2/N2*100</f>
        <v>10.315186246418339</v>
      </c>
      <c r="P2" s="36">
        <f>AVERAGE(O2:O9)</f>
        <v>17.973261903784106</v>
      </c>
      <c r="Q2" s="36">
        <f>(STDEV(O2:O9))/(SQRT(COUNT(O2:O9)))</f>
        <v>2.1335106761971701</v>
      </c>
      <c r="R2" s="5">
        <f>SUM(N2:N9)</f>
        <v>2382</v>
      </c>
      <c r="S2" t="s">
        <v>148</v>
      </c>
      <c r="T2" s="5" t="s">
        <v>149</v>
      </c>
      <c r="U2" s="5">
        <v>1</v>
      </c>
      <c r="V2" s="5">
        <v>13</v>
      </c>
      <c r="W2" s="5">
        <v>330</v>
      </c>
      <c r="X2" s="36">
        <f t="shared" ref="X2:X33" si="0">V2/W2*100</f>
        <v>3.939393939393939</v>
      </c>
      <c r="Y2" s="36">
        <f>AVERAGE(X2:X9)</f>
        <v>17.427669962607645</v>
      </c>
      <c r="Z2" s="36">
        <f>(STDEV(X2:X9))/(SQRT(COUNT(X2:X9)))</f>
        <v>2.2246434590439463</v>
      </c>
      <c r="AA2" s="5">
        <f>SUM(W2:W9)</f>
        <v>2732</v>
      </c>
    </row>
    <row r="3" spans="1:27" x14ac:dyDescent="0.3">
      <c r="A3"/>
      <c r="B3" s="5"/>
      <c r="C3" s="5">
        <v>2</v>
      </c>
      <c r="D3" s="5">
        <v>26</v>
      </c>
      <c r="E3" s="5">
        <v>197</v>
      </c>
      <c r="F3" s="36">
        <f>D3/E3*100</f>
        <v>13.197969543147209</v>
      </c>
      <c r="G3" s="5"/>
      <c r="H3" s="5"/>
      <c r="I3" s="5"/>
      <c r="K3" s="5"/>
      <c r="L3" s="5">
        <v>2</v>
      </c>
      <c r="M3" s="5">
        <v>83</v>
      </c>
      <c r="N3" s="5">
        <v>330</v>
      </c>
      <c r="O3" s="36">
        <f>M3/N3*100</f>
        <v>25.151515151515152</v>
      </c>
      <c r="P3" s="47"/>
      <c r="Q3" s="5"/>
      <c r="R3" s="5"/>
      <c r="T3" s="5"/>
      <c r="U3" s="5">
        <v>2</v>
      </c>
      <c r="V3" s="5">
        <v>54</v>
      </c>
      <c r="W3" s="5">
        <v>333</v>
      </c>
      <c r="X3" s="36">
        <f t="shared" si="0"/>
        <v>16.216216216216218</v>
      </c>
      <c r="Y3" s="5"/>
      <c r="Z3" s="5"/>
      <c r="AA3" s="5"/>
    </row>
    <row r="4" spans="1:27" x14ac:dyDescent="0.3">
      <c r="A4"/>
      <c r="B4" s="5"/>
      <c r="C4" s="5">
        <v>3</v>
      </c>
      <c r="D4" s="5">
        <v>107</v>
      </c>
      <c r="E4" s="5">
        <v>241</v>
      </c>
      <c r="F4" s="36">
        <f>D4/E4*100</f>
        <v>44.398340248962654</v>
      </c>
      <c r="G4" s="5"/>
      <c r="H4" s="5"/>
      <c r="I4" s="5"/>
      <c r="K4" s="5"/>
      <c r="L4" s="5">
        <v>3</v>
      </c>
      <c r="M4" s="5">
        <v>55</v>
      </c>
      <c r="N4" s="5">
        <v>313</v>
      </c>
      <c r="O4" s="36">
        <f>M4/N4*100</f>
        <v>17.571884984025559</v>
      </c>
      <c r="P4" s="5"/>
      <c r="Q4" s="5"/>
      <c r="R4" s="5"/>
      <c r="T4" s="5"/>
      <c r="U4" s="5">
        <v>3</v>
      </c>
      <c r="V4" s="5">
        <v>63</v>
      </c>
      <c r="W4" s="5">
        <v>404</v>
      </c>
      <c r="X4" s="36">
        <f t="shared" si="0"/>
        <v>15.594059405940595</v>
      </c>
      <c r="Y4" s="5"/>
      <c r="Z4" s="5"/>
      <c r="AA4" s="5"/>
    </row>
    <row r="5" spans="1:27" x14ac:dyDescent="0.3">
      <c r="A5"/>
      <c r="B5" s="5"/>
      <c r="C5" s="5">
        <v>4</v>
      </c>
      <c r="D5" s="5">
        <v>18</v>
      </c>
      <c r="E5" s="5">
        <v>248</v>
      </c>
      <c r="F5" s="36">
        <f t="shared" ref="F5:F33" si="1">D5/E5*100</f>
        <v>7.2580645161290329</v>
      </c>
      <c r="G5" s="5"/>
      <c r="H5" s="5"/>
      <c r="I5" s="5"/>
      <c r="K5" s="5"/>
      <c r="L5" s="5">
        <v>4</v>
      </c>
      <c r="M5" s="5">
        <v>49</v>
      </c>
      <c r="N5" s="5">
        <v>360</v>
      </c>
      <c r="O5" s="36">
        <f t="shared" ref="O5:O33" si="2">M5/N5*100</f>
        <v>13.611111111111111</v>
      </c>
      <c r="P5" s="5"/>
      <c r="Q5" s="5"/>
      <c r="R5" s="5"/>
      <c r="T5" s="5"/>
      <c r="U5" s="5">
        <v>4</v>
      </c>
      <c r="V5" s="5">
        <v>70</v>
      </c>
      <c r="W5" s="5">
        <v>294</v>
      </c>
      <c r="X5" s="36">
        <f t="shared" si="0"/>
        <v>23.809523809523807</v>
      </c>
      <c r="Y5" s="5"/>
      <c r="Z5" s="5"/>
      <c r="AA5" s="5"/>
    </row>
    <row r="6" spans="1:27" x14ac:dyDescent="0.3">
      <c r="A6"/>
      <c r="B6" s="5" t="s">
        <v>150</v>
      </c>
      <c r="C6" s="5">
        <v>1</v>
      </c>
      <c r="D6" s="5">
        <v>41</v>
      </c>
      <c r="E6" s="5">
        <v>357</v>
      </c>
      <c r="F6" s="36">
        <f t="shared" si="1"/>
        <v>11.484593837535014</v>
      </c>
      <c r="G6" s="5"/>
      <c r="H6" s="5"/>
      <c r="I6" s="5"/>
      <c r="K6" s="5" t="s">
        <v>150</v>
      </c>
      <c r="L6" s="5">
        <v>1</v>
      </c>
      <c r="M6" s="5">
        <v>69</v>
      </c>
      <c r="N6" s="5">
        <v>255</v>
      </c>
      <c r="O6" s="36">
        <f t="shared" si="2"/>
        <v>27.058823529411764</v>
      </c>
      <c r="P6" s="5"/>
      <c r="Q6" s="5"/>
      <c r="R6" s="5"/>
      <c r="T6" s="5" t="s">
        <v>150</v>
      </c>
      <c r="U6" s="5">
        <v>1</v>
      </c>
      <c r="V6" s="5">
        <v>79</v>
      </c>
      <c r="W6" s="5">
        <v>363</v>
      </c>
      <c r="X6" s="36">
        <f t="shared" si="0"/>
        <v>21.763085399449036</v>
      </c>
      <c r="Y6" s="5"/>
      <c r="Z6" s="5"/>
      <c r="AA6" s="5"/>
    </row>
    <row r="7" spans="1:27" x14ac:dyDescent="0.3">
      <c r="A7"/>
      <c r="B7" s="5"/>
      <c r="C7" s="5">
        <v>2</v>
      </c>
      <c r="D7" s="5">
        <v>48</v>
      </c>
      <c r="E7" s="5">
        <v>302</v>
      </c>
      <c r="F7" s="36">
        <f t="shared" si="1"/>
        <v>15.894039735099339</v>
      </c>
      <c r="G7" s="5"/>
      <c r="H7" s="5"/>
      <c r="I7" s="5"/>
      <c r="K7" s="5"/>
      <c r="L7" s="5">
        <v>2</v>
      </c>
      <c r="M7" s="5">
        <v>56</v>
      </c>
      <c r="N7" s="5">
        <v>282</v>
      </c>
      <c r="O7" s="36">
        <f t="shared" si="2"/>
        <v>19.858156028368796</v>
      </c>
      <c r="P7" s="5"/>
      <c r="Q7" s="5"/>
      <c r="R7" s="5"/>
      <c r="T7" s="5"/>
      <c r="U7" s="5">
        <v>2</v>
      </c>
      <c r="V7" s="5">
        <v>73</v>
      </c>
      <c r="W7" s="5">
        <v>338</v>
      </c>
      <c r="X7" s="36">
        <f t="shared" si="0"/>
        <v>21.597633136094675</v>
      </c>
      <c r="Y7" s="5"/>
      <c r="Z7" s="5"/>
      <c r="AA7" s="5"/>
    </row>
    <row r="8" spans="1:27" x14ac:dyDescent="0.3">
      <c r="A8"/>
      <c r="B8" s="5"/>
      <c r="C8" s="5">
        <v>3</v>
      </c>
      <c r="D8" s="5">
        <v>45</v>
      </c>
      <c r="E8" s="5">
        <v>355</v>
      </c>
      <c r="F8" s="36">
        <f t="shared" si="1"/>
        <v>12.676056338028168</v>
      </c>
      <c r="G8" s="5"/>
      <c r="H8" s="5"/>
      <c r="I8" s="5"/>
      <c r="K8" s="5"/>
      <c r="L8" s="5">
        <v>3</v>
      </c>
      <c r="M8" s="5">
        <v>47</v>
      </c>
      <c r="N8" s="5">
        <v>254</v>
      </c>
      <c r="O8" s="36">
        <f t="shared" si="2"/>
        <v>18.503937007874015</v>
      </c>
      <c r="P8" s="5"/>
      <c r="Q8" s="5"/>
      <c r="R8" s="5"/>
      <c r="T8" s="5"/>
      <c r="U8" s="5">
        <v>3</v>
      </c>
      <c r="V8" s="5">
        <v>57</v>
      </c>
      <c r="W8" s="5">
        <v>361</v>
      </c>
      <c r="X8" s="36">
        <f t="shared" si="0"/>
        <v>15.789473684210526</v>
      </c>
      <c r="Y8" s="5"/>
      <c r="Z8" s="5"/>
      <c r="AA8" s="5"/>
    </row>
    <row r="9" spans="1:27" x14ac:dyDescent="0.3">
      <c r="A9"/>
      <c r="B9" s="5"/>
      <c r="C9" s="5">
        <v>4</v>
      </c>
      <c r="D9" s="5">
        <v>16</v>
      </c>
      <c r="E9" s="5">
        <v>332</v>
      </c>
      <c r="F9" s="36">
        <f t="shared" si="1"/>
        <v>4.8192771084337354</v>
      </c>
      <c r="G9" s="5"/>
      <c r="H9" s="5"/>
      <c r="I9" s="5"/>
      <c r="K9" s="5"/>
      <c r="L9" s="5">
        <v>4</v>
      </c>
      <c r="M9" s="5">
        <v>28</v>
      </c>
      <c r="N9" s="5">
        <v>239</v>
      </c>
      <c r="O9" s="36">
        <f t="shared" si="2"/>
        <v>11.715481171548117</v>
      </c>
      <c r="P9" s="5"/>
      <c r="Q9" s="5"/>
      <c r="R9" s="5"/>
      <c r="T9" s="5"/>
      <c r="U9" s="5">
        <v>4</v>
      </c>
      <c r="V9" s="5">
        <v>64</v>
      </c>
      <c r="W9" s="5">
        <v>309</v>
      </c>
      <c r="X9" s="36">
        <f t="shared" si="0"/>
        <v>20.711974110032365</v>
      </c>
      <c r="Y9" s="5"/>
      <c r="Z9" s="5"/>
      <c r="AA9" s="5"/>
    </row>
    <row r="10" spans="1:27" x14ac:dyDescent="0.3">
      <c r="A10" s="2" t="s">
        <v>151</v>
      </c>
      <c r="B10" s="3" t="s">
        <v>149</v>
      </c>
      <c r="C10" s="3">
        <v>1</v>
      </c>
      <c r="D10" s="3">
        <v>218</v>
      </c>
      <c r="E10" s="3">
        <v>388</v>
      </c>
      <c r="F10" s="36">
        <f t="shared" si="1"/>
        <v>56.185567010309278</v>
      </c>
      <c r="G10" s="36">
        <f>AVERAGE(F10:F17)</f>
        <v>36.551298089360174</v>
      </c>
      <c r="H10" s="36">
        <f>(STDEV(F10:F17))/(SQRT(COUNT(F10:F17)))</f>
        <v>4.4784430937592781</v>
      </c>
      <c r="I10" s="5">
        <f>SUM(E10:E17)</f>
        <v>2943</v>
      </c>
      <c r="J10" s="2" t="s">
        <v>151</v>
      </c>
      <c r="K10" s="3" t="s">
        <v>149</v>
      </c>
      <c r="L10" s="3">
        <v>1</v>
      </c>
      <c r="M10" s="3">
        <v>23</v>
      </c>
      <c r="N10" s="3">
        <v>270</v>
      </c>
      <c r="O10" s="36">
        <f t="shared" si="2"/>
        <v>8.518518518518519</v>
      </c>
      <c r="P10" s="36">
        <f>AVERAGE(O10:O17)</f>
        <v>20.9481638659244</v>
      </c>
      <c r="Q10" s="36">
        <f>(STDEV(O10:O17))/(SQRT(COUNT(O10:O17)))</f>
        <v>2.8944862451386415</v>
      </c>
      <c r="R10" s="5">
        <f>SUM(N10:N17)</f>
        <v>2311</v>
      </c>
      <c r="S10" s="2" t="s">
        <v>151</v>
      </c>
      <c r="T10" s="3" t="s">
        <v>149</v>
      </c>
      <c r="U10" s="3">
        <v>1</v>
      </c>
      <c r="V10" s="3">
        <v>96</v>
      </c>
      <c r="W10" s="3">
        <v>424</v>
      </c>
      <c r="X10" s="36">
        <f t="shared" si="0"/>
        <v>22.641509433962266</v>
      </c>
      <c r="Y10" s="36">
        <f>AVERAGE(X10:X17)</f>
        <v>19.333261961825226</v>
      </c>
      <c r="Z10" s="36">
        <f>(STDEV(X10:X17))/(SQRT(COUNT(X10:X17)))</f>
        <v>2.1050147513318147</v>
      </c>
      <c r="AA10" s="5">
        <f>SUM(W10:W17)</f>
        <v>3238</v>
      </c>
    </row>
    <row r="11" spans="1:27" x14ac:dyDescent="0.3">
      <c r="A11"/>
      <c r="B11" s="5"/>
      <c r="C11" s="5">
        <v>2</v>
      </c>
      <c r="D11" s="5">
        <v>93</v>
      </c>
      <c r="E11" s="5">
        <v>406</v>
      </c>
      <c r="F11" s="36">
        <f t="shared" si="1"/>
        <v>22.906403940886698</v>
      </c>
      <c r="G11" s="5"/>
      <c r="H11" s="5"/>
      <c r="I11" s="5"/>
      <c r="K11" s="5"/>
      <c r="L11" s="5">
        <v>2</v>
      </c>
      <c r="M11" s="5">
        <v>61</v>
      </c>
      <c r="N11" s="5">
        <v>272</v>
      </c>
      <c r="O11" s="36">
        <f t="shared" si="2"/>
        <v>22.426470588235293</v>
      </c>
      <c r="P11" s="5"/>
      <c r="Q11" s="5"/>
      <c r="R11" s="5"/>
      <c r="T11" s="5"/>
      <c r="U11" s="5">
        <v>2</v>
      </c>
      <c r="V11" s="5">
        <v>57</v>
      </c>
      <c r="W11" s="5">
        <v>427</v>
      </c>
      <c r="X11" s="36">
        <f t="shared" si="0"/>
        <v>13.348946135831383</v>
      </c>
      <c r="Y11" s="5"/>
      <c r="Z11" s="5"/>
      <c r="AA11" s="5"/>
    </row>
    <row r="12" spans="1:27" x14ac:dyDescent="0.3">
      <c r="A12"/>
      <c r="B12" s="5"/>
      <c r="C12" s="5">
        <v>3</v>
      </c>
      <c r="D12" s="5">
        <v>85</v>
      </c>
      <c r="E12" s="5">
        <v>365</v>
      </c>
      <c r="F12" s="36">
        <f t="shared" si="1"/>
        <v>23.287671232876711</v>
      </c>
      <c r="G12" s="5"/>
      <c r="H12" s="5"/>
      <c r="I12" s="5"/>
      <c r="K12" s="5"/>
      <c r="L12" s="5">
        <v>3</v>
      </c>
      <c r="M12" s="5">
        <v>76</v>
      </c>
      <c r="N12" s="5">
        <v>289</v>
      </c>
      <c r="O12" s="36">
        <f t="shared" si="2"/>
        <v>26.297577854671278</v>
      </c>
      <c r="P12" s="5"/>
      <c r="Q12" s="5"/>
      <c r="R12" s="5"/>
      <c r="T12" s="5"/>
      <c r="U12" s="5">
        <v>3</v>
      </c>
      <c r="V12" s="5">
        <v>84</v>
      </c>
      <c r="W12" s="5">
        <v>391</v>
      </c>
      <c r="X12" s="36">
        <f t="shared" si="0"/>
        <v>21.483375959079286</v>
      </c>
      <c r="Y12" s="5"/>
      <c r="Z12" s="5"/>
      <c r="AA12" s="5"/>
    </row>
    <row r="13" spans="1:27" x14ac:dyDescent="0.3">
      <c r="A13"/>
      <c r="B13" s="5"/>
      <c r="C13" s="5">
        <v>4</v>
      </c>
      <c r="D13" s="5">
        <v>89</v>
      </c>
      <c r="E13" s="5">
        <v>347</v>
      </c>
      <c r="F13" s="36">
        <f t="shared" si="1"/>
        <v>25.648414985590779</v>
      </c>
      <c r="G13" s="5"/>
      <c r="H13" s="5"/>
      <c r="I13" s="5"/>
      <c r="K13" s="5"/>
      <c r="L13" s="5">
        <v>4</v>
      </c>
      <c r="M13" s="5">
        <v>101</v>
      </c>
      <c r="N13" s="5">
        <v>318</v>
      </c>
      <c r="O13" s="36">
        <f t="shared" si="2"/>
        <v>31.761006289308174</v>
      </c>
      <c r="P13" s="5"/>
      <c r="Q13" s="5"/>
      <c r="R13" s="5"/>
      <c r="T13" s="5"/>
      <c r="U13" s="5">
        <v>4</v>
      </c>
      <c r="V13" s="5">
        <v>94</v>
      </c>
      <c r="W13" s="5">
        <v>380</v>
      </c>
      <c r="X13" s="36">
        <f t="shared" si="0"/>
        <v>24.736842105263158</v>
      </c>
      <c r="Y13" s="5"/>
      <c r="Z13" s="5"/>
      <c r="AA13" s="5"/>
    </row>
    <row r="14" spans="1:27" x14ac:dyDescent="0.3">
      <c r="A14"/>
      <c r="B14" s="5" t="s">
        <v>150</v>
      </c>
      <c r="C14" s="5">
        <v>1</v>
      </c>
      <c r="D14" s="5">
        <v>119</v>
      </c>
      <c r="E14" s="5">
        <v>322</v>
      </c>
      <c r="F14" s="36">
        <f t="shared" si="1"/>
        <v>36.95652173913043</v>
      </c>
      <c r="G14" s="5"/>
      <c r="H14" s="5"/>
      <c r="I14" s="5"/>
      <c r="K14" s="5" t="s">
        <v>150</v>
      </c>
      <c r="L14" s="5">
        <v>1</v>
      </c>
      <c r="M14" s="5">
        <v>63</v>
      </c>
      <c r="N14" s="5">
        <v>308</v>
      </c>
      <c r="O14" s="36">
        <f t="shared" si="2"/>
        <v>20.454545454545457</v>
      </c>
      <c r="P14" s="5"/>
      <c r="Q14" s="5"/>
      <c r="R14" s="5"/>
      <c r="T14" s="5" t="s">
        <v>150</v>
      </c>
      <c r="U14" s="5">
        <v>1</v>
      </c>
      <c r="V14" s="5">
        <v>102</v>
      </c>
      <c r="W14" s="5">
        <v>403</v>
      </c>
      <c r="X14" s="36">
        <f t="shared" si="0"/>
        <v>25.310173697270471</v>
      </c>
      <c r="Y14" s="5"/>
      <c r="Z14" s="5"/>
      <c r="AA14" s="5"/>
    </row>
    <row r="15" spans="1:27" x14ac:dyDescent="0.3">
      <c r="A15"/>
      <c r="B15" s="5"/>
      <c r="C15" s="5">
        <v>2</v>
      </c>
      <c r="D15" s="5">
        <v>200</v>
      </c>
      <c r="E15" s="5">
        <v>396</v>
      </c>
      <c r="F15" s="36">
        <f t="shared" si="1"/>
        <v>50.505050505050505</v>
      </c>
      <c r="G15" s="5"/>
      <c r="H15" s="5"/>
      <c r="I15" s="5"/>
      <c r="K15" s="5"/>
      <c r="L15" s="5">
        <v>2</v>
      </c>
      <c r="M15" s="5">
        <v>48</v>
      </c>
      <c r="N15" s="5">
        <v>298</v>
      </c>
      <c r="O15" s="36">
        <f t="shared" si="2"/>
        <v>16.107382550335569</v>
      </c>
      <c r="P15" s="5"/>
      <c r="Q15" s="5"/>
      <c r="R15" s="5"/>
      <c r="T15" s="5"/>
      <c r="U15" s="5">
        <v>2</v>
      </c>
      <c r="V15" s="5">
        <v>58</v>
      </c>
      <c r="W15" s="5">
        <v>401</v>
      </c>
      <c r="X15" s="36">
        <f t="shared" si="0"/>
        <v>14.463840399002494</v>
      </c>
      <c r="Y15" s="5"/>
      <c r="Z15" s="5"/>
      <c r="AA15" s="5"/>
    </row>
    <row r="16" spans="1:27" x14ac:dyDescent="0.3">
      <c r="A16"/>
      <c r="B16" s="5"/>
      <c r="C16" s="5">
        <v>3</v>
      </c>
      <c r="D16" s="5">
        <v>118</v>
      </c>
      <c r="E16" s="5">
        <v>355</v>
      </c>
      <c r="F16" s="36">
        <f t="shared" si="1"/>
        <v>33.239436619718312</v>
      </c>
      <c r="G16" s="5"/>
      <c r="H16" s="5"/>
      <c r="I16" s="5"/>
      <c r="K16" s="5"/>
      <c r="L16" s="5">
        <v>3</v>
      </c>
      <c r="M16" s="5">
        <v>84</v>
      </c>
      <c r="N16" s="5">
        <v>285</v>
      </c>
      <c r="O16" s="36">
        <f t="shared" si="2"/>
        <v>29.473684210526311</v>
      </c>
      <c r="P16" s="5"/>
      <c r="Q16" s="5"/>
      <c r="R16" s="5"/>
      <c r="T16" s="5"/>
      <c r="U16" s="5">
        <v>3</v>
      </c>
      <c r="V16" s="5">
        <v>89</v>
      </c>
      <c r="W16" s="5">
        <v>386</v>
      </c>
      <c r="X16" s="36">
        <f t="shared" si="0"/>
        <v>23.05699481865285</v>
      </c>
      <c r="Y16" s="5"/>
      <c r="Z16" s="5"/>
      <c r="AA16" s="5"/>
    </row>
    <row r="17" spans="1:27" x14ac:dyDescent="0.3">
      <c r="A17" s="1"/>
      <c r="B17" s="4"/>
      <c r="C17" s="4">
        <v>4</v>
      </c>
      <c r="D17" s="4">
        <v>159</v>
      </c>
      <c r="E17" s="4">
        <v>364</v>
      </c>
      <c r="F17" s="36">
        <f t="shared" si="1"/>
        <v>43.681318681318679</v>
      </c>
      <c r="G17" s="5"/>
      <c r="H17" s="5"/>
      <c r="I17" s="5"/>
      <c r="J17" s="1"/>
      <c r="K17" s="4"/>
      <c r="L17" s="4">
        <v>4</v>
      </c>
      <c r="M17" s="4">
        <v>34</v>
      </c>
      <c r="N17" s="4">
        <v>271</v>
      </c>
      <c r="O17" s="36">
        <f t="shared" si="2"/>
        <v>12.546125461254611</v>
      </c>
      <c r="P17" s="5"/>
      <c r="Q17" s="5"/>
      <c r="R17" s="5"/>
      <c r="S17" s="1"/>
      <c r="T17" s="4"/>
      <c r="U17" s="4">
        <v>4</v>
      </c>
      <c r="V17" s="4">
        <v>41</v>
      </c>
      <c r="W17" s="4">
        <v>426</v>
      </c>
      <c r="X17" s="36">
        <f t="shared" si="0"/>
        <v>9.624413145539906</v>
      </c>
      <c r="Y17" s="5"/>
      <c r="Z17" s="5"/>
      <c r="AA17" s="5"/>
    </row>
    <row r="18" spans="1:27" x14ac:dyDescent="0.3">
      <c r="A18" t="s">
        <v>152</v>
      </c>
      <c r="B18" s="5" t="s">
        <v>149</v>
      </c>
      <c r="C18" s="5">
        <v>1</v>
      </c>
      <c r="D18" s="5">
        <v>272</v>
      </c>
      <c r="E18" s="5">
        <v>359</v>
      </c>
      <c r="F18" s="36">
        <f t="shared" si="1"/>
        <v>75.766016713091915</v>
      </c>
      <c r="G18" s="36">
        <f>AVERAGE(F18:F25)</f>
        <v>59.380763898259879</v>
      </c>
      <c r="H18" s="36">
        <f>(STDEV(F18:F25))/(SQRT(COUNT(F18:F25)))</f>
        <v>5.9703607752181167</v>
      </c>
      <c r="I18" s="5">
        <f>SUM(E18:E25)</f>
        <v>2788</v>
      </c>
      <c r="J18" t="s">
        <v>152</v>
      </c>
      <c r="K18" s="5" t="s">
        <v>149</v>
      </c>
      <c r="L18" s="5">
        <v>1</v>
      </c>
      <c r="M18" s="5">
        <v>30</v>
      </c>
      <c r="N18" s="5">
        <v>243</v>
      </c>
      <c r="O18" s="36">
        <f t="shared" si="2"/>
        <v>12.345679012345679</v>
      </c>
      <c r="P18" s="36">
        <f>AVERAGE(O18:O25)</f>
        <v>23.273474401096649</v>
      </c>
      <c r="Q18" s="36">
        <f>(STDEV(O18:O25))/(SQRT(COUNT(O18:O25)))</f>
        <v>3.4154442377259273</v>
      </c>
      <c r="R18" s="5">
        <f>SUM(N18:N25)</f>
        <v>2486</v>
      </c>
      <c r="S18" t="s">
        <v>152</v>
      </c>
      <c r="T18" s="5" t="s">
        <v>149</v>
      </c>
      <c r="U18" s="5">
        <v>1</v>
      </c>
      <c r="V18" s="5">
        <v>37</v>
      </c>
      <c r="W18" s="5">
        <v>312</v>
      </c>
      <c r="X18" s="36">
        <f t="shared" si="0"/>
        <v>11.858974358974358</v>
      </c>
      <c r="Y18" s="36">
        <f>AVERAGE(X18:X25)</f>
        <v>25.531198923029216</v>
      </c>
      <c r="Z18" s="36">
        <f>(STDEV(X18:X25))/(SQRT(COUNT(X18:X25)))</f>
        <v>4.1177591765293657</v>
      </c>
      <c r="AA18" s="5">
        <f>SUM(W18:W26)</f>
        <v>3167</v>
      </c>
    </row>
    <row r="19" spans="1:27" x14ac:dyDescent="0.3">
      <c r="A19"/>
      <c r="B19" s="5"/>
      <c r="C19" s="5">
        <v>2</v>
      </c>
      <c r="D19" s="5">
        <v>240</v>
      </c>
      <c r="E19" s="5">
        <v>319</v>
      </c>
      <c r="F19" s="36">
        <f t="shared" si="1"/>
        <v>75.23510971786834</v>
      </c>
      <c r="G19" s="5"/>
      <c r="H19" s="5"/>
      <c r="I19" s="5"/>
      <c r="K19" s="5"/>
      <c r="L19" s="5">
        <v>2</v>
      </c>
      <c r="M19" s="5">
        <v>81</v>
      </c>
      <c r="N19" s="5">
        <v>348</v>
      </c>
      <c r="O19" s="36">
        <f t="shared" si="2"/>
        <v>23.275862068965516</v>
      </c>
      <c r="P19" s="5"/>
      <c r="Q19" s="5"/>
      <c r="R19" s="5"/>
      <c r="T19" s="5"/>
      <c r="U19" s="5">
        <v>2</v>
      </c>
      <c r="V19" s="5">
        <v>110</v>
      </c>
      <c r="W19" s="5">
        <v>297</v>
      </c>
      <c r="X19" s="36">
        <f t="shared" si="0"/>
        <v>37.037037037037038</v>
      </c>
      <c r="Y19" s="5"/>
      <c r="Z19" s="5"/>
      <c r="AA19" s="5"/>
    </row>
    <row r="20" spans="1:27" x14ac:dyDescent="0.3">
      <c r="A20"/>
      <c r="B20" s="5"/>
      <c r="C20" s="5">
        <v>3</v>
      </c>
      <c r="D20" s="5">
        <v>195</v>
      </c>
      <c r="E20" s="5">
        <v>286</v>
      </c>
      <c r="F20" s="36">
        <f>D20/E20*100</f>
        <v>68.181818181818173</v>
      </c>
      <c r="G20" s="5"/>
      <c r="H20" s="5"/>
      <c r="I20" s="5"/>
      <c r="K20" s="5"/>
      <c r="L20" s="5">
        <v>3</v>
      </c>
      <c r="M20" s="5">
        <v>110</v>
      </c>
      <c r="N20" s="5">
        <v>285</v>
      </c>
      <c r="O20" s="36">
        <f t="shared" si="2"/>
        <v>38.596491228070171</v>
      </c>
      <c r="P20" s="5"/>
      <c r="Q20" s="5"/>
      <c r="R20" s="5"/>
      <c r="T20" s="5"/>
      <c r="U20" s="5">
        <v>3</v>
      </c>
      <c r="V20" s="5">
        <v>96</v>
      </c>
      <c r="W20" s="5">
        <v>364</v>
      </c>
      <c r="X20" s="36">
        <f t="shared" si="0"/>
        <v>26.373626373626376</v>
      </c>
      <c r="Y20" s="5"/>
      <c r="Z20" s="5"/>
      <c r="AA20" s="5"/>
    </row>
    <row r="21" spans="1:27" x14ac:dyDescent="0.3">
      <c r="A21"/>
      <c r="B21" s="5"/>
      <c r="C21" s="5">
        <v>4</v>
      </c>
      <c r="D21" s="5">
        <v>242</v>
      </c>
      <c r="E21" s="5">
        <v>317</v>
      </c>
      <c r="F21" s="36">
        <f t="shared" si="1"/>
        <v>76.34069400630915</v>
      </c>
      <c r="G21" s="5"/>
      <c r="H21" s="5"/>
      <c r="I21" s="5"/>
      <c r="K21" s="5"/>
      <c r="L21" s="5">
        <v>4</v>
      </c>
      <c r="M21" s="5">
        <v>69</v>
      </c>
      <c r="N21" s="5">
        <v>275</v>
      </c>
      <c r="O21" s="36">
        <f t="shared" si="2"/>
        <v>25.09090909090909</v>
      </c>
      <c r="P21" s="5"/>
      <c r="Q21" s="5"/>
      <c r="R21" s="5"/>
      <c r="T21" s="5"/>
      <c r="U21" s="5">
        <v>4</v>
      </c>
      <c r="V21" s="5">
        <v>51</v>
      </c>
      <c r="W21" s="5">
        <v>321</v>
      </c>
      <c r="X21" s="36">
        <f t="shared" si="0"/>
        <v>15.887850467289718</v>
      </c>
      <c r="Y21" s="5"/>
      <c r="Z21" s="5"/>
      <c r="AA21" s="5"/>
    </row>
    <row r="22" spans="1:27" x14ac:dyDescent="0.3">
      <c r="A22"/>
      <c r="B22" s="5" t="s">
        <v>150</v>
      </c>
      <c r="C22" s="5">
        <v>1</v>
      </c>
      <c r="D22" s="5">
        <v>114</v>
      </c>
      <c r="E22" s="5">
        <v>352</v>
      </c>
      <c r="F22" s="36">
        <f t="shared" si="1"/>
        <v>32.386363636363633</v>
      </c>
      <c r="G22" s="5"/>
      <c r="H22" s="5"/>
      <c r="I22" s="5"/>
      <c r="K22" s="5" t="s">
        <v>150</v>
      </c>
      <c r="L22" s="5">
        <v>1</v>
      </c>
      <c r="M22" s="5">
        <v>37</v>
      </c>
      <c r="N22" s="5">
        <v>303</v>
      </c>
      <c r="O22" s="36">
        <f t="shared" si="2"/>
        <v>12.211221122112212</v>
      </c>
      <c r="P22" s="5"/>
      <c r="Q22" s="5"/>
      <c r="R22" s="5"/>
      <c r="T22" s="5" t="s">
        <v>150</v>
      </c>
      <c r="U22" s="5">
        <v>1</v>
      </c>
      <c r="V22" s="5">
        <v>69</v>
      </c>
      <c r="W22" s="5">
        <v>319</v>
      </c>
      <c r="X22" s="36">
        <f t="shared" si="0"/>
        <v>21.630094043887148</v>
      </c>
      <c r="Y22" s="5"/>
      <c r="Z22" s="5"/>
      <c r="AA22" s="5"/>
    </row>
    <row r="23" spans="1:27" x14ac:dyDescent="0.3">
      <c r="A23"/>
      <c r="B23" s="5"/>
      <c r="C23" s="5">
        <v>2</v>
      </c>
      <c r="D23" s="5">
        <v>170</v>
      </c>
      <c r="E23" s="5">
        <v>396</v>
      </c>
      <c r="F23" s="36">
        <f t="shared" si="1"/>
        <v>42.929292929292927</v>
      </c>
      <c r="G23" s="5"/>
      <c r="H23" s="5"/>
      <c r="I23" s="5"/>
      <c r="K23" s="5"/>
      <c r="L23" s="5">
        <v>2</v>
      </c>
      <c r="M23" s="5">
        <v>113</v>
      </c>
      <c r="N23" s="5">
        <v>345</v>
      </c>
      <c r="O23" s="36">
        <f t="shared" si="2"/>
        <v>32.753623188405797</v>
      </c>
      <c r="P23" s="5"/>
      <c r="Q23" s="5"/>
      <c r="R23" s="5"/>
      <c r="T23" s="5"/>
      <c r="U23" s="5">
        <v>2</v>
      </c>
      <c r="V23" s="5">
        <v>73</v>
      </c>
      <c r="W23" s="5">
        <v>375</v>
      </c>
      <c r="X23" s="36">
        <f t="shared" si="0"/>
        <v>19.466666666666665</v>
      </c>
      <c r="Y23" s="5"/>
      <c r="Z23" s="5"/>
      <c r="AA23" s="5"/>
    </row>
    <row r="24" spans="1:27" x14ac:dyDescent="0.3">
      <c r="A24"/>
      <c r="B24" s="5"/>
      <c r="C24" s="5">
        <v>3</v>
      </c>
      <c r="D24" s="5">
        <v>198</v>
      </c>
      <c r="E24" s="5">
        <v>393</v>
      </c>
      <c r="F24" s="36">
        <f t="shared" si="1"/>
        <v>50.381679389312971</v>
      </c>
      <c r="G24" s="5"/>
      <c r="H24" s="5"/>
      <c r="I24" s="5"/>
      <c r="K24" s="5"/>
      <c r="L24" s="5">
        <v>3</v>
      </c>
      <c r="M24" s="5">
        <v>50</v>
      </c>
      <c r="N24" s="5">
        <v>335</v>
      </c>
      <c r="O24" s="36">
        <f t="shared" si="2"/>
        <v>14.925373134328357</v>
      </c>
      <c r="P24" s="5"/>
      <c r="Q24" s="5"/>
      <c r="R24" s="5"/>
      <c r="T24" s="5"/>
      <c r="U24" s="5">
        <v>3</v>
      </c>
      <c r="V24" s="5">
        <v>82</v>
      </c>
      <c r="W24" s="5">
        <v>335</v>
      </c>
      <c r="X24" s="36">
        <f t="shared" si="0"/>
        <v>24.477611940298509</v>
      </c>
      <c r="Y24" s="5"/>
      <c r="Z24" s="5"/>
      <c r="AA24" s="5"/>
    </row>
    <row r="25" spans="1:27" x14ac:dyDescent="0.3">
      <c r="A25"/>
      <c r="B25" s="5"/>
      <c r="C25" s="5">
        <v>4</v>
      </c>
      <c r="D25" s="5">
        <v>197</v>
      </c>
      <c r="E25" s="5">
        <v>366</v>
      </c>
      <c r="F25" s="36">
        <f t="shared" si="1"/>
        <v>53.825136612021865</v>
      </c>
      <c r="G25" s="5"/>
      <c r="H25" s="5"/>
      <c r="I25" s="5"/>
      <c r="K25" s="5"/>
      <c r="L25" s="5">
        <v>4</v>
      </c>
      <c r="M25" s="5">
        <v>95</v>
      </c>
      <c r="N25" s="5">
        <v>352</v>
      </c>
      <c r="O25" s="36">
        <f t="shared" si="2"/>
        <v>26.988636363636363</v>
      </c>
      <c r="P25" s="5"/>
      <c r="Q25" s="5"/>
      <c r="R25" s="5"/>
      <c r="T25" s="5"/>
      <c r="U25" s="5">
        <v>4</v>
      </c>
      <c r="V25" s="5">
        <v>201</v>
      </c>
      <c r="W25" s="5">
        <v>423</v>
      </c>
      <c r="X25" s="36">
        <f t="shared" si="0"/>
        <v>47.5177304964539</v>
      </c>
      <c r="Y25" s="5"/>
      <c r="Z25" s="5"/>
      <c r="AA25" s="5"/>
    </row>
    <row r="26" spans="1:27" x14ac:dyDescent="0.3">
      <c r="A26" s="2" t="s">
        <v>153</v>
      </c>
      <c r="B26" s="3" t="s">
        <v>149</v>
      </c>
      <c r="C26" s="3">
        <v>1</v>
      </c>
      <c r="D26" s="3">
        <v>91</v>
      </c>
      <c r="E26" s="3">
        <v>307</v>
      </c>
      <c r="F26" s="36">
        <f t="shared" si="1"/>
        <v>29.641693811074919</v>
      </c>
      <c r="G26" s="36">
        <f>AVERAGE(F26:F33)</f>
        <v>34.492065638530491</v>
      </c>
      <c r="H26" s="36">
        <f>(STDEV(F26:F33))/(SQRT(COUNT(F26:F33)))</f>
        <v>4.0803689135270025</v>
      </c>
      <c r="I26" s="5">
        <f>SUM(E26:E33)</f>
        <v>2479</v>
      </c>
      <c r="J26" s="2" t="s">
        <v>153</v>
      </c>
      <c r="K26" s="3" t="s">
        <v>149</v>
      </c>
      <c r="L26" s="3">
        <v>1</v>
      </c>
      <c r="M26" s="3">
        <v>65</v>
      </c>
      <c r="N26" s="3">
        <v>311</v>
      </c>
      <c r="O26" s="36">
        <f t="shared" si="2"/>
        <v>20.90032154340836</v>
      </c>
      <c r="P26" s="36">
        <f>AVERAGE(O26:O33)</f>
        <v>29.865653484037168</v>
      </c>
      <c r="Q26" s="36">
        <f>(STDEV(O26:O33))/(SQRT(COUNT(O26:O33)))</f>
        <v>4.6683118715919427</v>
      </c>
      <c r="R26" s="5">
        <f>SUM(N26:N33)</f>
        <v>2234</v>
      </c>
      <c r="S26" s="2" t="s">
        <v>153</v>
      </c>
      <c r="T26" s="3" t="s">
        <v>149</v>
      </c>
      <c r="U26" s="3">
        <v>1</v>
      </c>
      <c r="V26" s="3">
        <v>111</v>
      </c>
      <c r="W26" s="3">
        <v>421</v>
      </c>
      <c r="X26" s="36">
        <f t="shared" si="0"/>
        <v>26.365795724465556</v>
      </c>
      <c r="Y26" s="36">
        <f>AVERAGE(X26:X33)</f>
        <v>25.613713940304187</v>
      </c>
      <c r="Z26" s="36">
        <f>(STDEV(X26:X33))/(SQRT(COUNT(X26:X33)))</f>
        <v>3.4492351977244176</v>
      </c>
      <c r="AA26" s="5">
        <f>SUM(W27:W33)</f>
        <v>2324</v>
      </c>
    </row>
    <row r="27" spans="1:27" x14ac:dyDescent="0.3">
      <c r="A27"/>
      <c r="B27" s="5"/>
      <c r="C27" s="5">
        <v>2</v>
      </c>
      <c r="D27" s="5">
        <v>95</v>
      </c>
      <c r="E27" s="5">
        <v>264</v>
      </c>
      <c r="F27" s="36">
        <f t="shared" si="1"/>
        <v>35.984848484848484</v>
      </c>
      <c r="G27" s="5"/>
      <c r="H27" s="5"/>
      <c r="I27" s="5"/>
      <c r="K27" s="5"/>
      <c r="L27" s="5">
        <v>2</v>
      </c>
      <c r="M27" s="5">
        <v>44</v>
      </c>
      <c r="N27" s="5">
        <v>292</v>
      </c>
      <c r="O27" s="36">
        <f t="shared" si="2"/>
        <v>15.068493150684931</v>
      </c>
      <c r="P27" s="5"/>
      <c r="Q27" s="5"/>
      <c r="R27" s="5"/>
      <c r="T27" s="5"/>
      <c r="U27" s="5">
        <v>2</v>
      </c>
      <c r="V27" s="5">
        <v>42</v>
      </c>
      <c r="W27" s="5">
        <v>354</v>
      </c>
      <c r="X27" s="36">
        <f t="shared" si="0"/>
        <v>11.864406779661017</v>
      </c>
      <c r="Y27" s="5"/>
      <c r="Z27" s="5"/>
      <c r="AA27" s="5"/>
    </row>
    <row r="28" spans="1:27" x14ac:dyDescent="0.3">
      <c r="A28"/>
      <c r="B28" s="5"/>
      <c r="C28" s="5">
        <v>3</v>
      </c>
      <c r="D28" s="5">
        <v>62</v>
      </c>
      <c r="E28" s="5">
        <v>271</v>
      </c>
      <c r="F28" s="36">
        <f t="shared" si="1"/>
        <v>22.878228782287824</v>
      </c>
      <c r="G28" s="5"/>
      <c r="H28" s="5"/>
      <c r="I28" s="5"/>
      <c r="K28" s="5"/>
      <c r="L28" s="5">
        <v>3</v>
      </c>
      <c r="M28" s="5">
        <v>74</v>
      </c>
      <c r="N28" s="5">
        <v>258</v>
      </c>
      <c r="O28" s="36">
        <f t="shared" si="2"/>
        <v>28.68217054263566</v>
      </c>
      <c r="P28" s="5"/>
      <c r="Q28" s="5"/>
      <c r="R28" s="5"/>
      <c r="T28" s="5"/>
      <c r="U28" s="5">
        <v>3</v>
      </c>
      <c r="V28" s="5">
        <v>69</v>
      </c>
      <c r="W28" s="5">
        <v>324</v>
      </c>
      <c r="X28" s="36">
        <f t="shared" si="0"/>
        <v>21.296296296296298</v>
      </c>
      <c r="Y28" s="5"/>
      <c r="Z28" s="5"/>
      <c r="AA28" s="5"/>
    </row>
    <row r="29" spans="1:27" x14ac:dyDescent="0.3">
      <c r="A29"/>
      <c r="B29" s="5"/>
      <c r="C29" s="5">
        <v>4</v>
      </c>
      <c r="D29" s="5">
        <v>45</v>
      </c>
      <c r="E29" s="5">
        <v>275</v>
      </c>
      <c r="F29" s="36">
        <f t="shared" si="1"/>
        <v>16.363636363636363</v>
      </c>
      <c r="G29" s="5"/>
      <c r="H29" s="5"/>
      <c r="I29" s="5"/>
      <c r="K29" s="5"/>
      <c r="L29" s="5">
        <v>4</v>
      </c>
      <c r="M29" s="5">
        <v>144</v>
      </c>
      <c r="N29" s="5">
        <v>292</v>
      </c>
      <c r="O29" s="36">
        <f t="shared" si="2"/>
        <v>49.315068493150683</v>
      </c>
      <c r="P29" s="5"/>
      <c r="Q29" s="5"/>
      <c r="R29" s="5"/>
      <c r="T29" s="5"/>
      <c r="U29" s="5">
        <v>4</v>
      </c>
      <c r="V29" s="5">
        <v>149</v>
      </c>
      <c r="W29" s="5">
        <v>321</v>
      </c>
      <c r="X29" s="36">
        <f t="shared" si="0"/>
        <v>46.417445482866043</v>
      </c>
      <c r="Y29" s="5"/>
      <c r="Z29" s="5"/>
      <c r="AA29" s="5"/>
    </row>
    <row r="30" spans="1:27" x14ac:dyDescent="0.3">
      <c r="A30"/>
      <c r="B30" s="5" t="s">
        <v>150</v>
      </c>
      <c r="C30" s="5">
        <v>1</v>
      </c>
      <c r="D30" s="5">
        <v>57</v>
      </c>
      <c r="E30" s="5">
        <v>179</v>
      </c>
      <c r="F30" s="36">
        <f t="shared" si="1"/>
        <v>31.843575418994412</v>
      </c>
      <c r="G30" s="5"/>
      <c r="H30" s="5"/>
      <c r="I30" s="5"/>
      <c r="K30" s="5" t="s">
        <v>150</v>
      </c>
      <c r="L30" s="5">
        <v>1</v>
      </c>
      <c r="M30" s="5">
        <v>41</v>
      </c>
      <c r="N30" s="5">
        <v>262</v>
      </c>
      <c r="O30" s="36">
        <f t="shared" si="2"/>
        <v>15.648854961832063</v>
      </c>
      <c r="P30" s="5"/>
      <c r="Q30" s="5"/>
      <c r="R30" s="5"/>
      <c r="T30" s="5" t="s">
        <v>150</v>
      </c>
      <c r="U30" s="5">
        <v>1</v>
      </c>
      <c r="V30" s="5">
        <v>63</v>
      </c>
      <c r="W30" s="5">
        <v>273</v>
      </c>
      <c r="X30" s="36">
        <f t="shared" si="0"/>
        <v>23.076923076923077</v>
      </c>
      <c r="Y30" s="5"/>
      <c r="Z30" s="5"/>
      <c r="AA30" s="5"/>
    </row>
    <row r="31" spans="1:27" x14ac:dyDescent="0.3">
      <c r="A31"/>
      <c r="B31" s="5"/>
      <c r="C31" s="5">
        <v>2</v>
      </c>
      <c r="D31" s="5">
        <v>190</v>
      </c>
      <c r="E31" s="5">
        <v>389</v>
      </c>
      <c r="F31" s="36">
        <f t="shared" si="1"/>
        <v>48.843187660668377</v>
      </c>
      <c r="G31" s="5"/>
      <c r="H31" s="5"/>
      <c r="I31" s="5"/>
      <c r="K31" s="5"/>
      <c r="L31" s="5">
        <v>2</v>
      </c>
      <c r="M31" s="5">
        <v>65</v>
      </c>
      <c r="N31" s="5">
        <v>264</v>
      </c>
      <c r="O31" s="36">
        <f t="shared" si="2"/>
        <v>24.621212121212121</v>
      </c>
      <c r="P31" s="5"/>
      <c r="Q31" s="5"/>
      <c r="R31" s="5"/>
      <c r="T31" s="5"/>
      <c r="U31" s="5">
        <v>2</v>
      </c>
      <c r="V31" s="5">
        <v>71</v>
      </c>
      <c r="W31" s="5">
        <v>323</v>
      </c>
      <c r="X31" s="36">
        <f t="shared" si="0"/>
        <v>21.981424148606813</v>
      </c>
      <c r="Y31" s="5"/>
      <c r="Z31" s="5"/>
      <c r="AA31" s="5"/>
    </row>
    <row r="32" spans="1:27" x14ac:dyDescent="0.3">
      <c r="A32"/>
      <c r="B32" s="5"/>
      <c r="C32" s="5">
        <v>3</v>
      </c>
      <c r="D32" s="5">
        <v>188</v>
      </c>
      <c r="E32" s="5">
        <f>409</f>
        <v>409</v>
      </c>
      <c r="F32" s="36">
        <f t="shared" si="1"/>
        <v>45.965770171149146</v>
      </c>
      <c r="G32" s="5"/>
      <c r="H32" s="5"/>
      <c r="I32" s="5"/>
      <c r="K32" s="5"/>
      <c r="L32" s="5">
        <v>3</v>
      </c>
      <c r="M32" s="5">
        <v>118</v>
      </c>
      <c r="N32" s="5">
        <v>276</v>
      </c>
      <c r="O32" s="36">
        <f t="shared" si="2"/>
        <v>42.753623188405797</v>
      </c>
      <c r="P32" s="5"/>
      <c r="Q32" s="5"/>
      <c r="R32" s="5"/>
      <c r="T32" s="5"/>
      <c r="U32" s="5">
        <v>3</v>
      </c>
      <c r="V32" s="5">
        <v>88</v>
      </c>
      <c r="W32" s="5">
        <v>339</v>
      </c>
      <c r="X32" s="36">
        <f t="shared" si="0"/>
        <v>25.958702064896755</v>
      </c>
      <c r="Y32" s="5"/>
      <c r="Z32" s="5"/>
      <c r="AA32" s="5"/>
    </row>
    <row r="33" spans="1:27" x14ac:dyDescent="0.3">
      <c r="A33" s="1"/>
      <c r="B33" s="4"/>
      <c r="C33" s="4">
        <v>4</v>
      </c>
      <c r="D33" s="4">
        <v>171</v>
      </c>
      <c r="E33" s="4">
        <v>385</v>
      </c>
      <c r="F33" s="36">
        <f t="shared" si="1"/>
        <v>44.415584415584412</v>
      </c>
      <c r="G33" s="5"/>
      <c r="H33" s="5"/>
      <c r="I33" s="5"/>
      <c r="J33" s="1"/>
      <c r="K33" s="4"/>
      <c r="L33" s="4">
        <v>4</v>
      </c>
      <c r="M33" s="4">
        <v>117</v>
      </c>
      <c r="N33" s="4">
        <v>279</v>
      </c>
      <c r="O33" s="36">
        <f t="shared" si="2"/>
        <v>41.935483870967744</v>
      </c>
      <c r="P33" s="5"/>
      <c r="Q33" s="5"/>
      <c r="R33" s="5"/>
      <c r="S33" s="1"/>
      <c r="T33" s="4"/>
      <c r="U33" s="4">
        <v>4</v>
      </c>
      <c r="V33" s="4">
        <v>109</v>
      </c>
      <c r="W33" s="4">
        <v>390</v>
      </c>
      <c r="X33" s="36">
        <f t="shared" si="0"/>
        <v>27.948717948717949</v>
      </c>
      <c r="Y33" s="5"/>
      <c r="Z33" s="5"/>
      <c r="AA33" s="5"/>
    </row>
    <row r="34" spans="1:27" x14ac:dyDescent="0.3">
      <c r="A34"/>
      <c r="D34" s="5"/>
      <c r="E34" s="5"/>
      <c r="H34" s="5"/>
      <c r="M34" s="5"/>
      <c r="N34" s="5"/>
      <c r="O34" s="5"/>
      <c r="P34" s="5"/>
      <c r="U34" s="5"/>
      <c r="X34" s="5"/>
    </row>
    <row r="35" spans="1:27" x14ac:dyDescent="0.3">
      <c r="A35"/>
      <c r="B35" s="34"/>
      <c r="C35" s="5"/>
      <c r="F35" s="5"/>
      <c r="G35" s="35"/>
      <c r="H35" s="36"/>
    </row>
    <row r="36" spans="1:27" x14ac:dyDescent="0.3">
      <c r="A36"/>
      <c r="B36" s="34"/>
      <c r="C36" s="5"/>
      <c r="F36" s="5"/>
      <c r="G36" s="35"/>
      <c r="H36" s="36"/>
    </row>
    <row r="37" spans="1:27" x14ac:dyDescent="0.3">
      <c r="A37"/>
      <c r="B37" s="34"/>
      <c r="C37" s="5"/>
      <c r="F37" s="5"/>
      <c r="G37" s="35"/>
      <c r="H37" s="36"/>
    </row>
    <row r="38" spans="1:27" x14ac:dyDescent="0.3">
      <c r="A38"/>
      <c r="B38" s="34"/>
      <c r="C38" s="5"/>
      <c r="F38" s="5"/>
      <c r="G38" s="35"/>
      <c r="H38" s="5"/>
    </row>
    <row r="39" spans="1:27" x14ac:dyDescent="0.3">
      <c r="A39"/>
      <c r="B39" s="34"/>
      <c r="C39" s="5"/>
      <c r="D39" s="5"/>
      <c r="E39" s="5"/>
      <c r="F39" s="5"/>
      <c r="G39" s="5"/>
      <c r="H39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F5DCD-0A01-4C32-8298-1703C4319507}">
  <dimension ref="A1:AE162"/>
  <sheetViews>
    <sheetView topLeftCell="F1" zoomScaleNormal="100" workbookViewId="0">
      <selection activeCell="R22" sqref="R22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31" x14ac:dyDescent="0.3">
      <c r="A1"/>
    </row>
    <row r="2" spans="1:31" x14ac:dyDescent="0.3">
      <c r="A2"/>
      <c r="D2" t="s">
        <v>180</v>
      </c>
    </row>
    <row r="3" spans="1:31" x14ac:dyDescent="0.3">
      <c r="A3"/>
      <c r="D3" s="136" t="s">
        <v>155</v>
      </c>
      <c r="E3" s="135" t="s">
        <v>156</v>
      </c>
      <c r="F3" s="135"/>
      <c r="G3" s="135"/>
      <c r="H3" s="135" t="s">
        <v>157</v>
      </c>
      <c r="I3" s="135"/>
      <c r="J3" s="135"/>
      <c r="K3" s="135" t="s">
        <v>158</v>
      </c>
      <c r="L3" s="135"/>
      <c r="M3" s="135"/>
      <c r="N3" s="135" t="s">
        <v>156</v>
      </c>
      <c r="O3" s="135"/>
      <c r="P3" s="135"/>
      <c r="Q3" s="135" t="s">
        <v>157</v>
      </c>
      <c r="R3" s="135"/>
      <c r="S3" s="135"/>
      <c r="T3" s="132" t="s">
        <v>158</v>
      </c>
      <c r="U3" s="133"/>
      <c r="V3" s="134"/>
      <c r="W3" s="135" t="s">
        <v>156</v>
      </c>
      <c r="X3" s="135"/>
      <c r="Y3" s="135"/>
      <c r="Z3" s="135" t="s">
        <v>157</v>
      </c>
      <c r="AA3" s="135"/>
      <c r="AB3" s="135"/>
      <c r="AC3" s="135" t="s">
        <v>158</v>
      </c>
      <c r="AD3" s="135"/>
      <c r="AE3" s="135"/>
    </row>
    <row r="4" spans="1:31" x14ac:dyDescent="0.3">
      <c r="A4"/>
      <c r="D4" s="137"/>
      <c r="E4" s="132" t="s">
        <v>159</v>
      </c>
      <c r="F4" s="133"/>
      <c r="G4" s="133"/>
      <c r="H4" s="133"/>
      <c r="I4" s="133"/>
      <c r="J4" s="133"/>
      <c r="K4" s="133"/>
      <c r="L4" s="133"/>
      <c r="M4" s="134"/>
      <c r="N4" s="132" t="s">
        <v>160</v>
      </c>
      <c r="O4" s="133"/>
      <c r="P4" s="133"/>
      <c r="Q4" s="133"/>
      <c r="R4" s="133"/>
      <c r="S4" s="133"/>
      <c r="T4" s="133"/>
      <c r="U4" s="133"/>
      <c r="V4" s="134"/>
      <c r="W4" s="135" t="s">
        <v>161</v>
      </c>
      <c r="X4" s="135"/>
      <c r="Y4" s="135"/>
      <c r="Z4" s="135"/>
      <c r="AA4" s="135"/>
      <c r="AB4" s="135"/>
      <c r="AC4" s="135"/>
      <c r="AD4" s="135"/>
      <c r="AE4" s="135"/>
    </row>
    <row r="5" spans="1:31" x14ac:dyDescent="0.3">
      <c r="A5"/>
      <c r="D5" s="138"/>
      <c r="E5" s="48"/>
      <c r="F5" s="48"/>
      <c r="G5" s="48"/>
      <c r="H5" s="48"/>
      <c r="I5" s="48"/>
      <c r="J5" s="48"/>
      <c r="K5" s="15"/>
      <c r="L5" s="15"/>
      <c r="M5" s="15"/>
      <c r="N5" s="15"/>
      <c r="O5" s="15"/>
      <c r="P5" s="15"/>
      <c r="Q5" s="15"/>
      <c r="R5" s="15"/>
      <c r="W5" s="48"/>
      <c r="X5" s="48"/>
      <c r="Y5" s="48"/>
      <c r="Z5" s="48"/>
      <c r="AA5" s="48"/>
      <c r="AB5" s="15"/>
      <c r="AC5" s="15"/>
      <c r="AD5" s="15"/>
      <c r="AE5" s="15"/>
    </row>
    <row r="6" spans="1:31" x14ac:dyDescent="0.3">
      <c r="A6"/>
      <c r="D6" s="94" t="s">
        <v>162</v>
      </c>
      <c r="E6" s="48" t="s">
        <v>163</v>
      </c>
      <c r="F6" s="49" t="s">
        <v>164</v>
      </c>
      <c r="G6" s="49" t="s">
        <v>165</v>
      </c>
      <c r="H6" s="49" t="s">
        <v>166</v>
      </c>
      <c r="I6" s="49" t="s">
        <v>167</v>
      </c>
      <c r="J6" s="49" t="s">
        <v>168</v>
      </c>
      <c r="K6" s="94" t="s">
        <v>169</v>
      </c>
      <c r="L6" s="94" t="s">
        <v>175</v>
      </c>
      <c r="M6" s="15" t="s">
        <v>179</v>
      </c>
      <c r="N6" s="48" t="s">
        <v>170</v>
      </c>
      <c r="O6" s="48" t="s">
        <v>163</v>
      </c>
      <c r="P6" s="48" t="s">
        <v>171</v>
      </c>
      <c r="Q6" s="48" t="s">
        <v>172</v>
      </c>
      <c r="R6" s="48" t="s">
        <v>166</v>
      </c>
      <c r="S6" s="50" t="s">
        <v>173</v>
      </c>
      <c r="T6" s="15" t="s">
        <v>174</v>
      </c>
      <c r="U6" s="15" t="s">
        <v>169</v>
      </c>
      <c r="V6" s="15" t="s">
        <v>175</v>
      </c>
      <c r="W6" s="49" t="s">
        <v>171</v>
      </c>
      <c r="X6" s="49" t="s">
        <v>176</v>
      </c>
      <c r="Y6" s="49" t="s">
        <v>170</v>
      </c>
      <c r="Z6" s="48" t="s">
        <v>172</v>
      </c>
      <c r="AA6" s="48" t="s">
        <v>173</v>
      </c>
      <c r="AB6" s="48" t="s">
        <v>166</v>
      </c>
      <c r="AC6" s="94" t="s">
        <v>177</v>
      </c>
      <c r="AD6" s="15" t="s">
        <v>169</v>
      </c>
      <c r="AE6" s="15" t="s">
        <v>175</v>
      </c>
    </row>
    <row r="7" spans="1:31" x14ac:dyDescent="0.3">
      <c r="A7"/>
      <c r="D7" s="94">
        <v>1</v>
      </c>
      <c r="E7">
        <v>53.633217993079583</v>
      </c>
      <c r="F7" s="15">
        <v>47.278911564625851</v>
      </c>
      <c r="G7">
        <v>42.506811989100818</v>
      </c>
      <c r="H7">
        <v>44.285714285714285</v>
      </c>
      <c r="I7">
        <v>53.767123287671239</v>
      </c>
      <c r="J7">
        <v>44.507575757575758</v>
      </c>
      <c r="K7" s="15">
        <v>82.795698924731184</v>
      </c>
      <c r="L7" s="15">
        <v>81.487341772151893</v>
      </c>
      <c r="M7" s="15">
        <v>76.91326530612244</v>
      </c>
      <c r="N7" s="15">
        <v>40.522875816993462</v>
      </c>
      <c r="O7" s="15">
        <v>23.568281938325992</v>
      </c>
      <c r="P7" s="15">
        <v>11.356466876971609</v>
      </c>
      <c r="Q7" s="15">
        <v>34.415584415584419</v>
      </c>
      <c r="R7" s="15">
        <v>34.645669291338585</v>
      </c>
      <c r="S7" s="15">
        <v>26.824817518248175</v>
      </c>
      <c r="T7" s="15">
        <v>64.015151515151516</v>
      </c>
      <c r="U7">
        <v>57.103825136612016</v>
      </c>
      <c r="V7" s="15">
        <v>56.812652068126525</v>
      </c>
      <c r="W7" s="15">
        <v>22.519083969465647</v>
      </c>
      <c r="X7" s="15">
        <v>31.818181818181817</v>
      </c>
      <c r="Y7" s="15">
        <v>29.655172413793103</v>
      </c>
      <c r="Z7" s="15">
        <v>22.485207100591715</v>
      </c>
      <c r="AA7" s="15">
        <v>20.538243626062322</v>
      </c>
      <c r="AB7" s="15">
        <v>21.708185053380781</v>
      </c>
      <c r="AC7">
        <v>64.765100671140942</v>
      </c>
      <c r="AD7">
        <v>42.880794701986758</v>
      </c>
      <c r="AE7">
        <v>55.994550408719348</v>
      </c>
    </row>
    <row r="8" spans="1:31" x14ac:dyDescent="0.3">
      <c r="A8"/>
      <c r="D8" s="94">
        <v>2</v>
      </c>
      <c r="E8">
        <v>61.068702290076338</v>
      </c>
      <c r="F8" s="15">
        <v>46.428571428571431</v>
      </c>
      <c r="G8">
        <v>46.571428571428569</v>
      </c>
      <c r="H8">
        <v>53.402366863905328</v>
      </c>
      <c r="I8">
        <v>50.929368029739777</v>
      </c>
      <c r="J8">
        <v>54.084507042253513</v>
      </c>
      <c r="K8" s="15">
        <v>62.835249042145591</v>
      </c>
      <c r="L8" s="15">
        <v>78.63501483679525</v>
      </c>
      <c r="M8" s="15">
        <v>65.614035087719301</v>
      </c>
      <c r="N8" s="15">
        <v>15.979381443298967</v>
      </c>
      <c r="O8" s="15">
        <v>37.012987012987011</v>
      </c>
      <c r="P8" s="15">
        <v>25.464684014869889</v>
      </c>
      <c r="Q8" s="15">
        <v>34.269662921348313</v>
      </c>
      <c r="R8" s="15">
        <v>35.826771653543304</v>
      </c>
      <c r="S8" s="15">
        <v>35.74660633484163</v>
      </c>
      <c r="T8" s="15">
        <v>72.881355932203391</v>
      </c>
      <c r="U8">
        <v>59.299191374663074</v>
      </c>
      <c r="V8" s="15">
        <v>62.857142857142854</v>
      </c>
      <c r="W8" s="15">
        <v>26.453488372093027</v>
      </c>
      <c r="X8" s="15">
        <v>33.039647577092509</v>
      </c>
      <c r="Y8" s="15">
        <v>27.472527472527474</v>
      </c>
      <c r="Z8" s="15">
        <v>21.751412429378529</v>
      </c>
      <c r="AA8" s="15">
        <v>22.562674094707521</v>
      </c>
      <c r="AB8" s="15">
        <v>29.464285714285715</v>
      </c>
      <c r="AC8">
        <v>48.242811501597444</v>
      </c>
      <c r="AD8">
        <v>54.54545454545454</v>
      </c>
      <c r="AE8">
        <v>54.353932584269657</v>
      </c>
    </row>
    <row r="9" spans="1:31" x14ac:dyDescent="0.3">
      <c r="A9"/>
      <c r="D9" s="94">
        <v>3</v>
      </c>
      <c r="E9">
        <v>34.774436090225564</v>
      </c>
      <c r="F9" s="15">
        <v>52.5</v>
      </c>
      <c r="G9">
        <v>47.692307692307693</v>
      </c>
      <c r="H9" s="94"/>
      <c r="I9">
        <v>55.102040816326522</v>
      </c>
      <c r="J9">
        <v>56.011730205278589</v>
      </c>
      <c r="K9" s="15">
        <v>85.102739726027394</v>
      </c>
      <c r="L9">
        <v>78.100263852242747</v>
      </c>
      <c r="M9" s="15">
        <v>76.677852348993298</v>
      </c>
      <c r="N9" s="15">
        <v>30.252100840336134</v>
      </c>
      <c r="O9" s="15">
        <v>32.181818181818187</v>
      </c>
      <c r="P9" s="15">
        <v>32.824427480916029</v>
      </c>
      <c r="Q9" s="15">
        <v>24.444444444444443</v>
      </c>
      <c r="R9" s="15">
        <v>35.094339622641506</v>
      </c>
      <c r="S9" s="15">
        <v>22.678571428571427</v>
      </c>
      <c r="T9" s="15">
        <v>63.333333333333329</v>
      </c>
      <c r="U9">
        <v>53.978779840848809</v>
      </c>
      <c r="V9" s="15">
        <v>61.838006230529594</v>
      </c>
      <c r="W9" s="15">
        <v>15.296052631578947</v>
      </c>
      <c r="X9" s="15">
        <v>34.758364312267659</v>
      </c>
      <c r="Y9" s="15">
        <v>29.655172413793103</v>
      </c>
      <c r="Z9" s="15">
        <v>20.87912087912088</v>
      </c>
      <c r="AA9" s="15">
        <v>22.493224932249323</v>
      </c>
      <c r="AB9" s="15">
        <v>18.59375</v>
      </c>
      <c r="AC9">
        <v>50.268817204301072</v>
      </c>
      <c r="AD9">
        <v>42.577030812324928</v>
      </c>
      <c r="AE9" s="15"/>
    </row>
    <row r="10" spans="1:31" x14ac:dyDescent="0.3">
      <c r="A10"/>
      <c r="D10" s="94">
        <v>4</v>
      </c>
      <c r="E10">
        <v>58.418367346938773</v>
      </c>
      <c r="F10">
        <v>46.956521739130437</v>
      </c>
      <c r="G10">
        <v>41.608391608391607</v>
      </c>
      <c r="H10" s="94"/>
      <c r="I10" s="15"/>
      <c r="J10" s="15"/>
      <c r="K10" s="15">
        <v>71.146245059288532</v>
      </c>
      <c r="L10">
        <v>71.359223300970882</v>
      </c>
      <c r="M10" s="15">
        <v>85.877862595419856</v>
      </c>
      <c r="N10" s="15">
        <v>20.862068999999998</v>
      </c>
      <c r="O10" s="15">
        <v>32.264957264957268</v>
      </c>
      <c r="P10" s="94"/>
      <c r="Q10">
        <v>18.776371308016877</v>
      </c>
      <c r="R10">
        <v>38.979591836734699</v>
      </c>
      <c r="S10" s="90"/>
      <c r="T10" s="15">
        <v>67.484662576687114</v>
      </c>
      <c r="U10" s="52"/>
      <c r="V10" s="15">
        <v>53.974358974358971</v>
      </c>
      <c r="W10" s="15">
        <v>25.154320987654323</v>
      </c>
      <c r="X10" s="15">
        <v>27.731092436974791</v>
      </c>
      <c r="Y10" s="15">
        <v>30.79710144927536</v>
      </c>
      <c r="Z10" s="15">
        <v>18.518518518518519</v>
      </c>
      <c r="AA10" s="15">
        <v>27.442528735632184</v>
      </c>
      <c r="AB10" s="15">
        <v>14.306784660766962</v>
      </c>
      <c r="AC10" s="15"/>
      <c r="AD10" s="15"/>
      <c r="AE10" s="15"/>
    </row>
    <row r="11" spans="1:31" x14ac:dyDescent="0.3">
      <c r="A11"/>
      <c r="D11" s="94">
        <v>5</v>
      </c>
      <c r="E11" s="15"/>
      <c r="F11">
        <v>44.339622641509436</v>
      </c>
      <c r="G11">
        <v>50</v>
      </c>
      <c r="H11" s="94"/>
      <c r="I11" s="15"/>
      <c r="J11" s="94"/>
      <c r="K11" s="15"/>
      <c r="L11">
        <v>76.775147928994087</v>
      </c>
      <c r="M11" s="15">
        <v>67.170329670329664</v>
      </c>
      <c r="N11" s="15">
        <v>25.084745762711862</v>
      </c>
      <c r="O11" s="15">
        <v>39.195979899497488</v>
      </c>
      <c r="P11" s="94"/>
      <c r="Q11">
        <v>29.35323383084577</v>
      </c>
      <c r="R11">
        <v>36.434108527131784</v>
      </c>
      <c r="S11" s="15"/>
      <c r="T11" s="15"/>
      <c r="U11" s="52"/>
      <c r="V11" s="15">
        <v>60.037174721189587</v>
      </c>
      <c r="W11" s="15">
        <v>22.352941176470591</v>
      </c>
      <c r="X11" s="15">
        <v>31.506849315068493</v>
      </c>
      <c r="Y11" s="15">
        <v>27.062706270627064</v>
      </c>
      <c r="Z11" s="15">
        <v>21.99367088607595</v>
      </c>
      <c r="AA11" s="15">
        <v>31.487889273356402</v>
      </c>
      <c r="AB11" s="15">
        <v>18.585526315789476</v>
      </c>
      <c r="AC11" s="15"/>
      <c r="AD11" s="15"/>
      <c r="AE11" s="15"/>
    </row>
    <row r="12" spans="1:31" x14ac:dyDescent="0.3">
      <c r="A12"/>
      <c r="D12" s="94" t="s">
        <v>178</v>
      </c>
      <c r="E12" s="15">
        <f t="shared" ref="E12:T12" si="0">AVERAGE(E7:E11)</f>
        <v>51.973680930080057</v>
      </c>
      <c r="F12" s="15">
        <f t="shared" si="0"/>
        <v>47.500725474767435</v>
      </c>
      <c r="G12" s="15">
        <f t="shared" si="0"/>
        <v>45.675787972245743</v>
      </c>
      <c r="H12" s="15">
        <f t="shared" si="0"/>
        <v>48.84404057480981</v>
      </c>
      <c r="I12" s="15">
        <f t="shared" si="0"/>
        <v>53.266177377912506</v>
      </c>
      <c r="J12" s="15">
        <f t="shared" si="0"/>
        <v>51.534604335035958</v>
      </c>
      <c r="K12" s="15">
        <f t="shared" si="0"/>
        <v>75.469983188048161</v>
      </c>
      <c r="L12" s="15">
        <f t="shared" si="0"/>
        <v>77.271398338230966</v>
      </c>
      <c r="M12" s="15">
        <f t="shared" si="0"/>
        <v>74.450669001716918</v>
      </c>
      <c r="N12" s="15">
        <f t="shared" si="0"/>
        <v>26.540234572668084</v>
      </c>
      <c r="O12" s="15">
        <f t="shared" si="0"/>
        <v>32.844804859517197</v>
      </c>
      <c r="P12" s="15">
        <f t="shared" si="0"/>
        <v>23.215192790919176</v>
      </c>
      <c r="Q12" s="15">
        <f t="shared" si="0"/>
        <v>28.251859384047965</v>
      </c>
      <c r="R12" s="15">
        <f t="shared" si="0"/>
        <v>36.196096186277977</v>
      </c>
      <c r="S12" s="15">
        <f t="shared" si="0"/>
        <v>28.416665093887076</v>
      </c>
      <c r="T12" s="15">
        <f t="shared" si="0"/>
        <v>66.928625839343837</v>
      </c>
      <c r="U12" s="15">
        <f>AVERAGE(U8:U11)</f>
        <v>56.638985607755941</v>
      </c>
      <c r="V12" s="15">
        <f t="shared" ref="V12:AB12" si="1">AVERAGE(V7:V11)</f>
        <v>59.103866970269507</v>
      </c>
      <c r="W12" s="15">
        <f t="shared" si="1"/>
        <v>22.355177427452507</v>
      </c>
      <c r="X12" s="15">
        <f t="shared" si="1"/>
        <v>31.770827091917056</v>
      </c>
      <c r="Y12" s="15">
        <f t="shared" si="1"/>
        <v>28.928536004003224</v>
      </c>
      <c r="Z12" s="15">
        <f t="shared" si="1"/>
        <v>21.125585962737116</v>
      </c>
      <c r="AA12" s="15">
        <f t="shared" si="1"/>
        <v>24.904912132401549</v>
      </c>
      <c r="AB12" s="15">
        <f t="shared" si="1"/>
        <v>20.531706348844587</v>
      </c>
      <c r="AC12" s="15">
        <f>AVERAGE(AC8:AC11)</f>
        <v>49.255814352949258</v>
      </c>
      <c r="AD12" s="15">
        <f>AVERAGE(AD7:AD11)</f>
        <v>46.667760019922071</v>
      </c>
      <c r="AE12" s="15">
        <f>AVERAGE(AE7:AE11)</f>
        <v>55.174241496494503</v>
      </c>
    </row>
    <row r="13" spans="1:31" x14ac:dyDescent="0.3">
      <c r="A13"/>
    </row>
    <row r="14" spans="1:31" x14ac:dyDescent="0.3">
      <c r="A14"/>
      <c r="C14" s="98"/>
      <c r="E14" s="51"/>
      <c r="F14" s="51"/>
      <c r="H14" s="51"/>
      <c r="I14" s="51"/>
      <c r="K14" s="51"/>
      <c r="L14" s="51"/>
      <c r="N14" s="51"/>
      <c r="O14" s="51"/>
      <c r="Q14" s="51"/>
      <c r="R14" s="51"/>
      <c r="T14" s="51"/>
      <c r="U14" s="51"/>
      <c r="W14" s="51"/>
      <c r="Z14" s="51"/>
      <c r="AC14" s="51"/>
      <c r="AD14" s="51"/>
    </row>
    <row r="15" spans="1:31" x14ac:dyDescent="0.3">
      <c r="A15"/>
      <c r="C15" s="98"/>
      <c r="F15" s="51"/>
      <c r="G15" s="51"/>
      <c r="H15" s="51"/>
      <c r="I15" s="51"/>
      <c r="J15" s="51"/>
      <c r="K15" s="51"/>
      <c r="L15" s="51"/>
      <c r="N15" s="51"/>
      <c r="O15" s="51"/>
      <c r="P15" s="51"/>
      <c r="Q15" s="51"/>
      <c r="R15" s="51"/>
      <c r="S15" s="51"/>
      <c r="T15" s="51"/>
      <c r="U15" s="51"/>
      <c r="W15" s="51"/>
      <c r="X15" s="51"/>
      <c r="Y15" s="51"/>
      <c r="Z15" s="51"/>
      <c r="AA15" s="51"/>
      <c r="AB15" s="51"/>
      <c r="AC15" s="51"/>
      <c r="AD15" s="51"/>
    </row>
    <row r="16" spans="1:31" x14ac:dyDescent="0.3">
      <c r="A16"/>
      <c r="C16" s="98"/>
      <c r="D16" s="99"/>
      <c r="E16" s="99"/>
      <c r="F16" s="99"/>
      <c r="G16" s="99"/>
      <c r="H16" s="99"/>
      <c r="I16" s="99"/>
      <c r="V16" s="99"/>
      <c r="W16" s="99"/>
      <c r="X16" s="99"/>
      <c r="Y16" s="99"/>
      <c r="Z16" s="99"/>
    </row>
    <row r="17" spans="1:31" x14ac:dyDescent="0.3">
      <c r="A17"/>
      <c r="C17" s="51"/>
      <c r="D17" s="99"/>
      <c r="E17" s="100"/>
      <c r="F17" s="100"/>
      <c r="G17" s="100"/>
      <c r="H17" s="100"/>
      <c r="I17" s="100"/>
      <c r="J17" s="51"/>
      <c r="K17" s="51"/>
      <c r="M17" s="99"/>
      <c r="N17" s="99"/>
      <c r="O17" s="99"/>
      <c r="P17" s="99"/>
      <c r="Q17" s="99"/>
      <c r="R17" s="99"/>
      <c r="V17" s="100"/>
      <c r="W17" s="100"/>
      <c r="X17" s="100"/>
      <c r="Y17" s="99"/>
      <c r="Z17" s="99"/>
      <c r="AA17" s="99"/>
      <c r="AB17" s="51"/>
    </row>
    <row r="18" spans="1:31" x14ac:dyDescent="0.3">
      <c r="A18"/>
      <c r="C18" s="51"/>
    </row>
    <row r="19" spans="1:31" x14ac:dyDescent="0.3">
      <c r="A19"/>
      <c r="C19" s="51"/>
    </row>
    <row r="20" spans="1:31" s="55" customFormat="1" x14ac:dyDescent="0.3">
      <c r="D20" s="140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</row>
    <row r="21" spans="1:31" s="55" customFormat="1" x14ac:dyDescent="0.3">
      <c r="D21" s="140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</row>
    <row r="22" spans="1:31" s="55" customFormat="1" x14ac:dyDescent="0.3">
      <c r="D22" s="140"/>
      <c r="E22" s="83"/>
      <c r="F22" s="83"/>
      <c r="G22" s="83"/>
      <c r="H22" s="83"/>
      <c r="I22" s="83"/>
      <c r="J22" s="83"/>
      <c r="W22" s="83"/>
      <c r="X22" s="83"/>
      <c r="Y22" s="83"/>
      <c r="Z22" s="83"/>
      <c r="AA22" s="83"/>
    </row>
    <row r="23" spans="1:31" s="55" customFormat="1" x14ac:dyDescent="0.3">
      <c r="D23" s="95"/>
      <c r="E23" s="83"/>
      <c r="F23" s="85"/>
      <c r="G23" s="85"/>
      <c r="H23" s="85"/>
      <c r="I23" s="85"/>
      <c r="J23" s="85"/>
      <c r="K23" s="95"/>
      <c r="L23" s="95"/>
      <c r="N23" s="83"/>
      <c r="O23" s="83"/>
      <c r="P23" s="83"/>
      <c r="Q23" s="83"/>
      <c r="R23" s="83"/>
      <c r="S23" s="83"/>
      <c r="W23" s="85"/>
      <c r="X23" s="85"/>
      <c r="Y23" s="85"/>
      <c r="Z23" s="83"/>
      <c r="AA23" s="83"/>
      <c r="AB23" s="83"/>
      <c r="AC23" s="95"/>
    </row>
    <row r="24" spans="1:31" s="55" customFormat="1" x14ac:dyDescent="0.3">
      <c r="D24" s="95"/>
    </row>
    <row r="25" spans="1:31" s="55" customFormat="1" x14ac:dyDescent="0.3">
      <c r="D25" s="95"/>
    </row>
    <row r="26" spans="1:31" s="55" customFormat="1" x14ac:dyDescent="0.3">
      <c r="D26" s="84"/>
      <c r="H26" s="84"/>
    </row>
    <row r="27" spans="1:31" s="55" customFormat="1" x14ac:dyDescent="0.3">
      <c r="D27" s="84"/>
      <c r="H27" s="84"/>
      <c r="P27" s="84"/>
      <c r="S27" s="84"/>
    </row>
    <row r="28" spans="1:31" s="55" customFormat="1" x14ac:dyDescent="0.3">
      <c r="D28" s="84"/>
      <c r="H28" s="84"/>
      <c r="J28" s="84"/>
      <c r="P28" s="84"/>
      <c r="S28" s="84"/>
    </row>
    <row r="29" spans="1:31" s="55" customFormat="1" x14ac:dyDescent="0.3">
      <c r="D29" s="84"/>
    </row>
    <row r="30" spans="1:31" s="55" customFormat="1" x14ac:dyDescent="0.3">
      <c r="D30" s="56"/>
      <c r="E30" s="56"/>
      <c r="F30" s="56"/>
      <c r="G30" s="56"/>
      <c r="H30" s="56"/>
      <c r="I30" s="56"/>
      <c r="J30" s="56"/>
      <c r="N30" s="56"/>
      <c r="O30" s="56"/>
      <c r="P30" s="56"/>
      <c r="Q30" s="56"/>
      <c r="R30" s="56"/>
      <c r="S30" s="56"/>
      <c r="W30" s="56"/>
      <c r="X30" s="56"/>
      <c r="Y30" s="56"/>
      <c r="Z30" s="56"/>
      <c r="AA30" s="56"/>
    </row>
    <row r="31" spans="1:31" s="55" customFormat="1" x14ac:dyDescent="0.3"/>
    <row r="32" spans="1:31" s="55" customFormat="1" x14ac:dyDescent="0.3"/>
    <row r="33" spans="4:31" s="55" customFormat="1" x14ac:dyDescent="0.3"/>
    <row r="34" spans="4:31" s="55" customFormat="1" x14ac:dyDescent="0.3">
      <c r="D34" s="140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</row>
    <row r="35" spans="4:31" s="55" customFormat="1" x14ac:dyDescent="0.3">
      <c r="D35" s="140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</row>
    <row r="36" spans="4:31" s="55" customFormat="1" x14ac:dyDescent="0.3">
      <c r="D36" s="140"/>
      <c r="E36" s="83"/>
      <c r="F36" s="83"/>
      <c r="G36" s="83"/>
      <c r="H36" s="83"/>
      <c r="I36" s="83"/>
      <c r="J36" s="83"/>
      <c r="W36" s="83"/>
      <c r="X36" s="83"/>
      <c r="Y36" s="83"/>
      <c r="Z36" s="83"/>
      <c r="AA36" s="83"/>
    </row>
    <row r="37" spans="4:31" s="55" customFormat="1" x14ac:dyDescent="0.3">
      <c r="D37" s="84"/>
      <c r="E37" s="83"/>
      <c r="F37" s="85"/>
      <c r="G37" s="85"/>
      <c r="H37" s="85"/>
      <c r="I37" s="85"/>
      <c r="J37" s="85"/>
      <c r="K37" s="84"/>
      <c r="L37" s="84"/>
      <c r="N37" s="83"/>
      <c r="O37" s="83"/>
      <c r="P37" s="83"/>
      <c r="Q37" s="83"/>
      <c r="R37" s="83"/>
      <c r="S37" s="83"/>
      <c r="W37" s="85"/>
      <c r="X37" s="85"/>
      <c r="Y37" s="85"/>
      <c r="Z37" s="83"/>
      <c r="AA37" s="83"/>
      <c r="AB37" s="83"/>
      <c r="AC37" s="84"/>
    </row>
    <row r="38" spans="4:31" s="55" customFormat="1" x14ac:dyDescent="0.3">
      <c r="D38" s="84"/>
    </row>
    <row r="39" spans="4:31" s="55" customFormat="1" x14ac:dyDescent="0.3">
      <c r="D39" s="84"/>
    </row>
    <row r="40" spans="4:31" s="55" customFormat="1" x14ac:dyDescent="0.3">
      <c r="D40" s="84"/>
      <c r="H40" s="84"/>
    </row>
    <row r="41" spans="4:31" s="55" customFormat="1" x14ac:dyDescent="0.3">
      <c r="D41" s="84"/>
      <c r="H41" s="84"/>
      <c r="P41" s="84"/>
      <c r="S41" s="84"/>
    </row>
    <row r="42" spans="4:31" s="55" customFormat="1" x14ac:dyDescent="0.3">
      <c r="D42" s="84"/>
      <c r="H42" s="84"/>
      <c r="J42" s="84"/>
      <c r="P42" s="84"/>
      <c r="S42" s="84"/>
    </row>
    <row r="43" spans="4:31" s="55" customFormat="1" x14ac:dyDescent="0.3">
      <c r="D43" s="84"/>
    </row>
    <row r="44" spans="4:31" s="55" customFormat="1" x14ac:dyDescent="0.3">
      <c r="D44" s="56"/>
      <c r="E44" s="56"/>
      <c r="F44" s="56"/>
      <c r="G44" s="56"/>
      <c r="H44" s="56"/>
      <c r="I44" s="56"/>
      <c r="J44" s="56"/>
      <c r="N44" s="56"/>
      <c r="O44" s="56"/>
      <c r="P44" s="56"/>
      <c r="Q44" s="56"/>
      <c r="R44" s="56"/>
      <c r="S44" s="56"/>
      <c r="W44" s="56"/>
      <c r="X44" s="56"/>
      <c r="Y44" s="56"/>
      <c r="Z44" s="56"/>
      <c r="AA44" s="56"/>
    </row>
    <row r="45" spans="4:31" s="55" customFormat="1" x14ac:dyDescent="0.3"/>
    <row r="46" spans="4:31" s="55" customFormat="1" x14ac:dyDescent="0.3">
      <c r="AC46" s="84"/>
    </row>
    <row r="47" spans="4:31" s="55" customFormat="1" x14ac:dyDescent="0.3">
      <c r="AC47" s="84"/>
    </row>
    <row r="48" spans="4:31" s="55" customFormat="1" x14ac:dyDescent="0.3">
      <c r="D48" s="140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</row>
    <row r="49" spans="4:31" s="55" customFormat="1" x14ac:dyDescent="0.3">
      <c r="D49" s="140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</row>
    <row r="50" spans="4:31" s="55" customFormat="1" x14ac:dyDescent="0.3">
      <c r="D50" s="140"/>
      <c r="E50" s="83"/>
      <c r="F50" s="83"/>
      <c r="G50" s="83"/>
      <c r="H50" s="83"/>
      <c r="I50" s="83"/>
      <c r="J50" s="83"/>
      <c r="W50" s="83"/>
      <c r="X50" s="83"/>
      <c r="Y50" s="83"/>
      <c r="Z50" s="83"/>
      <c r="AA50" s="83"/>
    </row>
    <row r="51" spans="4:31" s="55" customFormat="1" x14ac:dyDescent="0.3">
      <c r="D51" s="84"/>
      <c r="E51" s="83"/>
      <c r="F51" s="85"/>
      <c r="G51" s="85"/>
      <c r="H51" s="85"/>
      <c r="I51" s="85"/>
      <c r="J51" s="85"/>
      <c r="K51" s="84"/>
      <c r="L51" s="84"/>
      <c r="N51" s="83"/>
      <c r="O51" s="83"/>
      <c r="P51" s="83"/>
      <c r="Q51" s="83"/>
      <c r="R51" s="83"/>
      <c r="S51" s="83"/>
      <c r="W51" s="85"/>
      <c r="X51" s="85"/>
      <c r="Y51" s="85"/>
      <c r="Z51" s="83"/>
      <c r="AA51" s="83"/>
      <c r="AB51" s="83"/>
      <c r="AC51" s="84"/>
    </row>
    <row r="52" spans="4:31" s="55" customFormat="1" x14ac:dyDescent="0.3">
      <c r="D52" s="84"/>
    </row>
    <row r="53" spans="4:31" s="55" customFormat="1" x14ac:dyDescent="0.3">
      <c r="D53" s="84"/>
    </row>
    <row r="54" spans="4:31" s="55" customFormat="1" x14ac:dyDescent="0.3">
      <c r="D54" s="84"/>
      <c r="H54" s="84"/>
    </row>
    <row r="55" spans="4:31" s="55" customFormat="1" x14ac:dyDescent="0.3">
      <c r="D55" s="84"/>
      <c r="H55" s="84"/>
      <c r="P55" s="84"/>
      <c r="S55" s="84"/>
    </row>
    <row r="56" spans="4:31" s="55" customFormat="1" x14ac:dyDescent="0.3">
      <c r="D56" s="84"/>
      <c r="H56" s="84"/>
      <c r="J56" s="84"/>
      <c r="P56" s="84"/>
      <c r="S56" s="84"/>
    </row>
    <row r="57" spans="4:31" s="55" customFormat="1" x14ac:dyDescent="0.3">
      <c r="D57" s="84"/>
    </row>
    <row r="58" spans="4:31" s="55" customFormat="1" x14ac:dyDescent="0.3">
      <c r="D58" s="56"/>
      <c r="E58" s="56"/>
      <c r="F58" s="56"/>
      <c r="G58" s="56"/>
      <c r="H58" s="56"/>
      <c r="I58" s="56"/>
      <c r="J58" s="56"/>
      <c r="N58" s="56"/>
      <c r="O58" s="56"/>
      <c r="P58" s="56"/>
      <c r="Q58" s="56"/>
      <c r="R58" s="56"/>
      <c r="S58" s="56"/>
      <c r="W58" s="56"/>
      <c r="X58" s="56"/>
      <c r="Y58" s="56"/>
      <c r="Z58" s="56"/>
      <c r="AA58" s="56"/>
    </row>
    <row r="59" spans="4:31" s="55" customFormat="1" x14ac:dyDescent="0.3"/>
    <row r="60" spans="4:31" s="55" customFormat="1" x14ac:dyDescent="0.3"/>
    <row r="61" spans="4:31" s="55" customFormat="1" x14ac:dyDescent="0.3">
      <c r="E61" s="84"/>
      <c r="F61" s="141"/>
      <c r="G61" s="141"/>
      <c r="H61" s="141"/>
      <c r="I61" s="86"/>
      <c r="J61" s="86"/>
      <c r="K61" s="84"/>
      <c r="L61" s="141"/>
      <c r="M61" s="141"/>
      <c r="N61" s="141"/>
      <c r="O61" s="86"/>
      <c r="P61" s="86"/>
      <c r="Q61" s="84"/>
      <c r="R61" s="141"/>
      <c r="S61" s="141"/>
      <c r="T61" s="141"/>
      <c r="U61" s="86"/>
      <c r="V61" s="86"/>
    </row>
    <row r="62" spans="4:31" s="55" customFormat="1" x14ac:dyDescent="0.3">
      <c r="E62" s="84"/>
      <c r="F62" s="86"/>
      <c r="G62" s="86"/>
      <c r="H62" s="86"/>
      <c r="I62" s="86"/>
      <c r="J62" s="86"/>
      <c r="K62" s="84"/>
      <c r="L62" s="86"/>
      <c r="M62" s="86"/>
      <c r="N62" s="86"/>
      <c r="O62" s="86"/>
      <c r="P62" s="86"/>
      <c r="Q62" s="84"/>
      <c r="R62" s="86"/>
      <c r="S62" s="86"/>
      <c r="T62" s="86"/>
      <c r="U62" s="86"/>
      <c r="V62" s="86"/>
    </row>
    <row r="63" spans="4:31" s="55" customFormat="1" x14ac:dyDescent="0.3">
      <c r="E63" s="84"/>
      <c r="I63" s="86"/>
      <c r="J63" s="86"/>
      <c r="K63" s="84"/>
      <c r="L63" s="86"/>
      <c r="M63" s="86"/>
      <c r="N63" s="86"/>
      <c r="O63" s="86"/>
      <c r="P63" s="86"/>
      <c r="Q63" s="84"/>
      <c r="R63" s="86"/>
      <c r="S63" s="86"/>
      <c r="T63" s="86"/>
      <c r="U63" s="86"/>
      <c r="V63" s="86"/>
    </row>
    <row r="64" spans="4:31" s="55" customFormat="1" x14ac:dyDescent="0.3">
      <c r="E64" s="84"/>
      <c r="I64" s="86"/>
      <c r="J64" s="86"/>
      <c r="K64" s="84"/>
      <c r="L64" s="86"/>
      <c r="M64" s="86"/>
      <c r="N64" s="86"/>
      <c r="O64" s="86"/>
      <c r="P64" s="86"/>
      <c r="Q64" s="84"/>
      <c r="R64" s="86"/>
      <c r="S64" s="86"/>
      <c r="T64" s="86"/>
      <c r="U64" s="86"/>
      <c r="V64" s="86"/>
    </row>
    <row r="65" spans="4:31" s="55" customFormat="1" x14ac:dyDescent="0.3"/>
    <row r="66" spans="4:31" s="55" customFormat="1" x14ac:dyDescent="0.3">
      <c r="O66" s="87"/>
      <c r="P66" s="87"/>
    </row>
    <row r="67" spans="4:31" s="55" customFormat="1" x14ac:dyDescent="0.3">
      <c r="E67" s="84"/>
      <c r="F67" s="141"/>
      <c r="G67" s="141"/>
      <c r="H67" s="141"/>
      <c r="I67" s="86"/>
      <c r="J67" s="86"/>
      <c r="K67" s="84"/>
      <c r="L67" s="141"/>
      <c r="M67" s="141"/>
      <c r="N67" s="141"/>
      <c r="O67" s="86"/>
      <c r="P67" s="86"/>
      <c r="Q67" s="84"/>
      <c r="R67" s="141"/>
      <c r="S67" s="141"/>
      <c r="T67" s="141"/>
      <c r="U67" s="86"/>
      <c r="V67" s="86"/>
    </row>
    <row r="68" spans="4:31" s="55" customFormat="1" x14ac:dyDescent="0.3">
      <c r="E68" s="84"/>
      <c r="F68" s="87"/>
      <c r="G68" s="87"/>
      <c r="H68" s="87"/>
      <c r="I68" s="86"/>
      <c r="J68" s="86"/>
      <c r="K68" s="84"/>
      <c r="L68" s="87"/>
      <c r="M68" s="87"/>
      <c r="N68" s="87"/>
      <c r="O68" s="86"/>
      <c r="P68" s="86"/>
      <c r="Q68" s="84"/>
      <c r="R68" s="87"/>
      <c r="S68" s="87"/>
      <c r="T68" s="87"/>
      <c r="U68" s="86"/>
      <c r="V68" s="86"/>
    </row>
    <row r="69" spans="4:31" s="55" customFormat="1" x14ac:dyDescent="0.3">
      <c r="E69" s="84"/>
      <c r="I69" s="86"/>
      <c r="J69" s="86"/>
      <c r="K69" s="84"/>
      <c r="L69" s="87"/>
      <c r="M69" s="87"/>
      <c r="N69" s="87"/>
      <c r="O69" s="86"/>
      <c r="P69" s="86"/>
      <c r="Q69" s="84"/>
      <c r="R69" s="87"/>
      <c r="S69" s="87"/>
      <c r="T69" s="87"/>
      <c r="U69" s="86"/>
      <c r="V69" s="86"/>
    </row>
    <row r="70" spans="4:31" s="55" customFormat="1" x14ac:dyDescent="0.3">
      <c r="E70" s="84"/>
      <c r="F70" s="87"/>
      <c r="G70" s="87"/>
      <c r="H70" s="87"/>
      <c r="I70" s="86"/>
      <c r="J70" s="86"/>
      <c r="K70" s="84"/>
      <c r="L70" s="87"/>
      <c r="M70" s="87"/>
      <c r="N70" s="87"/>
      <c r="O70" s="86"/>
      <c r="P70" s="86"/>
      <c r="Q70" s="84"/>
      <c r="R70" s="87"/>
      <c r="S70" s="87"/>
      <c r="T70" s="87"/>
      <c r="U70" s="86"/>
      <c r="V70" s="86"/>
    </row>
    <row r="71" spans="4:31" s="55" customFormat="1" x14ac:dyDescent="0.3"/>
    <row r="72" spans="4:31" s="55" customFormat="1" x14ac:dyDescent="0.3"/>
    <row r="73" spans="4:31" s="55" customFormat="1" x14ac:dyDescent="0.3"/>
    <row r="74" spans="4:31" s="55" customFormat="1" x14ac:dyDescent="0.3">
      <c r="D74" s="140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</row>
    <row r="75" spans="4:31" s="55" customFormat="1" x14ac:dyDescent="0.3">
      <c r="D75" s="140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</row>
    <row r="76" spans="4:31" s="55" customFormat="1" x14ac:dyDescent="0.3">
      <c r="D76" s="140"/>
      <c r="E76" s="83"/>
      <c r="F76" s="83"/>
      <c r="G76" s="83"/>
      <c r="H76" s="83"/>
      <c r="I76" s="83"/>
      <c r="J76" s="83"/>
      <c r="W76" s="83"/>
      <c r="X76" s="83"/>
      <c r="Y76" s="83"/>
      <c r="Z76" s="83"/>
      <c r="AA76" s="83"/>
    </row>
    <row r="77" spans="4:31" s="55" customFormat="1" x14ac:dyDescent="0.3">
      <c r="D77" s="84"/>
      <c r="E77" s="83"/>
      <c r="F77" s="85"/>
      <c r="G77" s="85"/>
      <c r="H77" s="85"/>
      <c r="I77" s="85"/>
      <c r="J77" s="85"/>
      <c r="K77" s="84"/>
      <c r="L77" s="84"/>
      <c r="N77" s="83"/>
      <c r="O77" s="83"/>
      <c r="P77" s="83"/>
      <c r="Q77" s="83"/>
      <c r="R77" s="83"/>
      <c r="S77" s="83"/>
      <c r="W77" s="85"/>
      <c r="X77" s="85"/>
      <c r="Y77" s="85"/>
      <c r="Z77" s="83"/>
      <c r="AA77" s="83"/>
      <c r="AB77" s="83"/>
      <c r="AC77" s="84"/>
    </row>
    <row r="78" spans="4:31" s="55" customFormat="1" x14ac:dyDescent="0.3">
      <c r="D78" s="84"/>
    </row>
    <row r="79" spans="4:31" s="55" customFormat="1" x14ac:dyDescent="0.3">
      <c r="D79" s="84"/>
    </row>
    <row r="80" spans="4:31" s="55" customFormat="1" x14ac:dyDescent="0.3">
      <c r="D80" s="84"/>
      <c r="H80" s="84"/>
    </row>
    <row r="81" spans="4:31" s="55" customFormat="1" x14ac:dyDescent="0.3">
      <c r="D81" s="84"/>
      <c r="H81" s="84"/>
      <c r="P81" s="84"/>
    </row>
    <row r="82" spans="4:31" s="55" customFormat="1" x14ac:dyDescent="0.3">
      <c r="D82" s="84"/>
      <c r="H82" s="84"/>
      <c r="J82" s="84"/>
      <c r="P82" s="84"/>
    </row>
    <row r="83" spans="4:31" s="55" customFormat="1" x14ac:dyDescent="0.3">
      <c r="D83" s="84"/>
    </row>
    <row r="84" spans="4:31" s="55" customFormat="1" x14ac:dyDescent="0.3">
      <c r="D84" s="56"/>
      <c r="E84" s="56"/>
      <c r="F84" s="56"/>
      <c r="G84" s="56"/>
      <c r="H84" s="56"/>
      <c r="I84" s="56"/>
      <c r="J84" s="56"/>
      <c r="N84" s="56"/>
      <c r="O84" s="56"/>
      <c r="P84" s="56"/>
      <c r="Q84" s="56"/>
      <c r="R84" s="56"/>
      <c r="S84" s="56"/>
      <c r="W84" s="56"/>
      <c r="X84" s="56"/>
      <c r="Y84" s="56"/>
      <c r="Z84" s="56"/>
      <c r="AA84" s="56"/>
    </row>
    <row r="85" spans="4:31" s="55" customFormat="1" x14ac:dyDescent="0.3"/>
    <row r="86" spans="4:31" s="55" customFormat="1" x14ac:dyDescent="0.3"/>
    <row r="87" spans="4:31" s="55" customFormat="1" x14ac:dyDescent="0.3"/>
    <row r="88" spans="4:31" s="55" customFormat="1" x14ac:dyDescent="0.3">
      <c r="D88" s="140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</row>
    <row r="89" spans="4:31" s="55" customFormat="1" x14ac:dyDescent="0.3">
      <c r="D89" s="140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</row>
    <row r="90" spans="4:31" s="55" customFormat="1" x14ac:dyDescent="0.3">
      <c r="D90" s="140"/>
      <c r="E90" s="83"/>
      <c r="F90" s="83"/>
      <c r="G90" s="83"/>
      <c r="H90" s="83"/>
      <c r="I90" s="83"/>
      <c r="J90" s="83"/>
      <c r="W90" s="83"/>
      <c r="X90" s="83"/>
      <c r="Y90" s="83"/>
      <c r="Z90" s="83"/>
      <c r="AA90" s="83"/>
    </row>
    <row r="91" spans="4:31" s="55" customFormat="1" x14ac:dyDescent="0.3">
      <c r="D91" s="84"/>
      <c r="E91" s="83"/>
      <c r="F91" s="85"/>
      <c r="G91" s="85"/>
      <c r="H91" s="85"/>
      <c r="I91" s="85"/>
      <c r="J91" s="85"/>
      <c r="K91" s="84"/>
      <c r="L91" s="84"/>
      <c r="N91" s="83"/>
      <c r="O91" s="83"/>
      <c r="P91" s="83"/>
      <c r="Q91" s="83"/>
      <c r="R91" s="83"/>
      <c r="S91" s="83"/>
      <c r="W91" s="85"/>
      <c r="X91" s="85"/>
      <c r="Y91" s="85"/>
      <c r="Z91" s="83"/>
      <c r="AA91" s="83"/>
      <c r="AB91" s="83"/>
      <c r="AC91" s="84"/>
    </row>
    <row r="92" spans="4:31" s="55" customFormat="1" x14ac:dyDescent="0.3">
      <c r="D92" s="84"/>
    </row>
    <row r="93" spans="4:31" s="55" customFormat="1" x14ac:dyDescent="0.3">
      <c r="D93" s="84"/>
    </row>
    <row r="94" spans="4:31" s="55" customFormat="1" x14ac:dyDescent="0.3">
      <c r="D94" s="84"/>
      <c r="H94" s="84"/>
    </row>
    <row r="95" spans="4:31" s="55" customFormat="1" x14ac:dyDescent="0.3">
      <c r="D95" s="84"/>
      <c r="H95" s="84"/>
      <c r="P95" s="84"/>
    </row>
    <row r="96" spans="4:31" s="55" customFormat="1" x14ac:dyDescent="0.3">
      <c r="D96" s="84"/>
      <c r="H96" s="84"/>
      <c r="J96" s="84"/>
      <c r="P96" s="84"/>
    </row>
    <row r="97" spans="4:31" s="55" customFormat="1" x14ac:dyDescent="0.3">
      <c r="D97" s="84"/>
    </row>
    <row r="98" spans="4:31" s="55" customFormat="1" x14ac:dyDescent="0.3">
      <c r="D98" s="56"/>
      <c r="E98" s="56"/>
      <c r="F98" s="56"/>
      <c r="G98" s="56"/>
      <c r="H98" s="56"/>
      <c r="I98" s="56"/>
      <c r="J98" s="56"/>
      <c r="N98" s="56"/>
      <c r="O98" s="56"/>
      <c r="P98" s="56"/>
      <c r="Q98" s="56"/>
      <c r="R98" s="56"/>
      <c r="S98" s="56"/>
      <c r="W98" s="56"/>
      <c r="X98" s="56"/>
      <c r="Y98" s="56"/>
      <c r="Z98" s="56"/>
      <c r="AA98" s="56"/>
    </row>
    <row r="99" spans="4:31" s="55" customFormat="1" x14ac:dyDescent="0.3"/>
    <row r="100" spans="4:31" s="55" customFormat="1" x14ac:dyDescent="0.3">
      <c r="AC100" s="84"/>
    </row>
    <row r="101" spans="4:31" s="55" customFormat="1" x14ac:dyDescent="0.3">
      <c r="AC101" s="84"/>
    </row>
    <row r="102" spans="4:31" s="55" customFormat="1" x14ac:dyDescent="0.3">
      <c r="D102" s="140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</row>
    <row r="103" spans="4:31" s="55" customFormat="1" x14ac:dyDescent="0.3">
      <c r="D103" s="140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</row>
    <row r="104" spans="4:31" s="55" customFormat="1" x14ac:dyDescent="0.3">
      <c r="D104" s="140"/>
      <c r="E104" s="83"/>
      <c r="F104" s="83"/>
      <c r="G104" s="83"/>
      <c r="H104" s="83"/>
      <c r="I104" s="83"/>
      <c r="J104" s="83"/>
      <c r="W104" s="83"/>
      <c r="X104" s="83"/>
      <c r="Y104" s="83"/>
      <c r="Z104" s="83"/>
      <c r="AA104" s="83"/>
    </row>
    <row r="105" spans="4:31" s="55" customFormat="1" x14ac:dyDescent="0.3">
      <c r="D105" s="84"/>
      <c r="E105" s="83"/>
      <c r="F105" s="85"/>
      <c r="G105" s="85"/>
      <c r="H105" s="85"/>
      <c r="I105" s="85"/>
      <c r="J105" s="85"/>
      <c r="K105" s="84"/>
      <c r="L105" s="84"/>
      <c r="N105" s="83"/>
      <c r="O105" s="83"/>
      <c r="P105" s="83"/>
      <c r="Q105" s="83"/>
      <c r="R105" s="83"/>
      <c r="S105" s="83"/>
      <c r="W105" s="85"/>
      <c r="X105" s="85"/>
      <c r="Y105" s="85"/>
      <c r="Z105" s="83"/>
      <c r="AA105" s="83"/>
      <c r="AB105" s="83"/>
      <c r="AC105" s="84"/>
    </row>
    <row r="106" spans="4:31" s="55" customFormat="1" x14ac:dyDescent="0.3">
      <c r="D106" s="84"/>
    </row>
    <row r="107" spans="4:31" s="55" customFormat="1" x14ac:dyDescent="0.3">
      <c r="D107" s="84"/>
    </row>
    <row r="108" spans="4:31" s="55" customFormat="1" x14ac:dyDescent="0.3">
      <c r="D108" s="84"/>
      <c r="H108" s="84"/>
    </row>
    <row r="109" spans="4:31" s="55" customFormat="1" x14ac:dyDescent="0.3">
      <c r="D109" s="84"/>
      <c r="H109" s="84"/>
      <c r="P109" s="84"/>
    </row>
    <row r="110" spans="4:31" s="55" customFormat="1" x14ac:dyDescent="0.3">
      <c r="D110" s="84"/>
      <c r="H110" s="84"/>
      <c r="J110" s="84"/>
      <c r="P110" s="84"/>
    </row>
    <row r="111" spans="4:31" s="55" customFormat="1" x14ac:dyDescent="0.3">
      <c r="D111" s="84"/>
    </row>
    <row r="112" spans="4:31" s="55" customFormat="1" x14ac:dyDescent="0.3">
      <c r="D112" s="56"/>
      <c r="E112" s="56"/>
      <c r="F112" s="56"/>
      <c r="G112" s="56"/>
      <c r="H112" s="56"/>
      <c r="I112" s="56"/>
      <c r="J112" s="56"/>
      <c r="N112" s="56"/>
      <c r="O112" s="56"/>
      <c r="P112" s="56"/>
      <c r="Q112" s="56"/>
      <c r="R112" s="56"/>
      <c r="S112" s="56"/>
      <c r="W112" s="56"/>
      <c r="X112" s="56"/>
      <c r="Y112" s="56"/>
      <c r="Z112" s="56"/>
      <c r="AA112" s="56"/>
    </row>
    <row r="113" spans="5:22" s="55" customFormat="1" x14ac:dyDescent="0.3"/>
    <row r="114" spans="5:22" s="55" customFormat="1" x14ac:dyDescent="0.3"/>
    <row r="115" spans="5:22" s="55" customFormat="1" x14ac:dyDescent="0.3">
      <c r="E115" s="84"/>
      <c r="F115" s="141"/>
      <c r="G115" s="141"/>
      <c r="H115" s="141"/>
      <c r="I115" s="86"/>
      <c r="J115" s="86"/>
      <c r="K115" s="84"/>
      <c r="L115" s="141"/>
      <c r="M115" s="141"/>
      <c r="N115" s="141"/>
      <c r="O115" s="86"/>
      <c r="P115" s="86"/>
      <c r="Q115" s="84"/>
      <c r="R115" s="141"/>
      <c r="S115" s="141"/>
      <c r="T115" s="141"/>
      <c r="U115" s="86"/>
      <c r="V115" s="86"/>
    </row>
    <row r="116" spans="5:22" s="55" customFormat="1" x14ac:dyDescent="0.3">
      <c r="E116" s="84"/>
      <c r="K116" s="84"/>
      <c r="Q116" s="84"/>
    </row>
    <row r="117" spans="5:22" s="55" customFormat="1" x14ac:dyDescent="0.3">
      <c r="E117" s="84"/>
      <c r="K117" s="84"/>
      <c r="Q117" s="84"/>
    </row>
    <row r="118" spans="5:22" s="55" customFormat="1" x14ac:dyDescent="0.3">
      <c r="E118" s="84"/>
      <c r="K118" s="84"/>
      <c r="Q118" s="84"/>
    </row>
    <row r="119" spans="5:22" s="55" customFormat="1" x14ac:dyDescent="0.3"/>
    <row r="120" spans="5:22" s="55" customFormat="1" x14ac:dyDescent="0.3">
      <c r="O120" s="87"/>
      <c r="P120" s="87"/>
    </row>
    <row r="121" spans="5:22" s="55" customFormat="1" x14ac:dyDescent="0.3">
      <c r="E121" s="84"/>
      <c r="F121" s="141"/>
      <c r="G121" s="141"/>
      <c r="H121" s="141"/>
      <c r="I121" s="86"/>
      <c r="J121" s="86"/>
      <c r="K121" s="84"/>
      <c r="L121" s="141"/>
      <c r="M121" s="141"/>
      <c r="N121" s="141"/>
      <c r="O121" s="86"/>
      <c r="P121" s="86"/>
      <c r="Q121" s="84"/>
      <c r="R121" s="141"/>
      <c r="S121" s="141"/>
      <c r="T121" s="141"/>
      <c r="U121" s="86"/>
      <c r="V121" s="86"/>
    </row>
    <row r="122" spans="5:22" s="55" customFormat="1" x14ac:dyDescent="0.3">
      <c r="E122" s="84"/>
      <c r="I122" s="86"/>
      <c r="J122" s="86"/>
      <c r="K122" s="84"/>
      <c r="O122" s="86"/>
      <c r="P122" s="86"/>
      <c r="Q122" s="84"/>
      <c r="U122" s="86"/>
      <c r="V122" s="86"/>
    </row>
    <row r="123" spans="5:22" s="55" customFormat="1" x14ac:dyDescent="0.3">
      <c r="E123" s="84"/>
      <c r="I123" s="86"/>
      <c r="J123" s="86"/>
      <c r="K123" s="84"/>
      <c r="O123" s="86"/>
      <c r="P123" s="86"/>
      <c r="Q123" s="84"/>
      <c r="U123" s="86"/>
      <c r="V123" s="86"/>
    </row>
    <row r="124" spans="5:22" s="55" customFormat="1" x14ac:dyDescent="0.3">
      <c r="E124" s="84"/>
      <c r="I124" s="86"/>
      <c r="J124" s="86"/>
      <c r="K124" s="84"/>
      <c r="O124" s="86"/>
      <c r="P124" s="86"/>
      <c r="Q124" s="84"/>
      <c r="U124" s="86"/>
      <c r="V124" s="86"/>
    </row>
    <row r="125" spans="5:22" s="55" customFormat="1" x14ac:dyDescent="0.3"/>
    <row r="126" spans="5:22" s="55" customFormat="1" x14ac:dyDescent="0.3"/>
    <row r="127" spans="5:22" s="55" customFormat="1" x14ac:dyDescent="0.3">
      <c r="E127" s="84"/>
      <c r="F127" s="141"/>
      <c r="G127" s="141"/>
      <c r="H127" s="141"/>
      <c r="I127" s="86"/>
      <c r="J127" s="86"/>
      <c r="K127" s="84"/>
      <c r="L127" s="141"/>
      <c r="M127" s="141"/>
      <c r="N127" s="141"/>
      <c r="O127" s="86"/>
      <c r="P127" s="86"/>
      <c r="Q127" s="84"/>
      <c r="R127" s="141"/>
      <c r="S127" s="141"/>
      <c r="T127" s="141"/>
      <c r="U127" s="86"/>
      <c r="V127" s="86"/>
    </row>
    <row r="128" spans="5:22" s="55" customFormat="1" x14ac:dyDescent="0.3">
      <c r="E128" s="84"/>
      <c r="I128" s="86"/>
      <c r="J128" s="86"/>
      <c r="K128" s="84"/>
      <c r="O128" s="86"/>
      <c r="P128" s="86"/>
      <c r="Q128" s="84"/>
      <c r="U128" s="86"/>
      <c r="V128" s="86"/>
    </row>
    <row r="129" spans="1:22" s="55" customFormat="1" x14ac:dyDescent="0.3">
      <c r="E129" s="84"/>
      <c r="I129" s="86"/>
      <c r="J129" s="86"/>
      <c r="K129" s="84"/>
      <c r="O129" s="86"/>
      <c r="P129" s="86"/>
      <c r="Q129" s="84"/>
      <c r="U129" s="86"/>
      <c r="V129" s="86"/>
    </row>
    <row r="130" spans="1:22" s="55" customFormat="1" x14ac:dyDescent="0.3">
      <c r="E130" s="84"/>
      <c r="I130" s="86"/>
      <c r="J130" s="86"/>
      <c r="K130" s="84"/>
      <c r="O130" s="86"/>
      <c r="P130" s="86"/>
      <c r="Q130" s="84"/>
      <c r="U130" s="86"/>
      <c r="V130" s="86"/>
    </row>
    <row r="131" spans="1:22" s="55" customFormat="1" x14ac:dyDescent="0.3"/>
    <row r="132" spans="1:22" s="55" customFormat="1" x14ac:dyDescent="0.3">
      <c r="A132" s="56"/>
    </row>
    <row r="133" spans="1:22" s="55" customFormat="1" x14ac:dyDescent="0.3">
      <c r="A133" s="56"/>
    </row>
    <row r="134" spans="1:22" s="55" customFormat="1" x14ac:dyDescent="0.3">
      <c r="A134" s="56"/>
    </row>
    <row r="135" spans="1:22" s="55" customFormat="1" x14ac:dyDescent="0.3">
      <c r="A135" s="56"/>
    </row>
    <row r="136" spans="1:22" s="55" customFormat="1" x14ac:dyDescent="0.3">
      <c r="A136" s="56"/>
    </row>
    <row r="137" spans="1:22" s="55" customFormat="1" x14ac:dyDescent="0.3">
      <c r="A137" s="56"/>
    </row>
    <row r="138" spans="1:22" s="55" customFormat="1" x14ac:dyDescent="0.3">
      <c r="A138" s="56"/>
    </row>
    <row r="139" spans="1:22" s="55" customFormat="1" x14ac:dyDescent="0.3">
      <c r="A139" s="56"/>
    </row>
    <row r="140" spans="1:22" s="55" customFormat="1" x14ac:dyDescent="0.3">
      <c r="A140" s="56"/>
    </row>
    <row r="141" spans="1:22" s="55" customFormat="1" x14ac:dyDescent="0.3">
      <c r="A141" s="56"/>
    </row>
    <row r="142" spans="1:22" s="55" customFormat="1" x14ac:dyDescent="0.3">
      <c r="A142" s="56"/>
    </row>
    <row r="143" spans="1:22" s="55" customFormat="1" x14ac:dyDescent="0.3">
      <c r="A143" s="56"/>
    </row>
    <row r="144" spans="1:22" s="55" customFormat="1" x14ac:dyDescent="0.3">
      <c r="A144" s="56"/>
    </row>
    <row r="145" spans="1:1" s="55" customFormat="1" x14ac:dyDescent="0.3">
      <c r="A145" s="56"/>
    </row>
    <row r="146" spans="1:1" s="55" customFormat="1" x14ac:dyDescent="0.3">
      <c r="A146" s="56"/>
    </row>
    <row r="147" spans="1:1" s="55" customFormat="1" x14ac:dyDescent="0.3">
      <c r="A147" s="56"/>
    </row>
    <row r="148" spans="1:1" s="55" customFormat="1" x14ac:dyDescent="0.3">
      <c r="A148" s="56"/>
    </row>
    <row r="149" spans="1:1" s="55" customFormat="1" x14ac:dyDescent="0.3">
      <c r="A149" s="56"/>
    </row>
    <row r="150" spans="1:1" s="55" customFormat="1" x14ac:dyDescent="0.3">
      <c r="A150" s="56"/>
    </row>
    <row r="151" spans="1:1" s="55" customFormat="1" x14ac:dyDescent="0.3">
      <c r="A151" s="56"/>
    </row>
    <row r="152" spans="1:1" s="55" customFormat="1" x14ac:dyDescent="0.3">
      <c r="A152" s="56"/>
    </row>
    <row r="153" spans="1:1" s="55" customFormat="1" x14ac:dyDescent="0.3">
      <c r="A153" s="56"/>
    </row>
    <row r="154" spans="1:1" s="55" customFormat="1" x14ac:dyDescent="0.3">
      <c r="A154" s="56"/>
    </row>
    <row r="155" spans="1:1" s="55" customFormat="1" x14ac:dyDescent="0.3">
      <c r="A155" s="56"/>
    </row>
    <row r="156" spans="1:1" s="55" customFormat="1" x14ac:dyDescent="0.3">
      <c r="A156" s="56"/>
    </row>
    <row r="157" spans="1:1" s="55" customFormat="1" x14ac:dyDescent="0.3">
      <c r="A157" s="56"/>
    </row>
    <row r="158" spans="1:1" s="55" customFormat="1" x14ac:dyDescent="0.3">
      <c r="A158" s="56"/>
    </row>
    <row r="159" spans="1:1" s="55" customFormat="1" x14ac:dyDescent="0.3">
      <c r="A159" s="56"/>
    </row>
    <row r="160" spans="1:1" s="55" customFormat="1" x14ac:dyDescent="0.3">
      <c r="A160" s="56"/>
    </row>
    <row r="161" spans="1:1" s="55" customFormat="1" x14ac:dyDescent="0.3">
      <c r="A161" s="56"/>
    </row>
    <row r="162" spans="1:1" s="55" customFormat="1" x14ac:dyDescent="0.3">
      <c r="A162" s="56"/>
    </row>
  </sheetData>
  <mergeCells count="106">
    <mergeCell ref="F127:H127"/>
    <mergeCell ref="L127:N127"/>
    <mergeCell ref="R127:T127"/>
    <mergeCell ref="F115:H115"/>
    <mergeCell ref="L115:N115"/>
    <mergeCell ref="R115:T115"/>
    <mergeCell ref="F121:H121"/>
    <mergeCell ref="L121:N121"/>
    <mergeCell ref="R121:T121"/>
    <mergeCell ref="T102:V102"/>
    <mergeCell ref="W102:Y102"/>
    <mergeCell ref="Z102:AB102"/>
    <mergeCell ref="AC102:AE102"/>
    <mergeCell ref="E103:M103"/>
    <mergeCell ref="N103:V103"/>
    <mergeCell ref="W103:AE103"/>
    <mergeCell ref="D102:D104"/>
    <mergeCell ref="E102:G102"/>
    <mergeCell ref="H102:J102"/>
    <mergeCell ref="K102:M102"/>
    <mergeCell ref="N102:P102"/>
    <mergeCell ref="Q102:S102"/>
    <mergeCell ref="T88:V88"/>
    <mergeCell ref="W88:Y88"/>
    <mergeCell ref="Z88:AB88"/>
    <mergeCell ref="AC88:AE88"/>
    <mergeCell ref="E89:M89"/>
    <mergeCell ref="N89:V89"/>
    <mergeCell ref="W89:AE89"/>
    <mergeCell ref="D88:D90"/>
    <mergeCell ref="E88:G88"/>
    <mergeCell ref="H88:J88"/>
    <mergeCell ref="K88:M88"/>
    <mergeCell ref="N88:P88"/>
    <mergeCell ref="Q88:S88"/>
    <mergeCell ref="T74:V74"/>
    <mergeCell ref="W74:Y74"/>
    <mergeCell ref="Z74:AB74"/>
    <mergeCell ref="AC74:AE74"/>
    <mergeCell ref="E75:M75"/>
    <mergeCell ref="N75:V75"/>
    <mergeCell ref="W75:AE75"/>
    <mergeCell ref="D74:D76"/>
    <mergeCell ref="E74:G74"/>
    <mergeCell ref="H74:J74"/>
    <mergeCell ref="K74:M74"/>
    <mergeCell ref="N74:P74"/>
    <mergeCell ref="Q74:S74"/>
    <mergeCell ref="F61:H61"/>
    <mergeCell ref="L61:N61"/>
    <mergeCell ref="R61:T61"/>
    <mergeCell ref="F67:H67"/>
    <mergeCell ref="L67:N67"/>
    <mergeCell ref="R67:T67"/>
    <mergeCell ref="T48:V48"/>
    <mergeCell ref="W48:Y48"/>
    <mergeCell ref="Z48:AB48"/>
    <mergeCell ref="AC48:AE48"/>
    <mergeCell ref="E49:M49"/>
    <mergeCell ref="N49:V49"/>
    <mergeCell ref="W49:AE49"/>
    <mergeCell ref="D48:D50"/>
    <mergeCell ref="E48:G48"/>
    <mergeCell ref="H48:J48"/>
    <mergeCell ref="K48:M48"/>
    <mergeCell ref="N48:P48"/>
    <mergeCell ref="Q48:S48"/>
    <mergeCell ref="T34:V34"/>
    <mergeCell ref="W34:Y34"/>
    <mergeCell ref="Z34:AB34"/>
    <mergeCell ref="AC34:AE34"/>
    <mergeCell ref="E35:M35"/>
    <mergeCell ref="N35:V35"/>
    <mergeCell ref="W35:AE35"/>
    <mergeCell ref="D34:D36"/>
    <mergeCell ref="E34:G34"/>
    <mergeCell ref="H34:J34"/>
    <mergeCell ref="K34:M34"/>
    <mergeCell ref="N34:P34"/>
    <mergeCell ref="Q34:S34"/>
    <mergeCell ref="T20:V20"/>
    <mergeCell ref="W20:Y20"/>
    <mergeCell ref="Z20:AB20"/>
    <mergeCell ref="AC20:AE20"/>
    <mergeCell ref="E21:M21"/>
    <mergeCell ref="N21:V21"/>
    <mergeCell ref="W21:AE21"/>
    <mergeCell ref="D20:D22"/>
    <mergeCell ref="E20:G20"/>
    <mergeCell ref="H20:J20"/>
    <mergeCell ref="K20:M20"/>
    <mergeCell ref="N20:P20"/>
    <mergeCell ref="Q20:S20"/>
    <mergeCell ref="N4:V4"/>
    <mergeCell ref="W4:AE4"/>
    <mergeCell ref="D3:D5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E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A970-F69D-43B1-A598-A7859F69CB67}">
  <dimension ref="A1:O681"/>
  <sheetViews>
    <sheetView topLeftCell="A667" zoomScaleNormal="100" workbookViewId="0">
      <selection activeCell="O544" sqref="O544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13" x14ac:dyDescent="0.3">
      <c r="A1" s="58" t="s">
        <v>181</v>
      </c>
      <c r="B1" s="58"/>
    </row>
    <row r="2" spans="1:13" x14ac:dyDescent="0.3">
      <c r="A2" s="57" t="s">
        <v>182</v>
      </c>
      <c r="B2" t="s">
        <v>92</v>
      </c>
      <c r="C2" t="s">
        <v>183</v>
      </c>
      <c r="D2" t="s">
        <v>161</v>
      </c>
      <c r="E2" t="s">
        <v>184</v>
      </c>
      <c r="G2" s="57"/>
      <c r="H2" t="s">
        <v>92</v>
      </c>
      <c r="I2" t="s">
        <v>183</v>
      </c>
      <c r="J2" t="s">
        <v>161</v>
      </c>
      <c r="K2" t="s">
        <v>185</v>
      </c>
      <c r="M2" s="57" t="s">
        <v>186</v>
      </c>
    </row>
    <row r="3" spans="1:13" x14ac:dyDescent="0.3">
      <c r="A3" t="s">
        <v>187</v>
      </c>
      <c r="C3" t="s">
        <v>188</v>
      </c>
      <c r="G3" t="s">
        <v>187</v>
      </c>
      <c r="I3" t="s">
        <v>188</v>
      </c>
    </row>
    <row r="4" spans="1:13" x14ac:dyDescent="0.3">
      <c r="A4">
        <v>1</v>
      </c>
      <c r="C4">
        <v>0</v>
      </c>
      <c r="G4">
        <v>1</v>
      </c>
      <c r="I4">
        <v>0</v>
      </c>
    </row>
    <row r="5" spans="1:13" x14ac:dyDescent="0.3">
      <c r="A5">
        <v>2</v>
      </c>
      <c r="C5">
        <v>1</v>
      </c>
      <c r="G5">
        <v>2</v>
      </c>
      <c r="I5">
        <v>0</v>
      </c>
    </row>
    <row r="6" spans="1:13" x14ac:dyDescent="0.3">
      <c r="A6">
        <v>3</v>
      </c>
      <c r="C6">
        <v>2</v>
      </c>
      <c r="G6">
        <v>3</v>
      </c>
      <c r="I6">
        <v>0</v>
      </c>
    </row>
    <row r="7" spans="1:13" x14ac:dyDescent="0.3">
      <c r="A7">
        <v>4</v>
      </c>
      <c r="C7">
        <v>0</v>
      </c>
      <c r="G7">
        <v>4</v>
      </c>
      <c r="I7">
        <v>0</v>
      </c>
    </row>
    <row r="8" spans="1:13" x14ac:dyDescent="0.3">
      <c r="A8">
        <v>5</v>
      </c>
      <c r="C8">
        <v>0</v>
      </c>
      <c r="G8">
        <v>5</v>
      </c>
      <c r="I8">
        <v>2</v>
      </c>
    </row>
    <row r="9" spans="1:13" x14ac:dyDescent="0.3">
      <c r="A9">
        <v>6</v>
      </c>
      <c r="C9">
        <v>0</v>
      </c>
      <c r="G9">
        <v>6</v>
      </c>
      <c r="I9">
        <v>2</v>
      </c>
    </row>
    <row r="10" spans="1:13" x14ac:dyDescent="0.3">
      <c r="A10">
        <v>7</v>
      </c>
      <c r="C10">
        <v>0</v>
      </c>
      <c r="G10">
        <v>7</v>
      </c>
      <c r="I10">
        <v>0</v>
      </c>
    </row>
    <row r="11" spans="1:13" x14ac:dyDescent="0.3">
      <c r="A11">
        <v>8</v>
      </c>
      <c r="C11">
        <v>2</v>
      </c>
      <c r="G11">
        <v>8</v>
      </c>
      <c r="I11">
        <v>0</v>
      </c>
    </row>
    <row r="12" spans="1:13" x14ac:dyDescent="0.3">
      <c r="A12">
        <v>9</v>
      </c>
      <c r="C12">
        <v>0</v>
      </c>
      <c r="G12">
        <v>9</v>
      </c>
      <c r="I12">
        <v>2</v>
      </c>
    </row>
    <row r="13" spans="1:13" x14ac:dyDescent="0.3">
      <c r="A13">
        <v>10</v>
      </c>
      <c r="C13">
        <v>2</v>
      </c>
      <c r="G13">
        <v>10</v>
      </c>
      <c r="I13">
        <v>1</v>
      </c>
    </row>
    <row r="14" spans="1:13" x14ac:dyDescent="0.3">
      <c r="A14">
        <v>11</v>
      </c>
      <c r="G14">
        <v>11</v>
      </c>
      <c r="I14">
        <v>1</v>
      </c>
    </row>
    <row r="15" spans="1:13" x14ac:dyDescent="0.3">
      <c r="A15">
        <v>12</v>
      </c>
      <c r="G15">
        <v>12</v>
      </c>
      <c r="I15">
        <v>1</v>
      </c>
    </row>
    <row r="16" spans="1:13" x14ac:dyDescent="0.3">
      <c r="A16">
        <v>13</v>
      </c>
      <c r="G16">
        <v>13</v>
      </c>
      <c r="I16">
        <v>0</v>
      </c>
    </row>
    <row r="17" spans="1:9" x14ac:dyDescent="0.3">
      <c r="A17">
        <v>14</v>
      </c>
      <c r="G17">
        <v>14</v>
      </c>
      <c r="I17">
        <v>0</v>
      </c>
    </row>
    <row r="18" spans="1:9" x14ac:dyDescent="0.3">
      <c r="A18">
        <v>15</v>
      </c>
      <c r="G18">
        <v>15</v>
      </c>
      <c r="I18">
        <v>0</v>
      </c>
    </row>
    <row r="19" spans="1:9" x14ac:dyDescent="0.3">
      <c r="A19">
        <v>16</v>
      </c>
      <c r="G19">
        <v>16</v>
      </c>
      <c r="I19">
        <v>1</v>
      </c>
    </row>
    <row r="20" spans="1:9" x14ac:dyDescent="0.3">
      <c r="A20">
        <v>17</v>
      </c>
      <c r="G20">
        <v>17</v>
      </c>
      <c r="I20">
        <v>0</v>
      </c>
    </row>
    <row r="21" spans="1:9" x14ac:dyDescent="0.3">
      <c r="A21">
        <v>18</v>
      </c>
      <c r="G21">
        <v>18</v>
      </c>
      <c r="I21">
        <v>2</v>
      </c>
    </row>
    <row r="22" spans="1:9" x14ac:dyDescent="0.3">
      <c r="A22">
        <v>19</v>
      </c>
      <c r="G22">
        <v>19</v>
      </c>
      <c r="I22">
        <v>1</v>
      </c>
    </row>
    <row r="23" spans="1:9" x14ac:dyDescent="0.3">
      <c r="A23">
        <v>20</v>
      </c>
      <c r="G23">
        <v>20</v>
      </c>
      <c r="I23">
        <v>0</v>
      </c>
    </row>
    <row r="24" spans="1:9" x14ac:dyDescent="0.3">
      <c r="A24">
        <v>21</v>
      </c>
      <c r="G24">
        <v>21</v>
      </c>
      <c r="I24">
        <v>0</v>
      </c>
    </row>
    <row r="25" spans="1:9" x14ac:dyDescent="0.3">
      <c r="A25">
        <v>22</v>
      </c>
      <c r="G25">
        <v>22</v>
      </c>
      <c r="I25">
        <v>1</v>
      </c>
    </row>
    <row r="26" spans="1:9" x14ac:dyDescent="0.3">
      <c r="A26">
        <v>23</v>
      </c>
      <c r="G26">
        <v>23</v>
      </c>
      <c r="I26">
        <v>1</v>
      </c>
    </row>
    <row r="27" spans="1:9" x14ac:dyDescent="0.3">
      <c r="A27">
        <v>24</v>
      </c>
      <c r="G27">
        <v>24</v>
      </c>
      <c r="I27">
        <v>0</v>
      </c>
    </row>
    <row r="28" spans="1:9" x14ac:dyDescent="0.3">
      <c r="A28">
        <v>25</v>
      </c>
      <c r="G28">
        <v>25</v>
      </c>
      <c r="I28">
        <v>0</v>
      </c>
    </row>
    <row r="29" spans="1:9" x14ac:dyDescent="0.3">
      <c r="A29">
        <v>26</v>
      </c>
      <c r="G29">
        <v>26</v>
      </c>
      <c r="I29">
        <v>0</v>
      </c>
    </row>
    <row r="30" spans="1:9" x14ac:dyDescent="0.3">
      <c r="A30">
        <v>27</v>
      </c>
      <c r="G30">
        <v>27</v>
      </c>
    </row>
    <row r="31" spans="1:9" x14ac:dyDescent="0.3">
      <c r="A31">
        <v>28</v>
      </c>
      <c r="G31">
        <v>28</v>
      </c>
    </row>
    <row r="32" spans="1:9" x14ac:dyDescent="0.3">
      <c r="A32">
        <v>29</v>
      </c>
      <c r="G32">
        <v>29</v>
      </c>
    </row>
    <row r="33" spans="1:15" x14ac:dyDescent="0.3">
      <c r="A33">
        <v>30</v>
      </c>
      <c r="G33">
        <v>30</v>
      </c>
    </row>
    <row r="34" spans="1:15" x14ac:dyDescent="0.3">
      <c r="A34" t="s">
        <v>189</v>
      </c>
      <c r="C34">
        <f>AVERAGE(C4:C33)</f>
        <v>0.7</v>
      </c>
      <c r="I34">
        <f>AVERAGE(I4:I33)</f>
        <v>0.57692307692307687</v>
      </c>
      <c r="M34">
        <f>(C34+I34)/2</f>
        <v>0.63846153846153841</v>
      </c>
    </row>
    <row r="35" spans="1:15" x14ac:dyDescent="0.3">
      <c r="A35"/>
    </row>
    <row r="36" spans="1:15" x14ac:dyDescent="0.3">
      <c r="A36" s="57" t="s">
        <v>190</v>
      </c>
      <c r="B36" t="s">
        <v>92</v>
      </c>
      <c r="C36" t="s">
        <v>191</v>
      </c>
      <c r="D36" t="s">
        <v>161</v>
      </c>
      <c r="E36" t="s">
        <v>192</v>
      </c>
      <c r="G36" s="57"/>
      <c r="H36" t="s">
        <v>92</v>
      </c>
      <c r="I36" t="s">
        <v>191</v>
      </c>
      <c r="J36" t="s">
        <v>161</v>
      </c>
      <c r="K36" t="s">
        <v>193</v>
      </c>
      <c r="M36" s="57" t="s">
        <v>186</v>
      </c>
      <c r="O36" t="s">
        <v>194</v>
      </c>
    </row>
    <row r="37" spans="1:15" x14ac:dyDescent="0.3">
      <c r="A37" t="s">
        <v>187</v>
      </c>
      <c r="C37" t="s">
        <v>188</v>
      </c>
      <c r="G37" t="s">
        <v>187</v>
      </c>
      <c r="I37" t="s">
        <v>188</v>
      </c>
    </row>
    <row r="38" spans="1:15" x14ac:dyDescent="0.3">
      <c r="A38">
        <v>1</v>
      </c>
      <c r="C38">
        <v>0</v>
      </c>
      <c r="G38">
        <v>1</v>
      </c>
      <c r="I38">
        <v>0</v>
      </c>
    </row>
    <row r="39" spans="1:15" x14ac:dyDescent="0.3">
      <c r="A39">
        <v>2</v>
      </c>
      <c r="C39">
        <v>0</v>
      </c>
      <c r="G39">
        <v>2</v>
      </c>
      <c r="I39">
        <v>1</v>
      </c>
    </row>
    <row r="40" spans="1:15" x14ac:dyDescent="0.3">
      <c r="A40">
        <v>3</v>
      </c>
      <c r="C40">
        <v>1</v>
      </c>
      <c r="G40">
        <v>3</v>
      </c>
      <c r="I40">
        <v>0</v>
      </c>
    </row>
    <row r="41" spans="1:15" x14ac:dyDescent="0.3">
      <c r="A41">
        <v>4</v>
      </c>
      <c r="C41">
        <v>0</v>
      </c>
      <c r="G41">
        <v>4</v>
      </c>
      <c r="I41">
        <v>1</v>
      </c>
    </row>
    <row r="42" spans="1:15" x14ac:dyDescent="0.3">
      <c r="A42">
        <v>5</v>
      </c>
      <c r="C42">
        <v>1</v>
      </c>
      <c r="G42">
        <v>5</v>
      </c>
      <c r="I42">
        <v>0</v>
      </c>
    </row>
    <row r="43" spans="1:15" x14ac:dyDescent="0.3">
      <c r="A43">
        <v>6</v>
      </c>
      <c r="C43">
        <v>0</v>
      </c>
      <c r="G43">
        <v>6</v>
      </c>
      <c r="I43">
        <v>0</v>
      </c>
    </row>
    <row r="44" spans="1:15" x14ac:dyDescent="0.3">
      <c r="A44">
        <v>7</v>
      </c>
      <c r="C44">
        <v>0</v>
      </c>
      <c r="G44">
        <v>7</v>
      </c>
      <c r="I44">
        <v>0</v>
      </c>
    </row>
    <row r="45" spans="1:15" x14ac:dyDescent="0.3">
      <c r="A45">
        <v>8</v>
      </c>
      <c r="C45">
        <v>0</v>
      </c>
      <c r="G45">
        <v>8</v>
      </c>
      <c r="I45">
        <v>0</v>
      </c>
    </row>
    <row r="46" spans="1:15" x14ac:dyDescent="0.3">
      <c r="A46">
        <v>9</v>
      </c>
      <c r="C46">
        <v>0</v>
      </c>
      <c r="G46">
        <v>9</v>
      </c>
      <c r="I46">
        <v>0</v>
      </c>
    </row>
    <row r="47" spans="1:15" x14ac:dyDescent="0.3">
      <c r="A47">
        <v>10</v>
      </c>
      <c r="C47">
        <v>2</v>
      </c>
      <c r="G47">
        <v>10</v>
      </c>
      <c r="I47">
        <v>1</v>
      </c>
    </row>
    <row r="48" spans="1:15" x14ac:dyDescent="0.3">
      <c r="A48">
        <v>11</v>
      </c>
      <c r="C48">
        <v>1</v>
      </c>
      <c r="G48">
        <v>11</v>
      </c>
      <c r="I48">
        <v>0</v>
      </c>
    </row>
    <row r="49" spans="1:9" x14ac:dyDescent="0.3">
      <c r="A49">
        <v>12</v>
      </c>
      <c r="C49">
        <v>2</v>
      </c>
      <c r="G49">
        <v>12</v>
      </c>
      <c r="I49">
        <v>1</v>
      </c>
    </row>
    <row r="50" spans="1:9" x14ac:dyDescent="0.3">
      <c r="A50">
        <v>13</v>
      </c>
      <c r="C50">
        <v>0</v>
      </c>
      <c r="G50">
        <v>13</v>
      </c>
      <c r="I50">
        <v>1</v>
      </c>
    </row>
    <row r="51" spans="1:9" x14ac:dyDescent="0.3">
      <c r="A51">
        <v>14</v>
      </c>
      <c r="C51">
        <v>0</v>
      </c>
      <c r="G51">
        <v>14</v>
      </c>
      <c r="I51">
        <v>2</v>
      </c>
    </row>
    <row r="52" spans="1:9" x14ac:dyDescent="0.3">
      <c r="A52">
        <v>15</v>
      </c>
      <c r="C52">
        <v>0</v>
      </c>
      <c r="G52">
        <v>15</v>
      </c>
      <c r="I52">
        <v>0</v>
      </c>
    </row>
    <row r="53" spans="1:9" x14ac:dyDescent="0.3">
      <c r="A53">
        <v>16</v>
      </c>
      <c r="C53">
        <v>0</v>
      </c>
      <c r="G53">
        <v>16</v>
      </c>
      <c r="I53">
        <v>1</v>
      </c>
    </row>
    <row r="54" spans="1:9" x14ac:dyDescent="0.3">
      <c r="A54">
        <v>17</v>
      </c>
      <c r="C54">
        <v>0</v>
      </c>
      <c r="G54">
        <v>17</v>
      </c>
      <c r="I54">
        <v>0</v>
      </c>
    </row>
    <row r="55" spans="1:9" x14ac:dyDescent="0.3">
      <c r="A55">
        <v>18</v>
      </c>
      <c r="C55">
        <v>2</v>
      </c>
      <c r="G55">
        <v>18</v>
      </c>
      <c r="I55">
        <v>1</v>
      </c>
    </row>
    <row r="56" spans="1:9" x14ac:dyDescent="0.3">
      <c r="A56">
        <v>19</v>
      </c>
      <c r="C56">
        <v>1</v>
      </c>
      <c r="G56">
        <v>19</v>
      </c>
      <c r="I56">
        <v>0</v>
      </c>
    </row>
    <row r="57" spans="1:9" x14ac:dyDescent="0.3">
      <c r="A57">
        <v>20</v>
      </c>
      <c r="C57">
        <v>0</v>
      </c>
      <c r="G57">
        <v>20</v>
      </c>
      <c r="I57">
        <v>0</v>
      </c>
    </row>
    <row r="58" spans="1:9" x14ac:dyDescent="0.3">
      <c r="A58">
        <v>21</v>
      </c>
      <c r="C58">
        <v>0</v>
      </c>
      <c r="G58">
        <v>21</v>
      </c>
      <c r="I58">
        <v>1</v>
      </c>
    </row>
    <row r="59" spans="1:9" x14ac:dyDescent="0.3">
      <c r="A59">
        <v>22</v>
      </c>
      <c r="C59">
        <v>0</v>
      </c>
      <c r="G59">
        <v>22</v>
      </c>
      <c r="I59">
        <v>0</v>
      </c>
    </row>
    <row r="60" spans="1:9" x14ac:dyDescent="0.3">
      <c r="A60">
        <v>23</v>
      </c>
      <c r="C60">
        <v>0</v>
      </c>
      <c r="G60">
        <v>23</v>
      </c>
    </row>
    <row r="61" spans="1:9" x14ac:dyDescent="0.3">
      <c r="A61">
        <v>24</v>
      </c>
      <c r="G61">
        <v>24</v>
      </c>
    </row>
    <row r="62" spans="1:9" x14ac:dyDescent="0.3">
      <c r="A62">
        <v>25</v>
      </c>
      <c r="G62">
        <v>25</v>
      </c>
    </row>
    <row r="63" spans="1:9" x14ac:dyDescent="0.3">
      <c r="A63">
        <v>26</v>
      </c>
      <c r="G63">
        <v>26</v>
      </c>
    </row>
    <row r="64" spans="1:9" x14ac:dyDescent="0.3">
      <c r="A64">
        <v>27</v>
      </c>
      <c r="G64">
        <v>27</v>
      </c>
    </row>
    <row r="65" spans="1:13" x14ac:dyDescent="0.3">
      <c r="A65">
        <v>28</v>
      </c>
      <c r="G65">
        <v>28</v>
      </c>
    </row>
    <row r="66" spans="1:13" x14ac:dyDescent="0.3">
      <c r="A66">
        <v>29</v>
      </c>
      <c r="G66">
        <v>29</v>
      </c>
    </row>
    <row r="67" spans="1:13" x14ac:dyDescent="0.3">
      <c r="A67">
        <v>30</v>
      </c>
      <c r="G67">
        <v>30</v>
      </c>
    </row>
    <row r="68" spans="1:13" x14ac:dyDescent="0.3">
      <c r="A68" t="s">
        <v>189</v>
      </c>
      <c r="C68">
        <f>AVERAGE(C38:C67)</f>
        <v>0.43478260869565216</v>
      </c>
      <c r="I68">
        <f>AVERAGE(I38:I67)</f>
        <v>0.45454545454545453</v>
      </c>
      <c r="M68">
        <f>(C68+I68)/2</f>
        <v>0.44466403162055335</v>
      </c>
    </row>
    <row r="69" spans="1:13" x14ac:dyDescent="0.3">
      <c r="A69"/>
    </row>
    <row r="70" spans="1:13" x14ac:dyDescent="0.3">
      <c r="A70" s="57" t="s">
        <v>182</v>
      </c>
      <c r="B70" t="s">
        <v>134</v>
      </c>
      <c r="C70" t="s">
        <v>195</v>
      </c>
      <c r="D70" t="s">
        <v>161</v>
      </c>
      <c r="E70" t="s">
        <v>196</v>
      </c>
      <c r="G70" s="57"/>
      <c r="H70" t="s">
        <v>134</v>
      </c>
      <c r="I70" t="s">
        <v>195</v>
      </c>
      <c r="J70" t="s">
        <v>161</v>
      </c>
      <c r="K70" t="s">
        <v>197</v>
      </c>
      <c r="M70" s="57" t="s">
        <v>186</v>
      </c>
    </row>
    <row r="71" spans="1:13" x14ac:dyDescent="0.3">
      <c r="A71" t="s">
        <v>187</v>
      </c>
      <c r="C71" t="s">
        <v>188</v>
      </c>
      <c r="G71" t="s">
        <v>187</v>
      </c>
      <c r="I71" t="s">
        <v>188</v>
      </c>
    </row>
    <row r="72" spans="1:13" x14ac:dyDescent="0.3">
      <c r="A72">
        <v>1</v>
      </c>
      <c r="C72">
        <v>5</v>
      </c>
      <c r="G72">
        <v>1</v>
      </c>
      <c r="I72">
        <v>6</v>
      </c>
    </row>
    <row r="73" spans="1:13" x14ac:dyDescent="0.3">
      <c r="A73">
        <v>2</v>
      </c>
      <c r="C73">
        <v>4</v>
      </c>
      <c r="G73">
        <v>2</v>
      </c>
      <c r="I73">
        <v>2</v>
      </c>
    </row>
    <row r="74" spans="1:13" x14ac:dyDescent="0.3">
      <c r="A74">
        <v>3</v>
      </c>
      <c r="C74">
        <v>4</v>
      </c>
      <c r="G74">
        <v>3</v>
      </c>
      <c r="I74">
        <v>3</v>
      </c>
    </row>
    <row r="75" spans="1:13" x14ac:dyDescent="0.3">
      <c r="A75">
        <v>4</v>
      </c>
      <c r="C75">
        <v>7</v>
      </c>
      <c r="G75">
        <v>4</v>
      </c>
      <c r="I75">
        <v>5</v>
      </c>
    </row>
    <row r="76" spans="1:13" x14ac:dyDescent="0.3">
      <c r="A76">
        <v>5</v>
      </c>
      <c r="C76">
        <v>5</v>
      </c>
      <c r="G76">
        <v>5</v>
      </c>
      <c r="I76">
        <v>2</v>
      </c>
    </row>
    <row r="77" spans="1:13" x14ac:dyDescent="0.3">
      <c r="A77">
        <v>6</v>
      </c>
      <c r="C77">
        <v>11</v>
      </c>
      <c r="G77">
        <v>6</v>
      </c>
      <c r="I77">
        <v>0</v>
      </c>
    </row>
    <row r="78" spans="1:13" x14ac:dyDescent="0.3">
      <c r="A78">
        <v>7</v>
      </c>
      <c r="C78">
        <v>5</v>
      </c>
      <c r="G78">
        <v>7</v>
      </c>
      <c r="I78">
        <v>6</v>
      </c>
    </row>
    <row r="79" spans="1:13" x14ac:dyDescent="0.3">
      <c r="A79">
        <v>8</v>
      </c>
      <c r="C79">
        <v>4</v>
      </c>
      <c r="G79">
        <v>8</v>
      </c>
      <c r="I79">
        <v>2</v>
      </c>
    </row>
    <row r="80" spans="1:13" x14ac:dyDescent="0.3">
      <c r="A80">
        <v>9</v>
      </c>
      <c r="C80">
        <v>6</v>
      </c>
      <c r="G80">
        <v>9</v>
      </c>
      <c r="I80">
        <v>3</v>
      </c>
    </row>
    <row r="81" spans="1:9" x14ac:dyDescent="0.3">
      <c r="A81">
        <v>10</v>
      </c>
      <c r="C81">
        <v>3</v>
      </c>
      <c r="G81">
        <v>10</v>
      </c>
      <c r="I81">
        <v>2</v>
      </c>
    </row>
    <row r="82" spans="1:9" x14ac:dyDescent="0.3">
      <c r="A82">
        <v>11</v>
      </c>
      <c r="C82">
        <v>4</v>
      </c>
      <c r="G82">
        <v>11</v>
      </c>
      <c r="I82">
        <v>3</v>
      </c>
    </row>
    <row r="83" spans="1:9" x14ac:dyDescent="0.3">
      <c r="A83">
        <v>12</v>
      </c>
      <c r="C83">
        <v>5</v>
      </c>
      <c r="G83">
        <v>12</v>
      </c>
      <c r="I83">
        <v>3</v>
      </c>
    </row>
    <row r="84" spans="1:9" x14ac:dyDescent="0.3">
      <c r="A84">
        <v>13</v>
      </c>
      <c r="C84">
        <v>4</v>
      </c>
      <c r="G84">
        <v>13</v>
      </c>
      <c r="I84">
        <v>7</v>
      </c>
    </row>
    <row r="85" spans="1:9" x14ac:dyDescent="0.3">
      <c r="A85">
        <v>14</v>
      </c>
      <c r="C85">
        <v>4</v>
      </c>
      <c r="G85">
        <v>14</v>
      </c>
      <c r="I85">
        <v>2</v>
      </c>
    </row>
    <row r="86" spans="1:9" x14ac:dyDescent="0.3">
      <c r="A86">
        <v>15</v>
      </c>
      <c r="C86">
        <v>3</v>
      </c>
      <c r="G86">
        <v>15</v>
      </c>
      <c r="I86">
        <v>2</v>
      </c>
    </row>
    <row r="87" spans="1:9" x14ac:dyDescent="0.3">
      <c r="A87">
        <v>16</v>
      </c>
      <c r="C87">
        <v>3</v>
      </c>
      <c r="G87">
        <v>16</v>
      </c>
      <c r="I87">
        <v>1</v>
      </c>
    </row>
    <row r="88" spans="1:9" x14ac:dyDescent="0.3">
      <c r="A88">
        <v>17</v>
      </c>
      <c r="C88">
        <v>4</v>
      </c>
      <c r="G88">
        <v>17</v>
      </c>
      <c r="I88">
        <v>2</v>
      </c>
    </row>
    <row r="89" spans="1:9" x14ac:dyDescent="0.3">
      <c r="A89">
        <v>18</v>
      </c>
      <c r="C89">
        <v>4</v>
      </c>
      <c r="G89">
        <v>18</v>
      </c>
      <c r="I89">
        <v>2</v>
      </c>
    </row>
    <row r="90" spans="1:9" x14ac:dyDescent="0.3">
      <c r="A90">
        <v>19</v>
      </c>
      <c r="C90">
        <v>5</v>
      </c>
      <c r="G90">
        <v>19</v>
      </c>
      <c r="I90">
        <v>2</v>
      </c>
    </row>
    <row r="91" spans="1:9" x14ac:dyDescent="0.3">
      <c r="A91">
        <v>20</v>
      </c>
      <c r="C91">
        <v>4</v>
      </c>
      <c r="G91">
        <v>20</v>
      </c>
      <c r="I91">
        <v>2</v>
      </c>
    </row>
    <row r="92" spans="1:9" x14ac:dyDescent="0.3">
      <c r="A92">
        <v>21</v>
      </c>
      <c r="C92">
        <v>9</v>
      </c>
      <c r="G92">
        <v>21</v>
      </c>
      <c r="I92">
        <v>7</v>
      </c>
    </row>
    <row r="93" spans="1:9" x14ac:dyDescent="0.3">
      <c r="A93">
        <v>22</v>
      </c>
      <c r="C93">
        <v>6</v>
      </c>
      <c r="G93">
        <v>22</v>
      </c>
      <c r="I93">
        <v>6</v>
      </c>
    </row>
    <row r="94" spans="1:9" x14ac:dyDescent="0.3">
      <c r="A94">
        <v>23</v>
      </c>
      <c r="C94">
        <v>4</v>
      </c>
      <c r="G94">
        <v>23</v>
      </c>
      <c r="I94">
        <v>5</v>
      </c>
    </row>
    <row r="95" spans="1:9" x14ac:dyDescent="0.3">
      <c r="A95">
        <v>24</v>
      </c>
      <c r="C95">
        <v>10</v>
      </c>
      <c r="G95">
        <v>24</v>
      </c>
      <c r="I95">
        <v>3</v>
      </c>
    </row>
    <row r="96" spans="1:9" x14ac:dyDescent="0.3">
      <c r="A96">
        <v>25</v>
      </c>
      <c r="C96">
        <v>16</v>
      </c>
      <c r="G96">
        <v>25</v>
      </c>
      <c r="I96">
        <v>1</v>
      </c>
    </row>
    <row r="97" spans="1:13" x14ac:dyDescent="0.3">
      <c r="A97">
        <v>26</v>
      </c>
      <c r="C97">
        <v>6</v>
      </c>
      <c r="G97">
        <v>26</v>
      </c>
      <c r="I97">
        <v>4</v>
      </c>
    </row>
    <row r="98" spans="1:13" x14ac:dyDescent="0.3">
      <c r="A98">
        <v>27</v>
      </c>
      <c r="C98">
        <v>5</v>
      </c>
      <c r="G98">
        <v>27</v>
      </c>
      <c r="I98">
        <v>2</v>
      </c>
    </row>
    <row r="99" spans="1:13" x14ac:dyDescent="0.3">
      <c r="A99">
        <v>28</v>
      </c>
      <c r="C99">
        <v>9</v>
      </c>
      <c r="G99">
        <v>28</v>
      </c>
      <c r="I99">
        <v>1</v>
      </c>
    </row>
    <row r="100" spans="1:13" x14ac:dyDescent="0.3">
      <c r="A100">
        <v>29</v>
      </c>
      <c r="C100">
        <v>7</v>
      </c>
      <c r="G100">
        <v>29</v>
      </c>
    </row>
    <row r="101" spans="1:13" x14ac:dyDescent="0.3">
      <c r="A101">
        <v>30</v>
      </c>
      <c r="G101">
        <v>30</v>
      </c>
    </row>
    <row r="102" spans="1:13" x14ac:dyDescent="0.3">
      <c r="A102" t="s">
        <v>189</v>
      </c>
      <c r="C102">
        <f>AVERAGE(C72:C101)</f>
        <v>5.7241379310344831</v>
      </c>
      <c r="I102">
        <f>AVERAGE(I72:I101)</f>
        <v>3.0714285714285716</v>
      </c>
      <c r="M102">
        <f>(C102+I102)/2</f>
        <v>4.3977832512315276</v>
      </c>
    </row>
    <row r="103" spans="1:13" x14ac:dyDescent="0.3">
      <c r="A103"/>
    </row>
    <row r="104" spans="1:13" x14ac:dyDescent="0.3">
      <c r="A104" s="57" t="s">
        <v>190</v>
      </c>
      <c r="B104" t="s">
        <v>134</v>
      </c>
      <c r="C104" t="s">
        <v>198</v>
      </c>
      <c r="D104" t="s">
        <v>161</v>
      </c>
      <c r="E104" t="s">
        <v>199</v>
      </c>
      <c r="G104" s="57"/>
      <c r="H104" t="s">
        <v>134</v>
      </c>
      <c r="I104" t="s">
        <v>198</v>
      </c>
      <c r="J104" t="s">
        <v>161</v>
      </c>
      <c r="K104" t="s">
        <v>200</v>
      </c>
      <c r="M104" s="57" t="s">
        <v>186</v>
      </c>
    </row>
    <row r="105" spans="1:13" x14ac:dyDescent="0.3">
      <c r="A105" t="s">
        <v>187</v>
      </c>
      <c r="C105" t="s">
        <v>188</v>
      </c>
      <c r="G105" t="s">
        <v>187</v>
      </c>
      <c r="I105" t="s">
        <v>188</v>
      </c>
    </row>
    <row r="106" spans="1:13" x14ac:dyDescent="0.3">
      <c r="A106">
        <v>1</v>
      </c>
      <c r="C106">
        <v>5</v>
      </c>
      <c r="G106">
        <v>1</v>
      </c>
      <c r="I106">
        <v>3</v>
      </c>
    </row>
    <row r="107" spans="1:13" x14ac:dyDescent="0.3">
      <c r="A107">
        <v>2</v>
      </c>
      <c r="C107">
        <v>5</v>
      </c>
      <c r="G107">
        <v>2</v>
      </c>
      <c r="I107">
        <v>4</v>
      </c>
    </row>
    <row r="108" spans="1:13" x14ac:dyDescent="0.3">
      <c r="A108">
        <v>3</v>
      </c>
      <c r="C108">
        <v>2</v>
      </c>
      <c r="G108">
        <v>3</v>
      </c>
      <c r="I108">
        <v>1</v>
      </c>
    </row>
    <row r="109" spans="1:13" x14ac:dyDescent="0.3">
      <c r="A109">
        <v>4</v>
      </c>
      <c r="C109">
        <v>6</v>
      </c>
      <c r="G109">
        <v>4</v>
      </c>
      <c r="I109">
        <v>0</v>
      </c>
    </row>
    <row r="110" spans="1:13" x14ac:dyDescent="0.3">
      <c r="A110">
        <v>5</v>
      </c>
      <c r="C110">
        <v>4</v>
      </c>
      <c r="G110">
        <v>5</v>
      </c>
      <c r="I110">
        <v>1</v>
      </c>
    </row>
    <row r="111" spans="1:13" x14ac:dyDescent="0.3">
      <c r="A111">
        <v>6</v>
      </c>
      <c r="C111">
        <v>3</v>
      </c>
      <c r="G111">
        <v>6</v>
      </c>
      <c r="I111">
        <v>7</v>
      </c>
    </row>
    <row r="112" spans="1:13" x14ac:dyDescent="0.3">
      <c r="A112">
        <v>7</v>
      </c>
      <c r="C112">
        <v>3</v>
      </c>
      <c r="G112">
        <v>7</v>
      </c>
      <c r="I112">
        <v>5</v>
      </c>
    </row>
    <row r="113" spans="1:9" x14ac:dyDescent="0.3">
      <c r="A113">
        <v>8</v>
      </c>
      <c r="C113">
        <v>6</v>
      </c>
      <c r="G113">
        <v>8</v>
      </c>
      <c r="I113">
        <v>6</v>
      </c>
    </row>
    <row r="114" spans="1:9" x14ac:dyDescent="0.3">
      <c r="A114">
        <v>9</v>
      </c>
      <c r="C114">
        <v>4</v>
      </c>
      <c r="G114">
        <v>9</v>
      </c>
      <c r="I114">
        <v>6</v>
      </c>
    </row>
    <row r="115" spans="1:9" x14ac:dyDescent="0.3">
      <c r="A115">
        <v>10</v>
      </c>
      <c r="C115">
        <v>2</v>
      </c>
      <c r="G115">
        <v>10</v>
      </c>
      <c r="I115">
        <v>5</v>
      </c>
    </row>
    <row r="116" spans="1:9" x14ac:dyDescent="0.3">
      <c r="A116">
        <v>11</v>
      </c>
      <c r="C116">
        <v>10</v>
      </c>
      <c r="G116">
        <v>11</v>
      </c>
      <c r="I116">
        <v>3</v>
      </c>
    </row>
    <row r="117" spans="1:9" x14ac:dyDescent="0.3">
      <c r="A117">
        <v>12</v>
      </c>
      <c r="C117">
        <v>2</v>
      </c>
      <c r="G117">
        <v>12</v>
      </c>
      <c r="I117">
        <v>3</v>
      </c>
    </row>
    <row r="118" spans="1:9" x14ac:dyDescent="0.3">
      <c r="A118">
        <v>13</v>
      </c>
      <c r="C118">
        <v>4</v>
      </c>
      <c r="G118">
        <v>13</v>
      </c>
      <c r="I118">
        <v>2</v>
      </c>
    </row>
    <row r="119" spans="1:9" x14ac:dyDescent="0.3">
      <c r="A119">
        <v>14</v>
      </c>
      <c r="C119">
        <v>4</v>
      </c>
      <c r="G119">
        <v>14</v>
      </c>
      <c r="I119">
        <v>2</v>
      </c>
    </row>
    <row r="120" spans="1:9" x14ac:dyDescent="0.3">
      <c r="A120">
        <v>15</v>
      </c>
      <c r="C120">
        <v>4</v>
      </c>
      <c r="G120">
        <v>15</v>
      </c>
      <c r="I120">
        <v>9</v>
      </c>
    </row>
    <row r="121" spans="1:9" x14ac:dyDescent="0.3">
      <c r="A121">
        <v>16</v>
      </c>
      <c r="C121">
        <v>2</v>
      </c>
      <c r="G121">
        <v>16</v>
      </c>
      <c r="I121">
        <v>3</v>
      </c>
    </row>
    <row r="122" spans="1:9" x14ac:dyDescent="0.3">
      <c r="A122">
        <v>17</v>
      </c>
      <c r="C122">
        <v>4</v>
      </c>
      <c r="G122">
        <v>17</v>
      </c>
      <c r="I122">
        <v>4</v>
      </c>
    </row>
    <row r="123" spans="1:9" x14ac:dyDescent="0.3">
      <c r="A123">
        <v>18</v>
      </c>
      <c r="C123">
        <v>4</v>
      </c>
      <c r="G123">
        <v>18</v>
      </c>
      <c r="I123">
        <v>1</v>
      </c>
    </row>
    <row r="124" spans="1:9" x14ac:dyDescent="0.3">
      <c r="A124">
        <v>19</v>
      </c>
      <c r="C124">
        <v>5</v>
      </c>
      <c r="G124">
        <v>19</v>
      </c>
      <c r="I124">
        <v>5</v>
      </c>
    </row>
    <row r="125" spans="1:9" x14ac:dyDescent="0.3">
      <c r="A125">
        <v>20</v>
      </c>
      <c r="C125">
        <v>2</v>
      </c>
      <c r="G125">
        <v>20</v>
      </c>
      <c r="I125">
        <v>6</v>
      </c>
    </row>
    <row r="126" spans="1:9" x14ac:dyDescent="0.3">
      <c r="A126">
        <v>21</v>
      </c>
      <c r="C126">
        <v>4</v>
      </c>
      <c r="G126">
        <v>21</v>
      </c>
      <c r="I126">
        <v>4</v>
      </c>
    </row>
    <row r="127" spans="1:9" x14ac:dyDescent="0.3">
      <c r="A127">
        <v>22</v>
      </c>
      <c r="C127">
        <v>6</v>
      </c>
      <c r="G127">
        <v>22</v>
      </c>
      <c r="I127">
        <v>7</v>
      </c>
    </row>
    <row r="128" spans="1:9" x14ac:dyDescent="0.3">
      <c r="A128">
        <v>23</v>
      </c>
      <c r="C128">
        <v>4</v>
      </c>
      <c r="G128">
        <v>23</v>
      </c>
    </row>
    <row r="129" spans="1:15" x14ac:dyDescent="0.3">
      <c r="A129">
        <v>24</v>
      </c>
      <c r="G129">
        <v>24</v>
      </c>
    </row>
    <row r="130" spans="1:15" x14ac:dyDescent="0.3">
      <c r="A130">
        <v>25</v>
      </c>
      <c r="G130">
        <v>25</v>
      </c>
    </row>
    <row r="131" spans="1:15" x14ac:dyDescent="0.3">
      <c r="A131">
        <v>26</v>
      </c>
      <c r="G131">
        <v>26</v>
      </c>
    </row>
    <row r="132" spans="1:15" x14ac:dyDescent="0.3">
      <c r="A132">
        <v>27</v>
      </c>
      <c r="G132">
        <v>27</v>
      </c>
    </row>
    <row r="133" spans="1:15" x14ac:dyDescent="0.3">
      <c r="A133">
        <v>28</v>
      </c>
      <c r="G133">
        <v>28</v>
      </c>
    </row>
    <row r="134" spans="1:15" x14ac:dyDescent="0.3">
      <c r="A134">
        <v>29</v>
      </c>
      <c r="G134">
        <v>29</v>
      </c>
    </row>
    <row r="135" spans="1:15" x14ac:dyDescent="0.3">
      <c r="A135">
        <v>30</v>
      </c>
      <c r="G135">
        <v>30</v>
      </c>
    </row>
    <row r="136" spans="1:15" x14ac:dyDescent="0.3">
      <c r="A136" t="s">
        <v>189</v>
      </c>
      <c r="C136">
        <f>AVERAGE(C106:C135)</f>
        <v>4.1304347826086953</v>
      </c>
      <c r="I136">
        <f>AVERAGE(I106:I135)</f>
        <v>3.9545454545454546</v>
      </c>
      <c r="M136">
        <f>(C136+I136)/2</f>
        <v>4.0424901185770752</v>
      </c>
    </row>
    <row r="137" spans="1:15" x14ac:dyDescent="0.3">
      <c r="A137"/>
    </row>
    <row r="138" spans="1:15" x14ac:dyDescent="0.3">
      <c r="A138" s="57" t="s">
        <v>182</v>
      </c>
      <c r="B138" t="s">
        <v>52</v>
      </c>
      <c r="C138" t="s">
        <v>191</v>
      </c>
      <c r="D138" t="s">
        <v>161</v>
      </c>
      <c r="E138" t="s">
        <v>196</v>
      </c>
      <c r="G138" s="57"/>
      <c r="H138" t="s">
        <v>52</v>
      </c>
      <c r="I138" t="s">
        <v>191</v>
      </c>
      <c r="J138" t="s">
        <v>161</v>
      </c>
      <c r="K138" t="s">
        <v>197</v>
      </c>
      <c r="M138" s="57" t="s">
        <v>186</v>
      </c>
      <c r="O138" t="s">
        <v>194</v>
      </c>
    </row>
    <row r="139" spans="1:15" x14ac:dyDescent="0.3">
      <c r="A139" t="s">
        <v>187</v>
      </c>
      <c r="C139" t="s">
        <v>188</v>
      </c>
      <c r="G139" t="s">
        <v>187</v>
      </c>
      <c r="I139" t="s">
        <v>188</v>
      </c>
    </row>
    <row r="140" spans="1:15" x14ac:dyDescent="0.3">
      <c r="A140">
        <v>1</v>
      </c>
      <c r="C140">
        <v>5</v>
      </c>
      <c r="G140">
        <v>1</v>
      </c>
      <c r="I140">
        <v>4</v>
      </c>
    </row>
    <row r="141" spans="1:15" x14ac:dyDescent="0.3">
      <c r="A141">
        <v>2</v>
      </c>
      <c r="C141">
        <v>6</v>
      </c>
      <c r="G141">
        <v>2</v>
      </c>
      <c r="I141">
        <v>4</v>
      </c>
    </row>
    <row r="142" spans="1:15" x14ac:dyDescent="0.3">
      <c r="A142">
        <v>3</v>
      </c>
      <c r="C142">
        <v>6</v>
      </c>
      <c r="G142">
        <v>3</v>
      </c>
      <c r="I142">
        <v>5</v>
      </c>
    </row>
    <row r="143" spans="1:15" x14ac:dyDescent="0.3">
      <c r="A143">
        <v>4</v>
      </c>
      <c r="C143">
        <v>4</v>
      </c>
      <c r="G143">
        <v>4</v>
      </c>
      <c r="I143">
        <v>4</v>
      </c>
    </row>
    <row r="144" spans="1:15" x14ac:dyDescent="0.3">
      <c r="A144">
        <v>5</v>
      </c>
      <c r="C144">
        <v>7</v>
      </c>
      <c r="G144">
        <v>5</v>
      </c>
      <c r="I144">
        <v>5</v>
      </c>
    </row>
    <row r="145" spans="1:9" x14ac:dyDescent="0.3">
      <c r="A145">
        <v>6</v>
      </c>
      <c r="C145">
        <v>2</v>
      </c>
      <c r="G145">
        <v>6</v>
      </c>
      <c r="I145">
        <v>2</v>
      </c>
    </row>
    <row r="146" spans="1:9" x14ac:dyDescent="0.3">
      <c r="A146">
        <v>7</v>
      </c>
      <c r="C146">
        <v>4</v>
      </c>
      <c r="G146">
        <v>7</v>
      </c>
      <c r="I146">
        <v>3</v>
      </c>
    </row>
    <row r="147" spans="1:9" x14ac:dyDescent="0.3">
      <c r="A147">
        <v>8</v>
      </c>
      <c r="C147">
        <v>7</v>
      </c>
      <c r="G147">
        <v>8</v>
      </c>
      <c r="I147">
        <v>5</v>
      </c>
    </row>
    <row r="148" spans="1:9" x14ac:dyDescent="0.3">
      <c r="A148">
        <v>9</v>
      </c>
      <c r="C148">
        <v>1</v>
      </c>
      <c r="G148">
        <v>9</v>
      </c>
      <c r="I148">
        <v>6</v>
      </c>
    </row>
    <row r="149" spans="1:9" x14ac:dyDescent="0.3">
      <c r="A149">
        <v>10</v>
      </c>
      <c r="C149">
        <v>2</v>
      </c>
      <c r="G149">
        <v>10</v>
      </c>
      <c r="I149">
        <v>2</v>
      </c>
    </row>
    <row r="150" spans="1:9" x14ac:dyDescent="0.3">
      <c r="A150">
        <v>11</v>
      </c>
      <c r="C150">
        <v>4</v>
      </c>
      <c r="G150">
        <v>11</v>
      </c>
      <c r="I150">
        <v>5</v>
      </c>
    </row>
    <row r="151" spans="1:9" x14ac:dyDescent="0.3">
      <c r="A151">
        <v>12</v>
      </c>
      <c r="C151">
        <v>5</v>
      </c>
      <c r="G151">
        <v>12</v>
      </c>
      <c r="I151">
        <v>5</v>
      </c>
    </row>
    <row r="152" spans="1:9" x14ac:dyDescent="0.3">
      <c r="A152">
        <v>13</v>
      </c>
      <c r="C152">
        <v>7</v>
      </c>
      <c r="G152">
        <v>13</v>
      </c>
      <c r="I152">
        <v>4</v>
      </c>
    </row>
    <row r="153" spans="1:9" x14ac:dyDescent="0.3">
      <c r="A153">
        <v>14</v>
      </c>
      <c r="C153">
        <v>6</v>
      </c>
      <c r="G153">
        <v>14</v>
      </c>
      <c r="I153">
        <v>2</v>
      </c>
    </row>
    <row r="154" spans="1:9" x14ac:dyDescent="0.3">
      <c r="A154">
        <v>15</v>
      </c>
      <c r="C154">
        <v>7</v>
      </c>
      <c r="G154">
        <v>15</v>
      </c>
      <c r="I154">
        <v>6</v>
      </c>
    </row>
    <row r="155" spans="1:9" x14ac:dyDescent="0.3">
      <c r="A155">
        <v>16</v>
      </c>
      <c r="C155">
        <v>8</v>
      </c>
      <c r="G155">
        <v>16</v>
      </c>
      <c r="I155">
        <v>7</v>
      </c>
    </row>
    <row r="156" spans="1:9" x14ac:dyDescent="0.3">
      <c r="A156">
        <v>17</v>
      </c>
      <c r="C156">
        <v>10</v>
      </c>
      <c r="G156">
        <v>17</v>
      </c>
      <c r="I156">
        <v>4</v>
      </c>
    </row>
    <row r="157" spans="1:9" x14ac:dyDescent="0.3">
      <c r="A157">
        <v>18</v>
      </c>
      <c r="C157">
        <v>4</v>
      </c>
      <c r="G157">
        <v>18</v>
      </c>
      <c r="I157">
        <v>9</v>
      </c>
    </row>
    <row r="158" spans="1:9" x14ac:dyDescent="0.3">
      <c r="A158">
        <v>19</v>
      </c>
      <c r="C158">
        <v>4</v>
      </c>
      <c r="G158">
        <v>19</v>
      </c>
      <c r="I158">
        <v>8</v>
      </c>
    </row>
    <row r="159" spans="1:9" x14ac:dyDescent="0.3">
      <c r="A159">
        <v>20</v>
      </c>
      <c r="C159">
        <v>7</v>
      </c>
      <c r="G159">
        <v>20</v>
      </c>
      <c r="I159">
        <v>9</v>
      </c>
    </row>
    <row r="160" spans="1:9" x14ac:dyDescent="0.3">
      <c r="A160">
        <v>21</v>
      </c>
      <c r="C160">
        <v>7</v>
      </c>
      <c r="G160">
        <v>21</v>
      </c>
      <c r="I160">
        <v>10</v>
      </c>
    </row>
    <row r="161" spans="1:13" x14ac:dyDescent="0.3">
      <c r="A161">
        <v>22</v>
      </c>
      <c r="C161">
        <v>7</v>
      </c>
      <c r="G161">
        <v>22</v>
      </c>
      <c r="I161">
        <v>7</v>
      </c>
    </row>
    <row r="162" spans="1:13" x14ac:dyDescent="0.3">
      <c r="A162">
        <v>23</v>
      </c>
      <c r="C162">
        <v>9</v>
      </c>
      <c r="G162">
        <v>23</v>
      </c>
      <c r="I162">
        <v>6</v>
      </c>
    </row>
    <row r="163" spans="1:13" x14ac:dyDescent="0.3">
      <c r="A163">
        <v>24</v>
      </c>
      <c r="C163">
        <v>4</v>
      </c>
      <c r="G163">
        <v>24</v>
      </c>
      <c r="I163">
        <v>5</v>
      </c>
    </row>
    <row r="164" spans="1:13" x14ac:dyDescent="0.3">
      <c r="A164">
        <v>25</v>
      </c>
      <c r="G164">
        <v>25</v>
      </c>
    </row>
    <row r="165" spans="1:13" x14ac:dyDescent="0.3">
      <c r="A165">
        <v>26</v>
      </c>
      <c r="G165">
        <v>26</v>
      </c>
    </row>
    <row r="166" spans="1:13" x14ac:dyDescent="0.3">
      <c r="A166">
        <v>27</v>
      </c>
      <c r="G166">
        <v>27</v>
      </c>
    </row>
    <row r="167" spans="1:13" x14ac:dyDescent="0.3">
      <c r="A167">
        <v>28</v>
      </c>
      <c r="G167">
        <v>28</v>
      </c>
    </row>
    <row r="168" spans="1:13" x14ac:dyDescent="0.3">
      <c r="A168">
        <v>29</v>
      </c>
      <c r="G168">
        <v>29</v>
      </c>
    </row>
    <row r="169" spans="1:13" x14ac:dyDescent="0.3">
      <c r="A169">
        <v>30</v>
      </c>
      <c r="G169">
        <v>30</v>
      </c>
    </row>
    <row r="170" spans="1:13" x14ac:dyDescent="0.3">
      <c r="A170" t="s">
        <v>189</v>
      </c>
      <c r="C170">
        <f>AVERAGE(C140:C169)</f>
        <v>5.541666666666667</v>
      </c>
      <c r="I170">
        <f>AVERAGE(I140:I169)</f>
        <v>5.291666666666667</v>
      </c>
      <c r="M170">
        <f>(C170+I170)/2</f>
        <v>5.416666666666667</v>
      </c>
    </row>
    <row r="171" spans="1:13" x14ac:dyDescent="0.3">
      <c r="A171"/>
    </row>
    <row r="172" spans="1:13" x14ac:dyDescent="0.3">
      <c r="A172" s="57" t="s">
        <v>190</v>
      </c>
      <c r="B172" t="s">
        <v>52</v>
      </c>
      <c r="C172" t="s">
        <v>201</v>
      </c>
      <c r="D172" t="s">
        <v>161</v>
      </c>
      <c r="E172" t="s">
        <v>202</v>
      </c>
      <c r="G172" s="57"/>
      <c r="H172" t="s">
        <v>52</v>
      </c>
      <c r="I172" t="s">
        <v>201</v>
      </c>
      <c r="J172" t="s">
        <v>161</v>
      </c>
      <c r="K172" t="s">
        <v>203</v>
      </c>
      <c r="M172" s="57" t="s">
        <v>186</v>
      </c>
    </row>
    <row r="173" spans="1:13" x14ac:dyDescent="0.3">
      <c r="A173" t="s">
        <v>187</v>
      </c>
      <c r="C173" t="s">
        <v>188</v>
      </c>
      <c r="G173" t="s">
        <v>187</v>
      </c>
      <c r="I173" t="s">
        <v>188</v>
      </c>
    </row>
    <row r="174" spans="1:13" x14ac:dyDescent="0.3">
      <c r="A174">
        <v>1</v>
      </c>
      <c r="C174">
        <v>4</v>
      </c>
      <c r="G174">
        <v>1</v>
      </c>
      <c r="I174">
        <v>6</v>
      </c>
    </row>
    <row r="175" spans="1:13" x14ac:dyDescent="0.3">
      <c r="A175">
        <v>2</v>
      </c>
      <c r="C175">
        <v>3</v>
      </c>
      <c r="G175">
        <v>2</v>
      </c>
      <c r="I175">
        <v>2</v>
      </c>
    </row>
    <row r="176" spans="1:13" x14ac:dyDescent="0.3">
      <c r="A176">
        <v>3</v>
      </c>
      <c r="C176">
        <v>3</v>
      </c>
      <c r="G176">
        <v>3</v>
      </c>
      <c r="I176">
        <v>5</v>
      </c>
    </row>
    <row r="177" spans="1:9" x14ac:dyDescent="0.3">
      <c r="A177">
        <v>4</v>
      </c>
      <c r="C177">
        <v>4</v>
      </c>
      <c r="G177">
        <v>4</v>
      </c>
      <c r="I177">
        <v>5</v>
      </c>
    </row>
    <row r="178" spans="1:9" x14ac:dyDescent="0.3">
      <c r="A178">
        <v>5</v>
      </c>
      <c r="C178">
        <v>5</v>
      </c>
      <c r="G178">
        <v>5</v>
      </c>
      <c r="I178">
        <v>3</v>
      </c>
    </row>
    <row r="179" spans="1:9" x14ac:dyDescent="0.3">
      <c r="A179">
        <v>6</v>
      </c>
      <c r="C179">
        <v>9</v>
      </c>
      <c r="G179">
        <v>6</v>
      </c>
      <c r="I179">
        <v>9</v>
      </c>
    </row>
    <row r="180" spans="1:9" x14ac:dyDescent="0.3">
      <c r="A180">
        <v>7</v>
      </c>
      <c r="C180">
        <v>10</v>
      </c>
      <c r="G180">
        <v>7</v>
      </c>
      <c r="I180">
        <v>2</v>
      </c>
    </row>
    <row r="181" spans="1:9" x14ac:dyDescent="0.3">
      <c r="A181">
        <v>8</v>
      </c>
      <c r="C181">
        <v>4</v>
      </c>
      <c r="G181">
        <v>8</v>
      </c>
      <c r="I181">
        <v>3</v>
      </c>
    </row>
    <row r="182" spans="1:9" x14ac:dyDescent="0.3">
      <c r="A182">
        <v>9</v>
      </c>
      <c r="C182">
        <v>12</v>
      </c>
      <c r="G182">
        <v>9</v>
      </c>
      <c r="I182">
        <v>6</v>
      </c>
    </row>
    <row r="183" spans="1:9" x14ac:dyDescent="0.3">
      <c r="A183">
        <v>10</v>
      </c>
      <c r="C183">
        <v>3</v>
      </c>
      <c r="G183">
        <v>10</v>
      </c>
      <c r="I183">
        <v>3</v>
      </c>
    </row>
    <row r="184" spans="1:9" x14ac:dyDescent="0.3">
      <c r="A184">
        <v>11</v>
      </c>
      <c r="C184">
        <v>11</v>
      </c>
      <c r="G184">
        <v>11</v>
      </c>
      <c r="I184">
        <v>3</v>
      </c>
    </row>
    <row r="185" spans="1:9" x14ac:dyDescent="0.3">
      <c r="A185">
        <v>12</v>
      </c>
      <c r="C185">
        <v>2</v>
      </c>
      <c r="G185">
        <v>12</v>
      </c>
      <c r="I185">
        <v>11</v>
      </c>
    </row>
    <row r="186" spans="1:9" x14ac:dyDescent="0.3">
      <c r="A186">
        <v>13</v>
      </c>
      <c r="C186">
        <v>2</v>
      </c>
      <c r="G186">
        <v>13</v>
      </c>
      <c r="I186">
        <v>7</v>
      </c>
    </row>
    <row r="187" spans="1:9" x14ac:dyDescent="0.3">
      <c r="A187">
        <v>14</v>
      </c>
      <c r="C187">
        <v>5</v>
      </c>
      <c r="G187">
        <v>14</v>
      </c>
      <c r="I187">
        <v>4</v>
      </c>
    </row>
    <row r="188" spans="1:9" x14ac:dyDescent="0.3">
      <c r="A188">
        <v>15</v>
      </c>
      <c r="C188">
        <v>3</v>
      </c>
      <c r="G188">
        <v>15</v>
      </c>
      <c r="I188">
        <v>6</v>
      </c>
    </row>
    <row r="189" spans="1:9" x14ac:dyDescent="0.3">
      <c r="A189">
        <v>16</v>
      </c>
      <c r="C189">
        <v>3</v>
      </c>
      <c r="G189">
        <v>16</v>
      </c>
      <c r="I189">
        <v>6</v>
      </c>
    </row>
    <row r="190" spans="1:9" x14ac:dyDescent="0.3">
      <c r="A190">
        <v>17</v>
      </c>
      <c r="C190">
        <v>1</v>
      </c>
      <c r="G190">
        <v>17</v>
      </c>
      <c r="I190">
        <v>5</v>
      </c>
    </row>
    <row r="191" spans="1:9" x14ac:dyDescent="0.3">
      <c r="A191">
        <v>18</v>
      </c>
      <c r="C191">
        <v>4</v>
      </c>
      <c r="G191">
        <v>18</v>
      </c>
      <c r="I191">
        <v>7</v>
      </c>
    </row>
    <row r="192" spans="1:9" x14ac:dyDescent="0.3">
      <c r="A192">
        <v>19</v>
      </c>
      <c r="C192">
        <v>3</v>
      </c>
      <c r="G192">
        <v>19</v>
      </c>
      <c r="I192">
        <v>4</v>
      </c>
    </row>
    <row r="193" spans="1:13" x14ac:dyDescent="0.3">
      <c r="A193">
        <v>20</v>
      </c>
      <c r="C193">
        <v>4</v>
      </c>
      <c r="G193">
        <v>20</v>
      </c>
      <c r="I193">
        <v>6</v>
      </c>
    </row>
    <row r="194" spans="1:13" x14ac:dyDescent="0.3">
      <c r="A194">
        <v>21</v>
      </c>
      <c r="C194">
        <v>1</v>
      </c>
      <c r="G194">
        <v>21</v>
      </c>
      <c r="I194">
        <v>7</v>
      </c>
    </row>
    <row r="195" spans="1:13" x14ac:dyDescent="0.3">
      <c r="A195">
        <v>22</v>
      </c>
      <c r="C195">
        <v>1</v>
      </c>
      <c r="G195">
        <v>22</v>
      </c>
      <c r="I195">
        <v>7</v>
      </c>
    </row>
    <row r="196" spans="1:13" x14ac:dyDescent="0.3">
      <c r="A196">
        <v>23</v>
      </c>
      <c r="C196">
        <v>13</v>
      </c>
      <c r="G196">
        <v>23</v>
      </c>
      <c r="I196">
        <v>7</v>
      </c>
    </row>
    <row r="197" spans="1:13" x14ac:dyDescent="0.3">
      <c r="A197">
        <v>24</v>
      </c>
      <c r="G197">
        <v>24</v>
      </c>
    </row>
    <row r="198" spans="1:13" x14ac:dyDescent="0.3">
      <c r="A198">
        <v>25</v>
      </c>
      <c r="G198">
        <v>25</v>
      </c>
    </row>
    <row r="199" spans="1:13" x14ac:dyDescent="0.3">
      <c r="A199">
        <v>26</v>
      </c>
      <c r="G199">
        <v>26</v>
      </c>
    </row>
    <row r="200" spans="1:13" x14ac:dyDescent="0.3">
      <c r="A200">
        <v>27</v>
      </c>
      <c r="G200">
        <v>27</v>
      </c>
    </row>
    <row r="201" spans="1:13" x14ac:dyDescent="0.3">
      <c r="A201">
        <v>28</v>
      </c>
      <c r="G201">
        <v>28</v>
      </c>
    </row>
    <row r="202" spans="1:13" x14ac:dyDescent="0.3">
      <c r="A202">
        <v>29</v>
      </c>
      <c r="G202">
        <v>29</v>
      </c>
    </row>
    <row r="203" spans="1:13" x14ac:dyDescent="0.3">
      <c r="A203">
        <v>30</v>
      </c>
      <c r="G203">
        <v>30</v>
      </c>
    </row>
    <row r="204" spans="1:13" x14ac:dyDescent="0.3">
      <c r="A204" t="s">
        <v>189</v>
      </c>
      <c r="C204">
        <f>AVERAGE(C174:C203)</f>
        <v>4.7826086956521738</v>
      </c>
      <c r="I204">
        <f>AVERAGE(I174:I203)</f>
        <v>5.3913043478260869</v>
      </c>
      <c r="M204">
        <f>(C204+I204)/2</f>
        <v>5.0869565217391308</v>
      </c>
    </row>
    <row r="205" spans="1:13" x14ac:dyDescent="0.3">
      <c r="A205"/>
    </row>
    <row r="206" spans="1:13" x14ac:dyDescent="0.3">
      <c r="A206" s="57" t="s">
        <v>182</v>
      </c>
      <c r="B206" t="s">
        <v>204</v>
      </c>
      <c r="C206" t="s">
        <v>205</v>
      </c>
      <c r="D206" t="s">
        <v>161</v>
      </c>
      <c r="E206" t="s">
        <v>206</v>
      </c>
      <c r="G206" s="57"/>
      <c r="H206" t="s">
        <v>204</v>
      </c>
      <c r="I206" t="s">
        <v>205</v>
      </c>
      <c r="J206" t="s">
        <v>161</v>
      </c>
      <c r="K206" t="s">
        <v>207</v>
      </c>
      <c r="M206" s="57" t="s">
        <v>186</v>
      </c>
    </row>
    <row r="207" spans="1:13" x14ac:dyDescent="0.3">
      <c r="A207" t="s">
        <v>187</v>
      </c>
      <c r="C207" t="s">
        <v>188</v>
      </c>
      <c r="G207" t="s">
        <v>187</v>
      </c>
      <c r="I207" t="s">
        <v>188</v>
      </c>
    </row>
    <row r="208" spans="1:13" x14ac:dyDescent="0.3">
      <c r="A208">
        <v>1</v>
      </c>
      <c r="C208">
        <v>9</v>
      </c>
      <c r="G208">
        <v>1</v>
      </c>
      <c r="I208">
        <v>12</v>
      </c>
    </row>
    <row r="209" spans="1:9" x14ac:dyDescent="0.3">
      <c r="A209">
        <v>2</v>
      </c>
      <c r="C209">
        <v>8</v>
      </c>
      <c r="G209">
        <v>2</v>
      </c>
      <c r="I209">
        <v>8</v>
      </c>
    </row>
    <row r="210" spans="1:9" x14ac:dyDescent="0.3">
      <c r="A210">
        <v>3</v>
      </c>
      <c r="C210">
        <v>9</v>
      </c>
      <c r="G210">
        <v>3</v>
      </c>
      <c r="I210">
        <v>5</v>
      </c>
    </row>
    <row r="211" spans="1:9" x14ac:dyDescent="0.3">
      <c r="A211">
        <v>4</v>
      </c>
      <c r="C211">
        <v>2</v>
      </c>
      <c r="G211">
        <v>4</v>
      </c>
      <c r="I211">
        <v>9</v>
      </c>
    </row>
    <row r="212" spans="1:9" x14ac:dyDescent="0.3">
      <c r="A212">
        <v>5</v>
      </c>
      <c r="C212">
        <v>10</v>
      </c>
      <c r="G212">
        <v>5</v>
      </c>
      <c r="I212">
        <v>8</v>
      </c>
    </row>
    <row r="213" spans="1:9" x14ac:dyDescent="0.3">
      <c r="A213">
        <v>6</v>
      </c>
      <c r="C213">
        <v>5</v>
      </c>
      <c r="G213">
        <v>6</v>
      </c>
      <c r="I213">
        <v>9</v>
      </c>
    </row>
    <row r="214" spans="1:9" x14ac:dyDescent="0.3">
      <c r="A214">
        <v>7</v>
      </c>
      <c r="C214">
        <v>9</v>
      </c>
      <c r="G214">
        <v>7</v>
      </c>
      <c r="I214">
        <v>8</v>
      </c>
    </row>
    <row r="215" spans="1:9" x14ac:dyDescent="0.3">
      <c r="A215">
        <v>8</v>
      </c>
      <c r="C215">
        <v>12</v>
      </c>
      <c r="G215">
        <v>8</v>
      </c>
      <c r="I215">
        <v>10</v>
      </c>
    </row>
    <row r="216" spans="1:9" x14ac:dyDescent="0.3">
      <c r="A216">
        <v>9</v>
      </c>
      <c r="C216">
        <v>7</v>
      </c>
      <c r="G216">
        <v>9</v>
      </c>
    </row>
    <row r="217" spans="1:9" x14ac:dyDescent="0.3">
      <c r="A217">
        <v>10</v>
      </c>
      <c r="C217">
        <v>5</v>
      </c>
      <c r="G217">
        <v>10</v>
      </c>
    </row>
    <row r="218" spans="1:9" x14ac:dyDescent="0.3">
      <c r="A218">
        <v>11</v>
      </c>
      <c r="C218">
        <v>7</v>
      </c>
      <c r="G218">
        <v>11</v>
      </c>
    </row>
    <row r="219" spans="1:9" x14ac:dyDescent="0.3">
      <c r="A219">
        <v>12</v>
      </c>
      <c r="C219">
        <v>7</v>
      </c>
      <c r="G219">
        <v>12</v>
      </c>
    </row>
    <row r="220" spans="1:9" x14ac:dyDescent="0.3">
      <c r="A220">
        <v>13</v>
      </c>
      <c r="C220">
        <v>6</v>
      </c>
      <c r="G220">
        <v>13</v>
      </c>
    </row>
    <row r="221" spans="1:9" x14ac:dyDescent="0.3">
      <c r="A221">
        <v>14</v>
      </c>
      <c r="C221">
        <v>7</v>
      </c>
      <c r="G221">
        <v>14</v>
      </c>
    </row>
    <row r="222" spans="1:9" x14ac:dyDescent="0.3">
      <c r="A222">
        <v>15</v>
      </c>
      <c r="C222">
        <v>10</v>
      </c>
      <c r="G222">
        <v>15</v>
      </c>
    </row>
    <row r="223" spans="1:9" x14ac:dyDescent="0.3">
      <c r="A223">
        <v>16</v>
      </c>
      <c r="C223">
        <v>5</v>
      </c>
      <c r="G223">
        <v>16</v>
      </c>
    </row>
    <row r="224" spans="1:9" x14ac:dyDescent="0.3">
      <c r="A224">
        <v>17</v>
      </c>
      <c r="C224">
        <v>11</v>
      </c>
      <c r="G224">
        <v>17</v>
      </c>
    </row>
    <row r="225" spans="1:13" x14ac:dyDescent="0.3">
      <c r="A225">
        <v>18</v>
      </c>
      <c r="G225">
        <v>18</v>
      </c>
    </row>
    <row r="226" spans="1:13" x14ac:dyDescent="0.3">
      <c r="A226">
        <v>19</v>
      </c>
      <c r="G226">
        <v>19</v>
      </c>
    </row>
    <row r="227" spans="1:13" x14ac:dyDescent="0.3">
      <c r="A227">
        <v>20</v>
      </c>
      <c r="G227">
        <v>20</v>
      </c>
    </row>
    <row r="228" spans="1:13" x14ac:dyDescent="0.3">
      <c r="A228">
        <v>21</v>
      </c>
      <c r="G228">
        <v>21</v>
      </c>
    </row>
    <row r="229" spans="1:13" x14ac:dyDescent="0.3">
      <c r="A229">
        <v>22</v>
      </c>
      <c r="G229">
        <v>22</v>
      </c>
    </row>
    <row r="230" spans="1:13" x14ac:dyDescent="0.3">
      <c r="A230">
        <v>23</v>
      </c>
      <c r="G230">
        <v>23</v>
      </c>
    </row>
    <row r="231" spans="1:13" x14ac:dyDescent="0.3">
      <c r="A231">
        <v>24</v>
      </c>
      <c r="G231">
        <v>24</v>
      </c>
    </row>
    <row r="232" spans="1:13" x14ac:dyDescent="0.3">
      <c r="A232">
        <v>25</v>
      </c>
      <c r="G232">
        <v>25</v>
      </c>
    </row>
    <row r="233" spans="1:13" x14ac:dyDescent="0.3">
      <c r="A233">
        <v>26</v>
      </c>
      <c r="G233">
        <v>26</v>
      </c>
    </row>
    <row r="234" spans="1:13" x14ac:dyDescent="0.3">
      <c r="A234">
        <v>27</v>
      </c>
      <c r="G234">
        <v>27</v>
      </c>
    </row>
    <row r="235" spans="1:13" x14ac:dyDescent="0.3">
      <c r="A235">
        <v>28</v>
      </c>
      <c r="G235">
        <v>28</v>
      </c>
    </row>
    <row r="236" spans="1:13" x14ac:dyDescent="0.3">
      <c r="A236">
        <v>29</v>
      </c>
      <c r="G236">
        <v>29</v>
      </c>
    </row>
    <row r="237" spans="1:13" x14ac:dyDescent="0.3">
      <c r="A237">
        <v>30</v>
      </c>
      <c r="G237">
        <v>30</v>
      </c>
    </row>
    <row r="238" spans="1:13" x14ac:dyDescent="0.3">
      <c r="A238" t="s">
        <v>189</v>
      </c>
      <c r="C238">
        <f>AVERAGE(C208:C237)</f>
        <v>7.5882352941176467</v>
      </c>
      <c r="I238">
        <f>AVERAGE(I208:I237)</f>
        <v>8.625</v>
      </c>
      <c r="M238">
        <f>(C238+I238)/2</f>
        <v>8.1066176470588225</v>
      </c>
    </row>
    <row r="239" spans="1:13" x14ac:dyDescent="0.3">
      <c r="A239"/>
    </row>
    <row r="240" spans="1:13" x14ac:dyDescent="0.3">
      <c r="A240" s="57" t="s">
        <v>190</v>
      </c>
      <c r="B240" t="s">
        <v>204</v>
      </c>
      <c r="C240" t="s">
        <v>208</v>
      </c>
      <c r="D240" t="s">
        <v>161</v>
      </c>
      <c r="E240" t="s">
        <v>209</v>
      </c>
      <c r="G240" s="57"/>
      <c r="H240" t="s">
        <v>204</v>
      </c>
      <c r="I240" t="s">
        <v>208</v>
      </c>
      <c r="J240" t="s">
        <v>161</v>
      </c>
      <c r="K240" t="s">
        <v>210</v>
      </c>
      <c r="M240" s="57" t="s">
        <v>186</v>
      </c>
    </row>
    <row r="241" spans="1:9" x14ac:dyDescent="0.3">
      <c r="A241" t="s">
        <v>187</v>
      </c>
      <c r="C241" t="s">
        <v>188</v>
      </c>
      <c r="G241" t="s">
        <v>187</v>
      </c>
      <c r="I241" t="s">
        <v>188</v>
      </c>
    </row>
    <row r="242" spans="1:9" x14ac:dyDescent="0.3">
      <c r="A242">
        <v>1</v>
      </c>
      <c r="C242">
        <v>17</v>
      </c>
      <c r="G242">
        <v>1</v>
      </c>
      <c r="I242">
        <v>11</v>
      </c>
    </row>
    <row r="243" spans="1:9" x14ac:dyDescent="0.3">
      <c r="A243">
        <v>2</v>
      </c>
      <c r="C243">
        <v>6</v>
      </c>
      <c r="G243">
        <v>2</v>
      </c>
      <c r="I243">
        <v>12</v>
      </c>
    </row>
    <row r="244" spans="1:9" x14ac:dyDescent="0.3">
      <c r="A244">
        <v>3</v>
      </c>
      <c r="C244">
        <v>10</v>
      </c>
      <c r="G244">
        <v>3</v>
      </c>
      <c r="I244">
        <v>9</v>
      </c>
    </row>
    <row r="245" spans="1:9" x14ac:dyDescent="0.3">
      <c r="A245">
        <v>4</v>
      </c>
      <c r="C245">
        <v>15</v>
      </c>
      <c r="G245">
        <v>4</v>
      </c>
      <c r="I245">
        <v>9</v>
      </c>
    </row>
    <row r="246" spans="1:9" x14ac:dyDescent="0.3">
      <c r="A246">
        <v>5</v>
      </c>
      <c r="C246">
        <v>7</v>
      </c>
      <c r="G246">
        <v>5</v>
      </c>
      <c r="I246">
        <v>10</v>
      </c>
    </row>
    <row r="247" spans="1:9" x14ac:dyDescent="0.3">
      <c r="A247">
        <v>6</v>
      </c>
      <c r="C247">
        <v>10</v>
      </c>
      <c r="G247">
        <v>6</v>
      </c>
      <c r="I247">
        <v>5</v>
      </c>
    </row>
    <row r="248" spans="1:9" x14ac:dyDescent="0.3">
      <c r="A248">
        <v>7</v>
      </c>
      <c r="C248">
        <v>3</v>
      </c>
      <c r="G248">
        <v>7</v>
      </c>
      <c r="I248">
        <v>12</v>
      </c>
    </row>
    <row r="249" spans="1:9" x14ac:dyDescent="0.3">
      <c r="A249">
        <v>8</v>
      </c>
      <c r="C249">
        <v>9</v>
      </c>
      <c r="G249">
        <v>8</v>
      </c>
      <c r="I249">
        <v>5</v>
      </c>
    </row>
    <row r="250" spans="1:9" x14ac:dyDescent="0.3">
      <c r="A250">
        <v>9</v>
      </c>
      <c r="C250">
        <v>6</v>
      </c>
      <c r="G250">
        <v>9</v>
      </c>
      <c r="I250">
        <v>5</v>
      </c>
    </row>
    <row r="251" spans="1:9" x14ac:dyDescent="0.3">
      <c r="A251">
        <v>10</v>
      </c>
      <c r="C251">
        <v>5</v>
      </c>
      <c r="G251">
        <v>10</v>
      </c>
      <c r="I251">
        <v>8</v>
      </c>
    </row>
    <row r="252" spans="1:9" x14ac:dyDescent="0.3">
      <c r="A252">
        <v>11</v>
      </c>
      <c r="C252">
        <v>6</v>
      </c>
      <c r="G252">
        <v>11</v>
      </c>
      <c r="I252">
        <v>3</v>
      </c>
    </row>
    <row r="253" spans="1:9" x14ac:dyDescent="0.3">
      <c r="A253">
        <v>12</v>
      </c>
      <c r="C253">
        <v>8</v>
      </c>
      <c r="G253">
        <v>12</v>
      </c>
      <c r="I253">
        <v>4</v>
      </c>
    </row>
    <row r="254" spans="1:9" x14ac:dyDescent="0.3">
      <c r="A254">
        <v>13</v>
      </c>
      <c r="C254">
        <v>8</v>
      </c>
      <c r="G254">
        <v>13</v>
      </c>
      <c r="I254">
        <v>10</v>
      </c>
    </row>
    <row r="255" spans="1:9" x14ac:dyDescent="0.3">
      <c r="A255">
        <v>14</v>
      </c>
      <c r="C255">
        <v>7</v>
      </c>
      <c r="G255">
        <v>14</v>
      </c>
      <c r="I255">
        <v>13</v>
      </c>
    </row>
    <row r="256" spans="1:9" x14ac:dyDescent="0.3">
      <c r="A256">
        <v>15</v>
      </c>
      <c r="C256">
        <v>5</v>
      </c>
      <c r="G256">
        <v>15</v>
      </c>
      <c r="I256">
        <v>10</v>
      </c>
    </row>
    <row r="257" spans="1:13" x14ac:dyDescent="0.3">
      <c r="A257">
        <v>16</v>
      </c>
      <c r="C257">
        <v>11</v>
      </c>
      <c r="G257">
        <v>16</v>
      </c>
      <c r="I257">
        <v>8</v>
      </c>
    </row>
    <row r="258" spans="1:13" x14ac:dyDescent="0.3">
      <c r="A258">
        <v>17</v>
      </c>
      <c r="C258">
        <v>13</v>
      </c>
      <c r="G258">
        <v>17</v>
      </c>
      <c r="I258">
        <v>15</v>
      </c>
    </row>
    <row r="259" spans="1:13" x14ac:dyDescent="0.3">
      <c r="A259">
        <v>18</v>
      </c>
      <c r="G259">
        <v>18</v>
      </c>
      <c r="I259">
        <v>6</v>
      </c>
    </row>
    <row r="260" spans="1:13" x14ac:dyDescent="0.3">
      <c r="A260">
        <v>19</v>
      </c>
      <c r="G260">
        <v>19</v>
      </c>
      <c r="I260">
        <v>11</v>
      </c>
    </row>
    <row r="261" spans="1:13" x14ac:dyDescent="0.3">
      <c r="A261">
        <v>20</v>
      </c>
      <c r="G261">
        <v>20</v>
      </c>
      <c r="I261">
        <v>8</v>
      </c>
    </row>
    <row r="262" spans="1:13" x14ac:dyDescent="0.3">
      <c r="A262">
        <v>21</v>
      </c>
      <c r="G262">
        <v>21</v>
      </c>
      <c r="I262">
        <v>11</v>
      </c>
    </row>
    <row r="263" spans="1:13" x14ac:dyDescent="0.3">
      <c r="A263">
        <v>22</v>
      </c>
      <c r="G263">
        <v>22</v>
      </c>
      <c r="I263">
        <v>6</v>
      </c>
    </row>
    <row r="264" spans="1:13" x14ac:dyDescent="0.3">
      <c r="A264">
        <v>23</v>
      </c>
      <c r="G264">
        <v>23</v>
      </c>
      <c r="I264">
        <v>8</v>
      </c>
    </row>
    <row r="265" spans="1:13" x14ac:dyDescent="0.3">
      <c r="A265">
        <v>24</v>
      </c>
      <c r="G265">
        <v>24</v>
      </c>
      <c r="I265">
        <v>7</v>
      </c>
    </row>
    <row r="266" spans="1:13" x14ac:dyDescent="0.3">
      <c r="A266">
        <v>25</v>
      </c>
      <c r="G266">
        <v>25</v>
      </c>
      <c r="I266">
        <v>12</v>
      </c>
    </row>
    <row r="267" spans="1:13" x14ac:dyDescent="0.3">
      <c r="A267">
        <v>26</v>
      </c>
      <c r="G267">
        <v>26</v>
      </c>
    </row>
    <row r="268" spans="1:13" x14ac:dyDescent="0.3">
      <c r="A268">
        <v>27</v>
      </c>
      <c r="G268">
        <v>27</v>
      </c>
    </row>
    <row r="269" spans="1:13" x14ac:dyDescent="0.3">
      <c r="A269">
        <v>28</v>
      </c>
      <c r="G269">
        <v>28</v>
      </c>
    </row>
    <row r="270" spans="1:13" x14ac:dyDescent="0.3">
      <c r="A270">
        <v>29</v>
      </c>
      <c r="G270">
        <v>29</v>
      </c>
    </row>
    <row r="271" spans="1:13" x14ac:dyDescent="0.3">
      <c r="A271">
        <v>30</v>
      </c>
      <c r="G271">
        <v>30</v>
      </c>
    </row>
    <row r="272" spans="1:13" x14ac:dyDescent="0.3">
      <c r="A272" t="s">
        <v>189</v>
      </c>
      <c r="C272">
        <f>AVERAGE(C242:C271)</f>
        <v>8.5882352941176467</v>
      </c>
      <c r="I272">
        <f>AVERAGE(I242:I271)</f>
        <v>8.7200000000000006</v>
      </c>
      <c r="M272">
        <f>(C272+I272)/2</f>
        <v>8.6541176470588237</v>
      </c>
    </row>
    <row r="273" spans="1:13" x14ac:dyDescent="0.3">
      <c r="A273"/>
    </row>
    <row r="274" spans="1:13" x14ac:dyDescent="0.3">
      <c r="A274" s="57" t="s">
        <v>182</v>
      </c>
      <c r="B274" t="s">
        <v>136</v>
      </c>
      <c r="C274" t="s">
        <v>211</v>
      </c>
      <c r="D274" t="s">
        <v>161</v>
      </c>
      <c r="E274" t="s">
        <v>212</v>
      </c>
      <c r="G274" s="57"/>
      <c r="H274" t="s">
        <v>136</v>
      </c>
      <c r="I274" t="s">
        <v>211</v>
      </c>
      <c r="J274" t="s">
        <v>161</v>
      </c>
      <c r="K274" t="s">
        <v>213</v>
      </c>
      <c r="M274" s="57" t="s">
        <v>186</v>
      </c>
    </row>
    <row r="275" spans="1:13" x14ac:dyDescent="0.3">
      <c r="A275" t="s">
        <v>187</v>
      </c>
      <c r="C275" t="s">
        <v>188</v>
      </c>
      <c r="G275" t="s">
        <v>187</v>
      </c>
      <c r="I275" t="s">
        <v>188</v>
      </c>
    </row>
    <row r="276" spans="1:13" x14ac:dyDescent="0.3">
      <c r="A276">
        <v>1</v>
      </c>
      <c r="C276">
        <v>7</v>
      </c>
      <c r="G276">
        <v>1</v>
      </c>
      <c r="I276">
        <v>12</v>
      </c>
    </row>
    <row r="277" spans="1:13" x14ac:dyDescent="0.3">
      <c r="A277">
        <v>2</v>
      </c>
      <c r="C277">
        <v>10</v>
      </c>
      <c r="G277">
        <v>2</v>
      </c>
      <c r="I277">
        <v>10</v>
      </c>
    </row>
    <row r="278" spans="1:13" x14ac:dyDescent="0.3">
      <c r="A278">
        <v>3</v>
      </c>
      <c r="C278">
        <v>7</v>
      </c>
      <c r="G278">
        <v>3</v>
      </c>
      <c r="I278">
        <v>14</v>
      </c>
    </row>
    <row r="279" spans="1:13" x14ac:dyDescent="0.3">
      <c r="A279">
        <v>4</v>
      </c>
      <c r="C279">
        <v>4</v>
      </c>
      <c r="G279">
        <v>4</v>
      </c>
      <c r="I279">
        <v>11</v>
      </c>
    </row>
    <row r="280" spans="1:13" x14ac:dyDescent="0.3">
      <c r="A280">
        <v>5</v>
      </c>
      <c r="C280">
        <v>25</v>
      </c>
      <c r="G280">
        <v>5</v>
      </c>
      <c r="I280">
        <v>7</v>
      </c>
    </row>
    <row r="281" spans="1:13" x14ac:dyDescent="0.3">
      <c r="A281">
        <v>6</v>
      </c>
      <c r="C281">
        <v>5</v>
      </c>
      <c r="G281">
        <v>6</v>
      </c>
      <c r="I281">
        <v>6</v>
      </c>
    </row>
    <row r="282" spans="1:13" x14ac:dyDescent="0.3">
      <c r="A282">
        <v>7</v>
      </c>
      <c r="C282">
        <v>14</v>
      </c>
      <c r="G282">
        <v>7</v>
      </c>
      <c r="I282">
        <v>6</v>
      </c>
    </row>
    <row r="283" spans="1:13" x14ac:dyDescent="0.3">
      <c r="A283">
        <v>8</v>
      </c>
      <c r="C283">
        <v>16</v>
      </c>
      <c r="G283">
        <v>8</v>
      </c>
      <c r="I283">
        <v>9</v>
      </c>
    </row>
    <row r="284" spans="1:13" x14ac:dyDescent="0.3">
      <c r="A284">
        <v>9</v>
      </c>
      <c r="C284">
        <v>14</v>
      </c>
      <c r="G284">
        <v>9</v>
      </c>
      <c r="I284">
        <v>9</v>
      </c>
    </row>
    <row r="285" spans="1:13" x14ac:dyDescent="0.3">
      <c r="A285">
        <v>10</v>
      </c>
      <c r="C285">
        <v>21</v>
      </c>
      <c r="G285">
        <v>10</v>
      </c>
      <c r="I285">
        <v>26</v>
      </c>
    </row>
    <row r="286" spans="1:13" x14ac:dyDescent="0.3">
      <c r="A286">
        <v>11</v>
      </c>
      <c r="C286">
        <v>8</v>
      </c>
      <c r="G286">
        <v>11</v>
      </c>
      <c r="I286">
        <v>11</v>
      </c>
    </row>
    <row r="287" spans="1:13" x14ac:dyDescent="0.3">
      <c r="A287">
        <v>12</v>
      </c>
      <c r="C287">
        <v>11</v>
      </c>
      <c r="G287">
        <v>12</v>
      </c>
      <c r="I287">
        <v>12</v>
      </c>
    </row>
    <row r="288" spans="1:13" x14ac:dyDescent="0.3">
      <c r="A288">
        <v>13</v>
      </c>
      <c r="C288">
        <v>4</v>
      </c>
      <c r="G288">
        <v>13</v>
      </c>
      <c r="I288">
        <v>17</v>
      </c>
    </row>
    <row r="289" spans="1:9" x14ac:dyDescent="0.3">
      <c r="A289">
        <v>14</v>
      </c>
      <c r="C289">
        <v>6</v>
      </c>
      <c r="G289">
        <v>14</v>
      </c>
      <c r="I289">
        <v>10</v>
      </c>
    </row>
    <row r="290" spans="1:9" x14ac:dyDescent="0.3">
      <c r="A290">
        <v>15</v>
      </c>
      <c r="C290">
        <v>5</v>
      </c>
      <c r="G290">
        <v>15</v>
      </c>
      <c r="I290">
        <v>10</v>
      </c>
    </row>
    <row r="291" spans="1:9" x14ac:dyDescent="0.3">
      <c r="A291">
        <v>16</v>
      </c>
      <c r="C291">
        <v>19</v>
      </c>
      <c r="G291">
        <v>16</v>
      </c>
      <c r="I291">
        <v>13</v>
      </c>
    </row>
    <row r="292" spans="1:9" x14ac:dyDescent="0.3">
      <c r="A292">
        <v>17</v>
      </c>
      <c r="C292">
        <v>11</v>
      </c>
      <c r="G292">
        <v>17</v>
      </c>
      <c r="I292">
        <v>5</v>
      </c>
    </row>
    <row r="293" spans="1:9" x14ac:dyDescent="0.3">
      <c r="A293">
        <v>18</v>
      </c>
      <c r="C293">
        <v>17</v>
      </c>
      <c r="G293">
        <v>18</v>
      </c>
      <c r="I293">
        <v>17</v>
      </c>
    </row>
    <row r="294" spans="1:9" x14ac:dyDescent="0.3">
      <c r="A294">
        <v>19</v>
      </c>
      <c r="C294">
        <v>8</v>
      </c>
      <c r="G294">
        <v>19</v>
      </c>
      <c r="I294">
        <v>9</v>
      </c>
    </row>
    <row r="295" spans="1:9" x14ac:dyDescent="0.3">
      <c r="A295">
        <v>20</v>
      </c>
      <c r="C295">
        <v>11</v>
      </c>
      <c r="G295">
        <v>20</v>
      </c>
      <c r="I295">
        <v>7</v>
      </c>
    </row>
    <row r="296" spans="1:9" x14ac:dyDescent="0.3">
      <c r="A296">
        <v>21</v>
      </c>
      <c r="G296">
        <v>21</v>
      </c>
      <c r="I296">
        <v>5</v>
      </c>
    </row>
    <row r="297" spans="1:9" x14ac:dyDescent="0.3">
      <c r="A297">
        <v>22</v>
      </c>
      <c r="G297">
        <v>22</v>
      </c>
      <c r="I297">
        <v>4</v>
      </c>
    </row>
    <row r="298" spans="1:9" x14ac:dyDescent="0.3">
      <c r="A298">
        <v>23</v>
      </c>
      <c r="G298">
        <v>23</v>
      </c>
    </row>
    <row r="299" spans="1:9" x14ac:dyDescent="0.3">
      <c r="A299">
        <v>24</v>
      </c>
      <c r="G299">
        <v>24</v>
      </c>
    </row>
    <row r="300" spans="1:9" x14ac:dyDescent="0.3">
      <c r="A300">
        <v>25</v>
      </c>
      <c r="G300">
        <v>25</v>
      </c>
    </row>
    <row r="301" spans="1:9" x14ac:dyDescent="0.3">
      <c r="A301">
        <v>26</v>
      </c>
      <c r="G301">
        <v>26</v>
      </c>
    </row>
    <row r="302" spans="1:9" x14ac:dyDescent="0.3">
      <c r="A302">
        <v>27</v>
      </c>
      <c r="G302">
        <v>27</v>
      </c>
    </row>
    <row r="303" spans="1:9" x14ac:dyDescent="0.3">
      <c r="A303">
        <v>28</v>
      </c>
      <c r="G303">
        <v>28</v>
      </c>
    </row>
    <row r="304" spans="1:9" x14ac:dyDescent="0.3">
      <c r="A304">
        <v>29</v>
      </c>
      <c r="G304">
        <v>29</v>
      </c>
    </row>
    <row r="305" spans="1:13" x14ac:dyDescent="0.3">
      <c r="A305">
        <v>30</v>
      </c>
      <c r="G305">
        <v>30</v>
      </c>
    </row>
    <row r="306" spans="1:13" x14ac:dyDescent="0.3">
      <c r="A306" t="s">
        <v>189</v>
      </c>
      <c r="C306">
        <f>AVERAGE(C276:C305)</f>
        <v>11.15</v>
      </c>
      <c r="I306">
        <f>AVERAGE(I276:I305)</f>
        <v>10.454545454545455</v>
      </c>
      <c r="M306">
        <f>(C306+I306)/2</f>
        <v>10.802272727272728</v>
      </c>
    </row>
    <row r="307" spans="1:13" x14ac:dyDescent="0.3">
      <c r="A307"/>
    </row>
    <row r="308" spans="1:13" x14ac:dyDescent="0.3">
      <c r="A308" s="57" t="s">
        <v>190</v>
      </c>
      <c r="B308" t="s">
        <v>136</v>
      </c>
      <c r="C308" t="s">
        <v>214</v>
      </c>
      <c r="D308" t="s">
        <v>161</v>
      </c>
      <c r="E308" t="s">
        <v>215</v>
      </c>
      <c r="G308" s="57"/>
      <c r="H308" t="s">
        <v>136</v>
      </c>
      <c r="I308" t="s">
        <v>214</v>
      </c>
      <c r="J308" t="s">
        <v>161</v>
      </c>
      <c r="K308" t="s">
        <v>216</v>
      </c>
      <c r="M308" s="57" t="s">
        <v>186</v>
      </c>
    </row>
    <row r="309" spans="1:13" x14ac:dyDescent="0.3">
      <c r="A309" t="s">
        <v>187</v>
      </c>
      <c r="C309" t="s">
        <v>188</v>
      </c>
      <c r="G309" t="s">
        <v>187</v>
      </c>
      <c r="I309" t="s">
        <v>188</v>
      </c>
    </row>
    <row r="310" spans="1:13" x14ac:dyDescent="0.3">
      <c r="A310">
        <v>1</v>
      </c>
      <c r="C310">
        <v>16</v>
      </c>
      <c r="G310">
        <v>1</v>
      </c>
      <c r="I310">
        <v>15</v>
      </c>
    </row>
    <row r="311" spans="1:13" x14ac:dyDescent="0.3">
      <c r="A311">
        <v>2</v>
      </c>
      <c r="C311">
        <v>13</v>
      </c>
      <c r="G311">
        <v>2</v>
      </c>
      <c r="I311">
        <v>12</v>
      </c>
    </row>
    <row r="312" spans="1:13" x14ac:dyDescent="0.3">
      <c r="A312">
        <v>3</v>
      </c>
      <c r="C312">
        <v>10</v>
      </c>
      <c r="G312">
        <v>3</v>
      </c>
      <c r="I312">
        <v>8</v>
      </c>
    </row>
    <row r="313" spans="1:13" x14ac:dyDescent="0.3">
      <c r="A313">
        <v>4</v>
      </c>
      <c r="C313">
        <v>6</v>
      </c>
      <c r="G313">
        <v>4</v>
      </c>
      <c r="I313">
        <v>15</v>
      </c>
    </row>
    <row r="314" spans="1:13" x14ac:dyDescent="0.3">
      <c r="A314">
        <v>5</v>
      </c>
      <c r="C314">
        <v>9</v>
      </c>
      <c r="G314">
        <v>5</v>
      </c>
      <c r="I314">
        <v>13</v>
      </c>
    </row>
    <row r="315" spans="1:13" x14ac:dyDescent="0.3">
      <c r="A315">
        <v>6</v>
      </c>
      <c r="C315">
        <v>8</v>
      </c>
      <c r="G315">
        <v>6</v>
      </c>
      <c r="I315">
        <v>14</v>
      </c>
    </row>
    <row r="316" spans="1:13" x14ac:dyDescent="0.3">
      <c r="A316">
        <v>7</v>
      </c>
      <c r="C316">
        <v>17</v>
      </c>
      <c r="G316">
        <v>7</v>
      </c>
      <c r="I316">
        <v>17</v>
      </c>
    </row>
    <row r="317" spans="1:13" x14ac:dyDescent="0.3">
      <c r="A317">
        <v>8</v>
      </c>
      <c r="C317">
        <v>11</v>
      </c>
      <c r="G317">
        <v>8</v>
      </c>
      <c r="I317">
        <v>6</v>
      </c>
    </row>
    <row r="318" spans="1:13" x14ac:dyDescent="0.3">
      <c r="A318">
        <v>9</v>
      </c>
      <c r="C318">
        <v>8</v>
      </c>
      <c r="G318">
        <v>9</v>
      </c>
      <c r="I318">
        <v>7</v>
      </c>
    </row>
    <row r="319" spans="1:13" x14ac:dyDescent="0.3">
      <c r="A319">
        <v>10</v>
      </c>
      <c r="C319">
        <v>14</v>
      </c>
      <c r="G319">
        <v>10</v>
      </c>
      <c r="I319">
        <v>6</v>
      </c>
    </row>
    <row r="320" spans="1:13" x14ac:dyDescent="0.3">
      <c r="A320">
        <v>11</v>
      </c>
      <c r="C320">
        <v>6</v>
      </c>
      <c r="G320">
        <v>11</v>
      </c>
      <c r="I320">
        <v>10</v>
      </c>
    </row>
    <row r="321" spans="1:9" x14ac:dyDescent="0.3">
      <c r="A321">
        <v>12</v>
      </c>
      <c r="C321">
        <v>9</v>
      </c>
      <c r="G321">
        <v>12</v>
      </c>
      <c r="I321">
        <v>12</v>
      </c>
    </row>
    <row r="322" spans="1:9" x14ac:dyDescent="0.3">
      <c r="A322">
        <v>13</v>
      </c>
      <c r="C322">
        <v>9</v>
      </c>
      <c r="G322">
        <v>13</v>
      </c>
      <c r="I322">
        <v>12</v>
      </c>
    </row>
    <row r="323" spans="1:9" x14ac:dyDescent="0.3">
      <c r="A323">
        <v>14</v>
      </c>
      <c r="C323">
        <v>10</v>
      </c>
      <c r="G323">
        <v>14</v>
      </c>
      <c r="I323">
        <v>6</v>
      </c>
    </row>
    <row r="324" spans="1:9" x14ac:dyDescent="0.3">
      <c r="A324">
        <v>15</v>
      </c>
      <c r="C324">
        <v>14</v>
      </c>
      <c r="G324">
        <v>15</v>
      </c>
      <c r="I324">
        <v>5</v>
      </c>
    </row>
    <row r="325" spans="1:9" x14ac:dyDescent="0.3">
      <c r="A325">
        <v>16</v>
      </c>
      <c r="C325">
        <v>14</v>
      </c>
      <c r="G325">
        <v>16</v>
      </c>
      <c r="I325">
        <v>12</v>
      </c>
    </row>
    <row r="326" spans="1:9" x14ac:dyDescent="0.3">
      <c r="A326">
        <v>17</v>
      </c>
      <c r="C326">
        <v>11</v>
      </c>
      <c r="G326">
        <v>17</v>
      </c>
      <c r="I326">
        <v>12</v>
      </c>
    </row>
    <row r="327" spans="1:9" x14ac:dyDescent="0.3">
      <c r="A327">
        <v>18</v>
      </c>
      <c r="C327">
        <v>12</v>
      </c>
      <c r="G327">
        <v>18</v>
      </c>
      <c r="I327">
        <v>4</v>
      </c>
    </row>
    <row r="328" spans="1:9" x14ac:dyDescent="0.3">
      <c r="A328">
        <v>19</v>
      </c>
      <c r="C328">
        <v>9</v>
      </c>
      <c r="G328">
        <v>19</v>
      </c>
      <c r="I328">
        <v>10</v>
      </c>
    </row>
    <row r="329" spans="1:9" x14ac:dyDescent="0.3">
      <c r="A329">
        <v>20</v>
      </c>
      <c r="C329">
        <v>8</v>
      </c>
      <c r="G329">
        <v>20</v>
      </c>
      <c r="I329">
        <v>12</v>
      </c>
    </row>
    <row r="330" spans="1:9" x14ac:dyDescent="0.3">
      <c r="A330">
        <v>21</v>
      </c>
      <c r="C330">
        <v>11</v>
      </c>
      <c r="G330">
        <v>21</v>
      </c>
      <c r="I330">
        <v>13</v>
      </c>
    </row>
    <row r="331" spans="1:9" x14ac:dyDescent="0.3">
      <c r="A331">
        <v>22</v>
      </c>
      <c r="C331">
        <v>8</v>
      </c>
      <c r="G331">
        <v>22</v>
      </c>
      <c r="I331">
        <v>12</v>
      </c>
    </row>
    <row r="332" spans="1:9" x14ac:dyDescent="0.3">
      <c r="A332">
        <v>23</v>
      </c>
      <c r="C332">
        <v>13</v>
      </c>
      <c r="G332">
        <v>23</v>
      </c>
    </row>
    <row r="333" spans="1:9" x14ac:dyDescent="0.3">
      <c r="A333">
        <v>24</v>
      </c>
      <c r="C333">
        <v>12</v>
      </c>
      <c r="G333">
        <v>24</v>
      </c>
    </row>
    <row r="334" spans="1:9" x14ac:dyDescent="0.3">
      <c r="A334">
        <v>25</v>
      </c>
      <c r="C334">
        <v>8</v>
      </c>
      <c r="G334">
        <v>25</v>
      </c>
    </row>
    <row r="335" spans="1:9" x14ac:dyDescent="0.3">
      <c r="A335">
        <v>26</v>
      </c>
      <c r="C335">
        <v>15</v>
      </c>
      <c r="G335">
        <v>26</v>
      </c>
    </row>
    <row r="336" spans="1:9" x14ac:dyDescent="0.3">
      <c r="A336">
        <v>27</v>
      </c>
      <c r="C336">
        <v>15</v>
      </c>
      <c r="G336">
        <v>27</v>
      </c>
    </row>
    <row r="337" spans="1:13" x14ac:dyDescent="0.3">
      <c r="A337">
        <v>28</v>
      </c>
      <c r="C337">
        <v>14</v>
      </c>
      <c r="G337">
        <v>28</v>
      </c>
    </row>
    <row r="338" spans="1:13" x14ac:dyDescent="0.3">
      <c r="A338">
        <v>29</v>
      </c>
      <c r="C338">
        <v>18</v>
      </c>
      <c r="G338">
        <v>29</v>
      </c>
    </row>
    <row r="339" spans="1:13" x14ac:dyDescent="0.3">
      <c r="A339">
        <v>30</v>
      </c>
      <c r="C339">
        <v>16</v>
      </c>
      <c r="G339">
        <v>30</v>
      </c>
    </row>
    <row r="340" spans="1:13" x14ac:dyDescent="0.3">
      <c r="A340" t="s">
        <v>189</v>
      </c>
      <c r="C340">
        <f>AVERAGE(C310:C339)</f>
        <v>11.466666666666667</v>
      </c>
      <c r="I340">
        <f>AVERAGE(I310:I339)</f>
        <v>10.590909090909092</v>
      </c>
      <c r="M340">
        <f>(C340+I340)/2</f>
        <v>11.028787878787879</v>
      </c>
    </row>
    <row r="341" spans="1:13" s="55" customFormat="1" x14ac:dyDescent="0.3">
      <c r="A341" s="56"/>
    </row>
    <row r="342" spans="1:13" x14ac:dyDescent="0.3">
      <c r="A342" s="58" t="s">
        <v>217</v>
      </c>
      <c r="B342" s="58"/>
    </row>
    <row r="343" spans="1:13" x14ac:dyDescent="0.3">
      <c r="A343" s="57" t="s">
        <v>182</v>
      </c>
      <c r="B343" t="s">
        <v>92</v>
      </c>
      <c r="C343" t="s">
        <v>183</v>
      </c>
      <c r="D343" t="s">
        <v>161</v>
      </c>
      <c r="E343" t="s">
        <v>184</v>
      </c>
      <c r="G343" s="57"/>
      <c r="H343" t="s">
        <v>92</v>
      </c>
      <c r="I343" t="s">
        <v>191</v>
      </c>
      <c r="J343" t="s">
        <v>161</v>
      </c>
      <c r="K343" t="s">
        <v>185</v>
      </c>
      <c r="M343" s="57" t="s">
        <v>186</v>
      </c>
    </row>
    <row r="344" spans="1:13" x14ac:dyDescent="0.3">
      <c r="A344" t="s">
        <v>187</v>
      </c>
      <c r="C344" t="s">
        <v>188</v>
      </c>
      <c r="G344" t="s">
        <v>187</v>
      </c>
      <c r="I344" t="s">
        <v>188</v>
      </c>
    </row>
    <row r="345" spans="1:13" x14ac:dyDescent="0.3">
      <c r="A345">
        <v>1</v>
      </c>
      <c r="C345">
        <v>0</v>
      </c>
      <c r="G345">
        <v>1</v>
      </c>
      <c r="I345">
        <v>0</v>
      </c>
    </row>
    <row r="346" spans="1:13" x14ac:dyDescent="0.3">
      <c r="A346">
        <v>2</v>
      </c>
      <c r="C346">
        <v>1</v>
      </c>
      <c r="G346">
        <v>2</v>
      </c>
      <c r="I346">
        <v>0</v>
      </c>
    </row>
    <row r="347" spans="1:13" x14ac:dyDescent="0.3">
      <c r="A347">
        <v>3</v>
      </c>
      <c r="C347">
        <v>1</v>
      </c>
      <c r="G347">
        <v>3</v>
      </c>
      <c r="I347">
        <v>1</v>
      </c>
    </row>
    <row r="348" spans="1:13" x14ac:dyDescent="0.3">
      <c r="A348">
        <v>4</v>
      </c>
      <c r="C348">
        <v>1</v>
      </c>
      <c r="G348">
        <v>4</v>
      </c>
      <c r="I348">
        <v>2</v>
      </c>
    </row>
    <row r="349" spans="1:13" x14ac:dyDescent="0.3">
      <c r="A349">
        <v>5</v>
      </c>
      <c r="C349">
        <v>0</v>
      </c>
      <c r="G349">
        <v>5</v>
      </c>
      <c r="I349">
        <v>2</v>
      </c>
    </row>
    <row r="350" spans="1:13" x14ac:dyDescent="0.3">
      <c r="A350">
        <v>6</v>
      </c>
      <c r="C350">
        <v>0</v>
      </c>
      <c r="G350">
        <v>6</v>
      </c>
      <c r="I350">
        <v>2</v>
      </c>
    </row>
    <row r="351" spans="1:13" x14ac:dyDescent="0.3">
      <c r="A351">
        <v>7</v>
      </c>
      <c r="C351">
        <v>1</v>
      </c>
      <c r="G351">
        <v>7</v>
      </c>
      <c r="I351">
        <v>0</v>
      </c>
    </row>
    <row r="352" spans="1:13" x14ac:dyDescent="0.3">
      <c r="A352">
        <v>8</v>
      </c>
      <c r="C352">
        <v>2</v>
      </c>
      <c r="G352">
        <v>8</v>
      </c>
      <c r="I352">
        <v>0</v>
      </c>
    </row>
    <row r="353" spans="1:9" x14ac:dyDescent="0.3">
      <c r="A353">
        <v>9</v>
      </c>
      <c r="C353">
        <v>0</v>
      </c>
      <c r="G353">
        <v>9</v>
      </c>
      <c r="I353">
        <v>0</v>
      </c>
    </row>
    <row r="354" spans="1:9" x14ac:dyDescent="0.3">
      <c r="A354">
        <v>10</v>
      </c>
      <c r="C354">
        <v>2</v>
      </c>
      <c r="G354">
        <v>10</v>
      </c>
      <c r="I354">
        <v>1</v>
      </c>
    </row>
    <row r="355" spans="1:9" x14ac:dyDescent="0.3">
      <c r="A355">
        <v>11</v>
      </c>
      <c r="C355">
        <v>0</v>
      </c>
      <c r="G355">
        <v>11</v>
      </c>
      <c r="I355">
        <v>0</v>
      </c>
    </row>
    <row r="356" spans="1:9" x14ac:dyDescent="0.3">
      <c r="A356">
        <v>12</v>
      </c>
      <c r="C356">
        <v>0</v>
      </c>
      <c r="G356">
        <v>12</v>
      </c>
      <c r="I356">
        <v>1</v>
      </c>
    </row>
    <row r="357" spans="1:9" x14ac:dyDescent="0.3">
      <c r="A357">
        <v>13</v>
      </c>
      <c r="C357">
        <v>0</v>
      </c>
      <c r="G357">
        <v>13</v>
      </c>
      <c r="I357">
        <v>0</v>
      </c>
    </row>
    <row r="358" spans="1:9" x14ac:dyDescent="0.3">
      <c r="A358">
        <v>14</v>
      </c>
      <c r="C358">
        <v>0</v>
      </c>
      <c r="G358">
        <v>14</v>
      </c>
      <c r="I358">
        <v>0</v>
      </c>
    </row>
    <row r="359" spans="1:9" x14ac:dyDescent="0.3">
      <c r="A359">
        <v>15</v>
      </c>
      <c r="C359">
        <v>2</v>
      </c>
      <c r="G359">
        <v>15</v>
      </c>
      <c r="I359">
        <v>0</v>
      </c>
    </row>
    <row r="360" spans="1:9" x14ac:dyDescent="0.3">
      <c r="A360">
        <v>16</v>
      </c>
      <c r="C360">
        <v>0</v>
      </c>
      <c r="G360">
        <v>16</v>
      </c>
      <c r="I360">
        <v>1</v>
      </c>
    </row>
    <row r="361" spans="1:9" x14ac:dyDescent="0.3">
      <c r="A361">
        <v>17</v>
      </c>
      <c r="C361">
        <v>0</v>
      </c>
      <c r="G361">
        <v>17</v>
      </c>
      <c r="I361">
        <v>0</v>
      </c>
    </row>
    <row r="362" spans="1:9" x14ac:dyDescent="0.3">
      <c r="A362">
        <v>18</v>
      </c>
      <c r="C362">
        <v>0</v>
      </c>
      <c r="G362">
        <v>18</v>
      </c>
      <c r="I362">
        <v>3</v>
      </c>
    </row>
    <row r="363" spans="1:9" x14ac:dyDescent="0.3">
      <c r="A363">
        <v>19</v>
      </c>
      <c r="C363">
        <v>1</v>
      </c>
      <c r="G363">
        <v>19</v>
      </c>
      <c r="I363">
        <v>1</v>
      </c>
    </row>
    <row r="364" spans="1:9" x14ac:dyDescent="0.3">
      <c r="A364">
        <v>20</v>
      </c>
      <c r="C364">
        <v>0</v>
      </c>
      <c r="G364">
        <v>20</v>
      </c>
      <c r="I364">
        <v>0</v>
      </c>
    </row>
    <row r="365" spans="1:9" x14ac:dyDescent="0.3">
      <c r="A365">
        <v>21</v>
      </c>
      <c r="C365">
        <v>0</v>
      </c>
      <c r="G365">
        <v>21</v>
      </c>
      <c r="I365">
        <v>0</v>
      </c>
    </row>
    <row r="366" spans="1:9" x14ac:dyDescent="0.3">
      <c r="A366">
        <v>22</v>
      </c>
      <c r="C366">
        <v>0</v>
      </c>
      <c r="G366">
        <v>22</v>
      </c>
      <c r="I366">
        <v>1</v>
      </c>
    </row>
    <row r="367" spans="1:9" x14ac:dyDescent="0.3">
      <c r="A367">
        <v>23</v>
      </c>
      <c r="G367">
        <v>23</v>
      </c>
      <c r="I367">
        <v>1</v>
      </c>
    </row>
    <row r="368" spans="1:9" x14ac:dyDescent="0.3">
      <c r="A368">
        <v>24</v>
      </c>
      <c r="G368">
        <v>24</v>
      </c>
      <c r="I368">
        <v>0</v>
      </c>
    </row>
    <row r="369" spans="1:15" x14ac:dyDescent="0.3">
      <c r="A369">
        <v>25</v>
      </c>
      <c r="G369">
        <v>25</v>
      </c>
      <c r="I369">
        <v>0</v>
      </c>
    </row>
    <row r="370" spans="1:15" x14ac:dyDescent="0.3">
      <c r="A370">
        <v>26</v>
      </c>
      <c r="G370">
        <v>26</v>
      </c>
      <c r="I370">
        <v>0</v>
      </c>
    </row>
    <row r="371" spans="1:15" x14ac:dyDescent="0.3">
      <c r="A371">
        <v>27</v>
      </c>
      <c r="G371">
        <v>27</v>
      </c>
    </row>
    <row r="372" spans="1:15" x14ac:dyDescent="0.3">
      <c r="A372">
        <v>28</v>
      </c>
      <c r="G372">
        <v>28</v>
      </c>
    </row>
    <row r="373" spans="1:15" x14ac:dyDescent="0.3">
      <c r="A373">
        <v>29</v>
      </c>
      <c r="G373">
        <v>29</v>
      </c>
    </row>
    <row r="374" spans="1:15" x14ac:dyDescent="0.3">
      <c r="A374">
        <v>30</v>
      </c>
      <c r="G374">
        <v>30</v>
      </c>
    </row>
    <row r="375" spans="1:15" x14ac:dyDescent="0.3">
      <c r="A375" t="s">
        <v>189</v>
      </c>
      <c r="C375">
        <f>AVERAGE(C345:C374)</f>
        <v>0.5</v>
      </c>
      <c r="I375">
        <f>AVERAGE(I345:I374)</f>
        <v>0.61538461538461542</v>
      </c>
      <c r="M375">
        <f>(C375+I375)/2</f>
        <v>0.55769230769230771</v>
      </c>
    </row>
    <row r="376" spans="1:15" x14ac:dyDescent="0.3">
      <c r="A376"/>
    </row>
    <row r="377" spans="1:15" x14ac:dyDescent="0.3">
      <c r="A377" s="57" t="s">
        <v>190</v>
      </c>
      <c r="B377" t="s">
        <v>92</v>
      </c>
      <c r="C377" t="s">
        <v>195</v>
      </c>
      <c r="D377" t="s">
        <v>161</v>
      </c>
      <c r="E377" t="s">
        <v>192</v>
      </c>
      <c r="G377" s="57"/>
      <c r="H377" t="s">
        <v>92</v>
      </c>
      <c r="I377" t="s">
        <v>198</v>
      </c>
      <c r="J377" t="s">
        <v>161</v>
      </c>
      <c r="K377" t="s">
        <v>193</v>
      </c>
      <c r="M377" s="57" t="s">
        <v>186</v>
      </c>
      <c r="O377" t="s">
        <v>194</v>
      </c>
    </row>
    <row r="378" spans="1:15" x14ac:dyDescent="0.3">
      <c r="A378" t="s">
        <v>187</v>
      </c>
      <c r="C378" t="s">
        <v>188</v>
      </c>
      <c r="G378" t="s">
        <v>187</v>
      </c>
      <c r="I378" t="s">
        <v>188</v>
      </c>
    </row>
    <row r="379" spans="1:15" x14ac:dyDescent="0.3">
      <c r="A379">
        <v>1</v>
      </c>
      <c r="C379">
        <v>0</v>
      </c>
      <c r="G379">
        <v>1</v>
      </c>
      <c r="I379">
        <v>1</v>
      </c>
    </row>
    <row r="380" spans="1:15" x14ac:dyDescent="0.3">
      <c r="A380">
        <v>2</v>
      </c>
      <c r="C380">
        <v>1</v>
      </c>
      <c r="G380">
        <v>2</v>
      </c>
      <c r="I380">
        <v>1</v>
      </c>
    </row>
    <row r="381" spans="1:15" x14ac:dyDescent="0.3">
      <c r="A381">
        <v>3</v>
      </c>
      <c r="C381">
        <v>1</v>
      </c>
      <c r="G381">
        <v>3</v>
      </c>
      <c r="I381">
        <v>0</v>
      </c>
    </row>
    <row r="382" spans="1:15" x14ac:dyDescent="0.3">
      <c r="A382">
        <v>4</v>
      </c>
      <c r="C382">
        <v>0</v>
      </c>
      <c r="G382">
        <v>4</v>
      </c>
      <c r="I382">
        <v>1</v>
      </c>
    </row>
    <row r="383" spans="1:15" x14ac:dyDescent="0.3">
      <c r="A383">
        <v>5</v>
      </c>
      <c r="C383">
        <v>1</v>
      </c>
      <c r="G383">
        <v>5</v>
      </c>
      <c r="I383">
        <v>1</v>
      </c>
    </row>
    <row r="384" spans="1:15" x14ac:dyDescent="0.3">
      <c r="A384">
        <v>6</v>
      </c>
      <c r="C384">
        <v>0</v>
      </c>
      <c r="G384">
        <v>6</v>
      </c>
      <c r="I384">
        <v>0</v>
      </c>
    </row>
    <row r="385" spans="1:9" x14ac:dyDescent="0.3">
      <c r="A385">
        <v>7</v>
      </c>
      <c r="C385">
        <v>0</v>
      </c>
      <c r="G385">
        <v>7</v>
      </c>
      <c r="I385">
        <v>0</v>
      </c>
    </row>
    <row r="386" spans="1:9" x14ac:dyDescent="0.3">
      <c r="A386">
        <v>8</v>
      </c>
      <c r="C386">
        <v>0</v>
      </c>
      <c r="G386">
        <v>8</v>
      </c>
      <c r="I386">
        <v>0</v>
      </c>
    </row>
    <row r="387" spans="1:9" x14ac:dyDescent="0.3">
      <c r="A387">
        <v>9</v>
      </c>
      <c r="C387">
        <v>0</v>
      </c>
      <c r="G387">
        <v>9</v>
      </c>
      <c r="I387">
        <v>1</v>
      </c>
    </row>
    <row r="388" spans="1:9" x14ac:dyDescent="0.3">
      <c r="A388">
        <v>10</v>
      </c>
      <c r="C388">
        <v>2</v>
      </c>
      <c r="G388">
        <v>10</v>
      </c>
      <c r="I388">
        <v>0</v>
      </c>
    </row>
    <row r="389" spans="1:9" x14ac:dyDescent="0.3">
      <c r="A389">
        <v>11</v>
      </c>
      <c r="C389">
        <v>1</v>
      </c>
      <c r="G389">
        <v>11</v>
      </c>
      <c r="I389">
        <v>0</v>
      </c>
    </row>
    <row r="390" spans="1:9" x14ac:dyDescent="0.3">
      <c r="A390">
        <v>12</v>
      </c>
      <c r="C390">
        <v>1</v>
      </c>
      <c r="G390">
        <v>12</v>
      </c>
      <c r="I390">
        <v>1</v>
      </c>
    </row>
    <row r="391" spans="1:9" x14ac:dyDescent="0.3">
      <c r="A391">
        <v>13</v>
      </c>
      <c r="C391">
        <v>0</v>
      </c>
      <c r="G391">
        <v>13</v>
      </c>
      <c r="I391">
        <v>1</v>
      </c>
    </row>
    <row r="392" spans="1:9" x14ac:dyDescent="0.3">
      <c r="A392">
        <v>14</v>
      </c>
      <c r="C392">
        <v>1</v>
      </c>
      <c r="G392">
        <v>14</v>
      </c>
      <c r="I392">
        <v>1</v>
      </c>
    </row>
    <row r="393" spans="1:9" x14ac:dyDescent="0.3">
      <c r="A393">
        <v>15</v>
      </c>
      <c r="C393">
        <v>0</v>
      </c>
      <c r="G393">
        <v>15</v>
      </c>
      <c r="I393">
        <v>0</v>
      </c>
    </row>
    <row r="394" spans="1:9" x14ac:dyDescent="0.3">
      <c r="A394">
        <v>16</v>
      </c>
      <c r="C394">
        <v>0</v>
      </c>
      <c r="G394">
        <v>16</v>
      </c>
      <c r="I394">
        <v>1</v>
      </c>
    </row>
    <row r="395" spans="1:9" x14ac:dyDescent="0.3">
      <c r="A395">
        <v>17</v>
      </c>
      <c r="C395">
        <v>0</v>
      </c>
      <c r="G395">
        <v>17</v>
      </c>
      <c r="I395">
        <v>0</v>
      </c>
    </row>
    <row r="396" spans="1:9" x14ac:dyDescent="0.3">
      <c r="A396">
        <v>18</v>
      </c>
      <c r="C396">
        <v>2</v>
      </c>
      <c r="G396">
        <v>18</v>
      </c>
      <c r="I396">
        <v>1</v>
      </c>
    </row>
    <row r="397" spans="1:9" x14ac:dyDescent="0.3">
      <c r="A397">
        <v>19</v>
      </c>
      <c r="C397">
        <v>1</v>
      </c>
      <c r="G397">
        <v>19</v>
      </c>
      <c r="I397">
        <v>0</v>
      </c>
    </row>
    <row r="398" spans="1:9" x14ac:dyDescent="0.3">
      <c r="A398">
        <v>20</v>
      </c>
      <c r="C398">
        <v>0</v>
      </c>
      <c r="G398">
        <v>20</v>
      </c>
      <c r="I398">
        <v>0</v>
      </c>
    </row>
    <row r="399" spans="1:9" x14ac:dyDescent="0.3">
      <c r="A399">
        <v>21</v>
      </c>
      <c r="C399">
        <v>0</v>
      </c>
      <c r="G399">
        <v>21</v>
      </c>
      <c r="I399">
        <v>1</v>
      </c>
    </row>
    <row r="400" spans="1:9" x14ac:dyDescent="0.3">
      <c r="A400">
        <v>22</v>
      </c>
      <c r="C400">
        <v>0</v>
      </c>
      <c r="G400">
        <v>22</v>
      </c>
      <c r="I400">
        <v>0</v>
      </c>
    </row>
    <row r="401" spans="1:13" x14ac:dyDescent="0.3">
      <c r="A401">
        <v>23</v>
      </c>
      <c r="C401">
        <v>0</v>
      </c>
      <c r="G401">
        <v>23</v>
      </c>
      <c r="I401">
        <v>1</v>
      </c>
    </row>
    <row r="402" spans="1:13" x14ac:dyDescent="0.3">
      <c r="A402">
        <v>24</v>
      </c>
      <c r="C402">
        <v>3</v>
      </c>
      <c r="G402">
        <v>24</v>
      </c>
      <c r="I402">
        <v>1</v>
      </c>
    </row>
    <row r="403" spans="1:13" x14ac:dyDescent="0.3">
      <c r="A403">
        <v>25</v>
      </c>
      <c r="C403">
        <v>1</v>
      </c>
      <c r="G403">
        <v>25</v>
      </c>
      <c r="I403">
        <v>1</v>
      </c>
    </row>
    <row r="404" spans="1:13" x14ac:dyDescent="0.3">
      <c r="A404">
        <v>26</v>
      </c>
      <c r="C404">
        <v>0</v>
      </c>
      <c r="G404">
        <v>26</v>
      </c>
      <c r="I404">
        <v>2</v>
      </c>
    </row>
    <row r="405" spans="1:13" x14ac:dyDescent="0.3">
      <c r="A405">
        <v>27</v>
      </c>
      <c r="C405">
        <v>0</v>
      </c>
      <c r="G405">
        <v>27</v>
      </c>
      <c r="I405">
        <v>0</v>
      </c>
    </row>
    <row r="406" spans="1:13" x14ac:dyDescent="0.3">
      <c r="A406">
        <v>28</v>
      </c>
      <c r="G406">
        <v>28</v>
      </c>
    </row>
    <row r="407" spans="1:13" x14ac:dyDescent="0.3">
      <c r="A407">
        <v>29</v>
      </c>
      <c r="G407">
        <v>29</v>
      </c>
    </row>
    <row r="408" spans="1:13" x14ac:dyDescent="0.3">
      <c r="A408">
        <v>30</v>
      </c>
      <c r="G408">
        <v>30</v>
      </c>
    </row>
    <row r="409" spans="1:13" x14ac:dyDescent="0.3">
      <c r="A409" t="s">
        <v>189</v>
      </c>
      <c r="C409">
        <f>AVERAGE(C379:C408)</f>
        <v>0.55555555555555558</v>
      </c>
      <c r="I409">
        <f>AVERAGE(I379:I408)</f>
        <v>0.59259259259259256</v>
      </c>
      <c r="M409">
        <f>(C409+I409)/2</f>
        <v>0.57407407407407407</v>
      </c>
    </row>
    <row r="410" spans="1:13" x14ac:dyDescent="0.3">
      <c r="A410"/>
    </row>
    <row r="411" spans="1:13" x14ac:dyDescent="0.3">
      <c r="A411" s="57" t="s">
        <v>182</v>
      </c>
      <c r="B411" t="s">
        <v>134</v>
      </c>
      <c r="C411" t="s">
        <v>218</v>
      </c>
      <c r="D411" t="s">
        <v>161</v>
      </c>
      <c r="E411" t="s">
        <v>197</v>
      </c>
      <c r="G411" s="57"/>
      <c r="H411" t="s">
        <v>134</v>
      </c>
      <c r="I411" t="s">
        <v>219</v>
      </c>
      <c r="J411" t="s">
        <v>161</v>
      </c>
      <c r="K411" t="s">
        <v>196</v>
      </c>
      <c r="M411" s="57" t="s">
        <v>186</v>
      </c>
    </row>
    <row r="412" spans="1:13" x14ac:dyDescent="0.3">
      <c r="A412" t="s">
        <v>187</v>
      </c>
      <c r="C412" t="s">
        <v>188</v>
      </c>
      <c r="G412" t="s">
        <v>187</v>
      </c>
      <c r="I412" t="s">
        <v>188</v>
      </c>
    </row>
    <row r="413" spans="1:13" x14ac:dyDescent="0.3">
      <c r="A413">
        <v>1</v>
      </c>
      <c r="C413">
        <v>3</v>
      </c>
      <c r="G413">
        <v>1</v>
      </c>
      <c r="I413">
        <v>5</v>
      </c>
    </row>
    <row r="414" spans="1:13" x14ac:dyDescent="0.3">
      <c r="A414">
        <v>2</v>
      </c>
      <c r="C414">
        <v>4</v>
      </c>
      <c r="G414">
        <v>2</v>
      </c>
      <c r="I414">
        <v>2</v>
      </c>
    </row>
    <row r="415" spans="1:13" x14ac:dyDescent="0.3">
      <c r="A415">
        <v>3</v>
      </c>
      <c r="C415">
        <v>4</v>
      </c>
      <c r="G415">
        <v>3</v>
      </c>
      <c r="I415">
        <v>4</v>
      </c>
    </row>
    <row r="416" spans="1:13" x14ac:dyDescent="0.3">
      <c r="A416">
        <v>4</v>
      </c>
      <c r="C416">
        <v>7</v>
      </c>
      <c r="G416">
        <v>4</v>
      </c>
      <c r="I416">
        <v>7</v>
      </c>
    </row>
    <row r="417" spans="1:9" x14ac:dyDescent="0.3">
      <c r="A417">
        <v>5</v>
      </c>
      <c r="C417">
        <v>5</v>
      </c>
      <c r="G417">
        <v>5</v>
      </c>
      <c r="I417">
        <v>3</v>
      </c>
    </row>
    <row r="418" spans="1:9" x14ac:dyDescent="0.3">
      <c r="A418">
        <v>6</v>
      </c>
      <c r="C418">
        <v>8</v>
      </c>
      <c r="G418">
        <v>6</v>
      </c>
      <c r="I418">
        <v>4</v>
      </c>
    </row>
    <row r="419" spans="1:9" x14ac:dyDescent="0.3">
      <c r="A419">
        <v>7</v>
      </c>
      <c r="C419">
        <v>5</v>
      </c>
      <c r="G419">
        <v>7</v>
      </c>
      <c r="I419">
        <v>6</v>
      </c>
    </row>
    <row r="420" spans="1:9" x14ac:dyDescent="0.3">
      <c r="A420">
        <v>8</v>
      </c>
      <c r="C420">
        <v>4</v>
      </c>
      <c r="G420">
        <v>8</v>
      </c>
      <c r="I420">
        <v>6</v>
      </c>
    </row>
    <row r="421" spans="1:9" x14ac:dyDescent="0.3">
      <c r="A421">
        <v>9</v>
      </c>
      <c r="C421">
        <v>3</v>
      </c>
      <c r="G421">
        <v>9</v>
      </c>
      <c r="I421">
        <v>3</v>
      </c>
    </row>
    <row r="422" spans="1:9" x14ac:dyDescent="0.3">
      <c r="A422">
        <v>10</v>
      </c>
      <c r="C422">
        <v>3</v>
      </c>
      <c r="G422">
        <v>10</v>
      </c>
      <c r="I422">
        <v>5</v>
      </c>
    </row>
    <row r="423" spans="1:9" x14ac:dyDescent="0.3">
      <c r="A423">
        <v>11</v>
      </c>
      <c r="C423">
        <v>4</v>
      </c>
      <c r="G423">
        <v>11</v>
      </c>
      <c r="I423">
        <v>7</v>
      </c>
    </row>
    <row r="424" spans="1:9" x14ac:dyDescent="0.3">
      <c r="A424">
        <v>12</v>
      </c>
      <c r="C424">
        <v>5</v>
      </c>
      <c r="G424">
        <v>12</v>
      </c>
      <c r="I424">
        <v>5</v>
      </c>
    </row>
    <row r="425" spans="1:9" x14ac:dyDescent="0.3">
      <c r="A425">
        <v>13</v>
      </c>
      <c r="C425">
        <v>4</v>
      </c>
      <c r="G425">
        <v>13</v>
      </c>
      <c r="I425">
        <v>7</v>
      </c>
    </row>
    <row r="426" spans="1:9" x14ac:dyDescent="0.3">
      <c r="A426">
        <v>14</v>
      </c>
      <c r="C426">
        <v>4</v>
      </c>
      <c r="G426">
        <v>14</v>
      </c>
      <c r="I426">
        <v>5</v>
      </c>
    </row>
    <row r="427" spans="1:9" x14ac:dyDescent="0.3">
      <c r="A427">
        <v>15</v>
      </c>
      <c r="C427">
        <v>3</v>
      </c>
      <c r="G427">
        <v>15</v>
      </c>
      <c r="I427">
        <v>2</v>
      </c>
    </row>
    <row r="428" spans="1:9" x14ac:dyDescent="0.3">
      <c r="A428">
        <v>16</v>
      </c>
      <c r="C428">
        <v>3</v>
      </c>
      <c r="G428">
        <v>16</v>
      </c>
      <c r="I428">
        <v>2</v>
      </c>
    </row>
    <row r="429" spans="1:9" x14ac:dyDescent="0.3">
      <c r="A429">
        <v>17</v>
      </c>
      <c r="C429">
        <v>4</v>
      </c>
      <c r="G429">
        <v>17</v>
      </c>
      <c r="I429">
        <v>5</v>
      </c>
    </row>
    <row r="430" spans="1:9" x14ac:dyDescent="0.3">
      <c r="A430">
        <v>18</v>
      </c>
      <c r="C430">
        <v>4</v>
      </c>
      <c r="G430">
        <v>18</v>
      </c>
      <c r="I430">
        <v>2</v>
      </c>
    </row>
    <row r="431" spans="1:9" x14ac:dyDescent="0.3">
      <c r="A431">
        <v>19</v>
      </c>
      <c r="C431">
        <v>3</v>
      </c>
      <c r="G431">
        <v>19</v>
      </c>
      <c r="I431">
        <v>2</v>
      </c>
    </row>
    <row r="432" spans="1:9" x14ac:dyDescent="0.3">
      <c r="A432">
        <v>20</v>
      </c>
      <c r="C432">
        <v>4</v>
      </c>
      <c r="G432">
        <v>20</v>
      </c>
      <c r="I432">
        <v>2</v>
      </c>
    </row>
    <row r="433" spans="1:13" x14ac:dyDescent="0.3">
      <c r="A433">
        <v>21</v>
      </c>
      <c r="C433">
        <v>6</v>
      </c>
      <c r="G433">
        <v>21</v>
      </c>
      <c r="I433">
        <v>7</v>
      </c>
    </row>
    <row r="434" spans="1:13" x14ac:dyDescent="0.3">
      <c r="A434">
        <v>22</v>
      </c>
      <c r="C434">
        <v>6</v>
      </c>
      <c r="G434">
        <v>22</v>
      </c>
      <c r="I434">
        <v>6</v>
      </c>
    </row>
    <row r="435" spans="1:13" x14ac:dyDescent="0.3">
      <c r="A435">
        <v>23</v>
      </c>
      <c r="C435">
        <v>4</v>
      </c>
      <c r="G435">
        <v>23</v>
      </c>
      <c r="I435">
        <v>5</v>
      </c>
    </row>
    <row r="436" spans="1:13" x14ac:dyDescent="0.3">
      <c r="A436">
        <v>24</v>
      </c>
      <c r="C436">
        <v>7</v>
      </c>
      <c r="G436">
        <v>24</v>
      </c>
      <c r="I436">
        <v>4</v>
      </c>
    </row>
    <row r="437" spans="1:13" x14ac:dyDescent="0.3">
      <c r="A437">
        <v>25</v>
      </c>
      <c r="C437">
        <v>11</v>
      </c>
      <c r="G437">
        <v>25</v>
      </c>
      <c r="I437">
        <v>2</v>
      </c>
    </row>
    <row r="438" spans="1:13" x14ac:dyDescent="0.3">
      <c r="A438">
        <v>26</v>
      </c>
      <c r="C438">
        <v>5</v>
      </c>
      <c r="G438">
        <v>26</v>
      </c>
      <c r="I438">
        <v>6</v>
      </c>
    </row>
    <row r="439" spans="1:13" x14ac:dyDescent="0.3">
      <c r="A439">
        <v>27</v>
      </c>
      <c r="C439">
        <v>5</v>
      </c>
      <c r="G439">
        <v>27</v>
      </c>
      <c r="I439">
        <v>2</v>
      </c>
    </row>
    <row r="440" spans="1:13" x14ac:dyDescent="0.3">
      <c r="A440">
        <v>28</v>
      </c>
      <c r="C440">
        <v>10</v>
      </c>
      <c r="G440">
        <v>28</v>
      </c>
      <c r="I440">
        <v>2</v>
      </c>
    </row>
    <row r="441" spans="1:13" x14ac:dyDescent="0.3">
      <c r="A441">
        <v>29</v>
      </c>
      <c r="C441">
        <v>4</v>
      </c>
      <c r="G441">
        <v>29</v>
      </c>
    </row>
    <row r="442" spans="1:13" x14ac:dyDescent="0.3">
      <c r="A442">
        <v>30</v>
      </c>
      <c r="G442">
        <v>30</v>
      </c>
    </row>
    <row r="443" spans="1:13" x14ac:dyDescent="0.3">
      <c r="A443" t="s">
        <v>189</v>
      </c>
      <c r="C443">
        <f>AVERAGE(C413:C442)</f>
        <v>4.8965517241379306</v>
      </c>
      <c r="I443">
        <f>AVERAGE(I413:I442)</f>
        <v>4.2142857142857144</v>
      </c>
      <c r="M443">
        <f>(C443+I443)/2</f>
        <v>4.5554187192118221</v>
      </c>
    </row>
    <row r="444" spans="1:13" x14ac:dyDescent="0.3">
      <c r="A444"/>
    </row>
    <row r="445" spans="1:13" x14ac:dyDescent="0.3">
      <c r="A445" s="57" t="s">
        <v>190</v>
      </c>
      <c r="B445" t="s">
        <v>134</v>
      </c>
      <c r="C445" t="s">
        <v>198</v>
      </c>
      <c r="D445" t="s">
        <v>161</v>
      </c>
      <c r="E445" t="s">
        <v>199</v>
      </c>
      <c r="G445" s="57"/>
      <c r="H445" t="s">
        <v>134</v>
      </c>
      <c r="I445" t="s">
        <v>198</v>
      </c>
      <c r="J445" t="s">
        <v>161</v>
      </c>
      <c r="K445" t="s">
        <v>200</v>
      </c>
      <c r="M445" s="57" t="s">
        <v>186</v>
      </c>
    </row>
    <row r="446" spans="1:13" x14ac:dyDescent="0.3">
      <c r="A446" t="s">
        <v>187</v>
      </c>
      <c r="C446" t="s">
        <v>188</v>
      </c>
      <c r="G446" t="s">
        <v>187</v>
      </c>
      <c r="I446" t="s">
        <v>188</v>
      </c>
    </row>
    <row r="447" spans="1:13" x14ac:dyDescent="0.3">
      <c r="A447">
        <v>1</v>
      </c>
      <c r="C447">
        <v>5</v>
      </c>
      <c r="G447">
        <v>1</v>
      </c>
      <c r="I447">
        <v>3</v>
      </c>
    </row>
    <row r="448" spans="1:13" x14ac:dyDescent="0.3">
      <c r="A448">
        <v>2</v>
      </c>
      <c r="C448">
        <v>5</v>
      </c>
      <c r="G448">
        <v>2</v>
      </c>
      <c r="I448">
        <v>4</v>
      </c>
    </row>
    <row r="449" spans="1:9" x14ac:dyDescent="0.3">
      <c r="A449">
        <v>3</v>
      </c>
      <c r="C449">
        <v>2</v>
      </c>
      <c r="G449">
        <v>3</v>
      </c>
      <c r="I449">
        <v>1</v>
      </c>
    </row>
    <row r="450" spans="1:9" x14ac:dyDescent="0.3">
      <c r="A450">
        <v>4</v>
      </c>
      <c r="C450">
        <v>6</v>
      </c>
      <c r="G450">
        <v>4</v>
      </c>
      <c r="I450">
        <v>0</v>
      </c>
    </row>
    <row r="451" spans="1:9" x14ac:dyDescent="0.3">
      <c r="A451">
        <v>5</v>
      </c>
      <c r="C451">
        <v>4</v>
      </c>
      <c r="G451">
        <v>5</v>
      </c>
      <c r="I451">
        <v>1</v>
      </c>
    </row>
    <row r="452" spans="1:9" x14ac:dyDescent="0.3">
      <c r="A452">
        <v>6</v>
      </c>
      <c r="C452">
        <v>3</v>
      </c>
      <c r="G452">
        <v>6</v>
      </c>
      <c r="I452">
        <v>7</v>
      </c>
    </row>
    <row r="453" spans="1:9" x14ac:dyDescent="0.3">
      <c r="A453">
        <v>7</v>
      </c>
      <c r="C453">
        <v>3</v>
      </c>
      <c r="G453">
        <v>7</v>
      </c>
      <c r="I453">
        <v>5</v>
      </c>
    </row>
    <row r="454" spans="1:9" x14ac:dyDescent="0.3">
      <c r="A454">
        <v>8</v>
      </c>
      <c r="C454">
        <v>6</v>
      </c>
      <c r="G454">
        <v>8</v>
      </c>
      <c r="I454">
        <v>6</v>
      </c>
    </row>
    <row r="455" spans="1:9" x14ac:dyDescent="0.3">
      <c r="A455">
        <v>9</v>
      </c>
      <c r="C455">
        <v>4</v>
      </c>
      <c r="G455">
        <v>9</v>
      </c>
      <c r="I455">
        <v>6</v>
      </c>
    </row>
    <row r="456" spans="1:9" x14ac:dyDescent="0.3">
      <c r="A456">
        <v>10</v>
      </c>
      <c r="C456">
        <v>2</v>
      </c>
      <c r="G456">
        <v>10</v>
      </c>
      <c r="I456">
        <v>5</v>
      </c>
    </row>
    <row r="457" spans="1:9" x14ac:dyDescent="0.3">
      <c r="A457">
        <v>11</v>
      </c>
      <c r="C457">
        <v>10</v>
      </c>
      <c r="G457">
        <v>11</v>
      </c>
      <c r="I457">
        <v>3</v>
      </c>
    </row>
    <row r="458" spans="1:9" x14ac:dyDescent="0.3">
      <c r="A458">
        <v>12</v>
      </c>
      <c r="C458">
        <v>2</v>
      </c>
      <c r="G458">
        <v>12</v>
      </c>
      <c r="I458">
        <v>3</v>
      </c>
    </row>
    <row r="459" spans="1:9" x14ac:dyDescent="0.3">
      <c r="A459">
        <v>13</v>
      </c>
      <c r="C459">
        <v>4</v>
      </c>
      <c r="G459">
        <v>13</v>
      </c>
      <c r="I459">
        <v>2</v>
      </c>
    </row>
    <row r="460" spans="1:9" x14ac:dyDescent="0.3">
      <c r="A460">
        <v>14</v>
      </c>
      <c r="C460">
        <v>4</v>
      </c>
      <c r="G460">
        <v>14</v>
      </c>
      <c r="I460">
        <v>2</v>
      </c>
    </row>
    <row r="461" spans="1:9" x14ac:dyDescent="0.3">
      <c r="A461">
        <v>15</v>
      </c>
      <c r="C461">
        <v>4</v>
      </c>
      <c r="G461">
        <v>15</v>
      </c>
      <c r="I461">
        <v>9</v>
      </c>
    </row>
    <row r="462" spans="1:9" x14ac:dyDescent="0.3">
      <c r="A462">
        <v>16</v>
      </c>
      <c r="C462">
        <v>2</v>
      </c>
      <c r="G462">
        <v>16</v>
      </c>
      <c r="I462">
        <v>3</v>
      </c>
    </row>
    <row r="463" spans="1:9" x14ac:dyDescent="0.3">
      <c r="A463">
        <v>17</v>
      </c>
      <c r="C463">
        <v>4</v>
      </c>
      <c r="G463">
        <v>17</v>
      </c>
      <c r="I463">
        <v>4</v>
      </c>
    </row>
    <row r="464" spans="1:9" x14ac:dyDescent="0.3">
      <c r="A464">
        <v>18</v>
      </c>
      <c r="C464">
        <v>4</v>
      </c>
      <c r="G464">
        <v>18</v>
      </c>
      <c r="I464">
        <v>1</v>
      </c>
    </row>
    <row r="465" spans="1:13" x14ac:dyDescent="0.3">
      <c r="A465">
        <v>19</v>
      </c>
      <c r="C465">
        <v>5</v>
      </c>
      <c r="G465">
        <v>19</v>
      </c>
      <c r="I465">
        <v>5</v>
      </c>
    </row>
    <row r="466" spans="1:13" x14ac:dyDescent="0.3">
      <c r="A466">
        <v>20</v>
      </c>
      <c r="C466">
        <v>2</v>
      </c>
      <c r="G466">
        <v>20</v>
      </c>
      <c r="I466">
        <v>6</v>
      </c>
    </row>
    <row r="467" spans="1:13" x14ac:dyDescent="0.3">
      <c r="A467">
        <v>21</v>
      </c>
      <c r="C467">
        <v>4</v>
      </c>
      <c r="G467">
        <v>21</v>
      </c>
      <c r="I467">
        <v>4</v>
      </c>
    </row>
    <row r="468" spans="1:13" x14ac:dyDescent="0.3">
      <c r="A468">
        <v>22</v>
      </c>
      <c r="C468">
        <v>6</v>
      </c>
      <c r="G468">
        <v>22</v>
      </c>
      <c r="I468">
        <v>7</v>
      </c>
    </row>
    <row r="469" spans="1:13" x14ac:dyDescent="0.3">
      <c r="A469">
        <v>23</v>
      </c>
      <c r="C469">
        <v>4</v>
      </c>
      <c r="G469">
        <v>23</v>
      </c>
    </row>
    <row r="470" spans="1:13" x14ac:dyDescent="0.3">
      <c r="A470">
        <v>24</v>
      </c>
      <c r="G470">
        <v>24</v>
      </c>
    </row>
    <row r="471" spans="1:13" x14ac:dyDescent="0.3">
      <c r="A471">
        <v>25</v>
      </c>
      <c r="G471">
        <v>25</v>
      </c>
    </row>
    <row r="472" spans="1:13" x14ac:dyDescent="0.3">
      <c r="A472">
        <v>26</v>
      </c>
      <c r="G472">
        <v>26</v>
      </c>
    </row>
    <row r="473" spans="1:13" x14ac:dyDescent="0.3">
      <c r="A473">
        <v>27</v>
      </c>
      <c r="G473">
        <v>27</v>
      </c>
    </row>
    <row r="474" spans="1:13" x14ac:dyDescent="0.3">
      <c r="A474">
        <v>28</v>
      </c>
      <c r="G474">
        <v>28</v>
      </c>
    </row>
    <row r="475" spans="1:13" x14ac:dyDescent="0.3">
      <c r="A475">
        <v>29</v>
      </c>
      <c r="G475">
        <v>29</v>
      </c>
    </row>
    <row r="476" spans="1:13" x14ac:dyDescent="0.3">
      <c r="A476">
        <v>30</v>
      </c>
      <c r="G476">
        <v>30</v>
      </c>
    </row>
    <row r="477" spans="1:13" x14ac:dyDescent="0.3">
      <c r="A477" t="s">
        <v>189</v>
      </c>
      <c r="C477">
        <f>AVERAGE(C447:C476)</f>
        <v>4.1304347826086953</v>
      </c>
      <c r="I477">
        <f>AVERAGE(I447:I476)</f>
        <v>3.9545454545454546</v>
      </c>
      <c r="M477">
        <f>(C477+I477)/2</f>
        <v>4.0424901185770752</v>
      </c>
    </row>
    <row r="478" spans="1:13" x14ac:dyDescent="0.3">
      <c r="A478"/>
    </row>
    <row r="479" spans="1:13" x14ac:dyDescent="0.3">
      <c r="A479" s="57" t="s">
        <v>182</v>
      </c>
      <c r="B479" t="s">
        <v>52</v>
      </c>
      <c r="C479" t="s">
        <v>191</v>
      </c>
      <c r="D479" t="s">
        <v>161</v>
      </c>
      <c r="E479" t="s">
        <v>196</v>
      </c>
      <c r="G479" s="57"/>
      <c r="H479" t="s">
        <v>52</v>
      </c>
      <c r="I479" t="s">
        <v>214</v>
      </c>
      <c r="J479" t="s">
        <v>161</v>
      </c>
      <c r="K479" t="s">
        <v>220</v>
      </c>
      <c r="M479" s="57" t="s">
        <v>186</v>
      </c>
    </row>
    <row r="480" spans="1:13" x14ac:dyDescent="0.3">
      <c r="A480" t="s">
        <v>187</v>
      </c>
      <c r="C480" t="s">
        <v>188</v>
      </c>
      <c r="G480" t="s">
        <v>187</v>
      </c>
      <c r="I480" t="s">
        <v>188</v>
      </c>
    </row>
    <row r="481" spans="1:9" x14ac:dyDescent="0.3">
      <c r="A481">
        <v>1</v>
      </c>
      <c r="C481">
        <v>5</v>
      </c>
      <c r="G481">
        <v>1</v>
      </c>
      <c r="I481">
        <v>3</v>
      </c>
    </row>
    <row r="482" spans="1:9" x14ac:dyDescent="0.3">
      <c r="A482">
        <v>2</v>
      </c>
      <c r="C482">
        <v>6</v>
      </c>
      <c r="G482">
        <v>2</v>
      </c>
      <c r="I482">
        <v>7</v>
      </c>
    </row>
    <row r="483" spans="1:9" x14ac:dyDescent="0.3">
      <c r="A483">
        <v>3</v>
      </c>
      <c r="C483">
        <v>6</v>
      </c>
      <c r="G483">
        <v>3</v>
      </c>
      <c r="I483">
        <v>4</v>
      </c>
    </row>
    <row r="484" spans="1:9" x14ac:dyDescent="0.3">
      <c r="A484">
        <v>4</v>
      </c>
      <c r="C484">
        <v>4</v>
      </c>
      <c r="G484">
        <v>4</v>
      </c>
      <c r="I484">
        <v>4</v>
      </c>
    </row>
    <row r="485" spans="1:9" x14ac:dyDescent="0.3">
      <c r="A485">
        <v>5</v>
      </c>
      <c r="C485">
        <v>7</v>
      </c>
      <c r="G485">
        <v>5</v>
      </c>
      <c r="I485">
        <v>6</v>
      </c>
    </row>
    <row r="486" spans="1:9" x14ac:dyDescent="0.3">
      <c r="A486">
        <v>6</v>
      </c>
      <c r="C486">
        <v>2</v>
      </c>
      <c r="G486">
        <v>6</v>
      </c>
      <c r="I486">
        <v>2</v>
      </c>
    </row>
    <row r="487" spans="1:9" x14ac:dyDescent="0.3">
      <c r="A487">
        <v>7</v>
      </c>
      <c r="C487">
        <v>4</v>
      </c>
      <c r="G487">
        <v>7</v>
      </c>
      <c r="I487">
        <v>3</v>
      </c>
    </row>
    <row r="488" spans="1:9" x14ac:dyDescent="0.3">
      <c r="A488">
        <v>8</v>
      </c>
      <c r="C488">
        <v>7</v>
      </c>
      <c r="G488">
        <v>8</v>
      </c>
      <c r="I488">
        <v>7</v>
      </c>
    </row>
    <row r="489" spans="1:9" x14ac:dyDescent="0.3">
      <c r="A489">
        <v>9</v>
      </c>
      <c r="C489">
        <v>1</v>
      </c>
      <c r="G489">
        <v>9</v>
      </c>
      <c r="I489">
        <v>6</v>
      </c>
    </row>
    <row r="490" spans="1:9" x14ac:dyDescent="0.3">
      <c r="A490">
        <v>10</v>
      </c>
      <c r="C490">
        <v>2</v>
      </c>
      <c r="G490">
        <v>10</v>
      </c>
      <c r="I490">
        <v>2</v>
      </c>
    </row>
    <row r="491" spans="1:9" x14ac:dyDescent="0.3">
      <c r="A491">
        <v>11</v>
      </c>
      <c r="C491">
        <v>4</v>
      </c>
      <c r="G491">
        <v>11</v>
      </c>
      <c r="I491">
        <v>4</v>
      </c>
    </row>
    <row r="492" spans="1:9" x14ac:dyDescent="0.3">
      <c r="A492">
        <v>12</v>
      </c>
      <c r="C492">
        <v>5</v>
      </c>
      <c r="G492">
        <v>12</v>
      </c>
      <c r="I492">
        <v>5</v>
      </c>
    </row>
    <row r="493" spans="1:9" x14ac:dyDescent="0.3">
      <c r="A493">
        <v>13</v>
      </c>
      <c r="C493">
        <v>7</v>
      </c>
      <c r="G493">
        <v>13</v>
      </c>
      <c r="I493">
        <v>7</v>
      </c>
    </row>
    <row r="494" spans="1:9" x14ac:dyDescent="0.3">
      <c r="A494">
        <v>14</v>
      </c>
      <c r="C494">
        <v>6</v>
      </c>
      <c r="G494">
        <v>14</v>
      </c>
      <c r="I494">
        <v>6</v>
      </c>
    </row>
    <row r="495" spans="1:9" x14ac:dyDescent="0.3">
      <c r="A495">
        <v>15</v>
      </c>
      <c r="C495">
        <v>7</v>
      </c>
      <c r="G495">
        <v>15</v>
      </c>
      <c r="I495">
        <v>7</v>
      </c>
    </row>
    <row r="496" spans="1:9" x14ac:dyDescent="0.3">
      <c r="A496">
        <v>16</v>
      </c>
      <c r="C496">
        <v>8</v>
      </c>
      <c r="G496">
        <v>16</v>
      </c>
      <c r="I496">
        <v>8</v>
      </c>
    </row>
    <row r="497" spans="1:13" x14ac:dyDescent="0.3">
      <c r="A497">
        <v>17</v>
      </c>
      <c r="C497">
        <v>10</v>
      </c>
      <c r="G497">
        <v>17</v>
      </c>
      <c r="I497">
        <v>7</v>
      </c>
    </row>
    <row r="498" spans="1:13" x14ac:dyDescent="0.3">
      <c r="A498">
        <v>18</v>
      </c>
      <c r="C498">
        <v>4</v>
      </c>
      <c r="G498">
        <v>18</v>
      </c>
      <c r="I498">
        <v>4</v>
      </c>
    </row>
    <row r="499" spans="1:13" x14ac:dyDescent="0.3">
      <c r="A499">
        <v>19</v>
      </c>
      <c r="C499">
        <v>4</v>
      </c>
      <c r="G499">
        <v>19</v>
      </c>
      <c r="I499">
        <v>3</v>
      </c>
    </row>
    <row r="500" spans="1:13" x14ac:dyDescent="0.3">
      <c r="A500">
        <v>20</v>
      </c>
      <c r="C500">
        <v>7</v>
      </c>
      <c r="G500">
        <v>20</v>
      </c>
      <c r="I500">
        <v>7</v>
      </c>
    </row>
    <row r="501" spans="1:13" x14ac:dyDescent="0.3">
      <c r="A501">
        <v>21</v>
      </c>
      <c r="C501">
        <v>7</v>
      </c>
      <c r="G501">
        <v>21</v>
      </c>
      <c r="I501">
        <v>8</v>
      </c>
    </row>
    <row r="502" spans="1:13" x14ac:dyDescent="0.3">
      <c r="A502">
        <v>22</v>
      </c>
      <c r="C502">
        <v>7</v>
      </c>
      <c r="G502">
        <v>22</v>
      </c>
      <c r="I502">
        <v>4</v>
      </c>
    </row>
    <row r="503" spans="1:13" x14ac:dyDescent="0.3">
      <c r="A503">
        <v>23</v>
      </c>
      <c r="C503">
        <v>9</v>
      </c>
      <c r="G503">
        <v>23</v>
      </c>
      <c r="I503">
        <v>6</v>
      </c>
    </row>
    <row r="504" spans="1:13" x14ac:dyDescent="0.3">
      <c r="A504">
        <v>24</v>
      </c>
      <c r="C504">
        <v>4</v>
      </c>
      <c r="G504">
        <v>24</v>
      </c>
      <c r="I504">
        <v>3</v>
      </c>
    </row>
    <row r="505" spans="1:13" x14ac:dyDescent="0.3">
      <c r="A505">
        <v>25</v>
      </c>
      <c r="G505">
        <v>25</v>
      </c>
    </row>
    <row r="506" spans="1:13" x14ac:dyDescent="0.3">
      <c r="A506">
        <v>26</v>
      </c>
      <c r="G506">
        <v>26</v>
      </c>
    </row>
    <row r="507" spans="1:13" x14ac:dyDescent="0.3">
      <c r="A507">
        <v>27</v>
      </c>
      <c r="G507">
        <v>27</v>
      </c>
    </row>
    <row r="508" spans="1:13" x14ac:dyDescent="0.3">
      <c r="A508">
        <v>28</v>
      </c>
      <c r="G508">
        <v>28</v>
      </c>
    </row>
    <row r="509" spans="1:13" x14ac:dyDescent="0.3">
      <c r="A509">
        <v>29</v>
      </c>
      <c r="G509">
        <v>29</v>
      </c>
    </row>
    <row r="510" spans="1:13" x14ac:dyDescent="0.3">
      <c r="A510">
        <v>30</v>
      </c>
      <c r="G510">
        <v>30</v>
      </c>
    </row>
    <row r="511" spans="1:13" x14ac:dyDescent="0.3">
      <c r="A511" t="s">
        <v>189</v>
      </c>
      <c r="C511">
        <f>AVERAGE(C481:C510)</f>
        <v>5.541666666666667</v>
      </c>
      <c r="I511">
        <f>AVERAGE(I481:I510)</f>
        <v>5.125</v>
      </c>
      <c r="M511">
        <f>(C511+I511)/2</f>
        <v>5.3333333333333339</v>
      </c>
    </row>
    <row r="513" spans="1:11" x14ac:dyDescent="0.3">
      <c r="A513" s="57" t="s">
        <v>190</v>
      </c>
      <c r="B513" t="s">
        <v>52</v>
      </c>
      <c r="C513" t="s">
        <v>183</v>
      </c>
      <c r="D513" t="s">
        <v>161</v>
      </c>
      <c r="E513" t="s">
        <v>202</v>
      </c>
      <c r="G513" s="57"/>
      <c r="H513" t="s">
        <v>52</v>
      </c>
      <c r="I513" t="s">
        <v>195</v>
      </c>
      <c r="J513" t="s">
        <v>161</v>
      </c>
      <c r="K513" t="s">
        <v>203</v>
      </c>
    </row>
    <row r="514" spans="1:11" x14ac:dyDescent="0.3">
      <c r="A514" t="s">
        <v>187</v>
      </c>
      <c r="C514" t="s">
        <v>188</v>
      </c>
      <c r="G514" t="s">
        <v>187</v>
      </c>
      <c r="I514" t="s">
        <v>188</v>
      </c>
    </row>
    <row r="515" spans="1:11" x14ac:dyDescent="0.3">
      <c r="A515">
        <v>1</v>
      </c>
      <c r="C515">
        <v>5</v>
      </c>
      <c r="G515">
        <v>1</v>
      </c>
      <c r="I515">
        <v>4</v>
      </c>
    </row>
    <row r="516" spans="1:11" x14ac:dyDescent="0.3">
      <c r="A516">
        <v>2</v>
      </c>
      <c r="C516">
        <v>6</v>
      </c>
      <c r="G516">
        <v>2</v>
      </c>
      <c r="I516">
        <v>2</v>
      </c>
    </row>
    <row r="517" spans="1:11" x14ac:dyDescent="0.3">
      <c r="A517">
        <v>3</v>
      </c>
      <c r="C517">
        <v>3</v>
      </c>
      <c r="G517">
        <v>3</v>
      </c>
      <c r="I517">
        <v>3</v>
      </c>
    </row>
    <row r="518" spans="1:11" x14ac:dyDescent="0.3">
      <c r="A518">
        <v>4</v>
      </c>
      <c r="C518">
        <v>4</v>
      </c>
      <c r="G518">
        <v>4</v>
      </c>
      <c r="I518">
        <v>5</v>
      </c>
    </row>
    <row r="519" spans="1:11" x14ac:dyDescent="0.3">
      <c r="A519">
        <v>5</v>
      </c>
      <c r="C519">
        <v>5</v>
      </c>
      <c r="G519">
        <v>5</v>
      </c>
      <c r="I519">
        <v>3</v>
      </c>
    </row>
    <row r="520" spans="1:11" x14ac:dyDescent="0.3">
      <c r="A520">
        <v>6</v>
      </c>
      <c r="C520">
        <v>11</v>
      </c>
      <c r="G520">
        <v>6</v>
      </c>
      <c r="I520">
        <v>6</v>
      </c>
    </row>
    <row r="521" spans="1:11" x14ac:dyDescent="0.3">
      <c r="A521">
        <v>7</v>
      </c>
      <c r="C521">
        <v>12</v>
      </c>
      <c r="G521">
        <v>7</v>
      </c>
      <c r="I521">
        <v>2</v>
      </c>
    </row>
    <row r="522" spans="1:11" x14ac:dyDescent="0.3">
      <c r="A522">
        <v>8</v>
      </c>
      <c r="C522">
        <v>6</v>
      </c>
      <c r="G522">
        <v>8</v>
      </c>
      <c r="I522">
        <v>3</v>
      </c>
    </row>
    <row r="523" spans="1:11" x14ac:dyDescent="0.3">
      <c r="A523">
        <v>9</v>
      </c>
      <c r="C523">
        <v>6</v>
      </c>
      <c r="G523">
        <v>9</v>
      </c>
      <c r="I523">
        <v>6</v>
      </c>
    </row>
    <row r="524" spans="1:11" x14ac:dyDescent="0.3">
      <c r="A524">
        <v>10</v>
      </c>
      <c r="C524">
        <v>2</v>
      </c>
      <c r="G524">
        <v>10</v>
      </c>
      <c r="I524">
        <v>3</v>
      </c>
    </row>
    <row r="525" spans="1:11" x14ac:dyDescent="0.3">
      <c r="A525">
        <v>11</v>
      </c>
      <c r="C525">
        <v>9</v>
      </c>
      <c r="G525">
        <v>11</v>
      </c>
      <c r="I525">
        <v>4</v>
      </c>
    </row>
    <row r="526" spans="1:11" x14ac:dyDescent="0.3">
      <c r="A526">
        <v>12</v>
      </c>
      <c r="C526">
        <v>2</v>
      </c>
      <c r="G526">
        <v>12</v>
      </c>
      <c r="I526">
        <v>7</v>
      </c>
    </row>
    <row r="527" spans="1:11" x14ac:dyDescent="0.3">
      <c r="A527">
        <v>13</v>
      </c>
      <c r="C527">
        <v>6</v>
      </c>
      <c r="G527">
        <v>13</v>
      </c>
      <c r="I527">
        <v>5</v>
      </c>
    </row>
    <row r="528" spans="1:11" x14ac:dyDescent="0.3">
      <c r="A528">
        <v>14</v>
      </c>
      <c r="C528">
        <v>5</v>
      </c>
      <c r="G528">
        <v>14</v>
      </c>
      <c r="I528">
        <v>4</v>
      </c>
    </row>
    <row r="529" spans="1:9" x14ac:dyDescent="0.3">
      <c r="A529">
        <v>15</v>
      </c>
      <c r="C529">
        <v>4</v>
      </c>
      <c r="G529">
        <v>15</v>
      </c>
      <c r="I529">
        <v>4</v>
      </c>
    </row>
    <row r="530" spans="1:9" x14ac:dyDescent="0.3">
      <c r="A530">
        <v>16</v>
      </c>
      <c r="C530">
        <v>1</v>
      </c>
      <c r="G530">
        <v>16</v>
      </c>
      <c r="I530">
        <v>7</v>
      </c>
    </row>
    <row r="531" spans="1:9" x14ac:dyDescent="0.3">
      <c r="A531">
        <v>17</v>
      </c>
      <c r="C531">
        <v>2</v>
      </c>
      <c r="G531">
        <v>17</v>
      </c>
      <c r="I531">
        <v>5</v>
      </c>
    </row>
    <row r="532" spans="1:9" x14ac:dyDescent="0.3">
      <c r="A532">
        <v>18</v>
      </c>
      <c r="C532">
        <v>2</v>
      </c>
      <c r="G532">
        <v>18</v>
      </c>
      <c r="I532">
        <v>6</v>
      </c>
    </row>
    <row r="533" spans="1:9" x14ac:dyDescent="0.3">
      <c r="A533">
        <v>19</v>
      </c>
      <c r="C533">
        <v>3</v>
      </c>
      <c r="G533">
        <v>19</v>
      </c>
      <c r="I533">
        <v>5</v>
      </c>
    </row>
    <row r="534" spans="1:9" x14ac:dyDescent="0.3">
      <c r="A534">
        <v>20</v>
      </c>
      <c r="C534">
        <v>4</v>
      </c>
      <c r="G534">
        <v>20</v>
      </c>
      <c r="I534">
        <v>6</v>
      </c>
    </row>
    <row r="535" spans="1:9" x14ac:dyDescent="0.3">
      <c r="A535">
        <v>21</v>
      </c>
      <c r="C535">
        <v>2</v>
      </c>
      <c r="G535">
        <v>21</v>
      </c>
      <c r="I535">
        <v>8</v>
      </c>
    </row>
    <row r="536" spans="1:9" x14ac:dyDescent="0.3">
      <c r="A536">
        <v>22</v>
      </c>
      <c r="C536">
        <v>3</v>
      </c>
      <c r="G536">
        <v>22</v>
      </c>
      <c r="I536">
        <v>9</v>
      </c>
    </row>
    <row r="537" spans="1:9" x14ac:dyDescent="0.3">
      <c r="A537">
        <v>23</v>
      </c>
      <c r="C537">
        <v>9</v>
      </c>
      <c r="G537">
        <v>23</v>
      </c>
      <c r="I537">
        <v>9</v>
      </c>
    </row>
    <row r="538" spans="1:9" x14ac:dyDescent="0.3">
      <c r="A538">
        <v>24</v>
      </c>
      <c r="G538">
        <v>24</v>
      </c>
      <c r="I538">
        <v>7</v>
      </c>
    </row>
    <row r="539" spans="1:9" x14ac:dyDescent="0.3">
      <c r="A539">
        <v>25</v>
      </c>
      <c r="G539">
        <v>25</v>
      </c>
      <c r="I539">
        <v>5</v>
      </c>
    </row>
    <row r="540" spans="1:9" x14ac:dyDescent="0.3">
      <c r="A540">
        <v>26</v>
      </c>
      <c r="G540">
        <v>26</v>
      </c>
      <c r="I540">
        <v>3</v>
      </c>
    </row>
    <row r="541" spans="1:9" x14ac:dyDescent="0.3">
      <c r="A541">
        <v>27</v>
      </c>
      <c r="G541">
        <v>27</v>
      </c>
      <c r="I541">
        <v>7</v>
      </c>
    </row>
    <row r="542" spans="1:9" x14ac:dyDescent="0.3">
      <c r="A542">
        <v>28</v>
      </c>
      <c r="G542">
        <v>28</v>
      </c>
    </row>
    <row r="543" spans="1:9" x14ac:dyDescent="0.3">
      <c r="A543">
        <v>29</v>
      </c>
      <c r="G543">
        <v>29</v>
      </c>
    </row>
    <row r="544" spans="1:9" x14ac:dyDescent="0.3">
      <c r="A544">
        <v>30</v>
      </c>
      <c r="G544">
        <v>30</v>
      </c>
    </row>
    <row r="545" spans="1:13" x14ac:dyDescent="0.3">
      <c r="A545" t="s">
        <v>189</v>
      </c>
      <c r="C545">
        <f>AVERAGE(C515:C544)</f>
        <v>4.8695652173913047</v>
      </c>
      <c r="I545">
        <f>AVERAGE(I515:I544)</f>
        <v>5.1111111111111107</v>
      </c>
      <c r="M545">
        <f>(C545+I545)/2</f>
        <v>4.9903381642512077</v>
      </c>
    </row>
    <row r="547" spans="1:13" x14ac:dyDescent="0.3">
      <c r="A547" s="57" t="s">
        <v>182</v>
      </c>
      <c r="B547" t="s">
        <v>204</v>
      </c>
      <c r="C547" t="s">
        <v>195</v>
      </c>
      <c r="D547" t="s">
        <v>161</v>
      </c>
      <c r="E547" t="s">
        <v>206</v>
      </c>
      <c r="G547" s="57"/>
      <c r="H547" t="s">
        <v>204</v>
      </c>
      <c r="I547" t="s">
        <v>198</v>
      </c>
      <c r="J547" t="s">
        <v>161</v>
      </c>
      <c r="K547" t="s">
        <v>207</v>
      </c>
      <c r="M547" s="57" t="s">
        <v>186</v>
      </c>
    </row>
    <row r="548" spans="1:13" x14ac:dyDescent="0.3">
      <c r="A548" t="s">
        <v>187</v>
      </c>
      <c r="C548" t="s">
        <v>188</v>
      </c>
      <c r="G548" t="s">
        <v>187</v>
      </c>
      <c r="I548" t="s">
        <v>188</v>
      </c>
    </row>
    <row r="549" spans="1:13" x14ac:dyDescent="0.3">
      <c r="A549">
        <v>1</v>
      </c>
      <c r="C549">
        <v>6</v>
      </c>
      <c r="G549">
        <v>1</v>
      </c>
      <c r="I549">
        <v>9</v>
      </c>
    </row>
    <row r="550" spans="1:13" x14ac:dyDescent="0.3">
      <c r="A550">
        <v>2</v>
      </c>
      <c r="C550">
        <v>8</v>
      </c>
      <c r="G550">
        <v>2</v>
      </c>
      <c r="I550">
        <v>7</v>
      </c>
    </row>
    <row r="551" spans="1:13" x14ac:dyDescent="0.3">
      <c r="A551">
        <v>3</v>
      </c>
      <c r="C551">
        <v>12</v>
      </c>
      <c r="G551">
        <v>3</v>
      </c>
      <c r="I551">
        <v>5</v>
      </c>
    </row>
    <row r="552" spans="1:13" x14ac:dyDescent="0.3">
      <c r="A552">
        <v>4</v>
      </c>
      <c r="C552">
        <v>3</v>
      </c>
      <c r="G552">
        <v>4</v>
      </c>
      <c r="I552">
        <v>6</v>
      </c>
    </row>
    <row r="553" spans="1:13" x14ac:dyDescent="0.3">
      <c r="A553">
        <v>5</v>
      </c>
      <c r="C553">
        <v>11</v>
      </c>
      <c r="G553">
        <v>5</v>
      </c>
      <c r="I553">
        <v>8</v>
      </c>
    </row>
    <row r="554" spans="1:13" x14ac:dyDescent="0.3">
      <c r="A554">
        <v>6</v>
      </c>
      <c r="C554">
        <v>5</v>
      </c>
      <c r="G554">
        <v>6</v>
      </c>
      <c r="I554">
        <v>9</v>
      </c>
    </row>
    <row r="555" spans="1:13" x14ac:dyDescent="0.3">
      <c r="A555">
        <v>7</v>
      </c>
      <c r="C555">
        <v>9</v>
      </c>
      <c r="G555">
        <v>7</v>
      </c>
      <c r="I555">
        <v>6</v>
      </c>
    </row>
    <row r="556" spans="1:13" x14ac:dyDescent="0.3">
      <c r="A556">
        <v>8</v>
      </c>
      <c r="C556">
        <v>11</v>
      </c>
      <c r="G556">
        <v>8</v>
      </c>
      <c r="I556">
        <v>5</v>
      </c>
    </row>
    <row r="557" spans="1:13" x14ac:dyDescent="0.3">
      <c r="A557">
        <v>9</v>
      </c>
      <c r="C557">
        <v>7</v>
      </c>
      <c r="G557">
        <v>9</v>
      </c>
      <c r="I557">
        <v>12</v>
      </c>
    </row>
    <row r="558" spans="1:13" x14ac:dyDescent="0.3">
      <c r="A558">
        <v>10</v>
      </c>
      <c r="C558">
        <v>6</v>
      </c>
      <c r="G558">
        <v>10</v>
      </c>
      <c r="I558">
        <v>8</v>
      </c>
    </row>
    <row r="559" spans="1:13" x14ac:dyDescent="0.3">
      <c r="A559">
        <v>11</v>
      </c>
      <c r="C559">
        <v>7</v>
      </c>
      <c r="G559">
        <v>11</v>
      </c>
      <c r="I559">
        <v>12</v>
      </c>
    </row>
    <row r="560" spans="1:13" x14ac:dyDescent="0.3">
      <c r="A560">
        <v>12</v>
      </c>
      <c r="C560">
        <v>8</v>
      </c>
      <c r="G560">
        <v>12</v>
      </c>
      <c r="I560">
        <v>3</v>
      </c>
    </row>
    <row r="561" spans="1:9" x14ac:dyDescent="0.3">
      <c r="A561">
        <v>13</v>
      </c>
      <c r="C561">
        <v>9</v>
      </c>
      <c r="G561">
        <v>13</v>
      </c>
      <c r="I561">
        <v>4</v>
      </c>
    </row>
    <row r="562" spans="1:9" x14ac:dyDescent="0.3">
      <c r="A562">
        <v>14</v>
      </c>
      <c r="C562">
        <v>7</v>
      </c>
      <c r="G562">
        <v>14</v>
      </c>
      <c r="I562">
        <v>7</v>
      </c>
    </row>
    <row r="563" spans="1:9" x14ac:dyDescent="0.3">
      <c r="A563">
        <v>15</v>
      </c>
      <c r="C563">
        <v>5</v>
      </c>
      <c r="G563">
        <v>15</v>
      </c>
      <c r="I563">
        <v>9</v>
      </c>
    </row>
    <row r="564" spans="1:9" x14ac:dyDescent="0.3">
      <c r="A564">
        <v>16</v>
      </c>
      <c r="C564">
        <v>5</v>
      </c>
      <c r="G564">
        <v>16</v>
      </c>
      <c r="I564">
        <v>7</v>
      </c>
    </row>
    <row r="565" spans="1:9" x14ac:dyDescent="0.3">
      <c r="A565">
        <v>17</v>
      </c>
      <c r="C565">
        <v>10</v>
      </c>
      <c r="G565">
        <v>17</v>
      </c>
      <c r="I565">
        <v>8</v>
      </c>
    </row>
    <row r="566" spans="1:9" x14ac:dyDescent="0.3">
      <c r="A566">
        <v>18</v>
      </c>
      <c r="C566">
        <v>8</v>
      </c>
      <c r="G566">
        <v>18</v>
      </c>
      <c r="I566">
        <v>7</v>
      </c>
    </row>
    <row r="567" spans="1:9" x14ac:dyDescent="0.3">
      <c r="A567">
        <v>19</v>
      </c>
      <c r="C567">
        <v>9</v>
      </c>
      <c r="G567">
        <v>19</v>
      </c>
      <c r="I567">
        <v>13</v>
      </c>
    </row>
    <row r="568" spans="1:9" x14ac:dyDescent="0.3">
      <c r="A568">
        <v>20</v>
      </c>
      <c r="C568">
        <v>9</v>
      </c>
      <c r="G568">
        <v>20</v>
      </c>
      <c r="I568">
        <v>11</v>
      </c>
    </row>
    <row r="569" spans="1:9" x14ac:dyDescent="0.3">
      <c r="A569">
        <v>21</v>
      </c>
      <c r="C569">
        <v>7</v>
      </c>
      <c r="G569">
        <v>21</v>
      </c>
      <c r="I569">
        <v>9</v>
      </c>
    </row>
    <row r="570" spans="1:9" x14ac:dyDescent="0.3">
      <c r="A570">
        <v>22</v>
      </c>
      <c r="C570">
        <v>4</v>
      </c>
      <c r="G570">
        <v>22</v>
      </c>
      <c r="I570">
        <v>12</v>
      </c>
    </row>
    <row r="571" spans="1:9" x14ac:dyDescent="0.3">
      <c r="A571">
        <v>23</v>
      </c>
      <c r="C571">
        <v>6</v>
      </c>
      <c r="G571">
        <v>23</v>
      </c>
      <c r="I571">
        <v>11</v>
      </c>
    </row>
    <row r="572" spans="1:9" x14ac:dyDescent="0.3">
      <c r="A572">
        <v>24</v>
      </c>
      <c r="C572">
        <v>3</v>
      </c>
      <c r="G572">
        <v>24</v>
      </c>
      <c r="I572">
        <v>4</v>
      </c>
    </row>
    <row r="573" spans="1:9" x14ac:dyDescent="0.3">
      <c r="A573">
        <v>25</v>
      </c>
      <c r="G573">
        <v>25</v>
      </c>
      <c r="I573">
        <v>3</v>
      </c>
    </row>
    <row r="574" spans="1:9" x14ac:dyDescent="0.3">
      <c r="A574">
        <v>26</v>
      </c>
      <c r="G574">
        <v>26</v>
      </c>
    </row>
    <row r="575" spans="1:9" x14ac:dyDescent="0.3">
      <c r="A575">
        <v>27</v>
      </c>
      <c r="G575">
        <v>27</v>
      </c>
    </row>
    <row r="576" spans="1:9" x14ac:dyDescent="0.3">
      <c r="A576">
        <v>28</v>
      </c>
      <c r="G576">
        <v>28</v>
      </c>
    </row>
    <row r="577" spans="1:13" x14ac:dyDescent="0.3">
      <c r="A577">
        <v>29</v>
      </c>
      <c r="G577">
        <v>29</v>
      </c>
    </row>
    <row r="578" spans="1:13" x14ac:dyDescent="0.3">
      <c r="A578">
        <v>30</v>
      </c>
      <c r="G578">
        <v>30</v>
      </c>
    </row>
    <row r="579" spans="1:13" x14ac:dyDescent="0.3">
      <c r="A579" t="s">
        <v>189</v>
      </c>
      <c r="C579">
        <f>AVERAGE(C549:C578)</f>
        <v>7.291666666666667</v>
      </c>
      <c r="I579">
        <f>AVERAGE(I549:I578)</f>
        <v>7.8</v>
      </c>
      <c r="M579">
        <f>(C579+I579)/2</f>
        <v>7.5458333333333334</v>
      </c>
    </row>
    <row r="580" spans="1:13" x14ac:dyDescent="0.3">
      <c r="A580"/>
    </row>
    <row r="581" spans="1:13" x14ac:dyDescent="0.3">
      <c r="A581" s="57" t="s">
        <v>190</v>
      </c>
      <c r="B581" t="s">
        <v>204</v>
      </c>
      <c r="C581" t="s">
        <v>218</v>
      </c>
      <c r="D581" t="s">
        <v>161</v>
      </c>
      <c r="E581" t="s">
        <v>209</v>
      </c>
      <c r="G581" s="57"/>
      <c r="H581" t="s">
        <v>204</v>
      </c>
      <c r="I581" t="s">
        <v>219</v>
      </c>
      <c r="J581" t="s">
        <v>161</v>
      </c>
      <c r="K581" t="s">
        <v>210</v>
      </c>
      <c r="M581" s="57" t="s">
        <v>186</v>
      </c>
    </row>
    <row r="582" spans="1:13" x14ac:dyDescent="0.3">
      <c r="A582" t="s">
        <v>187</v>
      </c>
      <c r="C582" t="s">
        <v>188</v>
      </c>
      <c r="G582" t="s">
        <v>187</v>
      </c>
      <c r="I582" t="s">
        <v>188</v>
      </c>
    </row>
    <row r="583" spans="1:13" x14ac:dyDescent="0.3">
      <c r="A583">
        <v>1</v>
      </c>
      <c r="C583">
        <v>14</v>
      </c>
      <c r="G583">
        <v>1</v>
      </c>
      <c r="I583">
        <v>14</v>
      </c>
    </row>
    <row r="584" spans="1:13" x14ac:dyDescent="0.3">
      <c r="A584">
        <v>2</v>
      </c>
      <c r="C584">
        <v>5</v>
      </c>
      <c r="G584">
        <v>2</v>
      </c>
      <c r="I584">
        <v>12</v>
      </c>
    </row>
    <row r="585" spans="1:13" x14ac:dyDescent="0.3">
      <c r="A585">
        <v>3</v>
      </c>
      <c r="C585">
        <v>11</v>
      </c>
      <c r="G585">
        <v>3</v>
      </c>
      <c r="I585">
        <v>11</v>
      </c>
    </row>
    <row r="586" spans="1:13" x14ac:dyDescent="0.3">
      <c r="A586">
        <v>4</v>
      </c>
      <c r="C586">
        <v>13</v>
      </c>
      <c r="G586">
        <v>4</v>
      </c>
      <c r="I586">
        <v>6</v>
      </c>
    </row>
    <row r="587" spans="1:13" x14ac:dyDescent="0.3">
      <c r="A587">
        <v>5</v>
      </c>
      <c r="C587">
        <v>8</v>
      </c>
      <c r="G587">
        <v>5</v>
      </c>
      <c r="I587">
        <v>7</v>
      </c>
    </row>
    <row r="588" spans="1:13" x14ac:dyDescent="0.3">
      <c r="A588">
        <v>6</v>
      </c>
      <c r="C588">
        <v>9</v>
      </c>
      <c r="G588">
        <v>6</v>
      </c>
      <c r="I588">
        <v>8</v>
      </c>
    </row>
    <row r="589" spans="1:13" x14ac:dyDescent="0.3">
      <c r="A589">
        <v>7</v>
      </c>
      <c r="C589">
        <v>4</v>
      </c>
      <c r="G589">
        <v>7</v>
      </c>
      <c r="I589">
        <v>13</v>
      </c>
    </row>
    <row r="590" spans="1:13" x14ac:dyDescent="0.3">
      <c r="A590">
        <v>8</v>
      </c>
      <c r="C590">
        <v>9</v>
      </c>
      <c r="G590">
        <v>8</v>
      </c>
      <c r="I590">
        <v>4</v>
      </c>
    </row>
    <row r="591" spans="1:13" x14ac:dyDescent="0.3">
      <c r="A591">
        <v>9</v>
      </c>
      <c r="C591">
        <v>4</v>
      </c>
      <c r="G591">
        <v>9</v>
      </c>
      <c r="I591">
        <v>5</v>
      </c>
    </row>
    <row r="592" spans="1:13" x14ac:dyDescent="0.3">
      <c r="A592">
        <v>10</v>
      </c>
      <c r="C592">
        <v>5</v>
      </c>
      <c r="G592">
        <v>10</v>
      </c>
      <c r="I592">
        <v>7</v>
      </c>
    </row>
    <row r="593" spans="1:9" x14ac:dyDescent="0.3">
      <c r="A593">
        <v>11</v>
      </c>
      <c r="C593">
        <v>7</v>
      </c>
      <c r="G593">
        <v>11</v>
      </c>
      <c r="I593">
        <v>3</v>
      </c>
    </row>
    <row r="594" spans="1:9" x14ac:dyDescent="0.3">
      <c r="A594">
        <v>12</v>
      </c>
      <c r="C594">
        <v>8</v>
      </c>
      <c r="G594">
        <v>12</v>
      </c>
      <c r="I594">
        <v>7</v>
      </c>
    </row>
    <row r="595" spans="1:9" x14ac:dyDescent="0.3">
      <c r="A595">
        <v>13</v>
      </c>
      <c r="C595">
        <v>9</v>
      </c>
      <c r="G595">
        <v>13</v>
      </c>
      <c r="I595">
        <v>11</v>
      </c>
    </row>
    <row r="596" spans="1:9" x14ac:dyDescent="0.3">
      <c r="A596">
        <v>14</v>
      </c>
      <c r="C596">
        <v>7</v>
      </c>
      <c r="G596">
        <v>14</v>
      </c>
      <c r="I596">
        <v>16</v>
      </c>
    </row>
    <row r="597" spans="1:9" x14ac:dyDescent="0.3">
      <c r="A597">
        <v>15</v>
      </c>
      <c r="C597">
        <v>5</v>
      </c>
      <c r="G597">
        <v>15</v>
      </c>
      <c r="I597">
        <v>8</v>
      </c>
    </row>
    <row r="598" spans="1:9" x14ac:dyDescent="0.3">
      <c r="A598">
        <v>16</v>
      </c>
      <c r="C598">
        <v>11</v>
      </c>
      <c r="G598">
        <v>16</v>
      </c>
      <c r="I598">
        <v>9</v>
      </c>
    </row>
    <row r="599" spans="1:9" x14ac:dyDescent="0.3">
      <c r="A599">
        <v>17</v>
      </c>
      <c r="C599">
        <v>10</v>
      </c>
      <c r="G599">
        <v>17</v>
      </c>
      <c r="I599">
        <v>12</v>
      </c>
    </row>
    <row r="600" spans="1:9" x14ac:dyDescent="0.3">
      <c r="A600">
        <v>18</v>
      </c>
      <c r="C600">
        <v>8</v>
      </c>
      <c r="G600">
        <v>18</v>
      </c>
      <c r="I600">
        <v>6</v>
      </c>
    </row>
    <row r="601" spans="1:9" x14ac:dyDescent="0.3">
      <c r="A601">
        <v>19</v>
      </c>
      <c r="C601">
        <v>8</v>
      </c>
      <c r="G601">
        <v>19</v>
      </c>
      <c r="I601">
        <v>7</v>
      </c>
    </row>
    <row r="602" spans="1:9" x14ac:dyDescent="0.3">
      <c r="A602">
        <v>20</v>
      </c>
      <c r="C602">
        <v>6</v>
      </c>
      <c r="G602">
        <v>20</v>
      </c>
      <c r="I602">
        <v>8</v>
      </c>
    </row>
    <row r="603" spans="1:9" x14ac:dyDescent="0.3">
      <c r="A603">
        <v>21</v>
      </c>
      <c r="C603">
        <v>5</v>
      </c>
      <c r="G603">
        <v>21</v>
      </c>
      <c r="I603">
        <v>9</v>
      </c>
    </row>
    <row r="604" spans="1:9" x14ac:dyDescent="0.3">
      <c r="A604">
        <v>22</v>
      </c>
      <c r="C604">
        <v>13</v>
      </c>
      <c r="G604">
        <v>22</v>
      </c>
      <c r="I604">
        <v>5</v>
      </c>
    </row>
    <row r="605" spans="1:9" x14ac:dyDescent="0.3">
      <c r="A605">
        <v>23</v>
      </c>
      <c r="C605">
        <v>12</v>
      </c>
      <c r="G605">
        <v>23</v>
      </c>
      <c r="I605">
        <v>5</v>
      </c>
    </row>
    <row r="606" spans="1:9" x14ac:dyDescent="0.3">
      <c r="A606">
        <v>24</v>
      </c>
      <c r="C606">
        <v>16</v>
      </c>
      <c r="G606">
        <v>24</v>
      </c>
      <c r="I606">
        <v>7</v>
      </c>
    </row>
    <row r="607" spans="1:9" x14ac:dyDescent="0.3">
      <c r="A607">
        <v>25</v>
      </c>
      <c r="C607">
        <v>4</v>
      </c>
      <c r="G607">
        <v>25</v>
      </c>
      <c r="I607">
        <v>7</v>
      </c>
    </row>
    <row r="608" spans="1:9" x14ac:dyDescent="0.3">
      <c r="A608">
        <v>26</v>
      </c>
      <c r="C608">
        <v>2</v>
      </c>
      <c r="G608">
        <v>26</v>
      </c>
    </row>
    <row r="609" spans="1:13" x14ac:dyDescent="0.3">
      <c r="A609">
        <v>27</v>
      </c>
      <c r="G609">
        <v>27</v>
      </c>
    </row>
    <row r="610" spans="1:13" x14ac:dyDescent="0.3">
      <c r="A610">
        <v>28</v>
      </c>
      <c r="G610">
        <v>28</v>
      </c>
    </row>
    <row r="611" spans="1:13" x14ac:dyDescent="0.3">
      <c r="A611">
        <v>29</v>
      </c>
      <c r="G611">
        <v>29</v>
      </c>
    </row>
    <row r="612" spans="1:13" x14ac:dyDescent="0.3">
      <c r="A612">
        <v>30</v>
      </c>
      <c r="G612">
        <v>30</v>
      </c>
    </row>
    <row r="613" spans="1:13" x14ac:dyDescent="0.3">
      <c r="A613" t="s">
        <v>189</v>
      </c>
      <c r="C613">
        <f>AVERAGE(C583:C612)</f>
        <v>8.1923076923076916</v>
      </c>
      <c r="I613">
        <f>AVERAGE(I583:I612)</f>
        <v>8.2799999999999994</v>
      </c>
      <c r="M613">
        <f>(C613+I613)/2</f>
        <v>8.2361538461538455</v>
      </c>
    </row>
    <row r="615" spans="1:13" x14ac:dyDescent="0.3">
      <c r="A615" s="57" t="s">
        <v>182</v>
      </c>
      <c r="B615" t="s">
        <v>136</v>
      </c>
      <c r="C615" t="s">
        <v>219</v>
      </c>
      <c r="D615" t="s">
        <v>161</v>
      </c>
      <c r="E615" t="s">
        <v>212</v>
      </c>
      <c r="G615" s="57"/>
      <c r="H615" t="s">
        <v>204</v>
      </c>
      <c r="I615" t="s">
        <v>208</v>
      </c>
      <c r="J615" t="s">
        <v>161</v>
      </c>
      <c r="K615" t="s">
        <v>213</v>
      </c>
      <c r="M615" s="57" t="s">
        <v>186</v>
      </c>
    </row>
    <row r="616" spans="1:13" x14ac:dyDescent="0.3">
      <c r="A616" t="s">
        <v>187</v>
      </c>
      <c r="C616" t="s">
        <v>188</v>
      </c>
      <c r="G616" t="s">
        <v>187</v>
      </c>
      <c r="I616" t="s">
        <v>188</v>
      </c>
    </row>
    <row r="617" spans="1:13" x14ac:dyDescent="0.3">
      <c r="A617">
        <v>1</v>
      </c>
      <c r="C617">
        <v>9</v>
      </c>
      <c r="G617">
        <v>1</v>
      </c>
      <c r="I617">
        <v>13</v>
      </c>
    </row>
    <row r="618" spans="1:13" x14ac:dyDescent="0.3">
      <c r="A618">
        <v>2</v>
      </c>
      <c r="C618">
        <v>12</v>
      </c>
      <c r="G618">
        <v>2</v>
      </c>
      <c r="I618">
        <v>7</v>
      </c>
    </row>
    <row r="619" spans="1:13" x14ac:dyDescent="0.3">
      <c r="A619">
        <v>3</v>
      </c>
      <c r="C619">
        <v>5</v>
      </c>
      <c r="G619">
        <v>3</v>
      </c>
      <c r="I619">
        <v>16</v>
      </c>
    </row>
    <row r="620" spans="1:13" x14ac:dyDescent="0.3">
      <c r="A620">
        <v>4</v>
      </c>
      <c r="C620">
        <v>4</v>
      </c>
      <c r="G620">
        <v>4</v>
      </c>
      <c r="I620">
        <v>11</v>
      </c>
    </row>
    <row r="621" spans="1:13" x14ac:dyDescent="0.3">
      <c r="A621">
        <v>5</v>
      </c>
      <c r="C621">
        <v>22</v>
      </c>
      <c r="G621">
        <v>5</v>
      </c>
      <c r="I621">
        <v>8</v>
      </c>
    </row>
    <row r="622" spans="1:13" x14ac:dyDescent="0.3">
      <c r="A622">
        <v>6</v>
      </c>
      <c r="C622">
        <v>5</v>
      </c>
      <c r="G622">
        <v>6</v>
      </c>
      <c r="I622">
        <v>6</v>
      </c>
    </row>
    <row r="623" spans="1:13" x14ac:dyDescent="0.3">
      <c r="A623">
        <v>7</v>
      </c>
      <c r="C623">
        <v>14</v>
      </c>
      <c r="G623">
        <v>7</v>
      </c>
      <c r="I623">
        <v>8</v>
      </c>
    </row>
    <row r="624" spans="1:13" x14ac:dyDescent="0.3">
      <c r="A624">
        <v>8</v>
      </c>
      <c r="C624">
        <v>15</v>
      </c>
      <c r="G624">
        <v>8</v>
      </c>
      <c r="I624">
        <v>9</v>
      </c>
    </row>
    <row r="625" spans="1:9" x14ac:dyDescent="0.3">
      <c r="A625">
        <v>9</v>
      </c>
      <c r="C625">
        <v>14</v>
      </c>
      <c r="G625">
        <v>9</v>
      </c>
      <c r="I625">
        <v>11</v>
      </c>
    </row>
    <row r="626" spans="1:9" x14ac:dyDescent="0.3">
      <c r="A626">
        <v>10</v>
      </c>
      <c r="C626">
        <v>21</v>
      </c>
      <c r="G626">
        <v>10</v>
      </c>
      <c r="I626">
        <v>16</v>
      </c>
    </row>
    <row r="627" spans="1:9" x14ac:dyDescent="0.3">
      <c r="A627">
        <v>11</v>
      </c>
      <c r="C627">
        <v>8</v>
      </c>
      <c r="G627">
        <v>11</v>
      </c>
      <c r="I627">
        <v>13</v>
      </c>
    </row>
    <row r="628" spans="1:9" x14ac:dyDescent="0.3">
      <c r="A628">
        <v>12</v>
      </c>
      <c r="C628">
        <v>8</v>
      </c>
      <c r="G628">
        <v>12</v>
      </c>
      <c r="I628">
        <v>11</v>
      </c>
    </row>
    <row r="629" spans="1:9" x14ac:dyDescent="0.3">
      <c r="A629">
        <v>13</v>
      </c>
      <c r="C629">
        <v>2</v>
      </c>
      <c r="G629">
        <v>13</v>
      </c>
      <c r="I629">
        <v>18</v>
      </c>
    </row>
    <row r="630" spans="1:9" x14ac:dyDescent="0.3">
      <c r="A630">
        <v>14</v>
      </c>
      <c r="C630">
        <v>4</v>
      </c>
      <c r="G630">
        <v>14</v>
      </c>
      <c r="I630">
        <v>7</v>
      </c>
    </row>
    <row r="631" spans="1:9" x14ac:dyDescent="0.3">
      <c r="A631">
        <v>15</v>
      </c>
      <c r="C631">
        <v>5</v>
      </c>
      <c r="G631">
        <v>15</v>
      </c>
      <c r="I631">
        <v>5</v>
      </c>
    </row>
    <row r="632" spans="1:9" x14ac:dyDescent="0.3">
      <c r="A632">
        <v>16</v>
      </c>
      <c r="C632">
        <v>19</v>
      </c>
      <c r="G632">
        <v>16</v>
      </c>
      <c r="I632">
        <v>6</v>
      </c>
    </row>
    <row r="633" spans="1:9" x14ac:dyDescent="0.3">
      <c r="A633">
        <v>17</v>
      </c>
      <c r="C633">
        <v>22</v>
      </c>
      <c r="G633">
        <v>17</v>
      </c>
      <c r="I633">
        <v>5</v>
      </c>
    </row>
    <row r="634" spans="1:9" x14ac:dyDescent="0.3">
      <c r="A634">
        <v>18</v>
      </c>
      <c r="C634">
        <v>17</v>
      </c>
      <c r="G634">
        <v>18</v>
      </c>
      <c r="I634">
        <v>16</v>
      </c>
    </row>
    <row r="635" spans="1:9" x14ac:dyDescent="0.3">
      <c r="A635">
        <v>19</v>
      </c>
      <c r="C635">
        <v>13</v>
      </c>
      <c r="G635">
        <v>19</v>
      </c>
      <c r="I635">
        <v>9</v>
      </c>
    </row>
    <row r="636" spans="1:9" x14ac:dyDescent="0.3">
      <c r="A636">
        <v>20</v>
      </c>
      <c r="C636">
        <v>7</v>
      </c>
      <c r="G636">
        <v>20</v>
      </c>
      <c r="I636">
        <v>8</v>
      </c>
    </row>
    <row r="637" spans="1:9" x14ac:dyDescent="0.3">
      <c r="A637">
        <v>21</v>
      </c>
      <c r="G637">
        <v>21</v>
      </c>
      <c r="I637">
        <v>9</v>
      </c>
    </row>
    <row r="638" spans="1:9" x14ac:dyDescent="0.3">
      <c r="A638">
        <v>22</v>
      </c>
      <c r="G638">
        <v>22</v>
      </c>
      <c r="I638">
        <v>12</v>
      </c>
    </row>
    <row r="639" spans="1:9" x14ac:dyDescent="0.3">
      <c r="A639">
        <v>23</v>
      </c>
      <c r="G639">
        <v>23</v>
      </c>
      <c r="I639">
        <v>13</v>
      </c>
    </row>
    <row r="640" spans="1:9" x14ac:dyDescent="0.3">
      <c r="A640">
        <v>24</v>
      </c>
      <c r="G640">
        <v>24</v>
      </c>
      <c r="I640">
        <v>11</v>
      </c>
    </row>
    <row r="641" spans="1:13" x14ac:dyDescent="0.3">
      <c r="A641">
        <v>25</v>
      </c>
      <c r="G641">
        <v>25</v>
      </c>
      <c r="I641">
        <v>17</v>
      </c>
    </row>
    <row r="642" spans="1:13" x14ac:dyDescent="0.3">
      <c r="A642">
        <v>26</v>
      </c>
      <c r="G642">
        <v>26</v>
      </c>
      <c r="I642">
        <v>18</v>
      </c>
    </row>
    <row r="643" spans="1:13" x14ac:dyDescent="0.3">
      <c r="A643">
        <v>27</v>
      </c>
      <c r="G643">
        <v>27</v>
      </c>
    </row>
    <row r="644" spans="1:13" x14ac:dyDescent="0.3">
      <c r="A644">
        <v>28</v>
      </c>
      <c r="G644">
        <v>28</v>
      </c>
    </row>
    <row r="645" spans="1:13" x14ac:dyDescent="0.3">
      <c r="A645">
        <v>29</v>
      </c>
      <c r="G645">
        <v>29</v>
      </c>
    </row>
    <row r="646" spans="1:13" x14ac:dyDescent="0.3">
      <c r="A646">
        <v>30</v>
      </c>
      <c r="G646">
        <v>30</v>
      </c>
    </row>
    <row r="647" spans="1:13" x14ac:dyDescent="0.3">
      <c r="A647" t="s">
        <v>189</v>
      </c>
      <c r="C647">
        <f>AVERAGE(C617:C646)</f>
        <v>11.3</v>
      </c>
      <c r="I647">
        <f>AVERAGE(I617:I646)</f>
        <v>10.884615384615385</v>
      </c>
      <c r="M647">
        <f>(C647+I647)/2</f>
        <v>11.092307692307692</v>
      </c>
    </row>
    <row r="648" spans="1:13" x14ac:dyDescent="0.3">
      <c r="A648"/>
    </row>
    <row r="649" spans="1:13" x14ac:dyDescent="0.3">
      <c r="A649" s="57" t="s">
        <v>190</v>
      </c>
      <c r="B649" t="s">
        <v>136</v>
      </c>
      <c r="C649" t="s">
        <v>211</v>
      </c>
      <c r="D649" t="s">
        <v>161</v>
      </c>
      <c r="E649" t="s">
        <v>215</v>
      </c>
      <c r="G649" s="57"/>
      <c r="H649" t="s">
        <v>136</v>
      </c>
      <c r="I649" t="s">
        <v>218</v>
      </c>
      <c r="J649" t="s">
        <v>161</v>
      </c>
      <c r="K649" t="s">
        <v>216</v>
      </c>
      <c r="M649" s="57" t="s">
        <v>186</v>
      </c>
    </row>
    <row r="650" spans="1:13" x14ac:dyDescent="0.3">
      <c r="A650" t="s">
        <v>187</v>
      </c>
      <c r="C650" t="s">
        <v>188</v>
      </c>
      <c r="G650" t="s">
        <v>187</v>
      </c>
      <c r="I650" t="s">
        <v>188</v>
      </c>
    </row>
    <row r="651" spans="1:13" x14ac:dyDescent="0.3">
      <c r="A651">
        <v>1</v>
      </c>
      <c r="C651">
        <v>11</v>
      </c>
      <c r="G651">
        <v>1</v>
      </c>
      <c r="I651">
        <v>15</v>
      </c>
    </row>
    <row r="652" spans="1:13" x14ac:dyDescent="0.3">
      <c r="A652">
        <v>2</v>
      </c>
      <c r="C652">
        <v>12</v>
      </c>
      <c r="G652">
        <v>2</v>
      </c>
      <c r="I652">
        <v>12</v>
      </c>
    </row>
    <row r="653" spans="1:13" x14ac:dyDescent="0.3">
      <c r="A653">
        <v>3</v>
      </c>
      <c r="C653">
        <v>10</v>
      </c>
      <c r="G653">
        <v>3</v>
      </c>
      <c r="I653">
        <v>8</v>
      </c>
    </row>
    <row r="654" spans="1:13" x14ac:dyDescent="0.3">
      <c r="A654">
        <v>4</v>
      </c>
      <c r="C654">
        <v>7</v>
      </c>
      <c r="G654">
        <v>4</v>
      </c>
      <c r="I654">
        <v>15</v>
      </c>
    </row>
    <row r="655" spans="1:13" x14ac:dyDescent="0.3">
      <c r="A655">
        <v>5</v>
      </c>
      <c r="C655">
        <v>9</v>
      </c>
      <c r="G655">
        <v>5</v>
      </c>
      <c r="I655">
        <v>13</v>
      </c>
    </row>
    <row r="656" spans="1:13" x14ac:dyDescent="0.3">
      <c r="A656">
        <v>6</v>
      </c>
      <c r="C656">
        <v>11</v>
      </c>
      <c r="G656">
        <v>6</v>
      </c>
      <c r="I656">
        <v>14</v>
      </c>
    </row>
    <row r="657" spans="1:9" x14ac:dyDescent="0.3">
      <c r="A657">
        <v>7</v>
      </c>
      <c r="C657">
        <v>16</v>
      </c>
      <c r="G657">
        <v>7</v>
      </c>
      <c r="I657">
        <v>17</v>
      </c>
    </row>
    <row r="658" spans="1:9" x14ac:dyDescent="0.3">
      <c r="A658">
        <v>8</v>
      </c>
      <c r="C658">
        <v>11</v>
      </c>
      <c r="G658">
        <v>8</v>
      </c>
      <c r="I658">
        <v>6</v>
      </c>
    </row>
    <row r="659" spans="1:9" x14ac:dyDescent="0.3">
      <c r="A659">
        <v>9</v>
      </c>
      <c r="C659">
        <v>8</v>
      </c>
      <c r="G659">
        <v>9</v>
      </c>
      <c r="I659">
        <v>7</v>
      </c>
    </row>
    <row r="660" spans="1:9" x14ac:dyDescent="0.3">
      <c r="A660">
        <v>10</v>
      </c>
      <c r="C660">
        <v>14</v>
      </c>
      <c r="G660">
        <v>10</v>
      </c>
      <c r="I660">
        <v>6</v>
      </c>
    </row>
    <row r="661" spans="1:9" x14ac:dyDescent="0.3">
      <c r="A661">
        <v>11</v>
      </c>
      <c r="C661">
        <v>9</v>
      </c>
      <c r="G661">
        <v>11</v>
      </c>
      <c r="I661">
        <v>10</v>
      </c>
    </row>
    <row r="662" spans="1:9" x14ac:dyDescent="0.3">
      <c r="A662">
        <v>12</v>
      </c>
      <c r="C662">
        <v>10</v>
      </c>
      <c r="G662">
        <v>12</v>
      </c>
      <c r="I662">
        <v>12</v>
      </c>
    </row>
    <row r="663" spans="1:9" x14ac:dyDescent="0.3">
      <c r="A663">
        <v>13</v>
      </c>
      <c r="C663">
        <v>9</v>
      </c>
      <c r="G663">
        <v>13</v>
      </c>
      <c r="I663">
        <v>12</v>
      </c>
    </row>
    <row r="664" spans="1:9" x14ac:dyDescent="0.3">
      <c r="A664">
        <v>14</v>
      </c>
      <c r="C664">
        <v>12</v>
      </c>
      <c r="G664">
        <v>14</v>
      </c>
      <c r="I664">
        <v>6</v>
      </c>
    </row>
    <row r="665" spans="1:9" x14ac:dyDescent="0.3">
      <c r="A665">
        <v>15</v>
      </c>
      <c r="C665">
        <v>14</v>
      </c>
      <c r="G665">
        <v>15</v>
      </c>
      <c r="I665">
        <v>5</v>
      </c>
    </row>
    <row r="666" spans="1:9" x14ac:dyDescent="0.3">
      <c r="A666">
        <v>16</v>
      </c>
      <c r="C666">
        <v>16</v>
      </c>
      <c r="G666">
        <v>16</v>
      </c>
      <c r="I666">
        <v>12</v>
      </c>
    </row>
    <row r="667" spans="1:9" x14ac:dyDescent="0.3">
      <c r="A667">
        <v>17</v>
      </c>
      <c r="C667">
        <v>11</v>
      </c>
      <c r="G667">
        <v>17</v>
      </c>
      <c r="I667">
        <v>12</v>
      </c>
    </row>
    <row r="668" spans="1:9" x14ac:dyDescent="0.3">
      <c r="A668">
        <v>18</v>
      </c>
      <c r="C668">
        <v>15</v>
      </c>
      <c r="G668">
        <v>18</v>
      </c>
      <c r="I668">
        <v>4</v>
      </c>
    </row>
    <row r="669" spans="1:9" x14ac:dyDescent="0.3">
      <c r="A669">
        <v>19</v>
      </c>
      <c r="C669">
        <v>9</v>
      </c>
      <c r="G669">
        <v>19</v>
      </c>
      <c r="I669">
        <v>10</v>
      </c>
    </row>
    <row r="670" spans="1:9" x14ac:dyDescent="0.3">
      <c r="A670">
        <v>20</v>
      </c>
      <c r="C670">
        <v>7</v>
      </c>
      <c r="G670">
        <v>20</v>
      </c>
      <c r="I670">
        <v>12</v>
      </c>
    </row>
    <row r="671" spans="1:9" x14ac:dyDescent="0.3">
      <c r="A671">
        <v>21</v>
      </c>
      <c r="C671">
        <v>11</v>
      </c>
      <c r="G671">
        <v>21</v>
      </c>
      <c r="I671">
        <v>13</v>
      </c>
    </row>
    <row r="672" spans="1:9" x14ac:dyDescent="0.3">
      <c r="A672">
        <v>22</v>
      </c>
      <c r="C672">
        <v>9</v>
      </c>
      <c r="G672">
        <v>22</v>
      </c>
      <c r="I672">
        <v>12</v>
      </c>
    </row>
    <row r="673" spans="1:13" x14ac:dyDescent="0.3">
      <c r="A673">
        <v>23</v>
      </c>
      <c r="C673">
        <v>13</v>
      </c>
      <c r="G673">
        <v>23</v>
      </c>
    </row>
    <row r="674" spans="1:13" x14ac:dyDescent="0.3">
      <c r="A674">
        <v>24</v>
      </c>
      <c r="C674">
        <v>15</v>
      </c>
      <c r="G674">
        <v>24</v>
      </c>
    </row>
    <row r="675" spans="1:13" x14ac:dyDescent="0.3">
      <c r="A675">
        <v>25</v>
      </c>
      <c r="C675">
        <v>8</v>
      </c>
      <c r="G675">
        <v>25</v>
      </c>
    </row>
    <row r="676" spans="1:13" x14ac:dyDescent="0.3">
      <c r="A676">
        <v>26</v>
      </c>
      <c r="C676">
        <v>17</v>
      </c>
      <c r="G676">
        <v>26</v>
      </c>
    </row>
    <row r="677" spans="1:13" x14ac:dyDescent="0.3">
      <c r="A677">
        <v>27</v>
      </c>
      <c r="C677">
        <v>15</v>
      </c>
      <c r="G677">
        <v>27</v>
      </c>
    </row>
    <row r="678" spans="1:13" x14ac:dyDescent="0.3">
      <c r="A678">
        <v>28</v>
      </c>
      <c r="C678">
        <v>17</v>
      </c>
      <c r="G678">
        <v>28</v>
      </c>
    </row>
    <row r="679" spans="1:13" x14ac:dyDescent="0.3">
      <c r="A679">
        <v>29</v>
      </c>
      <c r="G679">
        <v>29</v>
      </c>
    </row>
    <row r="680" spans="1:13" x14ac:dyDescent="0.3">
      <c r="A680">
        <v>30</v>
      </c>
      <c r="G680">
        <v>30</v>
      </c>
    </row>
    <row r="681" spans="1:13" x14ac:dyDescent="0.3">
      <c r="A681" t="s">
        <v>189</v>
      </c>
      <c r="C681">
        <f>AVERAGE(C651:C680)</f>
        <v>11.642857142857142</v>
      </c>
      <c r="I681">
        <f>AVERAGE(I651:I680)</f>
        <v>10.590909090909092</v>
      </c>
      <c r="M681">
        <f>(C681+I681)/2</f>
        <v>11.116883116883116</v>
      </c>
    </row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8F88-8199-41E1-8078-7F0033DCB7E6}">
  <dimension ref="A1:F67"/>
  <sheetViews>
    <sheetView topLeftCell="A39" zoomScaleNormal="100" workbookViewId="0">
      <selection activeCell="J64" sqref="J64"/>
    </sheetView>
  </sheetViews>
  <sheetFormatPr defaultColWidth="11.19921875" defaultRowHeight="15.6" x14ac:dyDescent="0.3"/>
  <cols>
    <col min="1" max="1" width="10" style="5" customWidth="1"/>
    <col min="2" max="2" width="23.796875" customWidth="1"/>
    <col min="3" max="3" width="20.8984375" customWidth="1"/>
    <col min="4" max="4" width="22.796875" customWidth="1"/>
    <col min="5" max="5" width="22.19921875" customWidth="1"/>
    <col min="6" max="6" width="23.39843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6" ht="31.2" x14ac:dyDescent="0.6">
      <c r="A1"/>
      <c r="B1" s="142" t="s">
        <v>279</v>
      </c>
      <c r="C1" s="142"/>
      <c r="D1" s="142"/>
      <c r="E1" s="142"/>
      <c r="F1" s="142"/>
    </row>
    <row r="2" spans="1:6" x14ac:dyDescent="0.3">
      <c r="A2" s="88" t="s">
        <v>280</v>
      </c>
      <c r="B2" s="88" t="s">
        <v>281</v>
      </c>
      <c r="C2" s="88" t="s">
        <v>282</v>
      </c>
      <c r="D2" s="88" t="s">
        <v>283</v>
      </c>
      <c r="E2" s="88" t="s">
        <v>284</v>
      </c>
      <c r="F2" s="88" t="s">
        <v>285</v>
      </c>
    </row>
    <row r="3" spans="1:6" x14ac:dyDescent="0.3">
      <c r="A3" s="89">
        <v>1</v>
      </c>
      <c r="B3" s="89">
        <v>0</v>
      </c>
      <c r="C3" s="89">
        <v>0</v>
      </c>
      <c r="D3" s="89">
        <v>0</v>
      </c>
      <c r="E3" s="89">
        <v>0</v>
      </c>
      <c r="F3" s="89">
        <v>0</v>
      </c>
    </row>
    <row r="4" spans="1:6" x14ac:dyDescent="0.3">
      <c r="A4" s="89">
        <v>2</v>
      </c>
      <c r="B4" s="89">
        <v>0</v>
      </c>
      <c r="C4" s="89">
        <v>0</v>
      </c>
      <c r="D4" s="89">
        <v>0</v>
      </c>
      <c r="E4" s="89">
        <v>0</v>
      </c>
      <c r="F4" s="89">
        <v>0</v>
      </c>
    </row>
    <row r="5" spans="1:6" x14ac:dyDescent="0.3">
      <c r="A5" s="89">
        <v>3</v>
      </c>
      <c r="B5" s="89">
        <v>0</v>
      </c>
      <c r="C5" s="89">
        <v>0</v>
      </c>
      <c r="D5" s="89">
        <v>0</v>
      </c>
      <c r="E5" s="89">
        <v>0</v>
      </c>
      <c r="F5" s="89">
        <v>0</v>
      </c>
    </row>
    <row r="6" spans="1:6" x14ac:dyDescent="0.3">
      <c r="A6" s="89">
        <v>4</v>
      </c>
      <c r="B6" s="89">
        <v>0</v>
      </c>
      <c r="C6" s="89">
        <v>0</v>
      </c>
      <c r="D6" s="89">
        <v>0</v>
      </c>
      <c r="E6" s="89">
        <v>0</v>
      </c>
      <c r="F6" s="89">
        <v>0</v>
      </c>
    </row>
    <row r="7" spans="1:6" x14ac:dyDescent="0.3">
      <c r="A7" s="89">
        <v>5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</row>
    <row r="8" spans="1:6" x14ac:dyDescent="0.3">
      <c r="A8" s="89">
        <v>6</v>
      </c>
      <c r="B8" s="89">
        <v>0</v>
      </c>
      <c r="C8" s="89">
        <v>0</v>
      </c>
      <c r="D8" s="89">
        <v>0</v>
      </c>
      <c r="E8" s="89">
        <v>0</v>
      </c>
      <c r="F8" s="89">
        <v>0</v>
      </c>
    </row>
    <row r="9" spans="1:6" x14ac:dyDescent="0.3">
      <c r="A9" s="89">
        <v>7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</row>
    <row r="10" spans="1:6" x14ac:dyDescent="0.3">
      <c r="A10" s="89">
        <v>8</v>
      </c>
      <c r="B10" s="89">
        <v>0</v>
      </c>
      <c r="C10" s="89">
        <v>1</v>
      </c>
      <c r="D10" s="89">
        <v>3</v>
      </c>
      <c r="E10" s="89">
        <v>3</v>
      </c>
      <c r="F10" s="89">
        <v>1</v>
      </c>
    </row>
    <row r="11" spans="1:6" x14ac:dyDescent="0.3">
      <c r="A11" s="89">
        <v>9</v>
      </c>
      <c r="B11" s="89">
        <v>0</v>
      </c>
      <c r="C11" s="89">
        <v>0</v>
      </c>
      <c r="D11" s="89">
        <v>1</v>
      </c>
      <c r="E11" s="89">
        <v>0</v>
      </c>
      <c r="F11" s="89">
        <v>1</v>
      </c>
    </row>
    <row r="12" spans="1:6" x14ac:dyDescent="0.3">
      <c r="A12" s="89">
        <v>10</v>
      </c>
      <c r="B12" s="89">
        <v>0</v>
      </c>
      <c r="C12" s="89">
        <v>0</v>
      </c>
      <c r="D12" s="89">
        <v>3</v>
      </c>
      <c r="E12" s="89">
        <v>0</v>
      </c>
      <c r="F12" s="89">
        <v>1</v>
      </c>
    </row>
    <row r="13" spans="1:6" x14ac:dyDescent="0.3">
      <c r="A13" s="89">
        <v>11</v>
      </c>
      <c r="B13" s="89">
        <v>0</v>
      </c>
      <c r="C13" s="89">
        <v>0</v>
      </c>
      <c r="D13" s="89">
        <v>3</v>
      </c>
      <c r="E13" s="89">
        <v>1</v>
      </c>
      <c r="F13" s="89">
        <v>1</v>
      </c>
    </row>
    <row r="14" spans="1:6" x14ac:dyDescent="0.3">
      <c r="A14" s="89">
        <v>12</v>
      </c>
      <c r="B14" s="89">
        <v>1</v>
      </c>
      <c r="C14" s="89">
        <v>0</v>
      </c>
      <c r="D14" s="89">
        <v>0</v>
      </c>
      <c r="E14" s="89">
        <v>1</v>
      </c>
      <c r="F14" s="89">
        <v>1</v>
      </c>
    </row>
    <row r="15" spans="1:6" x14ac:dyDescent="0.3">
      <c r="A15" s="89">
        <v>13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</row>
    <row r="16" spans="1:6" x14ac:dyDescent="0.3">
      <c r="A16" s="89">
        <v>14</v>
      </c>
      <c r="B16" s="89">
        <v>0</v>
      </c>
      <c r="C16" s="89">
        <v>0</v>
      </c>
      <c r="D16" s="89">
        <v>1</v>
      </c>
      <c r="E16" s="89">
        <v>0</v>
      </c>
      <c r="F16" s="89">
        <v>0</v>
      </c>
    </row>
    <row r="17" spans="1:6" x14ac:dyDescent="0.3">
      <c r="A17" s="89">
        <v>15</v>
      </c>
      <c r="B17" s="89">
        <v>0</v>
      </c>
      <c r="C17" s="89">
        <v>0</v>
      </c>
      <c r="D17" s="89">
        <v>0</v>
      </c>
      <c r="E17" s="89">
        <v>0</v>
      </c>
      <c r="F17" s="89">
        <v>0</v>
      </c>
    </row>
    <row r="18" spans="1:6" x14ac:dyDescent="0.3">
      <c r="A18" s="89">
        <v>16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</row>
    <row r="19" spans="1:6" x14ac:dyDescent="0.3">
      <c r="A19" s="89">
        <v>17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</row>
    <row r="20" spans="1:6" x14ac:dyDescent="0.3">
      <c r="A20" s="89">
        <v>18</v>
      </c>
      <c r="B20" s="89">
        <v>0</v>
      </c>
      <c r="C20" s="89">
        <v>0</v>
      </c>
      <c r="D20" s="89">
        <v>0</v>
      </c>
      <c r="E20" s="89">
        <v>0</v>
      </c>
      <c r="F20" s="89">
        <v>0</v>
      </c>
    </row>
    <row r="21" spans="1:6" x14ac:dyDescent="0.3">
      <c r="A21" s="89">
        <v>19</v>
      </c>
      <c r="B21" s="89">
        <v>0</v>
      </c>
      <c r="C21" s="89">
        <v>0</v>
      </c>
      <c r="D21" s="89">
        <v>0</v>
      </c>
      <c r="E21" s="89">
        <v>0</v>
      </c>
      <c r="F21" s="89">
        <v>0</v>
      </c>
    </row>
    <row r="22" spans="1:6" x14ac:dyDescent="0.3">
      <c r="A22" s="89">
        <v>20</v>
      </c>
      <c r="B22" s="89">
        <v>0</v>
      </c>
      <c r="C22" s="89">
        <v>0</v>
      </c>
      <c r="D22" s="89">
        <v>0</v>
      </c>
      <c r="E22" s="89">
        <v>0</v>
      </c>
      <c r="F22" s="89">
        <v>0</v>
      </c>
    </row>
    <row r="23" spans="1:6" x14ac:dyDescent="0.3">
      <c r="A23" s="89">
        <v>21</v>
      </c>
      <c r="B23" s="89">
        <v>0</v>
      </c>
      <c r="C23" s="89">
        <v>0</v>
      </c>
      <c r="D23" s="89">
        <v>0</v>
      </c>
      <c r="E23" s="89">
        <v>0</v>
      </c>
      <c r="F23" s="89">
        <v>0</v>
      </c>
    </row>
    <row r="24" spans="1:6" x14ac:dyDescent="0.3">
      <c r="A24" s="89">
        <v>22</v>
      </c>
      <c r="B24" s="89">
        <v>0</v>
      </c>
      <c r="C24" s="89">
        <v>0</v>
      </c>
      <c r="D24" s="89">
        <v>0</v>
      </c>
      <c r="E24" s="89">
        <v>0</v>
      </c>
      <c r="F24" s="89">
        <v>0</v>
      </c>
    </row>
    <row r="25" spans="1:6" x14ac:dyDescent="0.3">
      <c r="A25" s="89">
        <v>23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</row>
    <row r="26" spans="1:6" x14ac:dyDescent="0.3">
      <c r="A26" s="89">
        <v>24</v>
      </c>
      <c r="B26" s="89">
        <v>0</v>
      </c>
      <c r="C26" s="89">
        <v>0</v>
      </c>
      <c r="D26" s="89">
        <v>0</v>
      </c>
      <c r="E26" s="89">
        <v>0</v>
      </c>
      <c r="F26" s="89">
        <v>0</v>
      </c>
    </row>
    <row r="27" spans="1:6" x14ac:dyDescent="0.3">
      <c r="A27" s="89">
        <v>25</v>
      </c>
      <c r="B27" s="89">
        <v>0</v>
      </c>
      <c r="C27" s="89">
        <v>0</v>
      </c>
      <c r="D27" s="89">
        <v>0</v>
      </c>
      <c r="E27" s="89">
        <v>0</v>
      </c>
      <c r="F27" s="89">
        <v>0</v>
      </c>
    </row>
    <row r="28" spans="1:6" x14ac:dyDescent="0.3">
      <c r="A28" s="89">
        <v>26</v>
      </c>
      <c r="B28" s="89">
        <v>0</v>
      </c>
      <c r="C28" s="89">
        <v>0</v>
      </c>
      <c r="D28" s="89">
        <v>0</v>
      </c>
      <c r="E28" s="89">
        <v>0</v>
      </c>
      <c r="F28" s="89">
        <v>0</v>
      </c>
    </row>
    <row r="29" spans="1:6" x14ac:dyDescent="0.3">
      <c r="A29" s="89">
        <v>27</v>
      </c>
      <c r="B29" s="89">
        <v>0</v>
      </c>
      <c r="C29" s="89">
        <v>0</v>
      </c>
      <c r="D29" s="89">
        <v>0</v>
      </c>
      <c r="E29" s="89">
        <v>0</v>
      </c>
      <c r="F29" s="89">
        <v>0</v>
      </c>
    </row>
    <row r="30" spans="1:6" x14ac:dyDescent="0.3">
      <c r="A30" s="89">
        <v>28</v>
      </c>
      <c r="B30" s="89">
        <v>0</v>
      </c>
      <c r="C30" s="89">
        <v>0</v>
      </c>
      <c r="D30" s="89">
        <v>0</v>
      </c>
      <c r="E30" s="89">
        <v>0</v>
      </c>
      <c r="F30" s="89">
        <v>0</v>
      </c>
    </row>
    <row r="31" spans="1:6" x14ac:dyDescent="0.3">
      <c r="A31" s="89">
        <v>29</v>
      </c>
      <c r="B31" s="89">
        <v>0</v>
      </c>
      <c r="C31" s="89">
        <v>0</v>
      </c>
      <c r="D31" s="89">
        <v>0</v>
      </c>
      <c r="E31" s="89">
        <v>0</v>
      </c>
      <c r="F31" s="89">
        <v>0</v>
      </c>
    </row>
    <row r="32" spans="1:6" x14ac:dyDescent="0.3">
      <c r="A32" s="89">
        <v>30</v>
      </c>
      <c r="B32" s="89">
        <v>0</v>
      </c>
      <c r="C32" s="89">
        <v>0</v>
      </c>
      <c r="D32" s="89">
        <v>0</v>
      </c>
      <c r="E32" s="89">
        <v>0</v>
      </c>
      <c r="F32" s="89">
        <v>0</v>
      </c>
    </row>
    <row r="33" spans="1:6" x14ac:dyDescent="0.3">
      <c r="A33" s="89"/>
    </row>
    <row r="34" spans="1:6" x14ac:dyDescent="0.3">
      <c r="A34" s="89"/>
    </row>
    <row r="35" spans="1:6" x14ac:dyDescent="0.3">
      <c r="A35" s="89"/>
    </row>
    <row r="36" spans="1:6" x14ac:dyDescent="0.3">
      <c r="A36" s="89"/>
    </row>
    <row r="37" spans="1:6" x14ac:dyDescent="0.3">
      <c r="A37" s="88" t="s">
        <v>280</v>
      </c>
      <c r="B37" s="88" t="s">
        <v>286</v>
      </c>
      <c r="C37" s="88" t="s">
        <v>287</v>
      </c>
      <c r="D37" s="88" t="s">
        <v>288</v>
      </c>
      <c r="E37" s="88" t="s">
        <v>289</v>
      </c>
      <c r="F37" s="88" t="s">
        <v>290</v>
      </c>
    </row>
    <row r="38" spans="1:6" x14ac:dyDescent="0.3">
      <c r="A38" s="89">
        <v>1</v>
      </c>
      <c r="B38" s="89">
        <v>0</v>
      </c>
      <c r="C38" s="89">
        <v>0</v>
      </c>
      <c r="D38" s="89">
        <v>0</v>
      </c>
      <c r="E38" s="89">
        <v>0</v>
      </c>
      <c r="F38" s="89">
        <v>0</v>
      </c>
    </row>
    <row r="39" spans="1:6" x14ac:dyDescent="0.3">
      <c r="A39" s="89">
        <v>2</v>
      </c>
      <c r="B39" s="89">
        <v>0</v>
      </c>
      <c r="C39" s="89">
        <v>0</v>
      </c>
      <c r="D39" s="89">
        <v>0</v>
      </c>
      <c r="E39" s="89">
        <v>0</v>
      </c>
      <c r="F39" s="89">
        <v>0</v>
      </c>
    </row>
    <row r="40" spans="1:6" x14ac:dyDescent="0.3">
      <c r="A40" s="89">
        <v>3</v>
      </c>
      <c r="B40" s="89">
        <v>0</v>
      </c>
      <c r="C40" s="89">
        <v>0</v>
      </c>
      <c r="D40" s="89">
        <v>0</v>
      </c>
      <c r="E40" s="89">
        <v>0</v>
      </c>
      <c r="F40" s="89">
        <v>0</v>
      </c>
    </row>
    <row r="41" spans="1:6" x14ac:dyDescent="0.3">
      <c r="A41" s="89">
        <v>4</v>
      </c>
      <c r="B41" s="89">
        <v>0</v>
      </c>
      <c r="C41" s="89">
        <v>0</v>
      </c>
      <c r="D41" s="89">
        <v>0</v>
      </c>
      <c r="E41" s="89">
        <v>0</v>
      </c>
      <c r="F41" s="89">
        <v>0</v>
      </c>
    </row>
    <row r="42" spans="1:6" x14ac:dyDescent="0.3">
      <c r="A42" s="89">
        <v>5</v>
      </c>
      <c r="B42" s="89">
        <v>0</v>
      </c>
      <c r="C42" s="89">
        <v>0</v>
      </c>
      <c r="D42" s="89">
        <v>0</v>
      </c>
      <c r="E42" s="89">
        <v>0</v>
      </c>
      <c r="F42" s="89">
        <v>0</v>
      </c>
    </row>
    <row r="43" spans="1:6" x14ac:dyDescent="0.3">
      <c r="A43" s="89">
        <v>6</v>
      </c>
      <c r="B43" s="89">
        <v>0</v>
      </c>
      <c r="C43" s="89">
        <v>0</v>
      </c>
      <c r="D43" s="89">
        <v>0</v>
      </c>
      <c r="E43" s="89">
        <v>0</v>
      </c>
      <c r="F43" s="89">
        <v>0</v>
      </c>
    </row>
    <row r="44" spans="1:6" x14ac:dyDescent="0.3">
      <c r="A44" s="89">
        <v>7</v>
      </c>
      <c r="B44" s="89">
        <v>0</v>
      </c>
      <c r="C44" s="89">
        <v>0</v>
      </c>
      <c r="D44" s="89">
        <v>0</v>
      </c>
      <c r="E44" s="89">
        <v>0</v>
      </c>
      <c r="F44" s="89">
        <v>0</v>
      </c>
    </row>
    <row r="45" spans="1:6" x14ac:dyDescent="0.3">
      <c r="A45" s="89">
        <v>8</v>
      </c>
      <c r="B45" s="89">
        <v>1</v>
      </c>
      <c r="C45" s="89">
        <v>0</v>
      </c>
      <c r="D45" s="89">
        <v>1</v>
      </c>
      <c r="E45" s="89">
        <v>1</v>
      </c>
      <c r="F45" s="89">
        <v>3</v>
      </c>
    </row>
    <row r="46" spans="1:6" x14ac:dyDescent="0.3">
      <c r="A46" s="89">
        <v>9</v>
      </c>
      <c r="B46" s="89">
        <v>0</v>
      </c>
      <c r="C46" s="89">
        <v>1</v>
      </c>
      <c r="D46" s="89">
        <v>2</v>
      </c>
      <c r="E46" s="89">
        <v>1</v>
      </c>
      <c r="F46" s="89">
        <v>0</v>
      </c>
    </row>
    <row r="47" spans="1:6" x14ac:dyDescent="0.3">
      <c r="A47" s="89">
        <v>10</v>
      </c>
      <c r="B47" s="89">
        <v>0</v>
      </c>
      <c r="C47" s="89">
        <v>0</v>
      </c>
      <c r="D47" s="89">
        <v>3</v>
      </c>
      <c r="E47" s="89">
        <v>0</v>
      </c>
      <c r="F47" s="89">
        <v>2</v>
      </c>
    </row>
    <row r="48" spans="1:6" x14ac:dyDescent="0.3">
      <c r="A48" s="89">
        <v>11</v>
      </c>
      <c r="B48" s="89">
        <v>0</v>
      </c>
      <c r="C48" s="89">
        <v>0</v>
      </c>
      <c r="D48" s="89">
        <v>3</v>
      </c>
      <c r="E48" s="89">
        <v>2</v>
      </c>
      <c r="F48" s="89">
        <v>0</v>
      </c>
    </row>
    <row r="49" spans="1:6" x14ac:dyDescent="0.3">
      <c r="A49" s="89">
        <v>12</v>
      </c>
      <c r="B49" s="89">
        <v>0</v>
      </c>
      <c r="C49" s="89">
        <v>0</v>
      </c>
      <c r="D49" s="89">
        <v>1</v>
      </c>
      <c r="E49" s="89">
        <v>1</v>
      </c>
      <c r="F49" s="89">
        <v>0</v>
      </c>
    </row>
    <row r="50" spans="1:6" x14ac:dyDescent="0.3">
      <c r="A50" s="89">
        <v>13</v>
      </c>
      <c r="B50" s="89">
        <v>0</v>
      </c>
      <c r="C50" s="89">
        <v>0</v>
      </c>
      <c r="D50" s="89">
        <v>0</v>
      </c>
      <c r="E50" s="89">
        <v>0</v>
      </c>
      <c r="F50" s="89">
        <v>0</v>
      </c>
    </row>
    <row r="51" spans="1:6" x14ac:dyDescent="0.3">
      <c r="A51" s="89">
        <v>14</v>
      </c>
      <c r="B51" s="89">
        <v>0</v>
      </c>
      <c r="C51" s="89">
        <v>0</v>
      </c>
      <c r="D51" s="89">
        <v>0</v>
      </c>
      <c r="E51" s="89">
        <v>0</v>
      </c>
      <c r="F51" s="89">
        <v>0</v>
      </c>
    </row>
    <row r="52" spans="1:6" x14ac:dyDescent="0.3">
      <c r="A52" s="89">
        <v>15</v>
      </c>
      <c r="B52" s="89">
        <v>0</v>
      </c>
      <c r="C52" s="89">
        <v>0</v>
      </c>
      <c r="D52" s="89">
        <v>0</v>
      </c>
      <c r="E52" s="89">
        <v>0</v>
      </c>
      <c r="F52" s="89">
        <v>0</v>
      </c>
    </row>
    <row r="53" spans="1:6" x14ac:dyDescent="0.3">
      <c r="A53" s="89">
        <v>16</v>
      </c>
      <c r="B53" s="89">
        <v>0</v>
      </c>
      <c r="C53" s="89">
        <v>0</v>
      </c>
      <c r="D53" s="89">
        <v>0</v>
      </c>
      <c r="E53" s="89">
        <v>0</v>
      </c>
      <c r="F53" s="89">
        <v>0</v>
      </c>
    </row>
    <row r="54" spans="1:6" x14ac:dyDescent="0.3">
      <c r="A54" s="89">
        <v>17</v>
      </c>
      <c r="B54" s="89">
        <v>0</v>
      </c>
      <c r="C54" s="89">
        <v>0</v>
      </c>
      <c r="D54" s="89">
        <v>0</v>
      </c>
      <c r="E54" s="89">
        <v>0</v>
      </c>
      <c r="F54" s="89">
        <v>0</v>
      </c>
    </row>
    <row r="55" spans="1:6" x14ac:dyDescent="0.3">
      <c r="A55" s="89">
        <v>18</v>
      </c>
      <c r="B55" s="89">
        <v>0</v>
      </c>
      <c r="C55" s="89">
        <v>0</v>
      </c>
      <c r="D55" s="89">
        <v>0</v>
      </c>
      <c r="E55" s="89">
        <v>0</v>
      </c>
      <c r="F55" s="89">
        <v>0</v>
      </c>
    </row>
    <row r="56" spans="1:6" x14ac:dyDescent="0.3">
      <c r="A56" s="89">
        <v>19</v>
      </c>
      <c r="B56" s="89">
        <v>0</v>
      </c>
      <c r="C56" s="89">
        <v>0</v>
      </c>
      <c r="D56" s="89">
        <v>0</v>
      </c>
      <c r="E56" s="89">
        <v>0</v>
      </c>
      <c r="F56" s="89">
        <v>0</v>
      </c>
    </row>
    <row r="57" spans="1:6" x14ac:dyDescent="0.3">
      <c r="A57" s="89">
        <v>20</v>
      </c>
      <c r="B57" s="89">
        <v>0</v>
      </c>
      <c r="C57" s="89">
        <v>0</v>
      </c>
      <c r="D57" s="89">
        <v>0</v>
      </c>
      <c r="E57" s="89">
        <v>0</v>
      </c>
      <c r="F57" s="89">
        <v>0</v>
      </c>
    </row>
    <row r="58" spans="1:6" x14ac:dyDescent="0.3">
      <c r="A58" s="89">
        <v>21</v>
      </c>
      <c r="B58" s="89">
        <v>0</v>
      </c>
      <c r="C58" s="89">
        <v>0</v>
      </c>
      <c r="D58" s="89">
        <v>0</v>
      </c>
      <c r="E58" s="89">
        <v>0</v>
      </c>
      <c r="F58" s="89">
        <v>0</v>
      </c>
    </row>
    <row r="59" spans="1:6" x14ac:dyDescent="0.3">
      <c r="A59" s="89">
        <v>22</v>
      </c>
      <c r="B59" s="89">
        <v>0</v>
      </c>
      <c r="C59" s="89">
        <v>0</v>
      </c>
      <c r="D59" s="89">
        <v>0</v>
      </c>
      <c r="E59" s="89">
        <v>0</v>
      </c>
      <c r="F59" s="89">
        <v>0</v>
      </c>
    </row>
    <row r="60" spans="1:6" x14ac:dyDescent="0.3">
      <c r="A60" s="89">
        <v>23</v>
      </c>
      <c r="B60" s="89">
        <v>0</v>
      </c>
      <c r="C60" s="89">
        <v>0</v>
      </c>
      <c r="D60" s="89">
        <v>0</v>
      </c>
      <c r="E60" s="89">
        <v>0</v>
      </c>
      <c r="F60" s="89">
        <v>0</v>
      </c>
    </row>
    <row r="61" spans="1:6" x14ac:dyDescent="0.3">
      <c r="A61" s="89">
        <v>24</v>
      </c>
      <c r="B61" s="89">
        <v>0</v>
      </c>
      <c r="C61" s="89">
        <v>0</v>
      </c>
      <c r="D61" s="89">
        <v>0</v>
      </c>
      <c r="E61" s="89">
        <v>0</v>
      </c>
      <c r="F61" s="89">
        <v>0</v>
      </c>
    </row>
    <row r="62" spans="1:6" x14ac:dyDescent="0.3">
      <c r="A62" s="89">
        <v>25</v>
      </c>
      <c r="B62" s="89">
        <v>0</v>
      </c>
      <c r="C62" s="89">
        <v>0</v>
      </c>
      <c r="D62" s="89">
        <v>0</v>
      </c>
      <c r="E62" s="89">
        <v>0</v>
      </c>
      <c r="F62" s="89">
        <v>0</v>
      </c>
    </row>
    <row r="63" spans="1:6" x14ac:dyDescent="0.3">
      <c r="A63" s="89">
        <v>26</v>
      </c>
      <c r="B63" s="89">
        <v>0</v>
      </c>
      <c r="C63" s="89">
        <v>0</v>
      </c>
      <c r="D63" s="89">
        <v>0</v>
      </c>
      <c r="E63" s="89">
        <v>0</v>
      </c>
      <c r="F63" s="89">
        <v>0</v>
      </c>
    </row>
    <row r="64" spans="1:6" x14ac:dyDescent="0.3">
      <c r="A64" s="89">
        <v>27</v>
      </c>
      <c r="B64" s="89">
        <v>0</v>
      </c>
      <c r="C64" s="89">
        <v>0</v>
      </c>
      <c r="D64" s="89">
        <v>0</v>
      </c>
      <c r="E64" s="89">
        <v>0</v>
      </c>
      <c r="F64" s="89">
        <v>0</v>
      </c>
    </row>
    <row r="65" spans="1:6" x14ac:dyDescent="0.3">
      <c r="A65" s="89">
        <v>28</v>
      </c>
      <c r="B65" s="89">
        <v>0</v>
      </c>
      <c r="C65" s="89">
        <v>0</v>
      </c>
      <c r="D65" s="89">
        <v>0</v>
      </c>
      <c r="E65" s="89">
        <v>0</v>
      </c>
      <c r="F65" s="89">
        <v>0</v>
      </c>
    </row>
    <row r="66" spans="1:6" x14ac:dyDescent="0.3">
      <c r="A66" s="89">
        <v>29</v>
      </c>
      <c r="B66" s="89">
        <v>0</v>
      </c>
      <c r="C66" s="89">
        <v>0</v>
      </c>
      <c r="D66" s="89">
        <v>0</v>
      </c>
      <c r="E66" s="89">
        <v>0</v>
      </c>
      <c r="F66" s="89">
        <v>0</v>
      </c>
    </row>
    <row r="67" spans="1:6" x14ac:dyDescent="0.3">
      <c r="A67" s="89">
        <v>30</v>
      </c>
      <c r="B67" s="89">
        <v>0</v>
      </c>
      <c r="C67" s="89">
        <v>0</v>
      </c>
      <c r="D67" s="89">
        <v>0</v>
      </c>
      <c r="E67" s="89">
        <v>0</v>
      </c>
      <c r="F67" s="89">
        <v>0</v>
      </c>
    </row>
  </sheetData>
  <mergeCells count="1">
    <mergeCell ref="B1:F1"/>
  </mergeCells>
  <pageMargins left="0.7" right="0.7" top="0.75" bottom="0.75" header="0.3" footer="0.3"/>
  <pageSetup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A938-0954-4032-9112-EDF19A995AB2}">
  <dimension ref="A1:AF95"/>
  <sheetViews>
    <sheetView zoomScaleNormal="100" workbookViewId="0">
      <selection activeCell="I103" sqref="I103"/>
    </sheetView>
  </sheetViews>
  <sheetFormatPr defaultColWidth="11.19921875" defaultRowHeight="15.6" x14ac:dyDescent="0.3"/>
  <cols>
    <col min="1" max="1" width="10" style="5" customWidth="1"/>
    <col min="2" max="2" width="7.796875" customWidth="1"/>
    <col min="3" max="3" width="7" customWidth="1"/>
    <col min="4" max="4" width="7.8984375" customWidth="1"/>
    <col min="5" max="5" width="9.796875" customWidth="1"/>
    <col min="6" max="6" width="8.69921875" customWidth="1"/>
    <col min="7" max="7" width="7.8984375" customWidth="1"/>
    <col min="8" max="8" width="7.796875" customWidth="1"/>
    <col min="9" max="9" width="7.69921875" customWidth="1"/>
    <col min="10" max="10" width="10.09765625" customWidth="1"/>
    <col min="11" max="11" width="8.59765625" customWidth="1"/>
    <col min="12" max="13" width="9.19921875" customWidth="1"/>
    <col min="14" max="14" width="9.3984375" customWidth="1"/>
    <col min="15" max="15" width="9.5" customWidth="1"/>
    <col min="16" max="16" width="9.3984375" customWidth="1"/>
    <col min="17" max="17" width="9.59765625" customWidth="1"/>
    <col min="18" max="18" width="9.09765625" customWidth="1"/>
    <col min="19" max="19" width="15" customWidth="1"/>
    <col min="20" max="20" width="9.09765625" customWidth="1"/>
    <col min="21" max="21" width="9.59765625" customWidth="1"/>
    <col min="22" max="22" width="9.19921875" customWidth="1"/>
    <col min="23" max="24" width="8.8984375" customWidth="1"/>
    <col min="25" max="25" width="9.796875" customWidth="1"/>
    <col min="26" max="26" width="8.59765625" customWidth="1"/>
    <col min="27" max="27" width="9.5" customWidth="1"/>
  </cols>
  <sheetData>
    <row r="1" spans="1:32" x14ac:dyDescent="0.3">
      <c r="A1" s="6" t="s">
        <v>221</v>
      </c>
    </row>
    <row r="2" spans="1:32" x14ac:dyDescent="0.3">
      <c r="A2" t="s">
        <v>222</v>
      </c>
      <c r="F2" s="6"/>
    </row>
    <row r="3" spans="1:32" x14ac:dyDescent="0.3">
      <c r="A3"/>
    </row>
    <row r="4" spans="1:32" x14ac:dyDescent="0.3">
      <c r="A4" t="s">
        <v>223</v>
      </c>
    </row>
    <row r="5" spans="1:32" x14ac:dyDescent="0.3">
      <c r="A5" s="7"/>
      <c r="B5" s="7"/>
      <c r="C5" s="6" t="s">
        <v>92</v>
      </c>
      <c r="D5" s="6"/>
      <c r="H5" s="6" t="s">
        <v>52</v>
      </c>
      <c r="M5" s="6" t="s">
        <v>136</v>
      </c>
      <c r="R5" s="6" t="s">
        <v>5</v>
      </c>
      <c r="S5" s="6"/>
      <c r="W5" s="6" t="s">
        <v>224</v>
      </c>
      <c r="AB5" s="6" t="s">
        <v>225</v>
      </c>
    </row>
    <row r="6" spans="1:32" x14ac:dyDescent="0.3">
      <c r="A6" s="8"/>
      <c r="B6" s="2" t="s">
        <v>9</v>
      </c>
      <c r="C6" s="8">
        <v>1</v>
      </c>
      <c r="D6" s="2">
        <v>2</v>
      </c>
      <c r="E6" s="2">
        <v>3</v>
      </c>
      <c r="F6" s="2">
        <v>4</v>
      </c>
      <c r="G6" s="2">
        <v>5</v>
      </c>
      <c r="H6" s="8">
        <v>6</v>
      </c>
      <c r="I6" s="2">
        <v>7</v>
      </c>
      <c r="J6" s="2">
        <v>8</v>
      </c>
      <c r="K6" s="2">
        <v>9</v>
      </c>
      <c r="L6" s="2">
        <v>10</v>
      </c>
      <c r="M6" s="8">
        <v>11</v>
      </c>
      <c r="N6" s="2">
        <v>12</v>
      </c>
      <c r="O6" s="8">
        <v>13</v>
      </c>
      <c r="P6" s="2">
        <v>14</v>
      </c>
      <c r="Q6" s="8">
        <v>15</v>
      </c>
      <c r="R6" s="8">
        <v>16</v>
      </c>
      <c r="S6" s="2">
        <v>17</v>
      </c>
      <c r="T6" s="2">
        <v>18</v>
      </c>
      <c r="U6" s="2">
        <v>19</v>
      </c>
      <c r="V6" s="2">
        <v>20</v>
      </c>
      <c r="W6" s="8">
        <v>21</v>
      </c>
      <c r="X6" s="2">
        <v>22</v>
      </c>
      <c r="Y6" s="2">
        <v>23</v>
      </c>
      <c r="Z6" s="2">
        <v>24</v>
      </c>
      <c r="AA6" s="2">
        <v>25</v>
      </c>
      <c r="AB6" s="8">
        <v>21</v>
      </c>
      <c r="AC6" s="2">
        <v>22</v>
      </c>
      <c r="AD6" s="2">
        <v>23</v>
      </c>
      <c r="AE6" s="2">
        <v>24</v>
      </c>
      <c r="AF6" s="2">
        <v>25</v>
      </c>
    </row>
    <row r="7" spans="1:32" x14ac:dyDescent="0.3">
      <c r="A7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11</v>
      </c>
      <c r="I7" t="s">
        <v>11</v>
      </c>
      <c r="J7" s="9" t="s">
        <v>11</v>
      </c>
      <c r="K7" t="s">
        <v>11</v>
      </c>
      <c r="L7" s="9" t="s">
        <v>11</v>
      </c>
      <c r="M7" t="s">
        <v>12</v>
      </c>
      <c r="N7" s="9" t="s">
        <v>12</v>
      </c>
      <c r="O7" t="s">
        <v>12</v>
      </c>
      <c r="P7" s="9" t="s">
        <v>12</v>
      </c>
      <c r="Q7" t="s">
        <v>12</v>
      </c>
      <c r="R7" t="s">
        <v>29</v>
      </c>
      <c r="S7" s="9" t="s">
        <v>29</v>
      </c>
      <c r="T7" t="s">
        <v>29</v>
      </c>
      <c r="U7" s="9" t="s">
        <v>29</v>
      </c>
      <c r="V7" t="s">
        <v>29</v>
      </c>
      <c r="W7" t="s">
        <v>13</v>
      </c>
      <c r="X7" s="9" t="s">
        <v>13</v>
      </c>
      <c r="Y7" t="s">
        <v>13</v>
      </c>
      <c r="Z7" s="9" t="s">
        <v>13</v>
      </c>
      <c r="AA7" t="s">
        <v>13</v>
      </c>
      <c r="AB7" t="s">
        <v>13</v>
      </c>
      <c r="AC7" s="9" t="s">
        <v>13</v>
      </c>
      <c r="AD7" t="s">
        <v>13</v>
      </c>
      <c r="AE7" s="9" t="s">
        <v>13</v>
      </c>
      <c r="AF7" t="s">
        <v>13</v>
      </c>
    </row>
    <row r="8" spans="1:32" x14ac:dyDescent="0.3">
      <c r="A8" s="10">
        <v>45181</v>
      </c>
      <c r="C8" s="11" t="s">
        <v>15</v>
      </c>
      <c r="D8" s="12" t="s">
        <v>16</v>
      </c>
      <c r="E8" s="11" t="s">
        <v>17</v>
      </c>
      <c r="F8" s="11" t="s">
        <v>18</v>
      </c>
      <c r="G8" s="12" t="s">
        <v>19</v>
      </c>
      <c r="H8" s="11" t="s">
        <v>15</v>
      </c>
      <c r="I8" s="12" t="s">
        <v>16</v>
      </c>
      <c r="J8" s="11" t="s">
        <v>17</v>
      </c>
      <c r="K8" s="11" t="s">
        <v>18</v>
      </c>
      <c r="L8" s="12" t="s">
        <v>19</v>
      </c>
      <c r="M8" s="11" t="s">
        <v>15</v>
      </c>
      <c r="N8" s="12" t="s">
        <v>16</v>
      </c>
      <c r="O8" s="11" t="s">
        <v>17</v>
      </c>
      <c r="P8" s="11" t="s">
        <v>18</v>
      </c>
      <c r="Q8" s="12" t="s">
        <v>19</v>
      </c>
      <c r="R8" s="11" t="s">
        <v>15</v>
      </c>
      <c r="S8" s="12" t="s">
        <v>16</v>
      </c>
      <c r="T8" s="11" t="s">
        <v>17</v>
      </c>
      <c r="U8" s="11" t="s">
        <v>18</v>
      </c>
      <c r="V8" s="12" t="s">
        <v>19</v>
      </c>
      <c r="W8" s="11" t="s">
        <v>15</v>
      </c>
      <c r="X8" s="12" t="s">
        <v>16</v>
      </c>
      <c r="Y8" s="11" t="s">
        <v>17</v>
      </c>
      <c r="Z8" s="11" t="s">
        <v>18</v>
      </c>
      <c r="AA8" s="12" t="s">
        <v>19</v>
      </c>
      <c r="AB8" s="11" t="s">
        <v>15</v>
      </c>
      <c r="AC8" s="12" t="s">
        <v>16</v>
      </c>
      <c r="AD8" s="11" t="s">
        <v>17</v>
      </c>
      <c r="AE8" s="11" t="s">
        <v>18</v>
      </c>
      <c r="AF8" s="12" t="s">
        <v>19</v>
      </c>
    </row>
    <row r="9" spans="1:32" x14ac:dyDescent="0.3">
      <c r="A9" s="13" t="s">
        <v>226</v>
      </c>
      <c r="B9" t="s">
        <v>21</v>
      </c>
      <c r="C9" s="14">
        <v>5</v>
      </c>
      <c r="D9" s="14">
        <v>5.5</v>
      </c>
      <c r="E9" s="14">
        <v>6</v>
      </c>
      <c r="F9" s="14">
        <v>6.5</v>
      </c>
      <c r="G9" s="15">
        <v>5.5</v>
      </c>
      <c r="H9" s="15">
        <v>4.2</v>
      </c>
      <c r="I9" s="15">
        <v>5</v>
      </c>
      <c r="J9" s="15">
        <v>5.5</v>
      </c>
      <c r="K9" s="15">
        <v>6.2</v>
      </c>
      <c r="L9" s="15">
        <v>4.8</v>
      </c>
      <c r="M9" s="14">
        <v>4.5</v>
      </c>
      <c r="N9" s="14">
        <v>5.8</v>
      </c>
      <c r="O9" s="14">
        <v>5.7</v>
      </c>
      <c r="P9" s="14">
        <v>4.5999999999999996</v>
      </c>
      <c r="Q9" s="14">
        <v>5.3</v>
      </c>
      <c r="R9" s="14">
        <v>5.3</v>
      </c>
      <c r="S9" s="14">
        <v>5</v>
      </c>
      <c r="T9" s="14">
        <v>5.2</v>
      </c>
      <c r="U9" s="14">
        <v>4.2</v>
      </c>
      <c r="V9" s="14">
        <v>5.3</v>
      </c>
      <c r="W9" s="14">
        <v>5.2</v>
      </c>
      <c r="X9" s="14">
        <v>5</v>
      </c>
      <c r="Y9" s="15">
        <v>5</v>
      </c>
      <c r="Z9" s="14">
        <v>5.2</v>
      </c>
      <c r="AA9" s="14">
        <v>5</v>
      </c>
      <c r="AB9" s="14">
        <v>4.5</v>
      </c>
      <c r="AC9" s="14">
        <v>6</v>
      </c>
      <c r="AD9" s="15">
        <v>4.5</v>
      </c>
      <c r="AE9" s="14">
        <v>4.5</v>
      </c>
      <c r="AF9" s="14">
        <v>4.0999999999999996</v>
      </c>
    </row>
    <row r="10" spans="1:32" x14ac:dyDescent="0.3">
      <c r="A10" s="16" t="s">
        <v>22</v>
      </c>
      <c r="B10" t="s">
        <v>23</v>
      </c>
      <c r="C10" s="14">
        <v>8.3000000000000007</v>
      </c>
      <c r="D10" s="14">
        <v>6.8</v>
      </c>
      <c r="E10" s="14">
        <v>6.4</v>
      </c>
      <c r="F10" s="14">
        <v>7</v>
      </c>
      <c r="G10" s="15">
        <v>8</v>
      </c>
      <c r="H10" s="15">
        <v>8.1</v>
      </c>
      <c r="I10" s="15">
        <v>8.1999999999999993</v>
      </c>
      <c r="J10" s="15">
        <v>7.2</v>
      </c>
      <c r="K10" s="15">
        <v>7.5</v>
      </c>
      <c r="L10" s="15">
        <v>9</v>
      </c>
      <c r="M10" s="14">
        <v>9.5</v>
      </c>
      <c r="N10" s="14">
        <v>8.3000000000000007</v>
      </c>
      <c r="O10" s="14">
        <v>7</v>
      </c>
      <c r="P10" s="14">
        <v>8.1</v>
      </c>
      <c r="Q10" s="14">
        <v>9.3000000000000007</v>
      </c>
      <c r="R10" s="14">
        <v>8</v>
      </c>
      <c r="S10" s="14">
        <v>7.7</v>
      </c>
      <c r="T10" s="14">
        <v>7.8</v>
      </c>
      <c r="U10" s="14">
        <v>8.1999999999999993</v>
      </c>
      <c r="V10" s="14">
        <v>6.6</v>
      </c>
      <c r="W10" s="14">
        <v>6</v>
      </c>
      <c r="X10" s="14">
        <v>7.5</v>
      </c>
      <c r="Y10" s="15">
        <v>6.5</v>
      </c>
      <c r="Z10" s="14">
        <v>7.2</v>
      </c>
      <c r="AA10" s="14">
        <v>6</v>
      </c>
      <c r="AB10" s="14">
        <v>7.5</v>
      </c>
      <c r="AC10" s="14">
        <v>6.6</v>
      </c>
      <c r="AD10" s="15">
        <v>8</v>
      </c>
      <c r="AE10" s="14">
        <v>7.6</v>
      </c>
      <c r="AF10" s="14">
        <v>8.1</v>
      </c>
    </row>
    <row r="11" spans="1:32" x14ac:dyDescent="0.3">
      <c r="A11" s="13"/>
      <c r="B11" t="s">
        <v>24</v>
      </c>
      <c r="C11" s="14">
        <v>3.9</v>
      </c>
      <c r="D11" s="14">
        <v>3.6</v>
      </c>
      <c r="E11" s="14">
        <v>3.6</v>
      </c>
      <c r="F11" s="14">
        <v>4</v>
      </c>
      <c r="G11" s="15">
        <v>3.2</v>
      </c>
      <c r="H11" s="15">
        <v>4</v>
      </c>
      <c r="I11" s="15">
        <v>3.7</v>
      </c>
      <c r="J11" s="15">
        <v>4.2</v>
      </c>
      <c r="K11" s="15">
        <v>3.8</v>
      </c>
      <c r="L11" s="15">
        <v>3.5</v>
      </c>
      <c r="M11" s="14">
        <v>3.2</v>
      </c>
      <c r="N11" s="14">
        <v>3.8</v>
      </c>
      <c r="O11" s="14">
        <v>3.4</v>
      </c>
      <c r="P11" s="14">
        <v>3.7</v>
      </c>
      <c r="Q11" s="14">
        <v>3.6</v>
      </c>
      <c r="R11" s="14">
        <v>3.7</v>
      </c>
      <c r="S11" s="14">
        <v>3.6</v>
      </c>
      <c r="T11" s="14">
        <v>4</v>
      </c>
      <c r="U11" s="14">
        <v>4</v>
      </c>
      <c r="V11" s="14">
        <v>3.8</v>
      </c>
      <c r="W11" s="14">
        <v>4</v>
      </c>
      <c r="X11" s="14">
        <v>4</v>
      </c>
      <c r="Y11" s="15">
        <v>3.6</v>
      </c>
      <c r="Z11" s="14">
        <v>4.5999999999999996</v>
      </c>
      <c r="AA11" s="14">
        <v>4.3</v>
      </c>
      <c r="AB11" s="14">
        <v>3.9</v>
      </c>
      <c r="AC11" s="14">
        <v>4</v>
      </c>
      <c r="AD11" s="15">
        <v>3.8</v>
      </c>
      <c r="AE11" s="14">
        <v>4.4000000000000004</v>
      </c>
      <c r="AF11" s="14">
        <v>4.4000000000000004</v>
      </c>
    </row>
    <row r="12" spans="1:32" x14ac:dyDescent="0.3">
      <c r="A12" s="13"/>
      <c r="B12" s="17" t="s">
        <v>25</v>
      </c>
      <c r="C12" s="18">
        <f t="shared" ref="C12:AF12" si="0">3*4.178*C9*C10*C11/(C9+C10+C11)</f>
        <v>117.94348255813952</v>
      </c>
      <c r="D12" s="18">
        <f t="shared" si="0"/>
        <v>106.13696603773585</v>
      </c>
      <c r="E12" s="18">
        <f t="shared" si="0"/>
        <v>108.29375999999999</v>
      </c>
      <c r="F12" s="18">
        <f t="shared" si="0"/>
        <v>130.35359999999997</v>
      </c>
      <c r="G12" s="18">
        <f t="shared" si="0"/>
        <v>105.67588023952096</v>
      </c>
      <c r="H12" s="19">
        <f t="shared" si="0"/>
        <v>104.63967607361963</v>
      </c>
      <c r="I12" s="19">
        <f t="shared" si="0"/>
        <v>112.5093372781065</v>
      </c>
      <c r="J12" s="19">
        <f t="shared" si="0"/>
        <v>123.35235976331363</v>
      </c>
      <c r="K12" s="19">
        <f t="shared" si="0"/>
        <v>126.55758857142854</v>
      </c>
      <c r="L12" s="19">
        <f t="shared" si="0"/>
        <v>109.54571098265893</v>
      </c>
      <c r="M12" s="20">
        <f t="shared" si="0"/>
        <v>99.689023255813964</v>
      </c>
      <c r="N12" s="20">
        <f t="shared" si="0"/>
        <v>128.09327865921784</v>
      </c>
      <c r="O12" s="20">
        <f t="shared" si="0"/>
        <v>105.61257391304349</v>
      </c>
      <c r="P12" s="20">
        <f t="shared" si="0"/>
        <v>105.36355536585364</v>
      </c>
      <c r="Q12" s="20">
        <f t="shared" si="0"/>
        <v>122.20236791208788</v>
      </c>
      <c r="R12" s="27">
        <f t="shared" si="0"/>
        <v>115.66670117647057</v>
      </c>
      <c r="S12" s="27">
        <f t="shared" si="0"/>
        <v>106.57744785276073</v>
      </c>
      <c r="T12" s="27">
        <f t="shared" si="0"/>
        <v>119.61859764705882</v>
      </c>
      <c r="U12" s="27">
        <f t="shared" si="0"/>
        <v>105.2856</v>
      </c>
      <c r="V12" s="27">
        <f t="shared" si="0"/>
        <v>106.11907108280252</v>
      </c>
      <c r="W12" s="21">
        <f t="shared" si="0"/>
        <v>102.91073684210527</v>
      </c>
      <c r="X12" s="21">
        <f t="shared" si="0"/>
        <v>113.94545454545454</v>
      </c>
      <c r="Y12" s="21">
        <f t="shared" si="0"/>
        <v>97.117748344370852</v>
      </c>
      <c r="Z12" s="21">
        <f t="shared" si="0"/>
        <v>126.97974211764706</v>
      </c>
      <c r="AA12" s="21">
        <f t="shared" si="0"/>
        <v>105.67882352941176</v>
      </c>
      <c r="AB12" s="59">
        <f t="shared" si="0"/>
        <v>103.76023584905658</v>
      </c>
      <c r="AC12" s="59">
        <f t="shared" si="0"/>
        <v>119.60154216867467</v>
      </c>
      <c r="AD12" s="59">
        <f t="shared" si="0"/>
        <v>105.1933251533742</v>
      </c>
      <c r="AE12" s="59">
        <f t="shared" si="0"/>
        <v>114.31007999999997</v>
      </c>
      <c r="AF12" s="59">
        <f t="shared" si="0"/>
        <v>110.33242265060238</v>
      </c>
    </row>
    <row r="13" spans="1:32" x14ac:dyDescent="0.3">
      <c r="A13" s="13"/>
      <c r="B13" t="s">
        <v>26</v>
      </c>
      <c r="C13" s="9"/>
      <c r="M13" s="14"/>
      <c r="N13" s="14"/>
      <c r="O13" s="14"/>
      <c r="P13" s="14"/>
      <c r="Q13" s="14"/>
      <c r="R13" s="9"/>
    </row>
    <row r="14" spans="1:32" x14ac:dyDescent="0.3">
      <c r="A14" s="23"/>
      <c r="B14" s="24" t="s">
        <v>27</v>
      </c>
      <c r="C14" s="25">
        <f>AVERAGE(C12:G12)</f>
        <v>113.68073776707926</v>
      </c>
      <c r="D14" s="25"/>
      <c r="E14" s="25"/>
      <c r="F14" s="25"/>
      <c r="G14" s="25"/>
      <c r="H14" s="25">
        <f t="shared" ref="H14:R14" si="1">AVERAGE(H12:L12)</f>
        <v>115.32093453382545</v>
      </c>
      <c r="I14" s="25"/>
      <c r="J14" s="25"/>
      <c r="K14" s="25"/>
      <c r="L14" s="25"/>
      <c r="M14" s="25">
        <f t="shared" si="1"/>
        <v>112.19215982120336</v>
      </c>
      <c r="N14" s="25"/>
      <c r="O14" s="25"/>
      <c r="P14" s="25"/>
      <c r="Q14" s="25"/>
      <c r="R14" s="25">
        <f t="shared" si="1"/>
        <v>110.65348355181852</v>
      </c>
      <c r="S14" s="25"/>
      <c r="T14" s="25"/>
      <c r="U14" s="25"/>
      <c r="V14" s="25"/>
      <c r="W14">
        <f>AVERAGE(W12:AA12)</f>
        <v>109.32650107579789</v>
      </c>
      <c r="AB14">
        <f>AVERAGE(AB12:AF12)</f>
        <v>110.63952116434157</v>
      </c>
    </row>
    <row r="15" spans="1:32" x14ac:dyDescent="0.3">
      <c r="A15" s="8"/>
      <c r="B15" s="2" t="s">
        <v>9</v>
      </c>
      <c r="C15" s="8">
        <v>1</v>
      </c>
      <c r="D15" s="2">
        <v>2</v>
      </c>
      <c r="E15" s="2">
        <v>3</v>
      </c>
      <c r="F15" s="2">
        <v>4</v>
      </c>
      <c r="G15" s="2">
        <v>5</v>
      </c>
      <c r="H15" s="8">
        <v>6</v>
      </c>
      <c r="I15" s="2">
        <v>7</v>
      </c>
      <c r="J15" s="2">
        <v>8</v>
      </c>
      <c r="K15" s="2">
        <v>9</v>
      </c>
      <c r="L15" s="2">
        <v>10</v>
      </c>
      <c r="M15" s="8">
        <v>11</v>
      </c>
      <c r="N15" s="2">
        <v>12</v>
      </c>
      <c r="O15" s="8">
        <v>13</v>
      </c>
      <c r="P15" s="2">
        <v>14</v>
      </c>
      <c r="Q15" s="8">
        <v>15</v>
      </c>
      <c r="R15" s="8">
        <v>16</v>
      </c>
      <c r="S15" s="2">
        <v>17</v>
      </c>
      <c r="T15" s="2">
        <v>18</v>
      </c>
      <c r="U15" s="2">
        <v>19</v>
      </c>
      <c r="V15" s="2">
        <v>20</v>
      </c>
      <c r="W15" s="8">
        <v>21</v>
      </c>
      <c r="X15" s="2">
        <v>22</v>
      </c>
      <c r="Y15" s="2">
        <v>23</v>
      </c>
      <c r="Z15" s="2">
        <v>24</v>
      </c>
      <c r="AA15" s="2">
        <v>25</v>
      </c>
      <c r="AB15" s="8">
        <v>21</v>
      </c>
      <c r="AC15" s="2">
        <v>22</v>
      </c>
      <c r="AD15" s="2">
        <v>23</v>
      </c>
      <c r="AE15" s="2">
        <v>24</v>
      </c>
      <c r="AF15" s="2">
        <v>25</v>
      </c>
    </row>
    <row r="16" spans="1:32" x14ac:dyDescent="0.3">
      <c r="A16"/>
      <c r="C16" s="9" t="s">
        <v>10</v>
      </c>
      <c r="D16" s="9" t="s">
        <v>10</v>
      </c>
      <c r="E16" s="9" t="s">
        <v>10</v>
      </c>
      <c r="F16" s="9" t="s">
        <v>10</v>
      </c>
      <c r="G16" s="9" t="s">
        <v>10</v>
      </c>
      <c r="H16" s="9" t="s">
        <v>11</v>
      </c>
      <c r="I16" t="s">
        <v>11</v>
      </c>
      <c r="J16" s="9" t="s">
        <v>11</v>
      </c>
      <c r="K16" t="s">
        <v>11</v>
      </c>
      <c r="L16" s="9" t="s">
        <v>11</v>
      </c>
      <c r="M16" t="s">
        <v>12</v>
      </c>
      <c r="N16" s="9" t="s">
        <v>12</v>
      </c>
      <c r="O16" t="s">
        <v>12</v>
      </c>
      <c r="P16" s="9" t="s">
        <v>12</v>
      </c>
      <c r="Q16" t="s">
        <v>12</v>
      </c>
      <c r="R16" t="s">
        <v>29</v>
      </c>
      <c r="S16" s="9" t="s">
        <v>29</v>
      </c>
      <c r="T16" t="s">
        <v>29</v>
      </c>
      <c r="U16" s="9" t="s">
        <v>29</v>
      </c>
      <c r="V16" t="s">
        <v>29</v>
      </c>
      <c r="W16" t="s">
        <v>13</v>
      </c>
      <c r="X16" s="9" t="s">
        <v>13</v>
      </c>
      <c r="Y16" t="s">
        <v>13</v>
      </c>
      <c r="Z16" s="9" t="s">
        <v>13</v>
      </c>
      <c r="AA16" t="s">
        <v>13</v>
      </c>
      <c r="AB16" t="s">
        <v>13</v>
      </c>
      <c r="AC16" s="9" t="s">
        <v>13</v>
      </c>
      <c r="AD16" t="s">
        <v>13</v>
      </c>
      <c r="AE16" s="9" t="s">
        <v>13</v>
      </c>
      <c r="AF16" t="s">
        <v>13</v>
      </c>
    </row>
    <row r="17" spans="1:32" x14ac:dyDescent="0.3">
      <c r="A17" s="10">
        <v>45184</v>
      </c>
      <c r="C17" s="11" t="s">
        <v>15</v>
      </c>
      <c r="D17" s="12" t="s">
        <v>16</v>
      </c>
      <c r="E17" s="11" t="s">
        <v>17</v>
      </c>
      <c r="F17" s="11" t="s">
        <v>18</v>
      </c>
      <c r="G17" s="12" t="s">
        <v>19</v>
      </c>
      <c r="H17" s="11" t="s">
        <v>15</v>
      </c>
      <c r="I17" s="12" t="s">
        <v>16</v>
      </c>
      <c r="J17" s="11" t="s">
        <v>17</v>
      </c>
      <c r="K17" s="11" t="s">
        <v>18</v>
      </c>
      <c r="L17" s="12" t="s">
        <v>19</v>
      </c>
      <c r="M17" s="11" t="s">
        <v>15</v>
      </c>
      <c r="N17" s="12" t="s">
        <v>16</v>
      </c>
      <c r="O17" s="11" t="s">
        <v>17</v>
      </c>
      <c r="P17" s="11" t="s">
        <v>18</v>
      </c>
      <c r="Q17" s="12" t="s">
        <v>19</v>
      </c>
      <c r="R17" s="11" t="s">
        <v>15</v>
      </c>
      <c r="S17" s="12" t="s">
        <v>16</v>
      </c>
      <c r="T17" s="11" t="s">
        <v>17</v>
      </c>
      <c r="U17" s="11" t="s">
        <v>18</v>
      </c>
      <c r="V17" s="12" t="s">
        <v>19</v>
      </c>
      <c r="W17" s="11" t="s">
        <v>15</v>
      </c>
      <c r="X17" s="12" t="s">
        <v>16</v>
      </c>
      <c r="Y17" s="11" t="s">
        <v>17</v>
      </c>
      <c r="Z17" s="11" t="s">
        <v>18</v>
      </c>
      <c r="AA17" s="12" t="s">
        <v>19</v>
      </c>
      <c r="AB17" s="11" t="s">
        <v>15</v>
      </c>
      <c r="AC17" s="12" t="s">
        <v>16</v>
      </c>
      <c r="AD17" s="11" t="s">
        <v>17</v>
      </c>
      <c r="AE17" s="11" t="s">
        <v>18</v>
      </c>
      <c r="AF17" s="12" t="s">
        <v>19</v>
      </c>
    </row>
    <row r="18" spans="1:32" x14ac:dyDescent="0.3">
      <c r="A18" s="13" t="s">
        <v>227</v>
      </c>
      <c r="B18" t="s">
        <v>21</v>
      </c>
      <c r="C18" s="14">
        <v>7.5</v>
      </c>
      <c r="D18" s="14">
        <v>5.7</v>
      </c>
      <c r="E18" s="14">
        <v>7</v>
      </c>
      <c r="F18" s="14">
        <v>6.6</v>
      </c>
      <c r="G18" s="15">
        <v>5.8</v>
      </c>
      <c r="H18" s="15">
        <v>5.2</v>
      </c>
      <c r="I18" s="15">
        <v>5.2</v>
      </c>
      <c r="J18" s="15">
        <v>6</v>
      </c>
      <c r="K18" s="15">
        <v>5.5</v>
      </c>
      <c r="L18" s="15">
        <v>5.5</v>
      </c>
      <c r="M18" s="14">
        <v>5.5</v>
      </c>
      <c r="N18" s="14">
        <v>6.5</v>
      </c>
      <c r="O18" s="14">
        <v>6.5</v>
      </c>
      <c r="P18" s="14">
        <v>4.5</v>
      </c>
      <c r="Q18" s="14">
        <v>5</v>
      </c>
      <c r="R18" s="14">
        <v>6</v>
      </c>
      <c r="S18" s="14">
        <v>5</v>
      </c>
      <c r="T18" s="14">
        <v>5.8</v>
      </c>
      <c r="U18" s="14">
        <v>4.8</v>
      </c>
      <c r="V18" s="14">
        <v>5.5</v>
      </c>
      <c r="W18" s="14">
        <v>4.5</v>
      </c>
      <c r="X18" s="14">
        <v>6</v>
      </c>
      <c r="Y18" s="15">
        <v>5</v>
      </c>
      <c r="Z18" s="14">
        <v>6.5</v>
      </c>
      <c r="AA18" s="14">
        <v>5</v>
      </c>
      <c r="AB18" s="14">
        <v>5.5</v>
      </c>
      <c r="AC18" s="14">
        <v>5.2</v>
      </c>
      <c r="AD18" s="15">
        <v>5.4</v>
      </c>
      <c r="AE18" s="14">
        <v>5.2</v>
      </c>
      <c r="AF18" s="14">
        <v>6.6</v>
      </c>
    </row>
    <row r="19" spans="1:32" x14ac:dyDescent="0.3">
      <c r="A19" s="28"/>
      <c r="B19" t="s">
        <v>23</v>
      </c>
      <c r="C19" s="14">
        <v>10</v>
      </c>
      <c r="D19" s="14">
        <v>7.4</v>
      </c>
      <c r="E19" s="14">
        <v>8.4</v>
      </c>
      <c r="F19" s="14">
        <v>10</v>
      </c>
      <c r="G19" s="15">
        <v>8.5</v>
      </c>
      <c r="H19" s="15">
        <v>9.4</v>
      </c>
      <c r="I19" s="15">
        <v>7.8</v>
      </c>
      <c r="J19" s="15">
        <v>8</v>
      </c>
      <c r="K19" s="15">
        <v>9.5</v>
      </c>
      <c r="L19" s="15">
        <v>9.5</v>
      </c>
      <c r="M19" s="14">
        <v>9.8000000000000007</v>
      </c>
      <c r="N19" s="14">
        <v>8.5</v>
      </c>
      <c r="O19" s="14">
        <v>8.5</v>
      </c>
      <c r="P19" s="14">
        <v>7.5</v>
      </c>
      <c r="Q19" s="14">
        <v>9.5</v>
      </c>
      <c r="R19" s="14">
        <v>10</v>
      </c>
      <c r="S19" s="14">
        <v>7.3</v>
      </c>
      <c r="T19" s="14">
        <v>8</v>
      </c>
      <c r="U19" s="14">
        <v>9</v>
      </c>
      <c r="V19" s="14">
        <v>6.4</v>
      </c>
      <c r="W19" s="14">
        <v>4.5999999999999996</v>
      </c>
      <c r="X19" s="14">
        <v>8.1999999999999993</v>
      </c>
      <c r="Y19" s="15">
        <v>6.3</v>
      </c>
      <c r="Z19" s="14">
        <v>7.5</v>
      </c>
      <c r="AA19" s="14">
        <v>6</v>
      </c>
      <c r="AB19" s="14">
        <v>5.5</v>
      </c>
      <c r="AC19" s="14">
        <v>7</v>
      </c>
      <c r="AD19" s="15">
        <v>8</v>
      </c>
      <c r="AE19" s="14">
        <v>6.4</v>
      </c>
      <c r="AF19" s="14">
        <v>7.5</v>
      </c>
    </row>
    <row r="20" spans="1:32" x14ac:dyDescent="0.3">
      <c r="A20" s="13"/>
      <c r="B20" t="s">
        <v>24</v>
      </c>
      <c r="C20" s="14">
        <v>4.5999999999999996</v>
      </c>
      <c r="D20" s="14">
        <v>4</v>
      </c>
      <c r="E20" s="14">
        <v>4.0999999999999996</v>
      </c>
      <c r="F20" s="14">
        <v>4.5</v>
      </c>
      <c r="G20" s="15">
        <v>4.3</v>
      </c>
      <c r="H20" s="15">
        <v>4.4000000000000004</v>
      </c>
      <c r="I20" s="15">
        <v>3.8</v>
      </c>
      <c r="J20" s="15">
        <v>5.5</v>
      </c>
      <c r="K20" s="15">
        <v>3.6</v>
      </c>
      <c r="L20" s="15">
        <v>4.0999999999999996</v>
      </c>
      <c r="M20" s="14">
        <v>4</v>
      </c>
      <c r="N20" s="14">
        <v>4.5999999999999996</v>
      </c>
      <c r="O20" s="14">
        <v>4.2</v>
      </c>
      <c r="P20" s="14">
        <v>3.8</v>
      </c>
      <c r="Q20" s="14">
        <v>4</v>
      </c>
      <c r="R20" s="14">
        <v>4</v>
      </c>
      <c r="S20" s="14">
        <v>3.3</v>
      </c>
      <c r="T20" s="14">
        <v>3.8</v>
      </c>
      <c r="U20" s="14">
        <v>3.7</v>
      </c>
      <c r="V20" s="14">
        <v>3.7</v>
      </c>
      <c r="W20" s="14">
        <v>3.8</v>
      </c>
      <c r="X20" s="14">
        <v>4.2</v>
      </c>
      <c r="Y20" s="15">
        <v>3.3</v>
      </c>
      <c r="Z20" s="14">
        <v>4.5</v>
      </c>
      <c r="AA20" s="14">
        <v>4.0999999999999996</v>
      </c>
      <c r="AB20" s="14">
        <v>3.2</v>
      </c>
      <c r="AC20" s="14">
        <v>4</v>
      </c>
      <c r="AD20" s="15">
        <v>4</v>
      </c>
      <c r="AE20" s="14">
        <v>3.8</v>
      </c>
      <c r="AF20" s="14">
        <v>4</v>
      </c>
    </row>
    <row r="21" spans="1:32" x14ac:dyDescent="0.3">
      <c r="A21" s="13"/>
      <c r="B21" s="17" t="s">
        <v>25</v>
      </c>
      <c r="C21" s="18">
        <f t="shared" ref="C21:AF21" si="2">3*4.178*C18*C19*C20/(C18+C19+C20)</f>
        <v>195.66651583710404</v>
      </c>
      <c r="D21" s="18">
        <f t="shared" si="2"/>
        <v>123.66879999999999</v>
      </c>
      <c r="E21" s="18">
        <f t="shared" si="2"/>
        <v>154.95880615384613</v>
      </c>
      <c r="F21" s="18">
        <f t="shared" si="2"/>
        <v>176.42644549763028</v>
      </c>
      <c r="G21" s="18">
        <f t="shared" si="2"/>
        <v>142.85390645161289</v>
      </c>
      <c r="H21" s="19">
        <f t="shared" si="2"/>
        <v>141.87960252631581</v>
      </c>
      <c r="I21" s="19">
        <f t="shared" si="2"/>
        <v>114.99049714285712</v>
      </c>
      <c r="J21" s="19">
        <f t="shared" si="2"/>
        <v>169.69107692307691</v>
      </c>
      <c r="K21" s="19">
        <f t="shared" si="2"/>
        <v>126.75512903225805</v>
      </c>
      <c r="L21" s="19">
        <f t="shared" si="2"/>
        <v>140.58095026178006</v>
      </c>
      <c r="M21" s="20">
        <f t="shared" si="2"/>
        <v>140.01711917098447</v>
      </c>
      <c r="N21" s="20">
        <f t="shared" si="2"/>
        <v>162.52633163265301</v>
      </c>
      <c r="O21" s="20">
        <f t="shared" si="2"/>
        <v>151.48514062499999</v>
      </c>
      <c r="P21" s="20">
        <f t="shared" si="2"/>
        <v>101.7395886075949</v>
      </c>
      <c r="Q21" s="20">
        <f t="shared" si="2"/>
        <v>128.72756756756755</v>
      </c>
      <c r="R21" s="27">
        <f t="shared" si="2"/>
        <v>150.40799999999999</v>
      </c>
      <c r="S21" s="27">
        <f t="shared" si="2"/>
        <v>96.776942307692281</v>
      </c>
      <c r="T21" s="27">
        <f t="shared" si="2"/>
        <v>125.56789090909088</v>
      </c>
      <c r="U21" s="27">
        <f t="shared" si="2"/>
        <v>114.48197485714284</v>
      </c>
      <c r="V21" s="27">
        <f t="shared" si="2"/>
        <v>104.64283076923077</v>
      </c>
      <c r="W21" s="21">
        <f t="shared" si="2"/>
        <v>76.428251162790687</v>
      </c>
      <c r="X21" s="21">
        <f t="shared" si="2"/>
        <v>140.76226956521739</v>
      </c>
      <c r="Y21" s="21">
        <f t="shared" si="2"/>
        <v>89.240363013698612</v>
      </c>
      <c r="Z21" s="21">
        <f t="shared" si="2"/>
        <v>148.62952702702702</v>
      </c>
      <c r="AA21" s="21">
        <f t="shared" si="2"/>
        <v>102.09814569536422</v>
      </c>
      <c r="AB21" s="59">
        <f t="shared" si="2"/>
        <v>85.443042253521142</v>
      </c>
      <c r="AC21" s="59">
        <f t="shared" si="2"/>
        <v>112.65125925925926</v>
      </c>
      <c r="AD21" s="59">
        <f t="shared" si="2"/>
        <v>124.47558620689657</v>
      </c>
      <c r="AE21" s="59">
        <f t="shared" si="2"/>
        <v>102.92855688311687</v>
      </c>
      <c r="AF21" s="59">
        <f t="shared" si="2"/>
        <v>137.11226519337012</v>
      </c>
    </row>
    <row r="22" spans="1:32" x14ac:dyDescent="0.3">
      <c r="A22" s="13"/>
      <c r="B22" t="s">
        <v>26</v>
      </c>
      <c r="C22" s="9">
        <f>C21-C12</f>
        <v>77.723033278964522</v>
      </c>
      <c r="D22" s="9">
        <f t="shared" ref="D22:AF22" si="3">D21-D12</f>
        <v>17.531833962264145</v>
      </c>
      <c r="E22" s="9">
        <f t="shared" si="3"/>
        <v>46.665046153846134</v>
      </c>
      <c r="F22" s="9">
        <f t="shared" si="3"/>
        <v>46.072845497630311</v>
      </c>
      <c r="G22" s="9">
        <f t="shared" si="3"/>
        <v>37.178026212091922</v>
      </c>
      <c r="H22" s="9">
        <f t="shared" si="3"/>
        <v>37.239926452696182</v>
      </c>
      <c r="I22" s="9">
        <f t="shared" si="3"/>
        <v>2.481159864750623</v>
      </c>
      <c r="J22" s="9">
        <f t="shared" si="3"/>
        <v>46.338717159763277</v>
      </c>
      <c r="K22" s="9">
        <f t="shared" si="3"/>
        <v>0.19754046082951504</v>
      </c>
      <c r="L22" s="9">
        <f t="shared" si="3"/>
        <v>31.035239279121129</v>
      </c>
      <c r="M22" s="9">
        <f t="shared" si="3"/>
        <v>40.328095915170508</v>
      </c>
      <c r="N22" s="9">
        <f t="shared" si="3"/>
        <v>34.433052973435167</v>
      </c>
      <c r="O22" s="9">
        <f t="shared" si="3"/>
        <v>45.872566711956495</v>
      </c>
      <c r="P22" s="9">
        <f t="shared" si="3"/>
        <v>-3.6239667582587458</v>
      </c>
      <c r="Q22" s="9">
        <f t="shared" si="3"/>
        <v>6.5251996554796676</v>
      </c>
      <c r="R22" s="9">
        <f t="shared" si="3"/>
        <v>34.741298823529419</v>
      </c>
      <c r="S22" s="9">
        <f t="shared" si="3"/>
        <v>-9.8005055450684466</v>
      </c>
      <c r="T22" s="9">
        <f t="shared" si="3"/>
        <v>5.9492932620320573</v>
      </c>
      <c r="U22" s="9">
        <f t="shared" si="3"/>
        <v>9.1963748571428425</v>
      </c>
      <c r="V22" s="9">
        <f t="shared" si="3"/>
        <v>-1.4762403135717506</v>
      </c>
      <c r="W22" s="9">
        <f t="shared" si="3"/>
        <v>-26.482485679314578</v>
      </c>
      <c r="X22" s="9">
        <f t="shared" si="3"/>
        <v>26.816815019762856</v>
      </c>
      <c r="Y22" s="9">
        <f t="shared" si="3"/>
        <v>-7.8773853306722401</v>
      </c>
      <c r="Z22" s="9">
        <f t="shared" si="3"/>
        <v>21.64978490937996</v>
      </c>
      <c r="AA22" s="9">
        <f t="shared" si="3"/>
        <v>-3.5806778340475347</v>
      </c>
      <c r="AB22" s="9">
        <f t="shared" si="3"/>
        <v>-18.317193595535443</v>
      </c>
      <c r="AC22" s="9">
        <f t="shared" si="3"/>
        <v>-6.9502829094154066</v>
      </c>
      <c r="AD22" s="9">
        <f t="shared" si="3"/>
        <v>19.282261053522362</v>
      </c>
      <c r="AE22" s="9">
        <f t="shared" si="3"/>
        <v>-11.381523116883102</v>
      </c>
      <c r="AF22" s="9">
        <f t="shared" si="3"/>
        <v>26.779842542767739</v>
      </c>
    </row>
    <row r="23" spans="1:32" x14ac:dyDescent="0.3">
      <c r="A23" s="23"/>
      <c r="B23" s="24" t="s">
        <v>27</v>
      </c>
      <c r="C23" s="25">
        <f>AVERAGE(C21:G21)</f>
        <v>158.71489478803863</v>
      </c>
      <c r="D23" s="25"/>
      <c r="E23" s="25"/>
      <c r="F23" s="25"/>
      <c r="G23" s="25"/>
      <c r="H23" s="25">
        <f t="shared" ref="H23" si="4">AVERAGE(H21:L21)</f>
        <v>138.77945117725758</v>
      </c>
      <c r="I23" s="25"/>
      <c r="J23" s="25"/>
      <c r="K23" s="25"/>
      <c r="L23" s="25"/>
      <c r="M23" s="25">
        <f t="shared" ref="M23" si="5">AVERAGE(M21:Q21)</f>
        <v>136.89914952075998</v>
      </c>
      <c r="N23" s="25"/>
      <c r="O23" s="25"/>
      <c r="P23" s="25"/>
      <c r="Q23" s="25"/>
      <c r="R23" s="25">
        <f t="shared" ref="R23" si="6">AVERAGE(R21:V21)</f>
        <v>118.37552776863136</v>
      </c>
      <c r="S23" s="25"/>
      <c r="T23" s="25"/>
      <c r="U23" s="25"/>
      <c r="V23" s="25"/>
      <c r="W23">
        <f>AVERAGE(W21:AA21)</f>
        <v>111.43171129281959</v>
      </c>
      <c r="AB23">
        <f>AVERAGE(AB21:AF21)</f>
        <v>112.5221419592328</v>
      </c>
    </row>
    <row r="24" spans="1:32" x14ac:dyDescent="0.3">
      <c r="A24" s="8"/>
      <c r="B24" s="2" t="s">
        <v>9</v>
      </c>
      <c r="C24" s="8">
        <v>1</v>
      </c>
      <c r="D24" s="2">
        <v>2</v>
      </c>
      <c r="E24" s="2">
        <v>3</v>
      </c>
      <c r="F24" s="2">
        <v>4</v>
      </c>
      <c r="G24" s="2">
        <v>5</v>
      </c>
      <c r="H24" s="8">
        <v>6</v>
      </c>
      <c r="I24" s="2">
        <v>7</v>
      </c>
      <c r="J24" s="2">
        <v>8</v>
      </c>
      <c r="K24" s="2">
        <v>9</v>
      </c>
      <c r="L24" s="2">
        <v>10</v>
      </c>
      <c r="M24" s="8">
        <v>11</v>
      </c>
      <c r="N24" s="2">
        <v>12</v>
      </c>
      <c r="O24" s="8">
        <v>13</v>
      </c>
      <c r="P24" s="2">
        <v>14</v>
      </c>
      <c r="Q24" s="8">
        <v>15</v>
      </c>
      <c r="R24" s="8">
        <v>16</v>
      </c>
      <c r="S24" s="2">
        <v>17</v>
      </c>
      <c r="T24" s="2">
        <v>18</v>
      </c>
      <c r="U24" s="2">
        <v>19</v>
      </c>
      <c r="V24" s="2">
        <v>20</v>
      </c>
      <c r="W24" s="8">
        <v>21</v>
      </c>
      <c r="X24" s="2">
        <v>22</v>
      </c>
      <c r="Y24" s="2">
        <v>23</v>
      </c>
      <c r="Z24" s="2">
        <v>24</v>
      </c>
      <c r="AA24" s="2">
        <v>25</v>
      </c>
      <c r="AB24" s="8">
        <v>21</v>
      </c>
      <c r="AC24" s="2">
        <v>22</v>
      </c>
      <c r="AD24" s="2">
        <v>23</v>
      </c>
      <c r="AE24" s="2">
        <v>24</v>
      </c>
      <c r="AF24" s="2">
        <v>25</v>
      </c>
    </row>
    <row r="25" spans="1:32" x14ac:dyDescent="0.3">
      <c r="A25"/>
      <c r="C25" s="9" t="s">
        <v>10</v>
      </c>
      <c r="D25" s="9" t="s">
        <v>10</v>
      </c>
      <c r="E25" s="9" t="s">
        <v>10</v>
      </c>
      <c r="F25" s="9" t="s">
        <v>10</v>
      </c>
      <c r="G25" s="9" t="s">
        <v>10</v>
      </c>
      <c r="H25" s="9" t="s">
        <v>11</v>
      </c>
      <c r="I25" t="s">
        <v>11</v>
      </c>
      <c r="J25" s="9" t="s">
        <v>11</v>
      </c>
      <c r="K25" t="s">
        <v>11</v>
      </c>
      <c r="L25" s="9" t="s">
        <v>11</v>
      </c>
      <c r="M25" t="s">
        <v>12</v>
      </c>
      <c r="N25" s="9" t="s">
        <v>12</v>
      </c>
      <c r="O25" t="s">
        <v>12</v>
      </c>
      <c r="P25" s="9" t="s">
        <v>12</v>
      </c>
      <c r="Q25" t="s">
        <v>12</v>
      </c>
      <c r="R25" t="s">
        <v>29</v>
      </c>
      <c r="S25" s="9" t="s">
        <v>29</v>
      </c>
      <c r="T25" t="s">
        <v>29</v>
      </c>
      <c r="U25" s="9" t="s">
        <v>29</v>
      </c>
      <c r="V25" t="s">
        <v>29</v>
      </c>
      <c r="W25" t="s">
        <v>13</v>
      </c>
      <c r="X25" s="9" t="s">
        <v>13</v>
      </c>
      <c r="Y25" t="s">
        <v>13</v>
      </c>
      <c r="Z25" s="9" t="s">
        <v>13</v>
      </c>
      <c r="AA25" t="s">
        <v>13</v>
      </c>
      <c r="AB25" t="s">
        <v>13</v>
      </c>
      <c r="AC25" s="9" t="s">
        <v>13</v>
      </c>
      <c r="AD25" t="s">
        <v>13</v>
      </c>
      <c r="AE25" s="9" t="s">
        <v>13</v>
      </c>
      <c r="AF25" t="s">
        <v>13</v>
      </c>
    </row>
    <row r="26" spans="1:32" x14ac:dyDescent="0.3">
      <c r="A26" s="10">
        <v>45187</v>
      </c>
      <c r="C26" s="11" t="s">
        <v>15</v>
      </c>
      <c r="D26" s="12" t="s">
        <v>16</v>
      </c>
      <c r="E26" s="11" t="s">
        <v>17</v>
      </c>
      <c r="F26" s="11" t="s">
        <v>18</v>
      </c>
      <c r="G26" s="12" t="s">
        <v>19</v>
      </c>
      <c r="H26" s="11" t="s">
        <v>15</v>
      </c>
      <c r="I26" s="12" t="s">
        <v>16</v>
      </c>
      <c r="J26" s="11" t="s">
        <v>17</v>
      </c>
      <c r="K26" s="11" t="s">
        <v>18</v>
      </c>
      <c r="L26" s="12" t="s">
        <v>19</v>
      </c>
      <c r="M26" s="11" t="s">
        <v>15</v>
      </c>
      <c r="N26" s="12" t="s">
        <v>16</v>
      </c>
      <c r="O26" s="11" t="s">
        <v>17</v>
      </c>
      <c r="P26" s="11" t="s">
        <v>18</v>
      </c>
      <c r="Q26" s="12" t="s">
        <v>19</v>
      </c>
      <c r="R26" s="11" t="s">
        <v>15</v>
      </c>
      <c r="S26" s="12" t="s">
        <v>16</v>
      </c>
      <c r="T26" s="11" t="s">
        <v>17</v>
      </c>
      <c r="U26" s="11" t="s">
        <v>18</v>
      </c>
      <c r="V26" s="12" t="s">
        <v>19</v>
      </c>
      <c r="W26" s="11" t="s">
        <v>15</v>
      </c>
      <c r="X26" s="12" t="s">
        <v>16</v>
      </c>
      <c r="Y26" s="11" t="s">
        <v>17</v>
      </c>
      <c r="Z26" s="11" t="s">
        <v>18</v>
      </c>
      <c r="AA26" s="12" t="s">
        <v>19</v>
      </c>
      <c r="AB26" s="11" t="s">
        <v>15</v>
      </c>
      <c r="AC26" s="12" t="s">
        <v>16</v>
      </c>
      <c r="AD26" s="11" t="s">
        <v>17</v>
      </c>
      <c r="AE26" s="11" t="s">
        <v>18</v>
      </c>
      <c r="AF26" s="12" t="s">
        <v>19</v>
      </c>
    </row>
    <row r="27" spans="1:32" x14ac:dyDescent="0.3">
      <c r="A27" s="13" t="s">
        <v>228</v>
      </c>
      <c r="B27" t="s">
        <v>21</v>
      </c>
      <c r="C27" s="14">
        <v>9</v>
      </c>
      <c r="D27" s="14">
        <v>6.6</v>
      </c>
      <c r="E27" s="14">
        <v>9</v>
      </c>
      <c r="F27" s="14">
        <v>8</v>
      </c>
      <c r="G27" s="15">
        <v>8</v>
      </c>
      <c r="H27" s="15">
        <v>7.1</v>
      </c>
      <c r="I27" s="15">
        <v>6.2</v>
      </c>
      <c r="J27" s="15">
        <v>7.6</v>
      </c>
      <c r="K27" s="15">
        <v>5.8</v>
      </c>
      <c r="L27" s="15">
        <v>7.2</v>
      </c>
      <c r="M27" s="14">
        <v>6</v>
      </c>
      <c r="N27" s="14">
        <v>7</v>
      </c>
      <c r="O27" s="14">
        <v>7.8</v>
      </c>
      <c r="P27" s="14">
        <v>5.2</v>
      </c>
      <c r="Q27" s="14">
        <v>7.5</v>
      </c>
      <c r="R27" s="14">
        <v>6.4</v>
      </c>
      <c r="S27" s="14">
        <v>4.5</v>
      </c>
      <c r="T27" s="14">
        <v>5</v>
      </c>
      <c r="U27" s="14">
        <v>6.5</v>
      </c>
      <c r="V27" s="14">
        <v>8.8000000000000007</v>
      </c>
      <c r="W27" s="14">
        <v>4.5</v>
      </c>
      <c r="X27" s="14">
        <v>6.4</v>
      </c>
      <c r="Y27" s="15">
        <v>4.5</v>
      </c>
      <c r="Z27" s="14">
        <v>6.5</v>
      </c>
      <c r="AA27" s="14">
        <v>4.8</v>
      </c>
      <c r="AB27" s="14">
        <v>5</v>
      </c>
      <c r="AC27" s="14">
        <v>7</v>
      </c>
      <c r="AD27" s="15">
        <v>5.5</v>
      </c>
      <c r="AE27" s="14">
        <v>4.8</v>
      </c>
      <c r="AF27" s="14">
        <v>6.5</v>
      </c>
    </row>
    <row r="28" spans="1:32" x14ac:dyDescent="0.3">
      <c r="A28" s="28"/>
      <c r="B28" t="s">
        <v>23</v>
      </c>
      <c r="C28" s="14">
        <v>11</v>
      </c>
      <c r="D28" s="14">
        <v>9</v>
      </c>
      <c r="E28" s="14">
        <v>10</v>
      </c>
      <c r="F28" s="14">
        <v>11</v>
      </c>
      <c r="G28" s="15">
        <v>9.5</v>
      </c>
      <c r="H28" s="15">
        <v>9.4</v>
      </c>
      <c r="I28" s="15">
        <v>7.5</v>
      </c>
      <c r="J28" s="15">
        <v>9.5</v>
      </c>
      <c r="K28" s="15">
        <v>10</v>
      </c>
      <c r="L28" s="15">
        <v>9.4</v>
      </c>
      <c r="M28" s="14">
        <v>10.199999999999999</v>
      </c>
      <c r="N28" s="14">
        <v>8.8000000000000007</v>
      </c>
      <c r="O28" s="14">
        <v>9.1999999999999993</v>
      </c>
      <c r="P28" s="14">
        <v>7</v>
      </c>
      <c r="Q28" s="14">
        <v>10.3</v>
      </c>
      <c r="R28" s="14">
        <v>9.5</v>
      </c>
      <c r="S28" s="14">
        <v>6.5</v>
      </c>
      <c r="T28" s="14">
        <v>8.5</v>
      </c>
      <c r="U28" s="14">
        <v>8.5</v>
      </c>
      <c r="V28" s="14">
        <v>8.8000000000000007</v>
      </c>
      <c r="W28" s="14">
        <v>4.5</v>
      </c>
      <c r="X28" s="14">
        <v>9</v>
      </c>
      <c r="Y28" s="15">
        <v>5.8</v>
      </c>
      <c r="Z28" s="14">
        <v>8</v>
      </c>
      <c r="AA28" s="14">
        <v>6</v>
      </c>
      <c r="AB28" s="14">
        <v>5.2</v>
      </c>
      <c r="AC28" s="14">
        <v>9</v>
      </c>
      <c r="AD28" s="15">
        <v>7.5</v>
      </c>
      <c r="AE28" s="14">
        <v>5.5</v>
      </c>
      <c r="AF28" s="14">
        <v>7.5</v>
      </c>
    </row>
    <row r="29" spans="1:32" x14ac:dyDescent="0.3">
      <c r="A29" s="13"/>
      <c r="B29" t="s">
        <v>24</v>
      </c>
      <c r="C29" s="14">
        <v>6</v>
      </c>
      <c r="D29" s="14">
        <v>4.5</v>
      </c>
      <c r="E29" s="14">
        <v>5.7</v>
      </c>
      <c r="F29" s="14">
        <v>5.5</v>
      </c>
      <c r="G29" s="15">
        <v>6</v>
      </c>
      <c r="H29" s="15">
        <v>5.2</v>
      </c>
      <c r="I29" s="15">
        <v>3.8</v>
      </c>
      <c r="J29" s="15">
        <v>5.5</v>
      </c>
      <c r="K29" s="15">
        <v>4</v>
      </c>
      <c r="L29" s="15">
        <v>5</v>
      </c>
      <c r="M29" s="14">
        <v>4.4000000000000004</v>
      </c>
      <c r="N29" s="14">
        <v>5.8</v>
      </c>
      <c r="O29" s="14">
        <v>4.7</v>
      </c>
      <c r="P29" s="14">
        <v>3.5</v>
      </c>
      <c r="Q29" s="14">
        <v>5.4</v>
      </c>
      <c r="R29" s="14">
        <v>4.5</v>
      </c>
      <c r="S29" s="14">
        <v>3.2</v>
      </c>
      <c r="T29" s="14">
        <v>3.4</v>
      </c>
      <c r="U29" s="14">
        <v>4.4000000000000004</v>
      </c>
      <c r="V29" s="14">
        <v>5.4</v>
      </c>
      <c r="W29" s="14">
        <v>3</v>
      </c>
      <c r="X29" s="14">
        <v>4.5999999999999996</v>
      </c>
      <c r="Y29" s="15">
        <v>3.2</v>
      </c>
      <c r="Z29" s="14">
        <v>5</v>
      </c>
      <c r="AA29" s="14">
        <v>3.2</v>
      </c>
      <c r="AB29" s="14">
        <v>3</v>
      </c>
      <c r="AC29" s="14">
        <v>4.2</v>
      </c>
      <c r="AD29" s="15">
        <v>3.2</v>
      </c>
      <c r="AE29" s="14">
        <v>3.2</v>
      </c>
      <c r="AF29" s="14">
        <v>4.5999999999999996</v>
      </c>
    </row>
    <row r="30" spans="1:32" x14ac:dyDescent="0.3">
      <c r="A30" s="13"/>
      <c r="B30" s="17" t="s">
        <v>25</v>
      </c>
      <c r="C30" s="18">
        <f t="shared" ref="C30:AF30" si="7">3*4.178*C27*C28*C29/(C27+C28+C29)</f>
        <v>286.35369230769226</v>
      </c>
      <c r="D30" s="18">
        <f t="shared" si="7"/>
        <v>166.68349253731338</v>
      </c>
      <c r="E30" s="18">
        <f t="shared" si="7"/>
        <v>260.32153846153847</v>
      </c>
      <c r="F30" s="18">
        <f t="shared" si="7"/>
        <v>247.61044897959184</v>
      </c>
      <c r="G30" s="18">
        <f t="shared" si="7"/>
        <v>243.21293617021277</v>
      </c>
      <c r="H30" s="19">
        <f t="shared" si="7"/>
        <v>200.45620423963132</v>
      </c>
      <c r="I30" s="19">
        <f t="shared" si="7"/>
        <v>126.55758857142854</v>
      </c>
      <c r="J30" s="19">
        <f t="shared" si="7"/>
        <v>220.23236283185835</v>
      </c>
      <c r="K30" s="19">
        <f t="shared" si="7"/>
        <v>146.86303030303029</v>
      </c>
      <c r="L30" s="19">
        <f t="shared" si="7"/>
        <v>196.36599999999996</v>
      </c>
      <c r="M30" s="20">
        <f t="shared" si="7"/>
        <v>163.84250097087374</v>
      </c>
      <c r="N30" s="20">
        <f t="shared" si="7"/>
        <v>207.32164444444444</v>
      </c>
      <c r="O30" s="20">
        <f t="shared" si="7"/>
        <v>194.80955059907834</v>
      </c>
      <c r="P30" s="20">
        <f t="shared" si="7"/>
        <v>101.70901910828026</v>
      </c>
      <c r="Q30" s="20">
        <f t="shared" si="7"/>
        <v>225.36888362068964</v>
      </c>
      <c r="R30" s="27">
        <f t="shared" si="7"/>
        <v>168.10305882352944</v>
      </c>
      <c r="S30" s="27">
        <f t="shared" si="7"/>
        <v>82.61847887323944</v>
      </c>
      <c r="T30" s="27">
        <f t="shared" si="7"/>
        <v>107.16940828402366</v>
      </c>
      <c r="U30" s="27">
        <f t="shared" si="7"/>
        <v>157.06264948453608</v>
      </c>
      <c r="V30" s="27">
        <f t="shared" si="7"/>
        <v>227.88773843478265</v>
      </c>
      <c r="W30" s="21">
        <f t="shared" si="7"/>
        <v>63.453374999999994</v>
      </c>
      <c r="X30" s="21">
        <f t="shared" si="7"/>
        <v>166.05043199999997</v>
      </c>
      <c r="Y30" s="21">
        <f t="shared" si="7"/>
        <v>77.543679999999981</v>
      </c>
      <c r="Z30" s="21">
        <f t="shared" si="7"/>
        <v>167.11999999999998</v>
      </c>
      <c r="AA30" s="21">
        <f t="shared" si="7"/>
        <v>82.509531428571421</v>
      </c>
      <c r="AB30" s="59">
        <f t="shared" si="7"/>
        <v>74.064545454545438</v>
      </c>
      <c r="AC30" s="59">
        <f t="shared" si="7"/>
        <v>164.18299009900994</v>
      </c>
      <c r="AD30" s="59">
        <f t="shared" si="7"/>
        <v>102.12888888888891</v>
      </c>
      <c r="AE30" s="59">
        <f t="shared" si="7"/>
        <v>78.43498666666666</v>
      </c>
      <c r="AF30" s="59">
        <f t="shared" si="7"/>
        <v>151.11556451612898</v>
      </c>
    </row>
    <row r="31" spans="1:32" x14ac:dyDescent="0.3">
      <c r="A31" s="13"/>
      <c r="B31" t="s">
        <v>26</v>
      </c>
      <c r="C31" s="9">
        <f>C30-C21</f>
        <v>90.687176470588213</v>
      </c>
      <c r="D31" s="9">
        <f t="shared" ref="D31:AF31" si="8">D30-D21</f>
        <v>43.014692537313394</v>
      </c>
      <c r="E31" s="9">
        <f t="shared" si="8"/>
        <v>105.36273230769234</v>
      </c>
      <c r="F31" s="9">
        <f t="shared" si="8"/>
        <v>71.184003481961554</v>
      </c>
      <c r="G31" s="9">
        <f t="shared" si="8"/>
        <v>100.35902971859988</v>
      </c>
      <c r="H31" s="9">
        <f t="shared" si="8"/>
        <v>58.576601713315512</v>
      </c>
      <c r="I31" s="9">
        <f t="shared" si="8"/>
        <v>11.567091428571416</v>
      </c>
      <c r="J31" s="9">
        <f t="shared" si="8"/>
        <v>50.541285908781447</v>
      </c>
      <c r="K31" s="9">
        <f t="shared" si="8"/>
        <v>20.107901270772231</v>
      </c>
      <c r="L31" s="9">
        <f t="shared" si="8"/>
        <v>55.785049738219897</v>
      </c>
      <c r="M31" s="9">
        <f t="shared" si="8"/>
        <v>23.825381799889271</v>
      </c>
      <c r="N31" s="9">
        <f t="shared" si="8"/>
        <v>44.795312811791433</v>
      </c>
      <c r="O31" s="9">
        <f t="shared" si="8"/>
        <v>43.32440997407835</v>
      </c>
      <c r="P31" s="9">
        <f t="shared" si="8"/>
        <v>-3.0569499314637483E-2</v>
      </c>
      <c r="Q31" s="9">
        <f t="shared" si="8"/>
        <v>96.641316053122097</v>
      </c>
      <c r="R31" s="9">
        <f t="shared" si="8"/>
        <v>17.69505882352945</v>
      </c>
      <c r="S31" s="9">
        <f t="shared" si="8"/>
        <v>-14.158463434452841</v>
      </c>
      <c r="T31" s="9">
        <f t="shared" si="8"/>
        <v>-18.398482625067217</v>
      </c>
      <c r="U31" s="9">
        <f t="shared" si="8"/>
        <v>42.580674627393236</v>
      </c>
      <c r="V31" s="9">
        <f t="shared" si="8"/>
        <v>123.24490766555188</v>
      </c>
      <c r="W31" s="9">
        <f t="shared" si="8"/>
        <v>-12.974876162790693</v>
      </c>
      <c r="X31" s="9">
        <f t="shared" si="8"/>
        <v>25.288162434782578</v>
      </c>
      <c r="Y31" s="9">
        <f t="shared" si="8"/>
        <v>-11.696683013698632</v>
      </c>
      <c r="Z31" s="9">
        <f t="shared" si="8"/>
        <v>18.490472972972952</v>
      </c>
      <c r="AA31" s="9">
        <f t="shared" si="8"/>
        <v>-19.588614266792803</v>
      </c>
      <c r="AB31" s="9">
        <f t="shared" si="8"/>
        <v>-11.378496798975704</v>
      </c>
      <c r="AC31" s="9">
        <f t="shared" si="8"/>
        <v>51.531730839750679</v>
      </c>
      <c r="AD31" s="9">
        <f t="shared" si="8"/>
        <v>-22.346697318007656</v>
      </c>
      <c r="AE31" s="9">
        <f t="shared" si="8"/>
        <v>-24.493570216450209</v>
      </c>
      <c r="AF31" s="9">
        <f t="shared" si="8"/>
        <v>14.003299322758863</v>
      </c>
    </row>
    <row r="32" spans="1:32" x14ac:dyDescent="0.3">
      <c r="A32" s="23"/>
      <c r="B32" s="24" t="s">
        <v>27</v>
      </c>
      <c r="C32" s="25">
        <f>AVERAGE(C30:G30)</f>
        <v>240.83642169126975</v>
      </c>
      <c r="D32" s="25"/>
      <c r="E32" s="25"/>
      <c r="F32" s="25"/>
      <c r="G32" s="25"/>
      <c r="H32" s="25">
        <f t="shared" ref="H32" si="9">AVERAGE(H30:L30)</f>
        <v>178.0950371891897</v>
      </c>
      <c r="I32" s="25"/>
      <c r="J32" s="25"/>
      <c r="K32" s="25"/>
      <c r="L32" s="25"/>
      <c r="M32" s="25">
        <f t="shared" ref="M32" si="10">AVERAGE(M30:Q30)</f>
        <v>178.61031974867328</v>
      </c>
      <c r="N32" s="25"/>
      <c r="O32" s="25"/>
      <c r="P32" s="25"/>
      <c r="Q32" s="25"/>
      <c r="R32" s="25">
        <f t="shared" ref="R32" si="11">AVERAGE(R30:V30)</f>
        <v>148.56826678002227</v>
      </c>
      <c r="S32" s="25"/>
      <c r="T32" s="25"/>
      <c r="U32" s="25"/>
      <c r="V32" s="25"/>
      <c r="W32">
        <f>AVERAGE(W30:AA30)</f>
        <v>111.33540368571428</v>
      </c>
      <c r="AB32">
        <f>AVERAGE(AB30:AF30)</f>
        <v>113.98539512504799</v>
      </c>
    </row>
    <row r="33" spans="1:32" x14ac:dyDescent="0.3">
      <c r="A33" s="8"/>
      <c r="B33" s="2" t="s">
        <v>9</v>
      </c>
      <c r="C33" s="8">
        <v>1</v>
      </c>
      <c r="D33" s="2">
        <v>2</v>
      </c>
      <c r="E33" s="2">
        <v>3</v>
      </c>
      <c r="F33" s="2">
        <v>4</v>
      </c>
      <c r="G33" s="2">
        <v>5</v>
      </c>
      <c r="H33" s="8">
        <v>6</v>
      </c>
      <c r="I33" s="2">
        <v>7</v>
      </c>
      <c r="J33" s="2">
        <v>8</v>
      </c>
      <c r="K33" s="2">
        <v>9</v>
      </c>
      <c r="L33" s="2">
        <v>10</v>
      </c>
      <c r="M33" s="8">
        <v>11</v>
      </c>
      <c r="N33" s="2">
        <v>12</v>
      </c>
      <c r="O33" s="8">
        <v>13</v>
      </c>
      <c r="P33" s="2">
        <v>14</v>
      </c>
      <c r="Q33" s="8">
        <v>15</v>
      </c>
      <c r="R33" s="8">
        <v>16</v>
      </c>
      <c r="S33" s="2">
        <v>17</v>
      </c>
      <c r="T33" s="2">
        <v>18</v>
      </c>
      <c r="U33" s="2">
        <v>19</v>
      </c>
      <c r="V33" s="2">
        <v>20</v>
      </c>
      <c r="W33" s="8">
        <v>21</v>
      </c>
      <c r="X33" s="2">
        <v>22</v>
      </c>
      <c r="Y33" s="2">
        <v>23</v>
      </c>
      <c r="Z33" s="2">
        <v>24</v>
      </c>
      <c r="AA33" s="2">
        <v>25</v>
      </c>
      <c r="AB33" s="8">
        <v>21</v>
      </c>
      <c r="AC33" s="2">
        <v>22</v>
      </c>
      <c r="AD33" s="2">
        <v>23</v>
      </c>
      <c r="AE33" s="2">
        <v>24</v>
      </c>
      <c r="AF33" s="2">
        <v>25</v>
      </c>
    </row>
    <row r="34" spans="1:32" x14ac:dyDescent="0.3">
      <c r="A34"/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 t="s">
        <v>11</v>
      </c>
      <c r="I34" t="s">
        <v>11</v>
      </c>
      <c r="J34" s="9" t="s">
        <v>11</v>
      </c>
      <c r="K34" t="s">
        <v>11</v>
      </c>
      <c r="L34" s="9" t="s">
        <v>11</v>
      </c>
      <c r="M34" t="s">
        <v>12</v>
      </c>
      <c r="N34" s="9" t="s">
        <v>12</v>
      </c>
      <c r="O34" t="s">
        <v>12</v>
      </c>
      <c r="P34" s="9" t="s">
        <v>12</v>
      </c>
      <c r="Q34" t="s">
        <v>12</v>
      </c>
      <c r="R34" t="s">
        <v>29</v>
      </c>
      <c r="S34" s="9" t="s">
        <v>29</v>
      </c>
      <c r="T34" t="s">
        <v>29</v>
      </c>
      <c r="U34" s="9" t="s">
        <v>29</v>
      </c>
      <c r="V34" t="s">
        <v>29</v>
      </c>
      <c r="W34" t="s">
        <v>13</v>
      </c>
      <c r="X34" s="9" t="s">
        <v>13</v>
      </c>
      <c r="Y34" t="s">
        <v>13</v>
      </c>
      <c r="Z34" s="9" t="s">
        <v>13</v>
      </c>
      <c r="AA34" t="s">
        <v>13</v>
      </c>
      <c r="AB34" t="s">
        <v>13</v>
      </c>
      <c r="AC34" s="9" t="s">
        <v>13</v>
      </c>
      <c r="AD34" t="s">
        <v>13</v>
      </c>
      <c r="AE34" s="9" t="s">
        <v>13</v>
      </c>
      <c r="AF34" t="s">
        <v>13</v>
      </c>
    </row>
    <row r="35" spans="1:32" x14ac:dyDescent="0.3">
      <c r="A35" s="10">
        <v>45190</v>
      </c>
      <c r="C35" s="11" t="s">
        <v>15</v>
      </c>
      <c r="D35" s="12" t="s">
        <v>16</v>
      </c>
      <c r="E35" s="11" t="s">
        <v>17</v>
      </c>
      <c r="F35" s="11" t="s">
        <v>18</v>
      </c>
      <c r="G35" s="12" t="s">
        <v>19</v>
      </c>
      <c r="H35" s="11" t="s">
        <v>15</v>
      </c>
      <c r="I35" s="12" t="s">
        <v>16</v>
      </c>
      <c r="J35" s="11" t="s">
        <v>17</v>
      </c>
      <c r="K35" s="11" t="s">
        <v>18</v>
      </c>
      <c r="L35" s="12" t="s">
        <v>19</v>
      </c>
      <c r="M35" s="11" t="s">
        <v>15</v>
      </c>
      <c r="N35" s="12" t="s">
        <v>16</v>
      </c>
      <c r="O35" s="11" t="s">
        <v>17</v>
      </c>
      <c r="P35" s="11" t="s">
        <v>18</v>
      </c>
      <c r="Q35" s="12" t="s">
        <v>19</v>
      </c>
      <c r="R35" s="11" t="s">
        <v>15</v>
      </c>
      <c r="S35" s="12" t="s">
        <v>16</v>
      </c>
      <c r="T35" s="11" t="s">
        <v>17</v>
      </c>
      <c r="U35" s="11" t="s">
        <v>18</v>
      </c>
      <c r="V35" s="12" t="s">
        <v>19</v>
      </c>
      <c r="W35" s="11" t="s">
        <v>15</v>
      </c>
      <c r="X35" s="12" t="s">
        <v>16</v>
      </c>
      <c r="Y35" s="11" t="s">
        <v>17</v>
      </c>
      <c r="Z35" s="11" t="s">
        <v>18</v>
      </c>
      <c r="AA35" s="12" t="s">
        <v>19</v>
      </c>
      <c r="AB35" s="11" t="s">
        <v>15</v>
      </c>
      <c r="AC35" s="12" t="s">
        <v>16</v>
      </c>
      <c r="AD35" s="11" t="s">
        <v>17</v>
      </c>
      <c r="AE35" s="11" t="s">
        <v>18</v>
      </c>
      <c r="AF35" s="12" t="s">
        <v>19</v>
      </c>
    </row>
    <row r="36" spans="1:32" x14ac:dyDescent="0.3">
      <c r="A36" s="13" t="s">
        <v>229</v>
      </c>
      <c r="B36" t="s">
        <v>21</v>
      </c>
      <c r="C36" s="14">
        <v>10.5</v>
      </c>
      <c r="D36" s="14">
        <v>8</v>
      </c>
      <c r="E36" s="14">
        <v>10</v>
      </c>
      <c r="F36" s="14">
        <v>9</v>
      </c>
      <c r="G36" s="15">
        <v>10</v>
      </c>
      <c r="H36" s="15">
        <v>8</v>
      </c>
      <c r="I36" s="15">
        <v>7</v>
      </c>
      <c r="J36" s="15">
        <v>9</v>
      </c>
      <c r="K36" s="15">
        <v>7</v>
      </c>
      <c r="L36" s="15">
        <v>8</v>
      </c>
      <c r="M36" s="14">
        <v>7.2</v>
      </c>
      <c r="N36" s="14">
        <v>8</v>
      </c>
      <c r="O36" s="14">
        <v>9</v>
      </c>
      <c r="P36" s="14">
        <v>5</v>
      </c>
      <c r="Q36" s="14">
        <v>8.5</v>
      </c>
      <c r="R36" s="14">
        <v>7</v>
      </c>
      <c r="S36" s="14">
        <v>4.4000000000000004</v>
      </c>
      <c r="T36" s="14">
        <v>4.5</v>
      </c>
      <c r="U36" s="14">
        <v>8</v>
      </c>
      <c r="V36" s="14">
        <v>10</v>
      </c>
      <c r="W36" s="14">
        <v>4</v>
      </c>
      <c r="X36" s="14">
        <v>7</v>
      </c>
      <c r="Y36" s="15">
        <v>5</v>
      </c>
      <c r="Z36" s="14">
        <v>6.5</v>
      </c>
      <c r="AA36" s="14">
        <v>5</v>
      </c>
      <c r="AB36" s="14">
        <v>4.5</v>
      </c>
      <c r="AC36" s="14">
        <v>8</v>
      </c>
      <c r="AD36" s="15">
        <v>5</v>
      </c>
      <c r="AE36" s="14">
        <v>4</v>
      </c>
      <c r="AF36" s="14">
        <v>7</v>
      </c>
    </row>
    <row r="37" spans="1:32" x14ac:dyDescent="0.3">
      <c r="A37" s="28"/>
      <c r="B37" t="s">
        <v>23</v>
      </c>
      <c r="C37" s="14">
        <v>11.5</v>
      </c>
      <c r="D37" s="14">
        <v>10.5</v>
      </c>
      <c r="E37" s="14">
        <v>11</v>
      </c>
      <c r="F37" s="14">
        <v>12</v>
      </c>
      <c r="G37" s="15">
        <v>11</v>
      </c>
      <c r="H37" s="15">
        <v>10.5</v>
      </c>
      <c r="I37" s="15">
        <v>9</v>
      </c>
      <c r="J37" s="15">
        <v>11</v>
      </c>
      <c r="K37" s="15">
        <v>10.5</v>
      </c>
      <c r="L37" s="15">
        <v>10.5</v>
      </c>
      <c r="M37" s="14">
        <v>10</v>
      </c>
      <c r="N37" s="14">
        <v>9</v>
      </c>
      <c r="O37" s="14">
        <v>11</v>
      </c>
      <c r="P37" s="14">
        <v>6.5</v>
      </c>
      <c r="Q37" s="14">
        <v>11</v>
      </c>
      <c r="R37" s="14">
        <v>10</v>
      </c>
      <c r="S37" s="14">
        <v>5</v>
      </c>
      <c r="T37" s="14">
        <v>8</v>
      </c>
      <c r="U37" s="14">
        <v>9.5</v>
      </c>
      <c r="V37" s="14">
        <v>10.5</v>
      </c>
      <c r="W37" s="14">
        <v>4.5</v>
      </c>
      <c r="X37" s="14">
        <v>9.8000000000000007</v>
      </c>
      <c r="Y37" s="15">
        <v>6</v>
      </c>
      <c r="Z37" s="14">
        <v>8.5</v>
      </c>
      <c r="AA37" s="14">
        <v>5.6</v>
      </c>
      <c r="AB37" s="14">
        <v>4.5</v>
      </c>
      <c r="AC37" s="14">
        <v>9</v>
      </c>
      <c r="AD37" s="15">
        <v>6</v>
      </c>
      <c r="AE37" s="14">
        <v>4</v>
      </c>
      <c r="AF37" s="14">
        <v>8</v>
      </c>
    </row>
    <row r="38" spans="1:32" x14ac:dyDescent="0.3">
      <c r="A38" s="13"/>
      <c r="B38" t="s">
        <v>24</v>
      </c>
      <c r="C38" s="14">
        <v>7</v>
      </c>
      <c r="D38" s="14">
        <v>5.5</v>
      </c>
      <c r="E38" s="14">
        <v>6.5</v>
      </c>
      <c r="F38" s="14">
        <v>6</v>
      </c>
      <c r="G38" s="15">
        <v>7</v>
      </c>
      <c r="H38" s="15">
        <v>6</v>
      </c>
      <c r="I38" s="15">
        <v>5</v>
      </c>
      <c r="J38" s="15">
        <v>6.5</v>
      </c>
      <c r="K38" s="15">
        <v>5.2</v>
      </c>
      <c r="L38" s="15">
        <v>6</v>
      </c>
      <c r="M38" s="14">
        <v>5.5</v>
      </c>
      <c r="N38" s="14">
        <v>6.5</v>
      </c>
      <c r="O38" s="14">
        <v>5.5</v>
      </c>
      <c r="P38" s="14">
        <v>3.2</v>
      </c>
      <c r="Q38" s="14">
        <v>6</v>
      </c>
      <c r="R38" s="14">
        <v>5.2</v>
      </c>
      <c r="S38" s="14">
        <v>3</v>
      </c>
      <c r="T38" s="14">
        <v>3.2</v>
      </c>
      <c r="U38" s="14">
        <v>5.3</v>
      </c>
      <c r="V38" s="14">
        <v>6</v>
      </c>
      <c r="W38" s="14">
        <v>2.6</v>
      </c>
      <c r="X38" s="14">
        <v>5</v>
      </c>
      <c r="Y38" s="15">
        <v>3.2</v>
      </c>
      <c r="Z38" s="14">
        <v>5.5</v>
      </c>
      <c r="AA38" s="14">
        <v>3</v>
      </c>
      <c r="AB38" s="14">
        <v>3</v>
      </c>
      <c r="AC38" s="14">
        <v>5.2</v>
      </c>
      <c r="AD38" s="15">
        <v>3</v>
      </c>
      <c r="AE38" s="14">
        <v>2.6</v>
      </c>
      <c r="AF38" s="14">
        <v>4.8</v>
      </c>
    </row>
    <row r="39" spans="1:32" x14ac:dyDescent="0.3">
      <c r="A39" s="13"/>
      <c r="B39" s="17" t="s">
        <v>25</v>
      </c>
      <c r="C39" s="18">
        <f t="shared" ref="C39:AF39" si="12">3*4.178*C36*C37*C38/(C36+C37+C38)</f>
        <v>365.32287931034483</v>
      </c>
      <c r="D39" s="18">
        <f t="shared" si="12"/>
        <v>241.27949999999998</v>
      </c>
      <c r="E39" s="18">
        <f t="shared" si="12"/>
        <v>325.8839999999999</v>
      </c>
      <c r="F39" s="18">
        <f t="shared" si="12"/>
        <v>300.81599999999997</v>
      </c>
      <c r="G39" s="18">
        <f t="shared" si="12"/>
        <v>344.68499999999995</v>
      </c>
      <c r="H39" s="19">
        <f t="shared" si="12"/>
        <v>257.84228571428571</v>
      </c>
      <c r="I39" s="19">
        <f t="shared" si="12"/>
        <v>188.01</v>
      </c>
      <c r="J39" s="19">
        <f t="shared" si="12"/>
        <v>304.36335849056599</v>
      </c>
      <c r="K39" s="19">
        <f t="shared" si="12"/>
        <v>211.03501321585907</v>
      </c>
      <c r="L39" s="19">
        <f t="shared" si="12"/>
        <v>257.84228571428571</v>
      </c>
      <c r="M39" s="20">
        <f t="shared" si="12"/>
        <v>218.65480176211454</v>
      </c>
      <c r="N39" s="20">
        <f t="shared" si="12"/>
        <v>249.61327659574465</v>
      </c>
      <c r="O39" s="20">
        <f t="shared" si="12"/>
        <v>267.63776470588232</v>
      </c>
      <c r="P39" s="20">
        <f t="shared" si="12"/>
        <v>88.675918367346952</v>
      </c>
      <c r="Q39" s="20">
        <f t="shared" si="12"/>
        <v>275.74799999999993</v>
      </c>
      <c r="R39" s="27">
        <f t="shared" si="12"/>
        <v>205.51243243243246</v>
      </c>
      <c r="S39" s="27">
        <f t="shared" si="12"/>
        <v>66.713225806451604</v>
      </c>
      <c r="T39" s="27">
        <f t="shared" si="12"/>
        <v>91.969222929936308</v>
      </c>
      <c r="U39" s="27">
        <f t="shared" si="12"/>
        <v>221.43399999999997</v>
      </c>
      <c r="V39" s="27">
        <f t="shared" si="12"/>
        <v>297.97811320754715</v>
      </c>
      <c r="W39" s="21">
        <f t="shared" si="12"/>
        <v>52.846054054054051</v>
      </c>
      <c r="X39" s="21">
        <f t="shared" si="12"/>
        <v>197.20926605504587</v>
      </c>
      <c r="Y39" s="21">
        <f t="shared" si="12"/>
        <v>84.736901408450706</v>
      </c>
      <c r="Z39" s="21">
        <f t="shared" si="12"/>
        <v>185.79362195121948</v>
      </c>
      <c r="AA39" s="21">
        <f t="shared" si="12"/>
        <v>77.415882352941168</v>
      </c>
      <c r="AB39" s="59">
        <f t="shared" si="12"/>
        <v>63.453374999999994</v>
      </c>
      <c r="AC39" s="59">
        <f t="shared" si="12"/>
        <v>211.3842162162162</v>
      </c>
      <c r="AD39" s="59">
        <f t="shared" si="12"/>
        <v>80.575714285714284</v>
      </c>
      <c r="AE39" s="59">
        <f t="shared" si="12"/>
        <v>49.19003773584906</v>
      </c>
      <c r="AF39" s="59">
        <f t="shared" si="12"/>
        <v>170.15854545454545</v>
      </c>
    </row>
    <row r="40" spans="1:32" x14ac:dyDescent="0.3">
      <c r="A40" s="13"/>
      <c r="B40" t="s">
        <v>26</v>
      </c>
      <c r="C40" s="9">
        <f>C39-C30</f>
        <v>78.969187002652575</v>
      </c>
      <c r="D40" s="9">
        <f t="shared" ref="D40:AF40" si="13">D39-D30</f>
        <v>74.5960074626866</v>
      </c>
      <c r="E40" s="9">
        <f t="shared" si="13"/>
        <v>65.562461538461434</v>
      </c>
      <c r="F40" s="9">
        <f t="shared" si="13"/>
        <v>53.205551020408137</v>
      </c>
      <c r="G40" s="9">
        <f t="shared" si="13"/>
        <v>101.47206382978717</v>
      </c>
      <c r="H40" s="9">
        <f t="shared" si="13"/>
        <v>57.386081474654389</v>
      </c>
      <c r="I40" s="9">
        <f t="shared" si="13"/>
        <v>61.452411428571452</v>
      </c>
      <c r="J40" s="9">
        <f t="shared" si="13"/>
        <v>84.130995658707633</v>
      </c>
      <c r="K40" s="9">
        <f t="shared" si="13"/>
        <v>64.171982912828781</v>
      </c>
      <c r="L40" s="9">
        <f t="shared" si="13"/>
        <v>61.476285714285751</v>
      </c>
      <c r="M40" s="9">
        <f t="shared" si="13"/>
        <v>54.812300791240801</v>
      </c>
      <c r="N40" s="9">
        <f t="shared" si="13"/>
        <v>42.291632151300206</v>
      </c>
      <c r="O40" s="9">
        <f t="shared" si="13"/>
        <v>72.828214106803983</v>
      </c>
      <c r="P40" s="9">
        <f t="shared" si="13"/>
        <v>-13.033100740933307</v>
      </c>
      <c r="Q40" s="9">
        <f t="shared" si="13"/>
        <v>50.37911637931029</v>
      </c>
      <c r="R40" s="9">
        <f t="shared" si="13"/>
        <v>37.409373608903024</v>
      </c>
      <c r="S40" s="9">
        <f t="shared" si="13"/>
        <v>-15.905253066787836</v>
      </c>
      <c r="T40" s="9">
        <f t="shared" si="13"/>
        <v>-15.200185354087353</v>
      </c>
      <c r="U40" s="9">
        <f t="shared" si="13"/>
        <v>64.371350515463888</v>
      </c>
      <c r="V40" s="9">
        <f t="shared" si="13"/>
        <v>70.090374772764505</v>
      </c>
      <c r="W40" s="9">
        <f t="shared" si="13"/>
        <v>-10.607320945945943</v>
      </c>
      <c r="X40" s="9">
        <f t="shared" si="13"/>
        <v>31.158834055045901</v>
      </c>
      <c r="Y40" s="9">
        <f t="shared" si="13"/>
        <v>7.1932214084507251</v>
      </c>
      <c r="Z40" s="9">
        <f t="shared" si="13"/>
        <v>18.673621951219502</v>
      </c>
      <c r="AA40" s="9">
        <f t="shared" si="13"/>
        <v>-5.0936490756302533</v>
      </c>
      <c r="AB40" s="9">
        <f t="shared" si="13"/>
        <v>-10.611170454545444</v>
      </c>
      <c r="AC40" s="9">
        <f t="shared" si="13"/>
        <v>47.201226117206261</v>
      </c>
      <c r="AD40" s="9">
        <f t="shared" si="13"/>
        <v>-21.553174603174625</v>
      </c>
      <c r="AE40" s="9">
        <f t="shared" si="13"/>
        <v>-29.2449489308176</v>
      </c>
      <c r="AF40" s="9">
        <f t="shared" si="13"/>
        <v>19.042980938416463</v>
      </c>
    </row>
    <row r="41" spans="1:32" x14ac:dyDescent="0.3">
      <c r="A41" s="23"/>
      <c r="B41" s="24" t="s">
        <v>27</v>
      </c>
      <c r="C41" s="25">
        <f>AVERAGE(C39:G39)</f>
        <v>315.5974758620689</v>
      </c>
      <c r="D41" s="25"/>
      <c r="E41" s="25"/>
      <c r="F41" s="25"/>
      <c r="G41" s="25"/>
      <c r="H41" s="25">
        <f t="shared" ref="H41" si="14">AVERAGE(H39:L39)</f>
        <v>243.81858862699929</v>
      </c>
      <c r="I41" s="25"/>
      <c r="J41" s="25"/>
      <c r="K41" s="25"/>
      <c r="L41" s="25"/>
      <c r="M41" s="25">
        <f t="shared" ref="M41" si="15">AVERAGE(M39:Q39)</f>
        <v>220.06595228621768</v>
      </c>
      <c r="N41" s="25"/>
      <c r="O41" s="25"/>
      <c r="P41" s="25"/>
      <c r="Q41" s="25"/>
      <c r="R41" s="25">
        <f t="shared" ref="R41" si="16">AVERAGE(R39:V39)</f>
        <v>176.72139887527351</v>
      </c>
      <c r="S41" s="25"/>
      <c r="T41" s="25"/>
      <c r="U41" s="25"/>
      <c r="V41" s="25"/>
      <c r="W41">
        <f>AVERAGE(W39:AA39)</f>
        <v>119.60034516434226</v>
      </c>
      <c r="AB41">
        <f>AVERAGE(AB39:AF39)</f>
        <v>114.952377738465</v>
      </c>
    </row>
    <row r="42" spans="1:32" x14ac:dyDescent="0.3">
      <c r="A42" s="8"/>
      <c r="B42" s="2" t="s">
        <v>9</v>
      </c>
      <c r="C42" s="8">
        <v>1</v>
      </c>
      <c r="D42" s="2">
        <v>2</v>
      </c>
      <c r="E42" s="2">
        <v>3</v>
      </c>
      <c r="F42" s="2">
        <v>4</v>
      </c>
      <c r="G42" s="2">
        <v>5</v>
      </c>
      <c r="H42" s="8">
        <v>6</v>
      </c>
      <c r="I42" s="2">
        <v>7</v>
      </c>
      <c r="J42" s="2">
        <v>8</v>
      </c>
      <c r="K42" s="2">
        <v>9</v>
      </c>
      <c r="L42" s="2">
        <v>10</v>
      </c>
      <c r="M42" s="8">
        <v>11</v>
      </c>
      <c r="N42" s="2">
        <v>12</v>
      </c>
      <c r="O42" s="8">
        <v>13</v>
      </c>
      <c r="P42" s="2">
        <v>14</v>
      </c>
      <c r="Q42" s="8">
        <v>15</v>
      </c>
      <c r="R42" s="8">
        <v>16</v>
      </c>
      <c r="S42" s="2">
        <v>17</v>
      </c>
      <c r="T42" s="2">
        <v>18</v>
      </c>
      <c r="U42" s="2">
        <v>19</v>
      </c>
      <c r="V42" s="2">
        <v>20</v>
      </c>
      <c r="W42" s="8">
        <v>21</v>
      </c>
      <c r="X42" s="2">
        <v>22</v>
      </c>
      <c r="Y42" s="2">
        <v>23</v>
      </c>
      <c r="Z42" s="2">
        <v>24</v>
      </c>
      <c r="AA42" s="2">
        <v>25</v>
      </c>
      <c r="AB42" s="8">
        <v>21</v>
      </c>
      <c r="AC42" s="2">
        <v>22</v>
      </c>
      <c r="AD42" s="2">
        <v>23</v>
      </c>
      <c r="AE42" s="2">
        <v>24</v>
      </c>
      <c r="AF42" s="2">
        <v>25</v>
      </c>
    </row>
    <row r="43" spans="1:32" x14ac:dyDescent="0.3">
      <c r="A43"/>
      <c r="C43" s="9" t="s">
        <v>10</v>
      </c>
      <c r="D43" s="9" t="s">
        <v>10</v>
      </c>
      <c r="E43" s="9" t="s">
        <v>10</v>
      </c>
      <c r="F43" s="9" t="s">
        <v>10</v>
      </c>
      <c r="G43" s="9" t="s">
        <v>10</v>
      </c>
      <c r="H43" s="9" t="s">
        <v>11</v>
      </c>
      <c r="I43" t="s">
        <v>11</v>
      </c>
      <c r="J43" s="9" t="s">
        <v>11</v>
      </c>
      <c r="K43" t="s">
        <v>11</v>
      </c>
      <c r="L43" s="9" t="s">
        <v>11</v>
      </c>
      <c r="M43" t="s">
        <v>12</v>
      </c>
      <c r="N43" s="9" t="s">
        <v>12</v>
      </c>
      <c r="O43" t="s">
        <v>12</v>
      </c>
      <c r="P43" s="9" t="s">
        <v>12</v>
      </c>
      <c r="Q43" t="s">
        <v>12</v>
      </c>
      <c r="R43" t="s">
        <v>29</v>
      </c>
      <c r="S43" s="9" t="s">
        <v>29</v>
      </c>
      <c r="T43" t="s">
        <v>29</v>
      </c>
      <c r="U43" s="9" t="s">
        <v>29</v>
      </c>
      <c r="V43" t="s">
        <v>29</v>
      </c>
      <c r="W43" t="s">
        <v>13</v>
      </c>
      <c r="X43" s="9" t="s">
        <v>13</v>
      </c>
      <c r="Y43" t="s">
        <v>13</v>
      </c>
      <c r="Z43" s="9" t="s">
        <v>13</v>
      </c>
      <c r="AA43" t="s">
        <v>13</v>
      </c>
      <c r="AB43" t="s">
        <v>13</v>
      </c>
      <c r="AC43" s="9" t="s">
        <v>13</v>
      </c>
      <c r="AD43" t="s">
        <v>13</v>
      </c>
      <c r="AE43" s="9" t="s">
        <v>13</v>
      </c>
      <c r="AF43" t="s">
        <v>13</v>
      </c>
    </row>
    <row r="44" spans="1:32" x14ac:dyDescent="0.3">
      <c r="A44" s="10">
        <v>45194</v>
      </c>
      <c r="C44" s="11" t="s">
        <v>15</v>
      </c>
      <c r="D44" s="12" t="s">
        <v>16</v>
      </c>
      <c r="E44" s="11" t="s">
        <v>17</v>
      </c>
      <c r="F44" s="11" t="s">
        <v>18</v>
      </c>
      <c r="G44" s="12" t="s">
        <v>19</v>
      </c>
      <c r="H44" s="11" t="s">
        <v>15</v>
      </c>
      <c r="I44" s="12" t="s">
        <v>16</v>
      </c>
      <c r="J44" s="11" t="s">
        <v>17</v>
      </c>
      <c r="K44" s="11" t="s">
        <v>18</v>
      </c>
      <c r="L44" s="12" t="s">
        <v>19</v>
      </c>
      <c r="M44" s="11" t="s">
        <v>15</v>
      </c>
      <c r="N44" s="12" t="s">
        <v>16</v>
      </c>
      <c r="O44" s="11" t="s">
        <v>17</v>
      </c>
      <c r="P44" s="11" t="s">
        <v>18</v>
      </c>
      <c r="Q44" s="12" t="s">
        <v>19</v>
      </c>
      <c r="R44" s="11" t="s">
        <v>15</v>
      </c>
      <c r="S44" s="12" t="s">
        <v>16</v>
      </c>
      <c r="T44" s="11" t="s">
        <v>17</v>
      </c>
      <c r="U44" s="11" t="s">
        <v>18</v>
      </c>
      <c r="V44" s="12" t="s">
        <v>19</v>
      </c>
      <c r="W44" s="11" t="s">
        <v>15</v>
      </c>
      <c r="X44" s="12" t="s">
        <v>16</v>
      </c>
      <c r="Y44" s="11" t="s">
        <v>17</v>
      </c>
      <c r="Z44" s="11" t="s">
        <v>18</v>
      </c>
      <c r="AA44" s="12" t="s">
        <v>19</v>
      </c>
      <c r="AB44" s="11" t="s">
        <v>15</v>
      </c>
      <c r="AC44" s="12" t="s">
        <v>16</v>
      </c>
      <c r="AD44" s="11" t="s">
        <v>17</v>
      </c>
      <c r="AE44" s="11" t="s">
        <v>18</v>
      </c>
      <c r="AF44" s="12" t="s">
        <v>19</v>
      </c>
    </row>
    <row r="45" spans="1:32" x14ac:dyDescent="0.3">
      <c r="A45" s="13" t="s">
        <v>230</v>
      </c>
      <c r="B45" t="s">
        <v>21</v>
      </c>
      <c r="C45" s="14">
        <v>11.2</v>
      </c>
      <c r="D45" s="14">
        <v>10</v>
      </c>
      <c r="E45" s="14">
        <v>11</v>
      </c>
      <c r="F45" s="14">
        <v>10</v>
      </c>
      <c r="G45" s="15">
        <v>11</v>
      </c>
      <c r="H45" s="15">
        <v>9</v>
      </c>
      <c r="I45" s="15">
        <v>8</v>
      </c>
      <c r="J45" s="15">
        <v>10</v>
      </c>
      <c r="K45" s="15">
        <v>8.5</v>
      </c>
      <c r="L45" s="15">
        <v>9</v>
      </c>
      <c r="M45" s="14">
        <v>8</v>
      </c>
      <c r="N45" s="14">
        <v>9</v>
      </c>
      <c r="O45" s="14">
        <v>10</v>
      </c>
      <c r="P45" s="14">
        <v>4</v>
      </c>
      <c r="Q45" s="14">
        <v>9</v>
      </c>
      <c r="R45" s="14">
        <v>8</v>
      </c>
      <c r="S45" s="14">
        <v>3.5</v>
      </c>
      <c r="T45" s="14">
        <v>4</v>
      </c>
      <c r="U45" s="14">
        <v>9</v>
      </c>
      <c r="V45" s="14">
        <v>11</v>
      </c>
      <c r="W45" s="14">
        <v>0</v>
      </c>
      <c r="X45" s="14">
        <v>8</v>
      </c>
      <c r="Y45" s="15">
        <v>6</v>
      </c>
      <c r="Z45" s="14">
        <v>7</v>
      </c>
      <c r="AA45" s="14">
        <v>4</v>
      </c>
      <c r="AB45" s="14">
        <v>4</v>
      </c>
      <c r="AC45" s="14">
        <v>9</v>
      </c>
      <c r="AD45" s="15">
        <v>4</v>
      </c>
      <c r="AE45" s="14">
        <v>0</v>
      </c>
      <c r="AF45" s="14">
        <v>8</v>
      </c>
    </row>
    <row r="46" spans="1:32" x14ac:dyDescent="0.3">
      <c r="A46" s="28"/>
      <c r="B46" t="s">
        <v>23</v>
      </c>
      <c r="C46" s="14">
        <v>13</v>
      </c>
      <c r="D46" s="14">
        <v>12</v>
      </c>
      <c r="E46" s="14">
        <v>12</v>
      </c>
      <c r="F46" s="14">
        <v>12</v>
      </c>
      <c r="G46" s="15">
        <v>12</v>
      </c>
      <c r="H46" s="15">
        <v>12</v>
      </c>
      <c r="I46" s="15">
        <v>11</v>
      </c>
      <c r="J46" s="15">
        <v>12</v>
      </c>
      <c r="K46" s="15">
        <v>12</v>
      </c>
      <c r="L46" s="15">
        <v>11</v>
      </c>
      <c r="M46" s="14">
        <v>11</v>
      </c>
      <c r="N46" s="14">
        <v>10.5</v>
      </c>
      <c r="O46" s="14">
        <v>12</v>
      </c>
      <c r="P46" s="14">
        <v>5</v>
      </c>
      <c r="Q46" s="14">
        <v>12</v>
      </c>
      <c r="R46" s="14">
        <v>11</v>
      </c>
      <c r="S46" s="14">
        <v>4</v>
      </c>
      <c r="T46" s="14">
        <v>6</v>
      </c>
      <c r="U46" s="14">
        <v>11</v>
      </c>
      <c r="V46" s="14">
        <v>12</v>
      </c>
      <c r="W46" s="14">
        <v>0</v>
      </c>
      <c r="X46" s="14">
        <v>11</v>
      </c>
      <c r="Y46" s="15">
        <v>7</v>
      </c>
      <c r="Z46" s="14">
        <v>10</v>
      </c>
      <c r="AA46" s="14">
        <v>5</v>
      </c>
      <c r="AB46" s="14">
        <v>4</v>
      </c>
      <c r="AC46" s="14">
        <v>11</v>
      </c>
      <c r="AD46" s="15">
        <v>5</v>
      </c>
      <c r="AE46" s="14">
        <v>0</v>
      </c>
      <c r="AF46" s="14">
        <v>9</v>
      </c>
    </row>
    <row r="47" spans="1:32" x14ac:dyDescent="0.3">
      <c r="A47" s="13"/>
      <c r="B47" t="s">
        <v>24</v>
      </c>
      <c r="C47" s="14">
        <v>8</v>
      </c>
      <c r="D47" s="14">
        <v>6</v>
      </c>
      <c r="E47" s="14">
        <v>7</v>
      </c>
      <c r="F47" s="14">
        <v>7</v>
      </c>
      <c r="G47" s="15">
        <v>7.6</v>
      </c>
      <c r="H47" s="15">
        <v>6</v>
      </c>
      <c r="I47" s="15">
        <v>6</v>
      </c>
      <c r="J47" s="15">
        <v>6.5</v>
      </c>
      <c r="K47" s="15">
        <v>5</v>
      </c>
      <c r="L47" s="15">
        <v>6</v>
      </c>
      <c r="M47" s="14">
        <v>6.5</v>
      </c>
      <c r="N47" s="14">
        <v>7</v>
      </c>
      <c r="O47" s="14">
        <v>7</v>
      </c>
      <c r="P47" s="14">
        <v>3.2</v>
      </c>
      <c r="Q47" s="14">
        <v>7</v>
      </c>
      <c r="R47" s="14">
        <v>6</v>
      </c>
      <c r="S47" s="14">
        <v>3</v>
      </c>
      <c r="T47" s="14">
        <v>3.2</v>
      </c>
      <c r="U47" s="14">
        <v>6</v>
      </c>
      <c r="V47" s="14">
        <v>7</v>
      </c>
      <c r="W47" s="14">
        <v>0</v>
      </c>
      <c r="X47" s="14">
        <v>6</v>
      </c>
      <c r="Y47" s="15">
        <v>4</v>
      </c>
      <c r="Z47" s="14">
        <v>6</v>
      </c>
      <c r="AA47" s="14">
        <v>3</v>
      </c>
      <c r="AB47" s="14">
        <v>3</v>
      </c>
      <c r="AC47" s="14">
        <v>6</v>
      </c>
      <c r="AD47" s="15">
        <v>3</v>
      </c>
      <c r="AE47" s="14">
        <v>0</v>
      </c>
      <c r="AF47" s="14">
        <v>6</v>
      </c>
    </row>
    <row r="48" spans="1:32" x14ac:dyDescent="0.3">
      <c r="A48" s="13"/>
      <c r="B48" s="17" t="s">
        <v>25</v>
      </c>
      <c r="C48" s="18">
        <f t="shared" ref="C48:AF48" si="17">3*4.178*C45*C46*C47/(C45+C46+C47)</f>
        <v>453.40382608695637</v>
      </c>
      <c r="D48" s="18">
        <f t="shared" si="17"/>
        <v>322.30285714285714</v>
      </c>
      <c r="E48" s="18">
        <f t="shared" si="17"/>
        <v>386.04719999999998</v>
      </c>
      <c r="F48" s="18">
        <f t="shared" si="17"/>
        <v>363.05379310344824</v>
      </c>
      <c r="G48" s="18">
        <f t="shared" si="17"/>
        <v>410.91858823529407</v>
      </c>
      <c r="H48" s="19">
        <f t="shared" si="17"/>
        <v>300.81599999999997</v>
      </c>
      <c r="I48" s="19">
        <f t="shared" si="17"/>
        <v>264.71807999999999</v>
      </c>
      <c r="J48" s="19">
        <f t="shared" si="17"/>
        <v>343.03578947368425</v>
      </c>
      <c r="K48" s="19">
        <f t="shared" si="17"/>
        <v>250.67999999999998</v>
      </c>
      <c r="L48" s="19">
        <f t="shared" si="17"/>
        <v>286.35369230769226</v>
      </c>
      <c r="M48" s="20">
        <f t="shared" si="17"/>
        <v>281.15482352941171</v>
      </c>
      <c r="N48" s="20">
        <f t="shared" si="17"/>
        <v>312.87701886792445</v>
      </c>
      <c r="O48" s="20">
        <f t="shared" si="17"/>
        <v>363.05379310344824</v>
      </c>
      <c r="P48" s="20">
        <f t="shared" si="17"/>
        <v>65.752131147540979</v>
      </c>
      <c r="Q48" s="20">
        <f t="shared" si="17"/>
        <v>338.41799999999995</v>
      </c>
      <c r="R48" s="27">
        <f t="shared" si="17"/>
        <v>264.71807999999999</v>
      </c>
      <c r="S48" s="27">
        <f t="shared" si="17"/>
        <v>50.136000000000003</v>
      </c>
      <c r="T48" s="27">
        <f t="shared" si="17"/>
        <v>72.925090909090912</v>
      </c>
      <c r="U48" s="27">
        <f t="shared" si="17"/>
        <v>286.35369230769226</v>
      </c>
      <c r="V48" s="27">
        <f t="shared" si="17"/>
        <v>386.04719999999998</v>
      </c>
      <c r="W48" s="21">
        <v>0</v>
      </c>
      <c r="X48" s="21">
        <f t="shared" si="17"/>
        <v>264.71807999999999</v>
      </c>
      <c r="Y48" s="21">
        <f t="shared" si="17"/>
        <v>123.86541176470588</v>
      </c>
      <c r="Z48" s="21">
        <f t="shared" si="17"/>
        <v>228.88173913043477</v>
      </c>
      <c r="AA48" s="21">
        <f t="shared" si="17"/>
        <v>62.669999999999995</v>
      </c>
      <c r="AB48" s="59">
        <f t="shared" si="17"/>
        <v>54.69381818181818</v>
      </c>
      <c r="AC48" s="59">
        <f t="shared" si="17"/>
        <v>286.35369230769226</v>
      </c>
      <c r="AD48" s="59">
        <f t="shared" si="17"/>
        <v>62.669999999999995</v>
      </c>
      <c r="AE48" s="59">
        <v>0</v>
      </c>
      <c r="AF48" s="59">
        <f t="shared" si="17"/>
        <v>235.42121739130431</v>
      </c>
    </row>
    <row r="49" spans="1:32" x14ac:dyDescent="0.3">
      <c r="A49" s="13"/>
      <c r="B49" t="s">
        <v>26</v>
      </c>
      <c r="C49" s="9">
        <f>C48-C39</f>
        <v>88.08094677661154</v>
      </c>
      <c r="D49" s="9">
        <f t="shared" ref="D49:AF49" si="18">D48-D39</f>
        <v>81.023357142857151</v>
      </c>
      <c r="E49" s="9">
        <f t="shared" si="18"/>
        <v>60.163200000000074</v>
      </c>
      <c r="F49" s="9">
        <f t="shared" si="18"/>
        <v>62.237793103448269</v>
      </c>
      <c r="G49" s="9">
        <f t="shared" si="18"/>
        <v>66.233588235294121</v>
      </c>
      <c r="H49" s="9">
        <f t="shared" si="18"/>
        <v>42.973714285714266</v>
      </c>
      <c r="I49" s="9">
        <f t="shared" si="18"/>
        <v>76.708079999999995</v>
      </c>
      <c r="J49" s="9">
        <f t="shared" si="18"/>
        <v>38.672430983118261</v>
      </c>
      <c r="K49" s="9">
        <f t="shared" si="18"/>
        <v>39.644986784140912</v>
      </c>
      <c r="L49" s="9">
        <f t="shared" si="18"/>
        <v>28.511406593406548</v>
      </c>
      <c r="M49" s="9">
        <f t="shared" si="18"/>
        <v>62.50002176729717</v>
      </c>
      <c r="N49" s="9">
        <f t="shared" si="18"/>
        <v>63.263742272179798</v>
      </c>
      <c r="O49" s="9">
        <f t="shared" si="18"/>
        <v>95.416028397565924</v>
      </c>
      <c r="P49" s="9">
        <f t="shared" si="18"/>
        <v>-22.923787219805973</v>
      </c>
      <c r="Q49" s="9">
        <f t="shared" si="18"/>
        <v>62.670000000000016</v>
      </c>
      <c r="R49" s="9">
        <f t="shared" si="18"/>
        <v>59.205647567567524</v>
      </c>
      <c r="S49" s="9">
        <f t="shared" si="18"/>
        <v>-16.577225806451601</v>
      </c>
      <c r="T49" s="9">
        <f t="shared" si="18"/>
        <v>-19.044132020845396</v>
      </c>
      <c r="U49" s="9">
        <f t="shared" si="18"/>
        <v>64.919692307692287</v>
      </c>
      <c r="V49" s="9">
        <f t="shared" si="18"/>
        <v>88.069086792452822</v>
      </c>
      <c r="W49" s="9">
        <f t="shared" si="18"/>
        <v>-52.846054054054051</v>
      </c>
      <c r="X49" s="9">
        <f t="shared" si="18"/>
        <v>67.508813944954113</v>
      </c>
      <c r="Y49" s="9">
        <f t="shared" si="18"/>
        <v>39.128510356255177</v>
      </c>
      <c r="Z49" s="9">
        <f t="shared" si="18"/>
        <v>43.088117179215288</v>
      </c>
      <c r="AA49" s="9">
        <f t="shared" si="18"/>
        <v>-14.745882352941173</v>
      </c>
      <c r="AB49" s="9">
        <f t="shared" si="18"/>
        <v>-8.7595568181818138</v>
      </c>
      <c r="AC49" s="9">
        <f t="shared" si="18"/>
        <v>74.969476091476054</v>
      </c>
      <c r="AD49" s="9">
        <f t="shared" si="18"/>
        <v>-17.905714285714289</v>
      </c>
      <c r="AE49" s="9">
        <f t="shared" si="18"/>
        <v>-49.19003773584906</v>
      </c>
      <c r="AF49" s="9">
        <f t="shared" si="18"/>
        <v>65.262671936758863</v>
      </c>
    </row>
    <row r="50" spans="1:32" x14ac:dyDescent="0.3">
      <c r="A50" s="23"/>
      <c r="B50" s="24" t="s">
        <v>27</v>
      </c>
      <c r="C50" s="25">
        <f>AVERAGE(C48:G48)</f>
        <v>387.14525291371115</v>
      </c>
      <c r="D50" s="25"/>
      <c r="E50" s="25"/>
      <c r="F50" s="25"/>
      <c r="G50" s="25"/>
      <c r="H50" s="25">
        <f t="shared" ref="H50" si="19">AVERAGE(H48:L48)</f>
        <v>289.12071235627525</v>
      </c>
      <c r="I50" s="25"/>
      <c r="J50" s="25"/>
      <c r="K50" s="25"/>
      <c r="L50" s="25"/>
      <c r="M50" s="25">
        <f t="shared" ref="M50" si="20">AVERAGE(M48:Q48)</f>
        <v>272.25115332966504</v>
      </c>
      <c r="N50" s="25"/>
      <c r="O50" s="25"/>
      <c r="P50" s="25"/>
      <c r="Q50" s="25"/>
      <c r="R50" s="25">
        <f t="shared" ref="R50" si="21">AVERAGE(R48:V48)</f>
        <v>212.03601264335663</v>
      </c>
      <c r="S50" s="25"/>
      <c r="T50" s="25"/>
      <c r="U50" s="25"/>
      <c r="V50" s="25"/>
      <c r="W50">
        <f>AVERAGE(W48:AA48)</f>
        <v>136.0270461790281</v>
      </c>
      <c r="AB50">
        <f>AVERAGE(AB48:AF48)</f>
        <v>127.82774557616294</v>
      </c>
    </row>
    <row r="51" spans="1:32" x14ac:dyDescent="0.3">
      <c r="A51" s="8"/>
      <c r="B51" s="2" t="s">
        <v>9</v>
      </c>
      <c r="C51" s="8">
        <v>1</v>
      </c>
      <c r="D51" s="2">
        <v>2</v>
      </c>
      <c r="E51" s="2">
        <v>3</v>
      </c>
      <c r="F51" s="2">
        <v>4</v>
      </c>
      <c r="G51" s="2">
        <v>5</v>
      </c>
      <c r="H51" s="8">
        <v>6</v>
      </c>
      <c r="I51" s="2">
        <v>7</v>
      </c>
      <c r="J51" s="2">
        <v>8</v>
      </c>
      <c r="K51" s="2">
        <v>9</v>
      </c>
      <c r="L51" s="2">
        <v>10</v>
      </c>
      <c r="M51" s="8">
        <v>11</v>
      </c>
      <c r="N51" s="2">
        <v>12</v>
      </c>
      <c r="O51" s="8">
        <v>13</v>
      </c>
      <c r="P51" s="2">
        <v>14</v>
      </c>
      <c r="Q51" s="8">
        <v>15</v>
      </c>
      <c r="R51" s="8">
        <v>16</v>
      </c>
      <c r="S51" s="2">
        <v>17</v>
      </c>
      <c r="T51" s="2">
        <v>18</v>
      </c>
      <c r="U51" s="2">
        <v>19</v>
      </c>
      <c r="V51" s="2">
        <v>20</v>
      </c>
      <c r="W51" s="8">
        <v>21</v>
      </c>
      <c r="X51" s="2">
        <v>22</v>
      </c>
      <c r="Y51" s="2">
        <v>23</v>
      </c>
      <c r="Z51" s="2">
        <v>24</v>
      </c>
      <c r="AA51" s="2">
        <v>25</v>
      </c>
      <c r="AB51" s="8">
        <v>21</v>
      </c>
      <c r="AC51" s="2">
        <v>22</v>
      </c>
      <c r="AD51" s="2">
        <v>23</v>
      </c>
      <c r="AE51" s="2">
        <v>24</v>
      </c>
      <c r="AF51" s="2">
        <v>25</v>
      </c>
    </row>
    <row r="52" spans="1:32" x14ac:dyDescent="0.3">
      <c r="A52"/>
      <c r="C52" s="9" t="s">
        <v>10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11</v>
      </c>
      <c r="I52" t="s">
        <v>11</v>
      </c>
      <c r="J52" s="9" t="s">
        <v>11</v>
      </c>
      <c r="K52" t="s">
        <v>11</v>
      </c>
      <c r="L52" s="9" t="s">
        <v>11</v>
      </c>
      <c r="M52" t="s">
        <v>12</v>
      </c>
      <c r="N52" s="9" t="s">
        <v>12</v>
      </c>
      <c r="O52" t="s">
        <v>12</v>
      </c>
      <c r="P52" s="9" t="s">
        <v>12</v>
      </c>
      <c r="Q52" t="s">
        <v>12</v>
      </c>
      <c r="R52" t="s">
        <v>29</v>
      </c>
      <c r="S52" s="9" t="s">
        <v>29</v>
      </c>
      <c r="T52" t="s">
        <v>29</v>
      </c>
      <c r="U52" s="9" t="s">
        <v>29</v>
      </c>
      <c r="V52" t="s">
        <v>29</v>
      </c>
      <c r="W52" t="s">
        <v>13</v>
      </c>
      <c r="X52" s="9" t="s">
        <v>13</v>
      </c>
      <c r="Y52" t="s">
        <v>13</v>
      </c>
      <c r="Z52" s="9" t="s">
        <v>13</v>
      </c>
      <c r="AA52" t="s">
        <v>13</v>
      </c>
      <c r="AB52" t="s">
        <v>13</v>
      </c>
      <c r="AC52" s="9" t="s">
        <v>13</v>
      </c>
      <c r="AD52" t="s">
        <v>13</v>
      </c>
      <c r="AE52" s="9" t="s">
        <v>13</v>
      </c>
      <c r="AF52" t="s">
        <v>13</v>
      </c>
    </row>
    <row r="53" spans="1:32" x14ac:dyDescent="0.3">
      <c r="A53" s="10">
        <v>45197</v>
      </c>
      <c r="C53" s="11" t="s">
        <v>15</v>
      </c>
      <c r="D53" s="12" t="s">
        <v>16</v>
      </c>
      <c r="E53" s="11" t="s">
        <v>17</v>
      </c>
      <c r="F53" s="11" t="s">
        <v>18</v>
      </c>
      <c r="G53" s="12" t="s">
        <v>19</v>
      </c>
      <c r="H53" s="11" t="s">
        <v>15</v>
      </c>
      <c r="I53" s="12" t="s">
        <v>16</v>
      </c>
      <c r="J53" s="11" t="s">
        <v>17</v>
      </c>
      <c r="K53" s="11" t="s">
        <v>18</v>
      </c>
      <c r="L53" s="12" t="s">
        <v>19</v>
      </c>
      <c r="M53" s="11" t="s">
        <v>15</v>
      </c>
      <c r="N53" s="12" t="s">
        <v>16</v>
      </c>
      <c r="O53" s="11" t="s">
        <v>17</v>
      </c>
      <c r="P53" s="11" t="s">
        <v>18</v>
      </c>
      <c r="Q53" s="12" t="s">
        <v>19</v>
      </c>
      <c r="R53" s="11" t="s">
        <v>15</v>
      </c>
      <c r="S53" s="12" t="s">
        <v>16</v>
      </c>
      <c r="T53" s="11" t="s">
        <v>17</v>
      </c>
      <c r="U53" s="11" t="s">
        <v>18</v>
      </c>
      <c r="V53" s="12" t="s">
        <v>19</v>
      </c>
      <c r="W53" s="11" t="s">
        <v>15</v>
      </c>
      <c r="X53" s="12" t="s">
        <v>16</v>
      </c>
      <c r="Y53" s="11" t="s">
        <v>17</v>
      </c>
      <c r="Z53" s="11" t="s">
        <v>18</v>
      </c>
      <c r="AA53" s="12" t="s">
        <v>19</v>
      </c>
      <c r="AB53" s="11" t="s">
        <v>15</v>
      </c>
      <c r="AC53" s="12" t="s">
        <v>16</v>
      </c>
      <c r="AD53" s="11" t="s">
        <v>17</v>
      </c>
      <c r="AE53" s="11" t="s">
        <v>18</v>
      </c>
      <c r="AF53" s="12" t="s">
        <v>19</v>
      </c>
    </row>
    <row r="54" spans="1:32" x14ac:dyDescent="0.3">
      <c r="A54" s="13" t="s">
        <v>231</v>
      </c>
      <c r="B54" t="s">
        <v>21</v>
      </c>
      <c r="C54" s="14">
        <v>12.8</v>
      </c>
      <c r="D54" s="14">
        <v>11</v>
      </c>
      <c r="E54" s="14">
        <v>12</v>
      </c>
      <c r="F54" s="14">
        <v>10</v>
      </c>
      <c r="G54" s="15">
        <v>11.5</v>
      </c>
      <c r="H54" s="15">
        <v>12</v>
      </c>
      <c r="I54" s="15">
        <v>10</v>
      </c>
      <c r="J54" s="15">
        <v>12</v>
      </c>
      <c r="K54" s="15">
        <v>9</v>
      </c>
      <c r="L54" s="15">
        <v>10</v>
      </c>
      <c r="M54" s="14">
        <v>10</v>
      </c>
      <c r="N54" s="14">
        <v>10</v>
      </c>
      <c r="O54" s="14">
        <v>12</v>
      </c>
      <c r="P54" s="14">
        <v>3</v>
      </c>
      <c r="Q54" s="14">
        <v>11</v>
      </c>
      <c r="R54" s="14">
        <v>9</v>
      </c>
      <c r="S54" s="14">
        <v>0</v>
      </c>
      <c r="T54" s="14">
        <v>4</v>
      </c>
      <c r="U54" s="14">
        <v>11</v>
      </c>
      <c r="V54" s="14">
        <v>12</v>
      </c>
      <c r="W54" s="14">
        <v>0</v>
      </c>
      <c r="X54" s="14">
        <v>10</v>
      </c>
      <c r="Y54" s="15">
        <v>7</v>
      </c>
      <c r="Z54" s="14">
        <v>8</v>
      </c>
      <c r="AA54" s="14">
        <v>4</v>
      </c>
      <c r="AB54" s="14">
        <v>0</v>
      </c>
      <c r="AC54" s="14">
        <v>10</v>
      </c>
      <c r="AD54" s="15">
        <v>4</v>
      </c>
      <c r="AE54" s="14">
        <v>0</v>
      </c>
      <c r="AF54" s="14">
        <v>9</v>
      </c>
    </row>
    <row r="55" spans="1:32" x14ac:dyDescent="0.3">
      <c r="A55" s="28"/>
      <c r="B55" t="s">
        <v>23</v>
      </c>
      <c r="C55" s="14">
        <v>15</v>
      </c>
      <c r="D55" s="14">
        <v>13</v>
      </c>
      <c r="E55" s="14">
        <v>13</v>
      </c>
      <c r="F55" s="14">
        <v>13</v>
      </c>
      <c r="G55" s="15">
        <v>14</v>
      </c>
      <c r="H55" s="15">
        <v>13</v>
      </c>
      <c r="I55" s="15">
        <v>12</v>
      </c>
      <c r="J55" s="15">
        <v>13</v>
      </c>
      <c r="K55" s="15">
        <v>12</v>
      </c>
      <c r="L55" s="15">
        <v>12</v>
      </c>
      <c r="M55" s="14">
        <v>12</v>
      </c>
      <c r="N55" s="14">
        <v>13</v>
      </c>
      <c r="O55" s="14">
        <v>14</v>
      </c>
      <c r="P55" s="14">
        <v>4.5</v>
      </c>
      <c r="Q55" s="14">
        <v>13</v>
      </c>
      <c r="R55" s="14">
        <v>13</v>
      </c>
      <c r="S55" s="14">
        <v>0</v>
      </c>
      <c r="T55" s="14">
        <v>4</v>
      </c>
      <c r="U55" s="14">
        <v>12</v>
      </c>
      <c r="V55" s="14">
        <v>14</v>
      </c>
      <c r="W55" s="14">
        <v>0</v>
      </c>
      <c r="X55" s="14">
        <v>12</v>
      </c>
      <c r="Y55" s="15">
        <v>8</v>
      </c>
      <c r="Z55" s="14">
        <v>11</v>
      </c>
      <c r="AA55" s="14">
        <v>4</v>
      </c>
      <c r="AB55" s="14">
        <v>0</v>
      </c>
      <c r="AC55" s="14">
        <v>13</v>
      </c>
      <c r="AD55" s="15">
        <v>4</v>
      </c>
      <c r="AE55" s="14">
        <v>0</v>
      </c>
      <c r="AF55" s="14">
        <v>10.5</v>
      </c>
    </row>
    <row r="56" spans="1:32" x14ac:dyDescent="0.3">
      <c r="A56" s="13"/>
      <c r="B56" t="s">
        <v>24</v>
      </c>
      <c r="C56" s="14">
        <v>8</v>
      </c>
      <c r="D56" s="14">
        <v>7</v>
      </c>
      <c r="E56" s="14">
        <v>7</v>
      </c>
      <c r="F56" s="14">
        <v>7</v>
      </c>
      <c r="G56" s="15">
        <v>7.5</v>
      </c>
      <c r="H56" s="15">
        <v>6.2</v>
      </c>
      <c r="I56" s="15">
        <v>6</v>
      </c>
      <c r="J56" s="15">
        <v>7</v>
      </c>
      <c r="K56" s="15">
        <v>6</v>
      </c>
      <c r="L56" s="15">
        <v>6.5</v>
      </c>
      <c r="M56" s="14">
        <v>6.5</v>
      </c>
      <c r="N56" s="14">
        <v>7</v>
      </c>
      <c r="O56" s="14">
        <v>7</v>
      </c>
      <c r="P56" s="14">
        <v>2.8</v>
      </c>
      <c r="Q56" s="14">
        <v>7</v>
      </c>
      <c r="R56" s="14">
        <v>6.5</v>
      </c>
      <c r="S56" s="14">
        <v>0</v>
      </c>
      <c r="T56" s="14">
        <v>3</v>
      </c>
      <c r="U56" s="14">
        <v>7</v>
      </c>
      <c r="V56" s="14">
        <v>7.2</v>
      </c>
      <c r="W56" s="14">
        <v>0</v>
      </c>
      <c r="X56" s="14">
        <v>6</v>
      </c>
      <c r="Y56" s="15">
        <v>5</v>
      </c>
      <c r="Z56" s="14">
        <v>6.2</v>
      </c>
      <c r="AA56" s="14">
        <v>2.6</v>
      </c>
      <c r="AB56" s="14">
        <v>0</v>
      </c>
      <c r="AC56" s="14">
        <v>6.5</v>
      </c>
      <c r="AD56" s="15">
        <v>3</v>
      </c>
      <c r="AE56" s="14">
        <v>0</v>
      </c>
      <c r="AF56" s="14">
        <v>6.3</v>
      </c>
    </row>
    <row r="57" spans="1:32" x14ac:dyDescent="0.3">
      <c r="A57" s="13"/>
      <c r="B57" s="17" t="s">
        <v>25</v>
      </c>
      <c r="C57" s="18">
        <f t="shared" ref="C57:V57" si="22">3*4.178*C54*C55*C56/(C54+C55+C56)</f>
        <v>537.77162011173198</v>
      </c>
      <c r="D57" s="18">
        <f t="shared" si="22"/>
        <v>404.72690322580644</v>
      </c>
      <c r="E57" s="18">
        <f t="shared" si="22"/>
        <v>427.72274999999996</v>
      </c>
      <c r="F57" s="18">
        <f t="shared" si="22"/>
        <v>380.19799999999998</v>
      </c>
      <c r="G57" s="18">
        <f t="shared" si="22"/>
        <v>458.63045454545454</v>
      </c>
      <c r="H57" s="19">
        <f t="shared" si="22"/>
        <v>388.55400000000003</v>
      </c>
      <c r="I57" s="19">
        <f t="shared" si="22"/>
        <v>322.30285714285714</v>
      </c>
      <c r="J57" s="19">
        <f t="shared" si="22"/>
        <v>427.72274999999996</v>
      </c>
      <c r="K57" s="19">
        <f t="shared" si="22"/>
        <v>300.81599999999997</v>
      </c>
      <c r="L57" s="19">
        <f t="shared" si="22"/>
        <v>343.03578947368425</v>
      </c>
      <c r="M57" s="20">
        <f t="shared" si="22"/>
        <v>343.03578947368425</v>
      </c>
      <c r="N57" s="20">
        <f t="shared" si="22"/>
        <v>380.19799999999998</v>
      </c>
      <c r="O57" s="20">
        <f t="shared" si="22"/>
        <v>446.66618181818183</v>
      </c>
      <c r="P57" s="20">
        <f t="shared" si="22"/>
        <v>45.998563106796105</v>
      </c>
      <c r="Q57" s="20">
        <f t="shared" si="22"/>
        <v>404.72690322580644</v>
      </c>
      <c r="R57" s="27">
        <f t="shared" si="22"/>
        <v>334.45989473684205</v>
      </c>
      <c r="S57" s="27">
        <v>0</v>
      </c>
      <c r="T57" s="27">
        <f t="shared" si="22"/>
        <v>54.69381818181818</v>
      </c>
      <c r="U57" s="27">
        <f t="shared" si="22"/>
        <v>386.04719999999998</v>
      </c>
      <c r="V57" s="27">
        <f t="shared" si="22"/>
        <v>456.66043373493977</v>
      </c>
      <c r="W57" s="21">
        <v>0</v>
      </c>
      <c r="X57" s="21">
        <f t="shared" ref="X57:AD57" si="23">3*4.178*X54*X55*X56/(X54+X55+X56)</f>
        <v>322.30285714285714</v>
      </c>
      <c r="Y57" s="21">
        <f t="shared" si="23"/>
        <v>175.476</v>
      </c>
      <c r="Z57" s="21">
        <f t="shared" si="23"/>
        <v>271.3710476190476</v>
      </c>
      <c r="AA57" s="21">
        <f t="shared" si="23"/>
        <v>49.19003773584906</v>
      </c>
      <c r="AB57" s="59">
        <v>0</v>
      </c>
      <c r="AC57" s="59">
        <f t="shared" si="23"/>
        <v>359.02474576271186</v>
      </c>
      <c r="AD57" s="59">
        <f t="shared" si="23"/>
        <v>54.69381818181818</v>
      </c>
      <c r="AE57" s="59">
        <v>0</v>
      </c>
      <c r="AF57" s="59">
        <f t="shared" ref="AF57" si="24">3*4.178*AF54*AF55*AF56/(AF54+AF55+AF56)</f>
        <v>289.22933720930223</v>
      </c>
    </row>
    <row r="58" spans="1:32" x14ac:dyDescent="0.3">
      <c r="A58" s="13"/>
      <c r="B58" t="s">
        <v>26</v>
      </c>
      <c r="C58" s="9">
        <f>C57-C48</f>
        <v>84.367794024775606</v>
      </c>
      <c r="D58" s="9">
        <f t="shared" ref="D58:AF58" si="25">D57-D48</f>
        <v>82.424046082949303</v>
      </c>
      <c r="E58" s="9">
        <f t="shared" si="25"/>
        <v>41.675549999999987</v>
      </c>
      <c r="F58" s="9">
        <f t="shared" si="25"/>
        <v>17.144206896551736</v>
      </c>
      <c r="G58" s="9">
        <f t="shared" si="25"/>
        <v>47.711866310160474</v>
      </c>
      <c r="H58" s="9">
        <f t="shared" si="25"/>
        <v>87.738000000000056</v>
      </c>
      <c r="I58" s="9">
        <f t="shared" si="25"/>
        <v>57.584777142857149</v>
      </c>
      <c r="J58" s="9">
        <f t="shared" si="25"/>
        <v>84.686960526315715</v>
      </c>
      <c r="K58" s="9">
        <f t="shared" si="25"/>
        <v>50.135999999999996</v>
      </c>
      <c r="L58" s="9">
        <f t="shared" si="25"/>
        <v>56.682097165991991</v>
      </c>
      <c r="M58" s="9">
        <f t="shared" si="25"/>
        <v>61.880965944272532</v>
      </c>
      <c r="N58" s="9">
        <f t="shared" si="25"/>
        <v>67.320981132075531</v>
      </c>
      <c r="O58" s="9">
        <f t="shared" si="25"/>
        <v>83.612388714733584</v>
      </c>
      <c r="P58" s="9">
        <f t="shared" si="25"/>
        <v>-19.753568040744874</v>
      </c>
      <c r="Q58" s="9">
        <f t="shared" si="25"/>
        <v>66.308903225806489</v>
      </c>
      <c r="R58" s="9">
        <f t="shared" si="25"/>
        <v>69.741814736842059</v>
      </c>
      <c r="S58" s="9">
        <f t="shared" si="25"/>
        <v>-50.136000000000003</v>
      </c>
      <c r="T58" s="9">
        <f t="shared" si="25"/>
        <v>-18.231272727272732</v>
      </c>
      <c r="U58" s="9">
        <f t="shared" si="25"/>
        <v>99.693507692307719</v>
      </c>
      <c r="V58" s="9">
        <f t="shared" si="25"/>
        <v>70.613233734939797</v>
      </c>
      <c r="W58" s="9">
        <f t="shared" si="25"/>
        <v>0</v>
      </c>
      <c r="X58" s="9">
        <f t="shared" si="25"/>
        <v>57.584777142857149</v>
      </c>
      <c r="Y58" s="9">
        <f t="shared" si="25"/>
        <v>51.610588235294117</v>
      </c>
      <c r="Z58" s="9">
        <f t="shared" si="25"/>
        <v>42.489308488612835</v>
      </c>
      <c r="AA58" s="9">
        <f t="shared" si="25"/>
        <v>-13.479962264150934</v>
      </c>
      <c r="AB58" s="9">
        <f t="shared" si="25"/>
        <v>-54.69381818181818</v>
      </c>
      <c r="AC58" s="9">
        <f t="shared" si="25"/>
        <v>72.671053455019603</v>
      </c>
      <c r="AD58" s="9">
        <f t="shared" si="25"/>
        <v>-7.9761818181818143</v>
      </c>
      <c r="AE58" s="9">
        <f t="shared" si="25"/>
        <v>0</v>
      </c>
      <c r="AF58" s="9">
        <f t="shared" si="25"/>
        <v>53.80811981799792</v>
      </c>
    </row>
    <row r="59" spans="1:32" x14ac:dyDescent="0.3">
      <c r="A59" s="23"/>
      <c r="B59" s="24" t="s">
        <v>27</v>
      </c>
      <c r="C59" s="25">
        <f>AVERAGE(C57:G57)</f>
        <v>441.80994557659858</v>
      </c>
      <c r="D59" s="25"/>
      <c r="E59" s="25"/>
      <c r="F59" s="25"/>
      <c r="G59" s="25"/>
      <c r="H59" s="25">
        <f t="shared" ref="H59" si="26">AVERAGE(H57:L57)</f>
        <v>356.48627932330828</v>
      </c>
      <c r="I59" s="25"/>
      <c r="J59" s="25"/>
      <c r="K59" s="25"/>
      <c r="L59" s="25"/>
      <c r="M59" s="25">
        <f t="shared" ref="M59" si="27">AVERAGE(M57:Q57)</f>
        <v>324.12508752489373</v>
      </c>
      <c r="N59" s="25"/>
      <c r="O59" s="25"/>
      <c r="P59" s="25"/>
      <c r="Q59" s="25"/>
      <c r="R59" s="25">
        <f t="shared" ref="R59" si="28">AVERAGE(R57:V57)</f>
        <v>246.37226933071997</v>
      </c>
      <c r="S59" s="25"/>
      <c r="T59" s="25"/>
      <c r="U59" s="25"/>
      <c r="V59" s="25"/>
      <c r="W59">
        <f>AVERAGE(W57:AA57)</f>
        <v>163.66798849955075</v>
      </c>
      <c r="AB59">
        <f>AVERAGE(AB57:AF57)</f>
        <v>140.58958023076644</v>
      </c>
    </row>
    <row r="60" spans="1:32" x14ac:dyDescent="0.3">
      <c r="A60" s="8"/>
      <c r="B60" s="2" t="s">
        <v>9</v>
      </c>
      <c r="C60" s="8">
        <v>1</v>
      </c>
      <c r="D60" s="2">
        <v>2</v>
      </c>
      <c r="E60" s="2">
        <v>3</v>
      </c>
      <c r="F60" s="2">
        <v>4</v>
      </c>
      <c r="G60" s="2">
        <v>5</v>
      </c>
      <c r="H60" s="8">
        <v>6</v>
      </c>
      <c r="I60" s="2">
        <v>7</v>
      </c>
      <c r="J60" s="2">
        <v>8</v>
      </c>
      <c r="K60" s="2">
        <v>9</v>
      </c>
      <c r="L60" s="2">
        <v>10</v>
      </c>
      <c r="M60" s="8">
        <v>11</v>
      </c>
      <c r="N60" s="2">
        <v>12</v>
      </c>
      <c r="O60" s="8">
        <v>13</v>
      </c>
      <c r="P60" s="2">
        <v>14</v>
      </c>
      <c r="Q60" s="8">
        <v>15</v>
      </c>
      <c r="R60" s="8">
        <v>16</v>
      </c>
      <c r="S60" s="2">
        <v>17</v>
      </c>
      <c r="T60" s="2">
        <v>18</v>
      </c>
      <c r="U60" s="2">
        <v>19</v>
      </c>
      <c r="V60" s="2">
        <v>20</v>
      </c>
      <c r="W60" s="8">
        <v>21</v>
      </c>
      <c r="X60" s="2">
        <v>22</v>
      </c>
      <c r="Y60" s="2">
        <v>23</v>
      </c>
      <c r="Z60" s="2">
        <v>24</v>
      </c>
      <c r="AA60" s="2">
        <v>25</v>
      </c>
      <c r="AB60" s="8">
        <v>21</v>
      </c>
      <c r="AC60" s="2">
        <v>22</v>
      </c>
      <c r="AD60" s="2">
        <v>23</v>
      </c>
      <c r="AE60" s="2">
        <v>24</v>
      </c>
      <c r="AF60" s="2">
        <v>25</v>
      </c>
    </row>
    <row r="61" spans="1:32" x14ac:dyDescent="0.3">
      <c r="A61"/>
      <c r="C61" s="9" t="s">
        <v>10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11</v>
      </c>
      <c r="I61" t="s">
        <v>11</v>
      </c>
      <c r="J61" s="9" t="s">
        <v>11</v>
      </c>
      <c r="K61" t="s">
        <v>11</v>
      </c>
      <c r="L61" s="9" t="s">
        <v>11</v>
      </c>
      <c r="M61" t="s">
        <v>12</v>
      </c>
      <c r="N61" s="9" t="s">
        <v>12</v>
      </c>
      <c r="O61" t="s">
        <v>12</v>
      </c>
      <c r="P61" s="9" t="s">
        <v>12</v>
      </c>
      <c r="Q61" t="s">
        <v>12</v>
      </c>
      <c r="R61" t="s">
        <v>29</v>
      </c>
      <c r="S61" s="9" t="s">
        <v>29</v>
      </c>
      <c r="T61" t="s">
        <v>29</v>
      </c>
      <c r="U61" s="9" t="s">
        <v>29</v>
      </c>
      <c r="V61" t="s">
        <v>29</v>
      </c>
      <c r="W61" t="s">
        <v>13</v>
      </c>
      <c r="X61" s="9" t="s">
        <v>13</v>
      </c>
      <c r="Y61" t="s">
        <v>13</v>
      </c>
      <c r="Z61" s="9" t="s">
        <v>13</v>
      </c>
      <c r="AA61" t="s">
        <v>13</v>
      </c>
      <c r="AB61" t="s">
        <v>13</v>
      </c>
      <c r="AC61" s="9" t="s">
        <v>13</v>
      </c>
      <c r="AD61" t="s">
        <v>13</v>
      </c>
      <c r="AE61" s="9" t="s">
        <v>13</v>
      </c>
      <c r="AF61" t="s">
        <v>13</v>
      </c>
    </row>
    <row r="62" spans="1:32" x14ac:dyDescent="0.3">
      <c r="A62" s="10">
        <v>45201</v>
      </c>
      <c r="C62" s="11" t="s">
        <v>15</v>
      </c>
      <c r="D62" s="12" t="s">
        <v>16</v>
      </c>
      <c r="E62" s="11" t="s">
        <v>17</v>
      </c>
      <c r="F62" s="11" t="s">
        <v>18</v>
      </c>
      <c r="G62" s="12" t="s">
        <v>19</v>
      </c>
      <c r="H62" s="11" t="s">
        <v>15</v>
      </c>
      <c r="I62" s="12" t="s">
        <v>16</v>
      </c>
      <c r="J62" s="11" t="s">
        <v>17</v>
      </c>
      <c r="K62" s="11" t="s">
        <v>18</v>
      </c>
      <c r="L62" s="12" t="s">
        <v>19</v>
      </c>
      <c r="M62" s="11" t="s">
        <v>15</v>
      </c>
      <c r="N62" s="12" t="s">
        <v>16</v>
      </c>
      <c r="O62" s="11" t="s">
        <v>17</v>
      </c>
      <c r="P62" s="11" t="s">
        <v>18</v>
      </c>
      <c r="Q62" s="12" t="s">
        <v>19</v>
      </c>
      <c r="R62" s="11" t="s">
        <v>15</v>
      </c>
      <c r="S62" s="12" t="s">
        <v>16</v>
      </c>
      <c r="T62" s="11" t="s">
        <v>17</v>
      </c>
      <c r="U62" s="11" t="s">
        <v>18</v>
      </c>
      <c r="V62" s="12" t="s">
        <v>19</v>
      </c>
      <c r="W62" s="11" t="s">
        <v>15</v>
      </c>
      <c r="X62" s="12" t="s">
        <v>16</v>
      </c>
      <c r="Y62" s="11" t="s">
        <v>17</v>
      </c>
      <c r="Z62" s="11" t="s">
        <v>18</v>
      </c>
      <c r="AA62" s="12" t="s">
        <v>19</v>
      </c>
      <c r="AB62" s="11" t="s">
        <v>15</v>
      </c>
      <c r="AC62" s="12" t="s">
        <v>16</v>
      </c>
      <c r="AD62" s="11" t="s">
        <v>17</v>
      </c>
      <c r="AE62" s="11" t="s">
        <v>18</v>
      </c>
      <c r="AF62" s="12" t="s">
        <v>19</v>
      </c>
    </row>
    <row r="63" spans="1:32" x14ac:dyDescent="0.3">
      <c r="A63" s="13" t="s">
        <v>232</v>
      </c>
      <c r="B63" t="s">
        <v>21</v>
      </c>
      <c r="C63" s="14"/>
      <c r="D63" s="14">
        <v>13</v>
      </c>
      <c r="E63" s="14">
        <v>13</v>
      </c>
      <c r="F63" s="14">
        <v>12</v>
      </c>
      <c r="G63" s="15">
        <v>13</v>
      </c>
      <c r="H63" s="15">
        <v>13</v>
      </c>
      <c r="I63" s="15">
        <v>12</v>
      </c>
      <c r="J63" s="15">
        <v>13</v>
      </c>
      <c r="K63" s="15">
        <v>11</v>
      </c>
      <c r="L63" s="15">
        <v>12</v>
      </c>
      <c r="M63" s="14">
        <v>12</v>
      </c>
      <c r="N63" s="14">
        <v>12</v>
      </c>
      <c r="O63" s="14">
        <v>13</v>
      </c>
      <c r="P63" s="14">
        <v>0</v>
      </c>
      <c r="Q63" s="14">
        <v>13</v>
      </c>
      <c r="R63" s="14">
        <v>11</v>
      </c>
      <c r="S63" s="14">
        <v>0</v>
      </c>
      <c r="T63" s="14">
        <v>0</v>
      </c>
      <c r="U63" s="14">
        <v>12</v>
      </c>
      <c r="V63" s="14">
        <v>14</v>
      </c>
      <c r="W63" s="14">
        <v>0</v>
      </c>
      <c r="X63" s="14">
        <v>12</v>
      </c>
      <c r="Y63" s="15">
        <v>9</v>
      </c>
      <c r="Z63" s="14">
        <v>9</v>
      </c>
      <c r="AA63" s="14">
        <v>0</v>
      </c>
      <c r="AB63" s="14">
        <v>0</v>
      </c>
      <c r="AC63" s="14">
        <v>12</v>
      </c>
      <c r="AD63" s="15">
        <v>0</v>
      </c>
      <c r="AE63" s="14">
        <v>0</v>
      </c>
      <c r="AF63" s="14">
        <v>11</v>
      </c>
    </row>
    <row r="64" spans="1:32" x14ac:dyDescent="0.3">
      <c r="A64" s="28"/>
      <c r="B64" t="s">
        <v>23</v>
      </c>
      <c r="C64" s="14"/>
      <c r="D64" s="14">
        <v>14</v>
      </c>
      <c r="E64" s="14">
        <v>15</v>
      </c>
      <c r="F64" s="14">
        <v>13</v>
      </c>
      <c r="G64" s="15">
        <v>15.4</v>
      </c>
      <c r="H64" s="15">
        <v>15</v>
      </c>
      <c r="I64" s="15">
        <v>13</v>
      </c>
      <c r="J64" s="15">
        <v>15</v>
      </c>
      <c r="K64" s="15">
        <v>13</v>
      </c>
      <c r="L64" s="15">
        <v>14</v>
      </c>
      <c r="M64" s="14">
        <v>13</v>
      </c>
      <c r="N64" s="14">
        <v>14</v>
      </c>
      <c r="O64" s="14">
        <v>15</v>
      </c>
      <c r="P64" s="14">
        <v>0</v>
      </c>
      <c r="Q64" s="14">
        <v>15</v>
      </c>
      <c r="R64" s="14">
        <v>14</v>
      </c>
      <c r="S64" s="14">
        <v>0</v>
      </c>
      <c r="T64" s="14">
        <v>0</v>
      </c>
      <c r="U64" s="14">
        <v>14</v>
      </c>
      <c r="V64" s="14">
        <v>15</v>
      </c>
      <c r="W64" s="14">
        <v>0</v>
      </c>
      <c r="X64" s="14">
        <v>14</v>
      </c>
      <c r="Y64" s="15">
        <v>11</v>
      </c>
      <c r="Z64" s="14">
        <v>13</v>
      </c>
      <c r="AA64" s="14">
        <v>0</v>
      </c>
      <c r="AB64" s="14">
        <v>0</v>
      </c>
      <c r="AC64" s="14">
        <v>14</v>
      </c>
      <c r="AD64" s="15">
        <v>0</v>
      </c>
      <c r="AE64" s="14">
        <v>0</v>
      </c>
      <c r="AF64" s="14">
        <v>12</v>
      </c>
    </row>
    <row r="65" spans="1:32" x14ac:dyDescent="0.3">
      <c r="A65" s="13"/>
      <c r="B65" t="s">
        <v>24</v>
      </c>
      <c r="C65" s="14"/>
      <c r="D65" s="14">
        <v>8.3000000000000007</v>
      </c>
      <c r="E65" s="14">
        <v>7.4</v>
      </c>
      <c r="F65" s="14">
        <v>7.4</v>
      </c>
      <c r="G65" s="15">
        <v>8</v>
      </c>
      <c r="H65" s="15">
        <v>7.6</v>
      </c>
      <c r="I65" s="15">
        <v>7</v>
      </c>
      <c r="J65" s="15">
        <v>8</v>
      </c>
      <c r="K65" s="15">
        <v>7</v>
      </c>
      <c r="L65" s="15">
        <v>7</v>
      </c>
      <c r="M65" s="14">
        <v>7</v>
      </c>
      <c r="N65" s="14">
        <v>7.2</v>
      </c>
      <c r="O65" s="14">
        <v>8.6</v>
      </c>
      <c r="P65" s="14">
        <v>0</v>
      </c>
      <c r="Q65" s="14">
        <v>8</v>
      </c>
      <c r="R65" s="14">
        <v>7</v>
      </c>
      <c r="S65" s="14">
        <v>0</v>
      </c>
      <c r="T65" s="14">
        <v>0</v>
      </c>
      <c r="U65" s="14">
        <v>7</v>
      </c>
      <c r="V65" s="14">
        <v>8</v>
      </c>
      <c r="W65" s="14">
        <v>0</v>
      </c>
      <c r="X65" s="14">
        <v>7</v>
      </c>
      <c r="Y65" s="15">
        <v>6</v>
      </c>
      <c r="Z65" s="14">
        <v>7</v>
      </c>
      <c r="AA65" s="14">
        <v>0</v>
      </c>
      <c r="AB65" s="14">
        <v>0</v>
      </c>
      <c r="AC65" s="14">
        <v>7</v>
      </c>
      <c r="AD65" s="15">
        <v>0</v>
      </c>
      <c r="AE65" s="14">
        <v>0</v>
      </c>
      <c r="AF65" s="14">
        <v>7</v>
      </c>
    </row>
    <row r="66" spans="1:32" x14ac:dyDescent="0.3">
      <c r="A66" s="13"/>
      <c r="B66" s="17" t="s">
        <v>25</v>
      </c>
      <c r="C66" s="18"/>
      <c r="D66" s="18">
        <f t="shared" ref="D66:R66" si="29">3*4.178*D63*D64*D65/(D63+D64+D65)</f>
        <v>536.3699830028329</v>
      </c>
      <c r="E66" s="18">
        <f t="shared" si="29"/>
        <v>510.91983050847455</v>
      </c>
      <c r="F66" s="18">
        <f t="shared" si="29"/>
        <v>446.58177777777775</v>
      </c>
      <c r="G66" s="18">
        <f t="shared" si="29"/>
        <v>551.49599999999998</v>
      </c>
      <c r="H66" s="19">
        <f t="shared" si="29"/>
        <v>521.78056179775263</v>
      </c>
      <c r="I66" s="19">
        <f t="shared" si="29"/>
        <v>427.72274999999996</v>
      </c>
      <c r="J66" s="19">
        <f t="shared" si="29"/>
        <v>543.13999999999987</v>
      </c>
      <c r="K66" s="19">
        <f t="shared" si="29"/>
        <v>404.72690322580644</v>
      </c>
      <c r="L66" s="19">
        <f t="shared" si="29"/>
        <v>446.66618181818183</v>
      </c>
      <c r="M66" s="20">
        <f t="shared" si="29"/>
        <v>427.72274999999996</v>
      </c>
      <c r="N66" s="20">
        <f t="shared" si="29"/>
        <v>456.66043373493977</v>
      </c>
      <c r="O66" s="20">
        <f t="shared" si="29"/>
        <v>574.30377049180311</v>
      </c>
      <c r="P66" s="20">
        <v>0</v>
      </c>
      <c r="Q66" s="20">
        <f t="shared" si="29"/>
        <v>543.13999999999987</v>
      </c>
      <c r="R66" s="27">
        <f t="shared" si="29"/>
        <v>422.23912499999994</v>
      </c>
      <c r="S66" s="27">
        <v>0</v>
      </c>
      <c r="T66" s="27">
        <v>0</v>
      </c>
      <c r="U66" s="27">
        <f t="shared" ref="U66:V66" si="30">3*4.178*U63*U64*U65/(U63+U64+U65)</f>
        <v>446.66618181818183</v>
      </c>
      <c r="V66" s="27">
        <f t="shared" si="30"/>
        <v>569.11135135135135</v>
      </c>
      <c r="W66" s="21">
        <v>0</v>
      </c>
      <c r="X66" s="21">
        <f t="shared" ref="X66:Z66" si="31">3*4.178*X63*X64*X65/(X63+X64+X65)</f>
        <v>446.66618181818183</v>
      </c>
      <c r="Y66" s="21">
        <f t="shared" si="31"/>
        <v>286.35369230769226</v>
      </c>
      <c r="Z66" s="21">
        <f t="shared" si="31"/>
        <v>353.97744827586206</v>
      </c>
      <c r="AA66" s="21">
        <v>0</v>
      </c>
      <c r="AB66" s="59">
        <v>0</v>
      </c>
      <c r="AC66" s="59">
        <f t="shared" ref="AC66" si="32">3*4.178*AC63*AC64*AC65/(AC63+AC64+AC65)</f>
        <v>446.66618181818183</v>
      </c>
      <c r="AD66" s="59">
        <v>0</v>
      </c>
      <c r="AE66" s="59">
        <v>0</v>
      </c>
      <c r="AF66" s="59">
        <f t="shared" ref="AF66" si="33">3*4.178*AF63*AF64*AF65/(AF63+AF64+AF65)</f>
        <v>386.04719999999998</v>
      </c>
    </row>
    <row r="67" spans="1:32" x14ac:dyDescent="0.3">
      <c r="A67" s="13"/>
      <c r="B67" t="s">
        <v>26</v>
      </c>
      <c r="C67" s="9"/>
      <c r="D67" s="9">
        <f t="shared" ref="D67:AF67" si="34">D66-D57</f>
        <v>131.64307977702646</v>
      </c>
      <c r="E67" s="9">
        <f t="shared" si="34"/>
        <v>83.197080508474585</v>
      </c>
      <c r="F67" s="9">
        <f t="shared" si="34"/>
        <v>66.383777777777766</v>
      </c>
      <c r="G67" s="9">
        <f t="shared" si="34"/>
        <v>92.86554545454544</v>
      </c>
      <c r="H67" s="9">
        <f t="shared" si="34"/>
        <v>133.22656179775259</v>
      </c>
      <c r="I67" s="9">
        <f t="shared" si="34"/>
        <v>105.41989285714283</v>
      </c>
      <c r="J67" s="9">
        <f t="shared" si="34"/>
        <v>115.41724999999991</v>
      </c>
      <c r="K67" s="9">
        <f t="shared" si="34"/>
        <v>103.91090322580646</v>
      </c>
      <c r="L67" s="9">
        <f t="shared" si="34"/>
        <v>103.63039234449758</v>
      </c>
      <c r="M67" s="9">
        <f t="shared" si="34"/>
        <v>84.686960526315715</v>
      </c>
      <c r="N67" s="9">
        <f t="shared" si="34"/>
        <v>76.462433734939793</v>
      </c>
      <c r="O67" s="9">
        <f t="shared" si="34"/>
        <v>127.63758867362128</v>
      </c>
      <c r="P67" s="9">
        <f t="shared" si="34"/>
        <v>-45.998563106796105</v>
      </c>
      <c r="Q67" s="9">
        <f t="shared" si="34"/>
        <v>138.41309677419343</v>
      </c>
      <c r="R67" s="9">
        <f t="shared" si="34"/>
        <v>87.779230263157899</v>
      </c>
      <c r="S67" s="9">
        <f t="shared" si="34"/>
        <v>0</v>
      </c>
      <c r="T67" s="9">
        <f t="shared" si="34"/>
        <v>-54.69381818181818</v>
      </c>
      <c r="U67" s="9">
        <f t="shared" si="34"/>
        <v>60.618981818181851</v>
      </c>
      <c r="V67" s="9">
        <f t="shared" si="34"/>
        <v>112.45091761641157</v>
      </c>
      <c r="W67" s="9">
        <f t="shared" si="34"/>
        <v>0</v>
      </c>
      <c r="X67" s="9">
        <f t="shared" si="34"/>
        <v>124.36332467532469</v>
      </c>
      <c r="Y67" s="9">
        <f t="shared" si="34"/>
        <v>110.87769230769226</v>
      </c>
      <c r="Z67" s="9">
        <f t="shared" si="34"/>
        <v>82.606400656814458</v>
      </c>
      <c r="AA67" s="9">
        <f t="shared" si="34"/>
        <v>-49.19003773584906</v>
      </c>
      <c r="AB67" s="9">
        <f t="shared" si="34"/>
        <v>0</v>
      </c>
      <c r="AC67" s="9">
        <f t="shared" si="34"/>
        <v>87.641436055469967</v>
      </c>
      <c r="AD67" s="9">
        <f t="shared" si="34"/>
        <v>-54.69381818181818</v>
      </c>
      <c r="AE67" s="9">
        <f t="shared" si="34"/>
        <v>0</v>
      </c>
      <c r="AF67" s="9">
        <f t="shared" si="34"/>
        <v>96.817862790697745</v>
      </c>
    </row>
    <row r="68" spans="1:32" x14ac:dyDescent="0.3">
      <c r="A68" s="23"/>
      <c r="B68" s="24" t="s">
        <v>27</v>
      </c>
      <c r="C68" s="25">
        <f>AVERAGE(C66:G66)</f>
        <v>511.34189782227122</v>
      </c>
      <c r="D68" s="25"/>
      <c r="E68" s="25"/>
      <c r="F68" s="25"/>
      <c r="G68" s="25"/>
      <c r="H68" s="25">
        <f t="shared" ref="H68" si="35">AVERAGE(H66:L66)</f>
        <v>468.80727936834808</v>
      </c>
      <c r="I68" s="25"/>
      <c r="J68" s="25"/>
      <c r="K68" s="25"/>
      <c r="L68" s="25"/>
      <c r="M68" s="25">
        <f t="shared" ref="M68" si="36">AVERAGE(M66:Q66)</f>
        <v>400.36539084534854</v>
      </c>
      <c r="N68" s="25"/>
      <c r="O68" s="25"/>
      <c r="P68" s="25"/>
      <c r="Q68" s="25"/>
      <c r="R68" s="25">
        <f t="shared" ref="R68" si="37">AVERAGE(R66:V66)</f>
        <v>287.60333163390658</v>
      </c>
      <c r="S68" s="25"/>
      <c r="T68" s="25"/>
      <c r="U68" s="25"/>
      <c r="V68" s="25"/>
      <c r="W68">
        <f>AVERAGE(W66:AA66)</f>
        <v>217.39946448034726</v>
      </c>
      <c r="AB68">
        <f>AVERAGE(AB66:AF66)</f>
        <v>166.54267636363636</v>
      </c>
    </row>
    <row r="69" spans="1:32" x14ac:dyDescent="0.3">
      <c r="A69" s="8"/>
      <c r="B69" s="2" t="s">
        <v>9</v>
      </c>
      <c r="C69" s="8">
        <v>1</v>
      </c>
      <c r="D69" s="2">
        <v>2</v>
      </c>
      <c r="E69" s="2">
        <v>3</v>
      </c>
      <c r="F69" s="2">
        <v>4</v>
      </c>
      <c r="G69" s="2">
        <v>5</v>
      </c>
      <c r="H69" s="8">
        <v>6</v>
      </c>
      <c r="I69" s="2">
        <v>7</v>
      </c>
      <c r="J69" s="2">
        <v>8</v>
      </c>
      <c r="K69" s="2">
        <v>9</v>
      </c>
      <c r="L69" s="2">
        <v>10</v>
      </c>
      <c r="M69" s="8">
        <v>11</v>
      </c>
      <c r="N69" s="2">
        <v>12</v>
      </c>
      <c r="O69" s="8">
        <v>13</v>
      </c>
      <c r="P69" s="2">
        <v>14</v>
      </c>
      <c r="Q69" s="8">
        <v>15</v>
      </c>
      <c r="R69" s="8">
        <v>16</v>
      </c>
      <c r="S69" s="2">
        <v>17</v>
      </c>
      <c r="T69" s="2">
        <v>18</v>
      </c>
      <c r="U69" s="2">
        <v>19</v>
      </c>
      <c r="V69" s="2">
        <v>20</v>
      </c>
      <c r="W69" s="8">
        <v>21</v>
      </c>
      <c r="X69" s="2">
        <v>22</v>
      </c>
      <c r="Y69" s="2">
        <v>23</v>
      </c>
      <c r="Z69" s="2">
        <v>24</v>
      </c>
      <c r="AA69" s="2">
        <v>25</v>
      </c>
      <c r="AB69" s="8">
        <v>21</v>
      </c>
      <c r="AC69" s="2">
        <v>22</v>
      </c>
      <c r="AD69" s="2">
        <v>23</v>
      </c>
      <c r="AE69" s="2">
        <v>24</v>
      </c>
      <c r="AF69" s="2">
        <v>25</v>
      </c>
    </row>
    <row r="70" spans="1:32" x14ac:dyDescent="0.3">
      <c r="A70"/>
      <c r="C70" s="9" t="s">
        <v>10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11</v>
      </c>
      <c r="I70" t="s">
        <v>11</v>
      </c>
      <c r="J70" s="9" t="s">
        <v>11</v>
      </c>
      <c r="K70" t="s">
        <v>11</v>
      </c>
      <c r="L70" s="9" t="s">
        <v>11</v>
      </c>
      <c r="M70" t="s">
        <v>12</v>
      </c>
      <c r="N70" s="9" t="s">
        <v>12</v>
      </c>
      <c r="O70" t="s">
        <v>12</v>
      </c>
      <c r="P70" s="9" t="s">
        <v>12</v>
      </c>
      <c r="Q70" t="s">
        <v>12</v>
      </c>
      <c r="R70" t="s">
        <v>29</v>
      </c>
      <c r="S70" s="9" t="s">
        <v>29</v>
      </c>
      <c r="T70" t="s">
        <v>29</v>
      </c>
      <c r="U70" s="9" t="s">
        <v>29</v>
      </c>
      <c r="V70" t="s">
        <v>29</v>
      </c>
      <c r="W70" t="s">
        <v>13</v>
      </c>
      <c r="X70" s="9" t="s">
        <v>13</v>
      </c>
      <c r="Y70" t="s">
        <v>13</v>
      </c>
      <c r="Z70" s="9" t="s">
        <v>13</v>
      </c>
      <c r="AA70" t="s">
        <v>13</v>
      </c>
      <c r="AB70" t="s">
        <v>13</v>
      </c>
      <c r="AC70" s="9" t="s">
        <v>13</v>
      </c>
      <c r="AD70" t="s">
        <v>13</v>
      </c>
      <c r="AE70" s="9" t="s">
        <v>13</v>
      </c>
      <c r="AF70" t="s">
        <v>13</v>
      </c>
    </row>
    <row r="71" spans="1:32" x14ac:dyDescent="0.3">
      <c r="A71" s="10">
        <v>45204</v>
      </c>
      <c r="C71" s="11" t="s">
        <v>15</v>
      </c>
      <c r="D71" s="12" t="s">
        <v>16</v>
      </c>
      <c r="E71" s="11" t="s">
        <v>17</v>
      </c>
      <c r="F71" s="11" t="s">
        <v>18</v>
      </c>
      <c r="G71" s="12" t="s">
        <v>19</v>
      </c>
      <c r="H71" s="11" t="s">
        <v>15</v>
      </c>
      <c r="I71" s="12" t="s">
        <v>16</v>
      </c>
      <c r="J71" s="11" t="s">
        <v>17</v>
      </c>
      <c r="K71" s="11" t="s">
        <v>18</v>
      </c>
      <c r="L71" s="12" t="s">
        <v>19</v>
      </c>
      <c r="M71" s="11" t="s">
        <v>15</v>
      </c>
      <c r="N71" s="12" t="s">
        <v>16</v>
      </c>
      <c r="O71" s="11" t="s">
        <v>17</v>
      </c>
      <c r="P71" s="11" t="s">
        <v>18</v>
      </c>
      <c r="Q71" s="12" t="s">
        <v>19</v>
      </c>
      <c r="R71" s="11" t="s">
        <v>15</v>
      </c>
      <c r="S71" s="12" t="s">
        <v>16</v>
      </c>
      <c r="T71" s="11" t="s">
        <v>17</v>
      </c>
      <c r="U71" s="11" t="s">
        <v>18</v>
      </c>
      <c r="V71" s="12" t="s">
        <v>19</v>
      </c>
      <c r="W71" s="11" t="s">
        <v>15</v>
      </c>
      <c r="X71" s="12" t="s">
        <v>16</v>
      </c>
      <c r="Y71" s="11" t="s">
        <v>17</v>
      </c>
      <c r="Z71" s="11" t="s">
        <v>18</v>
      </c>
      <c r="AA71" s="12" t="s">
        <v>19</v>
      </c>
      <c r="AB71" s="11" t="s">
        <v>15</v>
      </c>
      <c r="AC71" s="12" t="s">
        <v>16</v>
      </c>
      <c r="AD71" s="11" t="s">
        <v>17</v>
      </c>
      <c r="AE71" s="11" t="s">
        <v>18</v>
      </c>
      <c r="AF71" s="12" t="s">
        <v>19</v>
      </c>
    </row>
    <row r="72" spans="1:32" x14ac:dyDescent="0.3">
      <c r="A72" s="13" t="s">
        <v>233</v>
      </c>
      <c r="B72" t="s">
        <v>21</v>
      </c>
      <c r="C72" s="14"/>
      <c r="D72" s="14"/>
      <c r="E72" s="14"/>
      <c r="F72" s="14">
        <v>13</v>
      </c>
      <c r="G72" s="15"/>
      <c r="H72" s="15"/>
      <c r="I72" s="15">
        <v>12</v>
      </c>
      <c r="J72" s="15"/>
      <c r="K72" s="15">
        <v>11</v>
      </c>
      <c r="L72" s="15">
        <v>13</v>
      </c>
      <c r="M72" s="14">
        <v>12</v>
      </c>
      <c r="N72" s="14">
        <v>13</v>
      </c>
      <c r="O72" s="14"/>
      <c r="P72" s="14">
        <v>0</v>
      </c>
      <c r="Q72" s="14"/>
      <c r="R72" s="14">
        <v>12</v>
      </c>
      <c r="S72" s="14">
        <v>0</v>
      </c>
      <c r="T72" s="14">
        <v>0</v>
      </c>
      <c r="U72" s="14">
        <v>13</v>
      </c>
      <c r="V72" s="14"/>
      <c r="W72" s="14">
        <v>0</v>
      </c>
      <c r="X72" s="14">
        <v>13</v>
      </c>
      <c r="Y72" s="15">
        <v>11</v>
      </c>
      <c r="Z72" s="14">
        <v>11</v>
      </c>
      <c r="AA72" s="14">
        <v>0</v>
      </c>
      <c r="AB72" s="14">
        <v>0</v>
      </c>
      <c r="AC72" s="14">
        <v>13</v>
      </c>
      <c r="AD72" s="15">
        <v>0</v>
      </c>
      <c r="AE72" s="14">
        <v>0</v>
      </c>
      <c r="AF72" s="14">
        <v>12</v>
      </c>
    </row>
    <row r="73" spans="1:32" x14ac:dyDescent="0.3">
      <c r="A73" s="28"/>
      <c r="B73" t="s">
        <v>23</v>
      </c>
      <c r="C73" s="14"/>
      <c r="D73" s="14"/>
      <c r="E73" s="14"/>
      <c r="F73" s="14">
        <v>15</v>
      </c>
      <c r="G73" s="15"/>
      <c r="H73" s="15"/>
      <c r="I73" s="15">
        <v>14</v>
      </c>
      <c r="J73" s="15"/>
      <c r="K73" s="15">
        <v>15</v>
      </c>
      <c r="L73" s="15">
        <v>16</v>
      </c>
      <c r="M73" s="14">
        <v>14</v>
      </c>
      <c r="N73" s="14">
        <v>16</v>
      </c>
      <c r="O73" s="14"/>
      <c r="P73" s="14">
        <v>0</v>
      </c>
      <c r="Q73" s="14"/>
      <c r="R73" s="14">
        <v>15</v>
      </c>
      <c r="S73" s="14">
        <v>0</v>
      </c>
      <c r="T73" s="14">
        <v>0</v>
      </c>
      <c r="U73" s="14">
        <v>16</v>
      </c>
      <c r="V73" s="14"/>
      <c r="W73" s="14">
        <v>0</v>
      </c>
      <c r="X73" s="14">
        <v>16</v>
      </c>
      <c r="Y73" s="15">
        <v>12</v>
      </c>
      <c r="Z73" s="14">
        <v>15</v>
      </c>
      <c r="AA73" s="14">
        <v>0</v>
      </c>
      <c r="AB73" s="14">
        <v>0</v>
      </c>
      <c r="AC73" s="14">
        <v>16</v>
      </c>
      <c r="AD73" s="15">
        <v>0</v>
      </c>
      <c r="AE73" s="14">
        <v>0</v>
      </c>
      <c r="AF73" s="14">
        <v>14</v>
      </c>
    </row>
    <row r="74" spans="1:32" x14ac:dyDescent="0.3">
      <c r="A74" s="13"/>
      <c r="B74" t="s">
        <v>24</v>
      </c>
      <c r="C74" s="14"/>
      <c r="D74" s="14"/>
      <c r="E74" s="14"/>
      <c r="F74" s="14">
        <v>8</v>
      </c>
      <c r="G74" s="15"/>
      <c r="H74" s="15"/>
      <c r="I74" s="15">
        <v>8.5</v>
      </c>
      <c r="J74" s="15"/>
      <c r="K74" s="15">
        <v>7.5</v>
      </c>
      <c r="L74" s="15">
        <v>8</v>
      </c>
      <c r="M74" s="14">
        <v>7.5</v>
      </c>
      <c r="N74" s="14">
        <v>8</v>
      </c>
      <c r="O74" s="14"/>
      <c r="P74" s="14">
        <v>0</v>
      </c>
      <c r="Q74" s="14"/>
      <c r="R74" s="14">
        <v>7</v>
      </c>
      <c r="S74" s="14">
        <v>0</v>
      </c>
      <c r="T74" s="14">
        <v>0</v>
      </c>
      <c r="U74" s="14">
        <v>8</v>
      </c>
      <c r="V74" s="14"/>
      <c r="W74" s="14">
        <v>0</v>
      </c>
      <c r="X74" s="14">
        <v>7.6</v>
      </c>
      <c r="Y74" s="15">
        <v>7</v>
      </c>
      <c r="Z74" s="14">
        <v>7</v>
      </c>
      <c r="AA74" s="14">
        <v>0</v>
      </c>
      <c r="AB74" s="14">
        <v>0</v>
      </c>
      <c r="AC74" s="14">
        <v>8</v>
      </c>
      <c r="AD74" s="15">
        <v>0</v>
      </c>
      <c r="AE74" s="14">
        <v>0</v>
      </c>
      <c r="AF74" s="14">
        <v>7.2</v>
      </c>
    </row>
    <row r="75" spans="1:32" x14ac:dyDescent="0.3">
      <c r="A75" s="13"/>
      <c r="B75" s="17" t="s">
        <v>25</v>
      </c>
      <c r="C75" s="18"/>
      <c r="D75" s="18"/>
      <c r="E75" s="18"/>
      <c r="F75" s="18">
        <f t="shared" ref="F75:N75" si="38">3*4.178*F72*F73*F74/(F72+F73+F74)</f>
        <v>543.13999999999987</v>
      </c>
      <c r="G75" s="18"/>
      <c r="H75" s="19"/>
      <c r="I75" s="19">
        <f t="shared" si="38"/>
        <v>518.79860869565221</v>
      </c>
      <c r="J75" s="19"/>
      <c r="K75" s="19">
        <f t="shared" si="38"/>
        <v>463.00970149253732</v>
      </c>
      <c r="L75" s="19">
        <f t="shared" si="38"/>
        <v>563.69124324324321</v>
      </c>
      <c r="M75" s="20">
        <f t="shared" si="38"/>
        <v>471.42805970149254</v>
      </c>
      <c r="N75" s="20">
        <f t="shared" si="38"/>
        <v>563.69124324324321</v>
      </c>
      <c r="O75" s="20"/>
      <c r="P75" s="20">
        <v>0</v>
      </c>
      <c r="Q75" s="20"/>
      <c r="R75" s="27">
        <f t="shared" ref="R75" si="39">3*4.178*R72*R73*R74/(R72+R73+R74)</f>
        <v>464.49529411764706</v>
      </c>
      <c r="S75" s="27">
        <v>0</v>
      </c>
      <c r="T75" s="27">
        <v>0</v>
      </c>
      <c r="U75" s="27">
        <f t="shared" ref="U75" si="40">3*4.178*U72*U73*U74/(U72+U73+U74)</f>
        <v>563.69124324324321</v>
      </c>
      <c r="V75" s="27"/>
      <c r="W75" s="21">
        <v>0</v>
      </c>
      <c r="X75" s="21">
        <f t="shared" ref="X75:Z75" si="41">3*4.178*X72*X73*X74/(X72+X73+X74)</f>
        <v>541.35921311475397</v>
      </c>
      <c r="Y75" s="21">
        <f t="shared" si="41"/>
        <v>386.04719999999998</v>
      </c>
      <c r="Z75" s="21">
        <f t="shared" si="41"/>
        <v>438.69</v>
      </c>
      <c r="AA75" s="21">
        <v>0</v>
      </c>
      <c r="AB75" s="59">
        <v>0</v>
      </c>
      <c r="AC75" s="59">
        <f t="shared" ref="AC75" si="42">3*4.178*AC72*AC73*AC74/(AC72+AC73+AC74)</f>
        <v>563.69124324324321</v>
      </c>
      <c r="AD75" s="59">
        <v>0</v>
      </c>
      <c r="AE75" s="59">
        <v>0</v>
      </c>
      <c r="AF75" s="59">
        <f t="shared" ref="AF75" si="43">3*4.178*AF72*AF73*AF74/(AF72+AF73+AF74)</f>
        <v>456.66043373493977</v>
      </c>
    </row>
    <row r="76" spans="1:32" x14ac:dyDescent="0.3">
      <c r="A76" s="13"/>
      <c r="B76" t="s">
        <v>26</v>
      </c>
      <c r="C76" s="9"/>
      <c r="D76" s="9"/>
      <c r="E76" s="9"/>
      <c r="F76" s="9">
        <f t="shared" ref="F76:AF76" si="44">F75-F66</f>
        <v>96.558222222222128</v>
      </c>
      <c r="G76" s="9"/>
      <c r="H76" s="9"/>
      <c r="I76" s="9">
        <f t="shared" si="44"/>
        <v>91.075858695652244</v>
      </c>
      <c r="J76" s="9"/>
      <c r="K76" s="9">
        <f t="shared" si="44"/>
        <v>58.282798266730879</v>
      </c>
      <c r="L76" s="9">
        <f t="shared" si="44"/>
        <v>117.02506142506138</v>
      </c>
      <c r="M76" s="9">
        <f t="shared" si="44"/>
        <v>43.705309701492581</v>
      </c>
      <c r="N76" s="9">
        <f t="shared" si="44"/>
        <v>107.03080950830343</v>
      </c>
      <c r="O76" s="9"/>
      <c r="P76" s="9">
        <f t="shared" si="44"/>
        <v>0</v>
      </c>
      <c r="Q76" s="9"/>
      <c r="R76" s="9">
        <f t="shared" si="44"/>
        <v>42.256169117647119</v>
      </c>
      <c r="S76" s="9">
        <f t="shared" si="44"/>
        <v>0</v>
      </c>
      <c r="T76" s="9">
        <f t="shared" si="44"/>
        <v>0</v>
      </c>
      <c r="U76" s="9">
        <f t="shared" si="44"/>
        <v>117.02506142506138</v>
      </c>
      <c r="V76" s="9"/>
      <c r="W76" s="9">
        <f t="shared" si="44"/>
        <v>0</v>
      </c>
      <c r="X76" s="9">
        <f t="shared" si="44"/>
        <v>94.693031296572144</v>
      </c>
      <c r="Y76" s="9">
        <f t="shared" si="44"/>
        <v>99.693507692307719</v>
      </c>
      <c r="Z76" s="9">
        <f t="shared" si="44"/>
        <v>84.712551724137938</v>
      </c>
      <c r="AA76" s="9">
        <f t="shared" si="44"/>
        <v>0</v>
      </c>
      <c r="AB76" s="9">
        <f t="shared" si="44"/>
        <v>0</v>
      </c>
      <c r="AC76" s="9">
        <f t="shared" si="44"/>
        <v>117.02506142506138</v>
      </c>
      <c r="AD76" s="9">
        <f t="shared" si="44"/>
        <v>0</v>
      </c>
      <c r="AE76" s="9">
        <f t="shared" si="44"/>
        <v>0</v>
      </c>
      <c r="AF76" s="9">
        <f t="shared" si="44"/>
        <v>70.613233734939797</v>
      </c>
    </row>
    <row r="77" spans="1:32" x14ac:dyDescent="0.3">
      <c r="A77" s="23"/>
      <c r="B77" s="24" t="s">
        <v>27</v>
      </c>
      <c r="C77" s="25">
        <f>AVERAGE(C75:G75)</f>
        <v>543.13999999999987</v>
      </c>
      <c r="D77" s="25"/>
      <c r="E77" s="25"/>
      <c r="F77" s="25"/>
      <c r="G77" s="25"/>
      <c r="H77" s="25">
        <f t="shared" ref="H77" si="45">AVERAGE(H75:L75)</f>
        <v>515.16651781047756</v>
      </c>
      <c r="I77" s="25"/>
      <c r="J77" s="25"/>
      <c r="K77" s="25"/>
      <c r="L77" s="25"/>
      <c r="M77" s="25">
        <f t="shared" ref="M77" si="46">AVERAGE(M75:Q75)</f>
        <v>345.03976764824529</v>
      </c>
      <c r="N77" s="25"/>
      <c r="O77" s="25"/>
      <c r="P77" s="25"/>
      <c r="Q77" s="25"/>
      <c r="R77" s="25">
        <f t="shared" ref="R77" si="47">AVERAGE(R75:V75)</f>
        <v>257.04663434022257</v>
      </c>
      <c r="S77" s="25"/>
      <c r="T77" s="25"/>
      <c r="U77" s="25"/>
      <c r="V77" s="25"/>
      <c r="W77">
        <f>AVERAGE(W75:AA75)</f>
        <v>273.2192826229508</v>
      </c>
      <c r="AB77">
        <f>AVERAGE(AB75:AF75)</f>
        <v>204.07033539563659</v>
      </c>
    </row>
    <row r="78" spans="1:32" x14ac:dyDescent="0.3">
      <c r="A78" s="8"/>
      <c r="B78" s="2" t="s">
        <v>9</v>
      </c>
      <c r="C78" s="8">
        <v>1</v>
      </c>
      <c r="D78" s="2">
        <v>2</v>
      </c>
      <c r="E78" s="2">
        <v>3</v>
      </c>
      <c r="F78" s="2">
        <v>4</v>
      </c>
      <c r="G78" s="2">
        <v>5</v>
      </c>
      <c r="H78" s="8">
        <v>6</v>
      </c>
      <c r="I78" s="2">
        <v>7</v>
      </c>
      <c r="J78" s="2">
        <v>8</v>
      </c>
      <c r="K78" s="2">
        <v>9</v>
      </c>
      <c r="L78" s="2">
        <v>10</v>
      </c>
      <c r="M78" s="8">
        <v>11</v>
      </c>
      <c r="N78" s="2">
        <v>12</v>
      </c>
      <c r="O78" s="8">
        <v>13</v>
      </c>
      <c r="P78" s="2">
        <v>14</v>
      </c>
      <c r="Q78" s="8">
        <v>15</v>
      </c>
      <c r="R78" s="8">
        <v>16</v>
      </c>
      <c r="S78" s="2">
        <v>17</v>
      </c>
      <c r="T78" s="2">
        <v>18</v>
      </c>
      <c r="U78" s="2">
        <v>19</v>
      </c>
      <c r="V78" s="2">
        <v>20</v>
      </c>
      <c r="W78" s="8">
        <v>21</v>
      </c>
      <c r="X78" s="2">
        <v>22</v>
      </c>
      <c r="Y78" s="2">
        <v>23</v>
      </c>
      <c r="Z78" s="2">
        <v>24</v>
      </c>
      <c r="AA78" s="2">
        <v>25</v>
      </c>
      <c r="AB78" s="8">
        <v>21</v>
      </c>
      <c r="AC78" s="2">
        <v>22</v>
      </c>
      <c r="AD78" s="2">
        <v>23</v>
      </c>
      <c r="AE78" s="2">
        <v>24</v>
      </c>
      <c r="AF78" s="2">
        <v>25</v>
      </c>
    </row>
    <row r="79" spans="1:32" x14ac:dyDescent="0.3">
      <c r="A79"/>
      <c r="C79" s="9" t="s">
        <v>10</v>
      </c>
      <c r="D79" s="9" t="s">
        <v>10</v>
      </c>
      <c r="E79" s="9" t="s">
        <v>10</v>
      </c>
      <c r="F79" s="9" t="s">
        <v>10</v>
      </c>
      <c r="G79" s="9" t="s">
        <v>10</v>
      </c>
      <c r="H79" s="9" t="s">
        <v>11</v>
      </c>
      <c r="I79" t="s">
        <v>11</v>
      </c>
      <c r="J79" s="9" t="s">
        <v>11</v>
      </c>
      <c r="K79" t="s">
        <v>11</v>
      </c>
      <c r="L79" s="9" t="s">
        <v>11</v>
      </c>
      <c r="M79" t="s">
        <v>12</v>
      </c>
      <c r="N79" s="9" t="s">
        <v>12</v>
      </c>
      <c r="O79" t="s">
        <v>12</v>
      </c>
      <c r="P79" s="9" t="s">
        <v>12</v>
      </c>
      <c r="Q79" t="s">
        <v>12</v>
      </c>
      <c r="R79" t="s">
        <v>29</v>
      </c>
      <c r="S79" s="9" t="s">
        <v>29</v>
      </c>
      <c r="T79" t="s">
        <v>29</v>
      </c>
      <c r="U79" s="9" t="s">
        <v>29</v>
      </c>
      <c r="V79" t="s">
        <v>29</v>
      </c>
      <c r="W79" t="s">
        <v>13</v>
      </c>
      <c r="X79" s="9" t="s">
        <v>13</v>
      </c>
      <c r="Y79" t="s">
        <v>13</v>
      </c>
      <c r="Z79" s="9" t="s">
        <v>13</v>
      </c>
      <c r="AA79" t="s">
        <v>13</v>
      </c>
      <c r="AB79" t="s">
        <v>13</v>
      </c>
      <c r="AC79" s="9" t="s">
        <v>13</v>
      </c>
      <c r="AD79" t="s">
        <v>13</v>
      </c>
      <c r="AE79" s="9" t="s">
        <v>13</v>
      </c>
      <c r="AF79" t="s">
        <v>13</v>
      </c>
    </row>
    <row r="80" spans="1:32" x14ac:dyDescent="0.3">
      <c r="A80" s="10">
        <v>45208</v>
      </c>
      <c r="C80" s="11" t="s">
        <v>15</v>
      </c>
      <c r="D80" s="12" t="s">
        <v>16</v>
      </c>
      <c r="E80" s="11" t="s">
        <v>17</v>
      </c>
      <c r="F80" s="11" t="s">
        <v>18</v>
      </c>
      <c r="G80" s="12" t="s">
        <v>19</v>
      </c>
      <c r="H80" s="11" t="s">
        <v>15</v>
      </c>
      <c r="I80" s="12" t="s">
        <v>16</v>
      </c>
      <c r="J80" s="11" t="s">
        <v>17</v>
      </c>
      <c r="K80" s="11" t="s">
        <v>18</v>
      </c>
      <c r="L80" s="12" t="s">
        <v>19</v>
      </c>
      <c r="M80" s="11" t="s">
        <v>15</v>
      </c>
      <c r="N80" s="12" t="s">
        <v>16</v>
      </c>
      <c r="O80" s="11" t="s">
        <v>17</v>
      </c>
      <c r="P80" s="11" t="s">
        <v>18</v>
      </c>
      <c r="Q80" s="12" t="s">
        <v>19</v>
      </c>
      <c r="R80" s="11" t="s">
        <v>15</v>
      </c>
      <c r="S80" s="12" t="s">
        <v>16</v>
      </c>
      <c r="T80" s="11" t="s">
        <v>17</v>
      </c>
      <c r="U80" s="11" t="s">
        <v>18</v>
      </c>
      <c r="V80" s="12" t="s">
        <v>19</v>
      </c>
      <c r="W80" s="11" t="s">
        <v>15</v>
      </c>
      <c r="X80" s="12" t="s">
        <v>16</v>
      </c>
      <c r="Y80" s="11" t="s">
        <v>17</v>
      </c>
      <c r="Z80" s="11" t="s">
        <v>18</v>
      </c>
      <c r="AA80" s="12" t="s">
        <v>19</v>
      </c>
      <c r="AB80" s="11" t="s">
        <v>15</v>
      </c>
      <c r="AC80" s="12" t="s">
        <v>16</v>
      </c>
      <c r="AD80" s="11" t="s">
        <v>17</v>
      </c>
      <c r="AE80" s="11" t="s">
        <v>18</v>
      </c>
      <c r="AF80" s="12" t="s">
        <v>19</v>
      </c>
    </row>
    <row r="81" spans="1:32" x14ac:dyDescent="0.3">
      <c r="A81" s="13" t="s">
        <v>234</v>
      </c>
      <c r="B81" t="s">
        <v>21</v>
      </c>
      <c r="C81" s="14"/>
      <c r="D81" s="14"/>
      <c r="E81" s="14"/>
      <c r="F81" s="14"/>
      <c r="G81" s="15"/>
      <c r="H81" s="15"/>
      <c r="I81" s="15"/>
      <c r="J81" s="15"/>
      <c r="K81" s="15">
        <v>13</v>
      </c>
      <c r="L81" s="15"/>
      <c r="M81" s="14">
        <v>12</v>
      </c>
      <c r="N81" s="14"/>
      <c r="O81" s="14"/>
      <c r="P81" s="14">
        <v>0</v>
      </c>
      <c r="Q81" s="14"/>
      <c r="R81" s="14">
        <v>14</v>
      </c>
      <c r="S81" s="14">
        <v>0</v>
      </c>
      <c r="T81" s="14">
        <v>0</v>
      </c>
      <c r="U81" s="14"/>
      <c r="V81" s="14"/>
      <c r="W81" s="14">
        <v>0</v>
      </c>
      <c r="X81" s="14"/>
      <c r="Y81" s="15">
        <v>13</v>
      </c>
      <c r="Z81" s="14">
        <v>13</v>
      </c>
      <c r="AA81" s="14">
        <v>0</v>
      </c>
      <c r="AB81" s="14">
        <v>0</v>
      </c>
      <c r="AC81" s="14"/>
      <c r="AD81" s="15">
        <v>0</v>
      </c>
      <c r="AE81" s="14">
        <v>0</v>
      </c>
      <c r="AF81" s="14">
        <v>13</v>
      </c>
    </row>
    <row r="82" spans="1:32" x14ac:dyDescent="0.3">
      <c r="A82" s="28"/>
      <c r="B82" t="s">
        <v>23</v>
      </c>
      <c r="C82" s="14"/>
      <c r="D82" s="14"/>
      <c r="E82" s="14"/>
      <c r="F82" s="14"/>
      <c r="G82" s="15"/>
      <c r="H82" s="15"/>
      <c r="I82" s="15"/>
      <c r="J82" s="15"/>
      <c r="K82" s="15">
        <v>16</v>
      </c>
      <c r="L82" s="15"/>
      <c r="M82" s="14">
        <v>16</v>
      </c>
      <c r="N82" s="14"/>
      <c r="O82" s="14"/>
      <c r="P82" s="14">
        <v>0</v>
      </c>
      <c r="Q82" s="14"/>
      <c r="R82" s="14">
        <v>16</v>
      </c>
      <c r="S82" s="14">
        <v>0</v>
      </c>
      <c r="T82" s="14">
        <v>0</v>
      </c>
      <c r="U82" s="14"/>
      <c r="V82" s="14"/>
      <c r="W82" s="14">
        <v>0</v>
      </c>
      <c r="X82" s="14"/>
      <c r="Y82" s="15">
        <v>14</v>
      </c>
      <c r="Z82" s="14">
        <v>16</v>
      </c>
      <c r="AA82" s="14">
        <v>0</v>
      </c>
      <c r="AB82" s="14">
        <v>0</v>
      </c>
      <c r="AC82" s="14"/>
      <c r="AD82" s="15">
        <v>0</v>
      </c>
      <c r="AE82" s="14">
        <v>0</v>
      </c>
      <c r="AF82" s="14">
        <v>16</v>
      </c>
    </row>
    <row r="83" spans="1:32" x14ac:dyDescent="0.3">
      <c r="A83" s="13"/>
      <c r="B83" t="s">
        <v>24</v>
      </c>
      <c r="C83" s="14"/>
      <c r="D83" s="14"/>
      <c r="E83" s="14"/>
      <c r="F83" s="14"/>
      <c r="G83" s="15"/>
      <c r="H83" s="15"/>
      <c r="I83" s="15"/>
      <c r="J83" s="15"/>
      <c r="K83" s="15">
        <v>7.5</v>
      </c>
      <c r="L83" s="15"/>
      <c r="M83" s="14">
        <v>7.6</v>
      </c>
      <c r="N83" s="14"/>
      <c r="O83" s="14"/>
      <c r="P83" s="14">
        <v>0</v>
      </c>
      <c r="Q83" s="14"/>
      <c r="R83" s="14">
        <v>7</v>
      </c>
      <c r="S83" s="14">
        <v>0</v>
      </c>
      <c r="T83" s="14">
        <v>0</v>
      </c>
      <c r="U83" s="14"/>
      <c r="V83" s="14"/>
      <c r="W83" s="14">
        <v>0</v>
      </c>
      <c r="X83" s="14"/>
      <c r="Y83" s="15">
        <v>7</v>
      </c>
      <c r="Z83" s="14">
        <v>8</v>
      </c>
      <c r="AA83" s="14">
        <v>0</v>
      </c>
      <c r="AB83" s="14">
        <v>0</v>
      </c>
      <c r="AC83" s="14"/>
      <c r="AD83" s="15">
        <v>0</v>
      </c>
      <c r="AE83" s="14">
        <v>0</v>
      </c>
      <c r="AF83" s="14">
        <v>8</v>
      </c>
    </row>
    <row r="84" spans="1:32" x14ac:dyDescent="0.3">
      <c r="A84" s="13"/>
      <c r="B84" s="17" t="s">
        <v>25</v>
      </c>
      <c r="C84" s="18"/>
      <c r="D84" s="18"/>
      <c r="E84" s="18"/>
      <c r="F84" s="18"/>
      <c r="G84" s="18"/>
      <c r="H84" s="19"/>
      <c r="I84" s="19"/>
      <c r="J84" s="19"/>
      <c r="K84" s="19">
        <f t="shared" ref="K84:M84" si="48">3*4.178*K81*K82*K83/(K81+K82+K83)</f>
        <v>535.69972602739722</v>
      </c>
      <c r="L84" s="19"/>
      <c r="M84" s="20">
        <f t="shared" si="48"/>
        <v>513.75316853932577</v>
      </c>
      <c r="N84" s="20"/>
      <c r="O84" s="20"/>
      <c r="P84" s="20">
        <v>0</v>
      </c>
      <c r="Q84" s="20"/>
      <c r="R84" s="27">
        <f t="shared" ref="R84" si="49">3*4.178*R81*R82*R83/(R81+R82+R83)</f>
        <v>531.17059459459449</v>
      </c>
      <c r="S84" s="27">
        <v>0</v>
      </c>
      <c r="T84" s="27">
        <v>0</v>
      </c>
      <c r="U84" s="27"/>
      <c r="V84" s="27"/>
      <c r="W84" s="21">
        <v>0</v>
      </c>
      <c r="X84" s="21"/>
      <c r="Y84" s="21">
        <f t="shared" ref="Y84:Z84" si="50">3*4.178*Y81*Y82*Y83/(Y81+Y82+Y83)</f>
        <v>469.65635294117641</v>
      </c>
      <c r="Z84" s="21">
        <f t="shared" si="50"/>
        <v>563.69124324324321</v>
      </c>
      <c r="AA84" s="21">
        <v>0</v>
      </c>
      <c r="AB84" s="59">
        <v>0</v>
      </c>
      <c r="AC84" s="59"/>
      <c r="AD84" s="59">
        <v>0</v>
      </c>
      <c r="AE84" s="59">
        <v>0</v>
      </c>
      <c r="AF84" s="59">
        <f t="shared" ref="AF84" si="51">3*4.178*AF81*AF82*AF83/(AF81+AF82+AF83)</f>
        <v>563.69124324324321</v>
      </c>
    </row>
    <row r="85" spans="1:32" x14ac:dyDescent="0.3">
      <c r="A85" s="13"/>
      <c r="B85" t="s">
        <v>26</v>
      </c>
      <c r="C85" s="9"/>
      <c r="D85" s="9"/>
      <c r="E85" s="9"/>
      <c r="F85" s="9"/>
      <c r="G85" s="9"/>
      <c r="H85" s="9"/>
      <c r="I85" s="9"/>
      <c r="J85" s="9"/>
      <c r="K85" s="9">
        <f t="shared" ref="K85:M85" si="52">K84-K75</f>
        <v>72.690024534859901</v>
      </c>
      <c r="L85" s="9"/>
      <c r="M85" s="9">
        <f t="shared" si="52"/>
        <v>42.325108837833227</v>
      </c>
      <c r="N85" s="9"/>
      <c r="O85" s="9"/>
      <c r="P85" s="9">
        <f t="shared" ref="P85" si="53">P84-P75</f>
        <v>0</v>
      </c>
      <c r="Q85" s="9"/>
      <c r="R85" s="9">
        <f t="shared" ref="R85:T85" si="54">R84-R75</f>
        <v>66.675300476947427</v>
      </c>
      <c r="S85" s="9">
        <f t="shared" si="54"/>
        <v>0</v>
      </c>
      <c r="T85" s="9">
        <f t="shared" si="54"/>
        <v>0</v>
      </c>
      <c r="U85" s="9"/>
      <c r="V85" s="9"/>
      <c r="W85" s="9">
        <f t="shared" ref="W85:AF85" si="55">W84-W75</f>
        <v>0</v>
      </c>
      <c r="X85" s="9"/>
      <c r="Y85" s="9">
        <f t="shared" si="55"/>
        <v>83.609152941176433</v>
      </c>
      <c r="Z85" s="9">
        <f t="shared" si="55"/>
        <v>125.00124324324321</v>
      </c>
      <c r="AA85" s="9">
        <f t="shared" si="55"/>
        <v>0</v>
      </c>
      <c r="AB85" s="9">
        <f t="shared" si="55"/>
        <v>0</v>
      </c>
      <c r="AC85" s="9"/>
      <c r="AD85" s="9">
        <f t="shared" si="55"/>
        <v>0</v>
      </c>
      <c r="AE85" s="9">
        <f t="shared" si="55"/>
        <v>0</v>
      </c>
      <c r="AF85" s="9">
        <f t="shared" si="55"/>
        <v>107.03080950830343</v>
      </c>
    </row>
    <row r="86" spans="1:32" x14ac:dyDescent="0.3">
      <c r="A86" s="23"/>
      <c r="B86" s="24" t="s">
        <v>27</v>
      </c>
      <c r="C86" s="25" t="e">
        <f>AVERAGE(C84:G84)</f>
        <v>#DIV/0!</v>
      </c>
      <c r="D86" s="25"/>
      <c r="E86" s="25"/>
      <c r="F86" s="25"/>
      <c r="G86" s="25"/>
      <c r="H86" s="25">
        <f t="shared" ref="H86" si="56">AVERAGE(H84:L84)</f>
        <v>535.69972602739722</v>
      </c>
      <c r="I86" s="25"/>
      <c r="J86" s="25"/>
      <c r="K86" s="25"/>
      <c r="L86" s="25"/>
      <c r="M86" s="25">
        <f t="shared" ref="M86" si="57">AVERAGE(M84:Q84)</f>
        <v>256.87658426966289</v>
      </c>
      <c r="N86" s="25"/>
      <c r="O86" s="25"/>
      <c r="P86" s="25"/>
      <c r="Q86" s="25"/>
      <c r="R86" s="25">
        <f t="shared" ref="R86" si="58">AVERAGE(R84:V84)</f>
        <v>177.05686486486482</v>
      </c>
      <c r="S86" s="25"/>
      <c r="T86" s="25"/>
      <c r="U86" s="25"/>
      <c r="V86" s="25"/>
      <c r="W86">
        <f>AVERAGE(W84:AA84)</f>
        <v>258.33689904610492</v>
      </c>
      <c r="AB86">
        <f>AVERAGE(AB84:AF84)</f>
        <v>140.9228108108108</v>
      </c>
    </row>
    <row r="87" spans="1:32" x14ac:dyDescent="0.3">
      <c r="A87" s="8"/>
      <c r="B87" s="2" t="s">
        <v>9</v>
      </c>
      <c r="C87" s="8">
        <v>1</v>
      </c>
      <c r="D87" s="2">
        <v>2</v>
      </c>
      <c r="E87" s="2">
        <v>3</v>
      </c>
      <c r="F87" s="2">
        <v>4</v>
      </c>
      <c r="G87" s="2">
        <v>5</v>
      </c>
      <c r="H87" s="8">
        <v>6</v>
      </c>
      <c r="I87" s="2">
        <v>7</v>
      </c>
      <c r="J87" s="2">
        <v>8</v>
      </c>
      <c r="K87" s="2">
        <v>9</v>
      </c>
      <c r="L87" s="2">
        <v>10</v>
      </c>
      <c r="M87" s="8">
        <v>11</v>
      </c>
      <c r="N87" s="2">
        <v>12</v>
      </c>
      <c r="O87" s="8">
        <v>13</v>
      </c>
      <c r="P87" s="2">
        <v>14</v>
      </c>
      <c r="Q87" s="8">
        <v>15</v>
      </c>
      <c r="R87" s="8">
        <v>16</v>
      </c>
      <c r="S87" s="2">
        <v>17</v>
      </c>
      <c r="T87" s="2">
        <v>18</v>
      </c>
      <c r="U87" s="2">
        <v>19</v>
      </c>
      <c r="V87" s="2">
        <v>20</v>
      </c>
      <c r="W87" s="8">
        <v>21</v>
      </c>
      <c r="X87" s="2">
        <v>22</v>
      </c>
      <c r="Y87" s="2">
        <v>23</v>
      </c>
      <c r="Z87" s="2">
        <v>24</v>
      </c>
      <c r="AA87" s="2">
        <v>25</v>
      </c>
      <c r="AB87" s="8">
        <v>21</v>
      </c>
      <c r="AC87" s="2">
        <v>22</v>
      </c>
      <c r="AD87" s="2">
        <v>23</v>
      </c>
      <c r="AE87" s="2">
        <v>24</v>
      </c>
      <c r="AF87" s="2">
        <v>25</v>
      </c>
    </row>
    <row r="88" spans="1:32" x14ac:dyDescent="0.3">
      <c r="A88"/>
      <c r="C88" s="9" t="s">
        <v>10</v>
      </c>
      <c r="D88" s="9" t="s">
        <v>10</v>
      </c>
      <c r="E88" s="9" t="s">
        <v>10</v>
      </c>
      <c r="F88" s="9" t="s">
        <v>10</v>
      </c>
      <c r="G88" s="9" t="s">
        <v>10</v>
      </c>
      <c r="H88" s="9" t="s">
        <v>11</v>
      </c>
      <c r="I88" t="s">
        <v>11</v>
      </c>
      <c r="J88" s="9" t="s">
        <v>11</v>
      </c>
      <c r="K88" t="s">
        <v>11</v>
      </c>
      <c r="L88" s="9" t="s">
        <v>11</v>
      </c>
      <c r="M88" t="s">
        <v>12</v>
      </c>
      <c r="N88" s="9" t="s">
        <v>12</v>
      </c>
      <c r="O88" t="s">
        <v>12</v>
      </c>
      <c r="P88" s="9" t="s">
        <v>12</v>
      </c>
      <c r="Q88" t="s">
        <v>12</v>
      </c>
      <c r="R88" t="s">
        <v>29</v>
      </c>
      <c r="S88" s="9" t="s">
        <v>29</v>
      </c>
      <c r="T88" t="s">
        <v>29</v>
      </c>
      <c r="U88" s="9" t="s">
        <v>29</v>
      </c>
      <c r="V88" t="s">
        <v>29</v>
      </c>
      <c r="W88" t="s">
        <v>13</v>
      </c>
      <c r="X88" s="9" t="s">
        <v>13</v>
      </c>
      <c r="Y88" t="s">
        <v>13</v>
      </c>
      <c r="Z88" s="9" t="s">
        <v>13</v>
      </c>
      <c r="AA88" t="s">
        <v>13</v>
      </c>
      <c r="AB88" t="s">
        <v>13</v>
      </c>
      <c r="AC88" s="9" t="s">
        <v>13</v>
      </c>
      <c r="AD88" t="s">
        <v>13</v>
      </c>
      <c r="AE88" s="9" t="s">
        <v>13</v>
      </c>
      <c r="AF88" t="s">
        <v>13</v>
      </c>
    </row>
    <row r="89" spans="1:32" x14ac:dyDescent="0.3">
      <c r="A89" s="10">
        <v>45215</v>
      </c>
      <c r="C89" s="11" t="s">
        <v>15</v>
      </c>
      <c r="D89" s="12" t="s">
        <v>16</v>
      </c>
      <c r="E89" s="11" t="s">
        <v>17</v>
      </c>
      <c r="F89" s="11" t="s">
        <v>18</v>
      </c>
      <c r="G89" s="12" t="s">
        <v>19</v>
      </c>
      <c r="H89" s="11" t="s">
        <v>15</v>
      </c>
      <c r="I89" s="12" t="s">
        <v>16</v>
      </c>
      <c r="J89" s="11" t="s">
        <v>17</v>
      </c>
      <c r="K89" s="11" t="s">
        <v>18</v>
      </c>
      <c r="L89" s="12" t="s">
        <v>19</v>
      </c>
      <c r="M89" s="11" t="s">
        <v>15</v>
      </c>
      <c r="N89" s="12" t="s">
        <v>16</v>
      </c>
      <c r="O89" s="11" t="s">
        <v>17</v>
      </c>
      <c r="P89" s="11" t="s">
        <v>18</v>
      </c>
      <c r="Q89" s="12" t="s">
        <v>19</v>
      </c>
      <c r="R89" s="11" t="s">
        <v>15</v>
      </c>
      <c r="S89" s="12" t="s">
        <v>16</v>
      </c>
      <c r="T89" s="11" t="s">
        <v>17</v>
      </c>
      <c r="U89" s="11" t="s">
        <v>18</v>
      </c>
      <c r="V89" s="12" t="s">
        <v>19</v>
      </c>
      <c r="W89" s="11" t="s">
        <v>15</v>
      </c>
      <c r="X89" s="12" t="s">
        <v>16</v>
      </c>
      <c r="Y89" s="11" t="s">
        <v>17</v>
      </c>
      <c r="Z89" s="11" t="s">
        <v>18</v>
      </c>
      <c r="AA89" s="12" t="s">
        <v>19</v>
      </c>
      <c r="AB89" s="11" t="s">
        <v>15</v>
      </c>
      <c r="AC89" s="12" t="s">
        <v>16</v>
      </c>
      <c r="AD89" s="11" t="s">
        <v>17</v>
      </c>
      <c r="AE89" s="11" t="s">
        <v>18</v>
      </c>
      <c r="AF89" s="12" t="s">
        <v>19</v>
      </c>
    </row>
    <row r="90" spans="1:32" x14ac:dyDescent="0.3">
      <c r="A90" s="13" t="s">
        <v>235</v>
      </c>
      <c r="B90" t="s">
        <v>21</v>
      </c>
      <c r="C90" s="14"/>
      <c r="D90" s="14"/>
      <c r="E90" s="14"/>
      <c r="F90" s="14"/>
      <c r="G90" s="15"/>
      <c r="H90" s="15"/>
      <c r="I90" s="15"/>
      <c r="J90" s="15"/>
      <c r="K90" s="15"/>
      <c r="L90" s="15"/>
      <c r="M90" s="14"/>
      <c r="N90" s="14"/>
      <c r="O90" s="14"/>
      <c r="P90" s="14">
        <v>0</v>
      </c>
      <c r="Q90" s="14"/>
      <c r="R90" s="14"/>
      <c r="S90" s="14">
        <v>0</v>
      </c>
      <c r="T90" s="14">
        <v>0</v>
      </c>
      <c r="U90" s="14"/>
      <c r="V90" s="14"/>
      <c r="W90" s="14">
        <v>0</v>
      </c>
      <c r="X90" s="14"/>
      <c r="Y90" s="15"/>
      <c r="Z90" s="14"/>
      <c r="AA90" s="14">
        <v>0</v>
      </c>
      <c r="AB90" s="14">
        <v>0</v>
      </c>
      <c r="AC90" s="14"/>
      <c r="AD90" s="15">
        <v>0</v>
      </c>
      <c r="AE90" s="14">
        <v>0</v>
      </c>
      <c r="AF90" s="14"/>
    </row>
    <row r="91" spans="1:32" x14ac:dyDescent="0.3">
      <c r="A91" s="28"/>
      <c r="B91" t="s">
        <v>23</v>
      </c>
      <c r="C91" s="14"/>
      <c r="D91" s="14"/>
      <c r="E91" s="14"/>
      <c r="F91" s="14"/>
      <c r="G91" s="15"/>
      <c r="H91" s="15"/>
      <c r="I91" s="15"/>
      <c r="J91" s="15"/>
      <c r="K91" s="15"/>
      <c r="L91" s="15"/>
      <c r="M91" s="14"/>
      <c r="N91" s="14"/>
      <c r="O91" s="14"/>
      <c r="P91" s="14">
        <v>0</v>
      </c>
      <c r="Q91" s="14"/>
      <c r="R91" s="14"/>
      <c r="S91" s="14">
        <v>0</v>
      </c>
      <c r="T91" s="14">
        <v>0</v>
      </c>
      <c r="U91" s="14"/>
      <c r="V91" s="14"/>
      <c r="W91" s="14">
        <v>0</v>
      </c>
      <c r="X91" s="14"/>
      <c r="Y91" s="15"/>
      <c r="Z91" s="14"/>
      <c r="AA91" s="14">
        <v>0</v>
      </c>
      <c r="AB91" s="14">
        <v>0</v>
      </c>
      <c r="AC91" s="14"/>
      <c r="AD91" s="15">
        <v>0</v>
      </c>
      <c r="AE91" s="14">
        <v>0</v>
      </c>
      <c r="AF91" s="14"/>
    </row>
    <row r="92" spans="1:32" x14ac:dyDescent="0.3">
      <c r="A92" s="13"/>
      <c r="B92" t="s">
        <v>24</v>
      </c>
      <c r="C92" s="14"/>
      <c r="D92" s="14"/>
      <c r="E92" s="14"/>
      <c r="F92" s="14"/>
      <c r="G92" s="15"/>
      <c r="H92" s="15"/>
      <c r="I92" s="15"/>
      <c r="J92" s="15"/>
      <c r="K92" s="15"/>
      <c r="L92" s="15"/>
      <c r="M92" s="14"/>
      <c r="N92" s="14"/>
      <c r="O92" s="14"/>
      <c r="P92" s="14">
        <v>0</v>
      </c>
      <c r="Q92" s="14"/>
      <c r="R92" s="14"/>
      <c r="S92" s="14">
        <v>0</v>
      </c>
      <c r="T92" s="14">
        <v>0</v>
      </c>
      <c r="U92" s="14"/>
      <c r="V92" s="14"/>
      <c r="W92" s="14">
        <v>0</v>
      </c>
      <c r="X92" s="14"/>
      <c r="Y92" s="15"/>
      <c r="Z92" s="14"/>
      <c r="AA92" s="14">
        <v>0</v>
      </c>
      <c r="AB92" s="14">
        <v>0</v>
      </c>
      <c r="AC92" s="14"/>
      <c r="AD92" s="15">
        <v>0</v>
      </c>
      <c r="AE92" s="14">
        <v>0</v>
      </c>
      <c r="AF92" s="14"/>
    </row>
    <row r="93" spans="1:32" x14ac:dyDescent="0.3">
      <c r="A93" s="13"/>
      <c r="B93" s="17" t="s">
        <v>25</v>
      </c>
      <c r="C93" s="18"/>
      <c r="D93" s="18"/>
      <c r="E93" s="18"/>
      <c r="F93" s="18"/>
      <c r="G93" s="18"/>
      <c r="H93" s="19"/>
      <c r="I93" s="19"/>
      <c r="J93" s="19"/>
      <c r="K93" s="19"/>
      <c r="L93" s="19"/>
      <c r="M93" s="20"/>
      <c r="N93" s="20"/>
      <c r="O93" s="20"/>
      <c r="P93" s="20">
        <v>0</v>
      </c>
      <c r="Q93" s="20"/>
      <c r="R93" s="27"/>
      <c r="S93" s="27">
        <v>0</v>
      </c>
      <c r="T93" s="27">
        <v>0</v>
      </c>
      <c r="U93" s="27"/>
      <c r="V93" s="27"/>
      <c r="W93" s="21">
        <v>0</v>
      </c>
      <c r="X93" s="21"/>
      <c r="Y93" s="21"/>
      <c r="Z93" s="21"/>
      <c r="AA93" s="21">
        <v>0</v>
      </c>
      <c r="AB93" s="59">
        <v>0</v>
      </c>
      <c r="AC93" s="59"/>
      <c r="AD93" s="59">
        <v>0</v>
      </c>
      <c r="AE93" s="59">
        <v>0</v>
      </c>
      <c r="AF93" s="59"/>
    </row>
    <row r="94" spans="1:32" x14ac:dyDescent="0.3">
      <c r="A94" s="13"/>
      <c r="B94" t="s">
        <v>26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>
        <f t="shared" ref="P94" si="59">P93-P84</f>
        <v>0</v>
      </c>
      <c r="Q94" s="9"/>
      <c r="R94" s="9"/>
      <c r="S94" s="9">
        <f t="shared" ref="S94:T94" si="60">S93-S84</f>
        <v>0</v>
      </c>
      <c r="T94" s="9">
        <f t="shared" si="60"/>
        <v>0</v>
      </c>
      <c r="U94" s="9"/>
      <c r="V94" s="9"/>
      <c r="W94" s="9">
        <f t="shared" ref="W94" si="61">W93-W84</f>
        <v>0</v>
      </c>
      <c r="X94" s="9"/>
      <c r="Y94" s="9"/>
      <c r="Z94" s="9"/>
      <c r="AA94" s="9">
        <f t="shared" ref="AA94:AB94" si="62">AA93-AA84</f>
        <v>0</v>
      </c>
      <c r="AB94" s="9">
        <f t="shared" si="62"/>
        <v>0</v>
      </c>
      <c r="AC94" s="9"/>
      <c r="AD94" s="9">
        <f t="shared" ref="AD94:AE94" si="63">AD93-AD84</f>
        <v>0</v>
      </c>
      <c r="AE94" s="9">
        <f t="shared" si="63"/>
        <v>0</v>
      </c>
      <c r="AF94" s="9"/>
    </row>
    <row r="95" spans="1:32" x14ac:dyDescent="0.3">
      <c r="A95" s="23"/>
      <c r="B95" s="24" t="s">
        <v>27</v>
      </c>
      <c r="C95" s="25" t="e">
        <f>AVERAGE(C93:G93)</f>
        <v>#DIV/0!</v>
      </c>
      <c r="D95" s="25"/>
      <c r="E95" s="25"/>
      <c r="F95" s="25"/>
      <c r="G95" s="25"/>
      <c r="H95" s="25" t="e">
        <f t="shared" ref="H95" si="64">AVERAGE(H93:L93)</f>
        <v>#DIV/0!</v>
      </c>
      <c r="I95" s="25"/>
      <c r="J95" s="25"/>
      <c r="K95" s="25"/>
      <c r="L95" s="25"/>
      <c r="M95" s="25">
        <f t="shared" ref="M95" si="65">AVERAGE(M93:Q93)</f>
        <v>0</v>
      </c>
      <c r="N95" s="25"/>
      <c r="O95" s="25"/>
      <c r="P95" s="25"/>
      <c r="Q95" s="25"/>
      <c r="R95" s="25">
        <f t="shared" ref="R95" si="66">AVERAGE(R93:V93)</f>
        <v>0</v>
      </c>
      <c r="S95" s="25"/>
      <c r="T95" s="25"/>
      <c r="U95" s="25"/>
      <c r="V95" s="25"/>
      <c r="W95">
        <f>AVERAGE(W93:AA93)</f>
        <v>0</v>
      </c>
      <c r="AB95">
        <f>AVERAGE(AB93:AF93)</f>
        <v>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306E0E11EAA4DB461FC8B09FCE607" ma:contentTypeVersion="16" ma:contentTypeDescription="Create a new document." ma:contentTypeScope="" ma:versionID="bbb39c444c786bbc21da5a5ada0e0259">
  <xsd:schema xmlns:xsd="http://www.w3.org/2001/XMLSchema" xmlns:xs="http://www.w3.org/2001/XMLSchema" xmlns:p="http://schemas.microsoft.com/office/2006/metadata/properties" xmlns:ns3="f65bd33f-4642-4d95-937d-1ab46361a753" xmlns:ns4="f5de9215-86bc-4059-b445-233b46b31a63" targetNamespace="http://schemas.microsoft.com/office/2006/metadata/properties" ma:root="true" ma:fieldsID="cd2048fb14e13a4cf160424ae89bdf4b" ns3:_="" ns4:_="">
    <xsd:import namespace="f65bd33f-4642-4d95-937d-1ab46361a753"/>
    <xsd:import namespace="f5de9215-86bc-4059-b445-233b46b31a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bd33f-4642-4d95-937d-1ab46361a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e9215-86bc-4059-b445-233b46b31a63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5bd33f-4642-4d95-937d-1ab46361a753" xsi:nil="true"/>
  </documentManagement>
</p:properties>
</file>

<file path=customXml/itemProps1.xml><?xml version="1.0" encoding="utf-8"?>
<ds:datastoreItem xmlns:ds="http://schemas.openxmlformats.org/officeDocument/2006/customXml" ds:itemID="{9D47A4DA-DE86-4EDF-A359-0AF9890FE3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0B92A1-BAB6-4897-A7F5-C1DAB13A4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bd33f-4642-4d95-937d-1ab46361a753"/>
    <ds:schemaRef ds:uri="f5de9215-86bc-4059-b445-233b46b31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71D6B-6B40-4DBD-A3BC-BF5AA45A8B4D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f5de9215-86bc-4059-b445-233b46b31a63"/>
    <ds:schemaRef ds:uri="http://schemas.microsoft.com/office/2006/documentManagement/types"/>
    <ds:schemaRef ds:uri="http://schemas.openxmlformats.org/package/2006/metadata/core-properties"/>
    <ds:schemaRef ds:uri="f65bd33f-4642-4d95-937d-1ab46361a75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Fig. 1</vt:lpstr>
      <vt:lpstr>Fig. 2B</vt:lpstr>
      <vt:lpstr>Fig. 3B</vt:lpstr>
      <vt:lpstr>Fig. 4B </vt:lpstr>
      <vt:lpstr>Fig. 5B</vt:lpstr>
      <vt:lpstr>Fig. 6B</vt:lpstr>
      <vt:lpstr>Fig. 7B</vt:lpstr>
      <vt:lpstr>Fig. 7C</vt:lpstr>
      <vt:lpstr>Suppl. Fig. 1A</vt:lpstr>
      <vt:lpstr>Suppl. Fig. 1B</vt:lpstr>
      <vt:lpstr>Suppl. Fig. 1D</vt:lpstr>
      <vt:lpstr>Suppl. Fig. 2B</vt:lpstr>
      <vt:lpstr>Suppl. Fig. 3B</vt:lpstr>
      <vt:lpstr>Suppl. Fig.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Cheng, Jin</cp:lastModifiedBy>
  <dcterms:created xsi:type="dcterms:W3CDTF">2020-10-28T15:35:37Z</dcterms:created>
  <dcterms:modified xsi:type="dcterms:W3CDTF">2025-04-24T15:12:38Z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0x0101001B0306E0E11EAA4DB461FC8B09FCE607</vt:lpwstr>
  </property>
</Properties>
</file>