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Xdata\Alicia Chi\ALL WORK\Work related\General\Wnk1-uterus manuscript\Drafts\Draft 14 JCII review\Tables\"/>
    </mc:Choice>
  </mc:AlternateContent>
  <xr:revisionPtr revIDLastSave="0" documentId="13_ncr:1_{591E6FD7-E913-4368-ADB8-0CE5940BED18}" xr6:coauthVersionLast="45" xr6:coauthVersionMax="45" xr10:uidLastSave="{00000000-0000-0000-0000-000000000000}"/>
  <bookViews>
    <workbookView xWindow="-108" yWindow="-108" windowWidth="23256" windowHeight="12576" xr2:uid="{AEDA7695-F06C-425A-A8C3-FCDDA6551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2" i="1" l="1"/>
  <c r="AC9" i="1" l="1"/>
  <c r="AC3" i="1"/>
  <c r="H25" i="1" l="1"/>
  <c r="D25" i="1"/>
  <c r="D23" i="1"/>
  <c r="D22" i="1"/>
  <c r="D21" i="1"/>
  <c r="D17" i="1"/>
  <c r="D12" i="1"/>
  <c r="D10" i="1"/>
  <c r="AC30" i="1"/>
  <c r="F30" i="1"/>
  <c r="D30" i="1"/>
  <c r="AC29" i="1"/>
  <c r="F29" i="1"/>
  <c r="D29" i="1"/>
  <c r="AE28" i="1"/>
  <c r="AD28" i="1"/>
  <c r="AC28" i="1"/>
  <c r="AB28" i="1"/>
  <c r="H28" i="1"/>
  <c r="F28" i="1"/>
  <c r="D28" i="1"/>
  <c r="AE27" i="1"/>
  <c r="AD27" i="1"/>
  <c r="AC27" i="1"/>
  <c r="AB27" i="1"/>
  <c r="H27" i="1"/>
  <c r="F27" i="1"/>
  <c r="D27" i="1"/>
  <c r="AE26" i="1"/>
  <c r="AD26" i="1"/>
  <c r="AC26" i="1"/>
  <c r="AB26" i="1"/>
  <c r="H26" i="1"/>
  <c r="F26" i="1"/>
  <c r="D26" i="1"/>
  <c r="F25" i="1"/>
  <c r="AE24" i="1"/>
  <c r="AD24" i="1"/>
  <c r="AC24" i="1"/>
  <c r="AB24" i="1"/>
  <c r="H24" i="1"/>
  <c r="F24" i="1"/>
  <c r="D24" i="1"/>
  <c r="H23" i="1"/>
  <c r="F23" i="1"/>
  <c r="H22" i="1"/>
  <c r="F22" i="1"/>
  <c r="AD21" i="1"/>
  <c r="H21" i="1"/>
  <c r="F21" i="1"/>
  <c r="AE20" i="1"/>
  <c r="AD20" i="1"/>
  <c r="AC20" i="1"/>
  <c r="AB20" i="1"/>
  <c r="H20" i="1"/>
  <c r="F20" i="1"/>
  <c r="D20" i="1"/>
  <c r="AE19" i="1"/>
  <c r="AD19" i="1"/>
  <c r="AC19" i="1"/>
  <c r="AB19" i="1"/>
  <c r="H19" i="1"/>
  <c r="F19" i="1"/>
  <c r="D19" i="1"/>
  <c r="AE18" i="1"/>
  <c r="AD18" i="1"/>
  <c r="AC18" i="1"/>
  <c r="AB18" i="1"/>
  <c r="H18" i="1"/>
  <c r="F18" i="1"/>
  <c r="D18" i="1"/>
  <c r="AD17" i="1"/>
  <c r="H17" i="1"/>
  <c r="F17" i="1"/>
  <c r="AE15" i="1"/>
  <c r="AD15" i="1"/>
  <c r="AC15" i="1"/>
  <c r="AB15" i="1"/>
  <c r="H15" i="1"/>
  <c r="F15" i="1"/>
  <c r="D15" i="1"/>
  <c r="AE14" i="1"/>
  <c r="AD14" i="1"/>
  <c r="AC14" i="1"/>
  <c r="AB14" i="1"/>
  <c r="H14" i="1"/>
  <c r="F14" i="1"/>
  <c r="D14" i="1"/>
  <c r="AE13" i="1"/>
  <c r="AD13" i="1"/>
  <c r="AC13" i="1"/>
  <c r="AB13" i="1"/>
  <c r="H13" i="1"/>
  <c r="F13" i="1"/>
  <c r="D13" i="1"/>
  <c r="H12" i="1"/>
  <c r="F12" i="1"/>
  <c r="AE11" i="1"/>
  <c r="AD11" i="1"/>
  <c r="AC11" i="1"/>
  <c r="AB11" i="1"/>
  <c r="H11" i="1"/>
  <c r="F11" i="1"/>
  <c r="D11" i="1"/>
  <c r="H10" i="1"/>
  <c r="F10" i="1"/>
  <c r="AE9" i="1"/>
  <c r="AD9" i="1"/>
  <c r="AB9" i="1"/>
  <c r="H9" i="1"/>
  <c r="F9" i="1"/>
  <c r="D9" i="1"/>
  <c r="AE8" i="1"/>
  <c r="AD8" i="1"/>
  <c r="AC8" i="1"/>
  <c r="AB8" i="1"/>
  <c r="H8" i="1"/>
  <c r="F8" i="1"/>
  <c r="D8" i="1"/>
  <c r="AE7" i="1"/>
  <c r="AD7" i="1"/>
  <c r="AC7" i="1"/>
  <c r="AB7" i="1"/>
  <c r="H7" i="1"/>
  <c r="F7" i="1"/>
  <c r="D7" i="1"/>
  <c r="AE6" i="1"/>
  <c r="AD6" i="1"/>
  <c r="AC6" i="1"/>
  <c r="AB6" i="1"/>
  <c r="H6" i="1"/>
  <c r="F6" i="1"/>
  <c r="D6" i="1"/>
  <c r="AE5" i="1"/>
  <c r="AD5" i="1"/>
  <c r="AC5" i="1"/>
  <c r="AB5" i="1"/>
  <c r="H5" i="1"/>
  <c r="F5" i="1"/>
  <c r="D5" i="1"/>
  <c r="AE4" i="1"/>
  <c r="AD4" i="1"/>
  <c r="AC4" i="1"/>
  <c r="AB4" i="1"/>
  <c r="H4" i="1"/>
  <c r="F4" i="1"/>
  <c r="D4" i="1"/>
  <c r="AE3" i="1"/>
  <c r="AD3" i="1"/>
  <c r="AB3" i="1"/>
  <c r="H3" i="1"/>
  <c r="F3" i="1"/>
  <c r="D3" i="1"/>
</calcChain>
</file>

<file path=xl/sharedStrings.xml><?xml version="1.0" encoding="utf-8"?>
<sst xmlns="http://schemas.openxmlformats.org/spreadsheetml/2006/main" count="140" uniqueCount="57">
  <si>
    <t>Mouse</t>
  </si>
  <si>
    <t>Age at set up</t>
  </si>
  <si>
    <t>Time in trial</t>
  </si>
  <si>
    <t>genotype</t>
  </si>
  <si>
    <t>Time to first litter</t>
  </si>
  <si>
    <t>Date</t>
  </si>
  <si>
    <t>T</t>
  </si>
  <si>
    <t>L</t>
  </si>
  <si>
    <t>NO. litters</t>
  </si>
  <si>
    <t>Wk of final litter</t>
  </si>
  <si>
    <t>Total no of pups</t>
  </si>
  <si>
    <t>Avg no. of pups/litter</t>
  </si>
  <si>
    <t>Avg litter size</t>
  </si>
  <si>
    <t>Notes</t>
  </si>
  <si>
    <t>Wnk1f/f</t>
  </si>
  <si>
    <t>2/3/2020</t>
  </si>
  <si>
    <t>Wnk1d/d</t>
  </si>
  <si>
    <t>3/21/2020</t>
  </si>
  <si>
    <t>Dystocia</t>
  </si>
  <si>
    <t>2/18/2020</t>
  </si>
  <si>
    <t>4/26/2020</t>
  </si>
  <si>
    <t>6/24/2020</t>
  </si>
  <si>
    <t>Litter 1</t>
  </si>
  <si>
    <t>Litter 2</t>
  </si>
  <si>
    <t>Litter 3</t>
  </si>
  <si>
    <t>Litter 4</t>
  </si>
  <si>
    <t>Litter 5</t>
  </si>
  <si>
    <t>Litter 6</t>
  </si>
  <si>
    <t>Completed trial</t>
  </si>
  <si>
    <t>Keys</t>
  </si>
  <si>
    <t xml:space="preserve">Total </t>
  </si>
  <si>
    <t>Live</t>
  </si>
  <si>
    <t>CT</t>
  </si>
  <si>
    <t>FD</t>
  </si>
  <si>
    <t>D</t>
  </si>
  <si>
    <t>EUTH</t>
  </si>
  <si>
    <t>Found dead</t>
  </si>
  <si>
    <t>EUTH due to illness</t>
  </si>
  <si>
    <t>Euthanized</t>
  </si>
  <si>
    <t>DOB</t>
  </si>
  <si>
    <t>Date of birth</t>
  </si>
  <si>
    <t>Trial started</t>
  </si>
  <si>
    <t>Date shut down</t>
  </si>
  <si>
    <t>post-mortem observations</t>
  </si>
  <si>
    <t>Normal</t>
  </si>
  <si>
    <t>Not pregnant, reproductive tract appeared normal</t>
  </si>
  <si>
    <t>Slightly swollen</t>
  </si>
  <si>
    <t>Pregnant with 8 embryos</t>
  </si>
  <si>
    <t>Recovered 5 dead pups from uterus</t>
  </si>
  <si>
    <t>Utero-abdominal adhesions, ruptured right horn</t>
  </si>
  <si>
    <t>Utero-abdominal adhesions</t>
  </si>
  <si>
    <t>2 pups recovered near term</t>
  </si>
  <si>
    <t>Utero-abdominal fistula</t>
  </si>
  <si>
    <t>uterine strictures, cystic</t>
  </si>
  <si>
    <t>Extreme stiffness</t>
  </si>
  <si>
    <t>Pregnant with 9 embryos</t>
  </si>
  <si>
    <t>Extreme stiffness, hematoma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</si>
</sst>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4" fontId="4" fillId="0" borderId="0" xfId="0" applyNumberFormat="1" applyFont="1" applyFill="1" applyAlignment="1"/>
    <xf numFmtId="2" fontId="4" fillId="0" borderId="0" xfId="0" applyNumberFormat="1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14" fontId="4" fillId="0" borderId="1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2" fillId="0" borderId="0" xfId="0" applyFont="1" applyFill="1" applyAlignment="1"/>
    <xf numFmtId="0" fontId="5" fillId="0" borderId="0" xfId="0" applyFont="1" applyFill="1" applyAlignment="1"/>
    <xf numFmtId="49" fontId="4" fillId="0" borderId="1" xfId="0" applyNumberFormat="1" applyFont="1" applyFill="1" applyBorder="1" applyAlignment="1"/>
    <xf numFmtId="0" fontId="5" fillId="0" borderId="2" xfId="0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Alignment="1"/>
    <xf numFmtId="2" fontId="2" fillId="0" borderId="0" xfId="0" applyNumberFormat="1" applyFont="1" applyFill="1" applyAlignment="1"/>
    <xf numFmtId="2" fontId="5" fillId="0" borderId="0" xfId="0" applyNumberFormat="1" applyFont="1" applyFill="1" applyAlignment="1"/>
    <xf numFmtId="0" fontId="3" fillId="2" borderId="0" xfId="0" applyFont="1" applyFill="1" applyAlignment="1"/>
    <xf numFmtId="14" fontId="4" fillId="2" borderId="0" xfId="0" applyNumberFormat="1" applyFont="1" applyFill="1" applyAlignment="1"/>
    <xf numFmtId="2" fontId="4" fillId="2" borderId="0" xfId="0" applyNumberFormat="1" applyFont="1" applyFill="1" applyAlignment="1"/>
    <xf numFmtId="0" fontId="4" fillId="2" borderId="0" xfId="0" applyFont="1" applyFill="1" applyAlignment="1"/>
    <xf numFmtId="14" fontId="4" fillId="2" borderId="1" xfId="0" applyNumberFormat="1" applyFont="1" applyFill="1" applyBorder="1" applyAlignment="1"/>
    <xf numFmtId="0" fontId="4" fillId="2" borderId="0" xfId="0" applyFont="1" applyFill="1" applyBorder="1" applyAlignment="1"/>
    <xf numFmtId="0" fontId="4" fillId="2" borderId="2" xfId="0" applyFont="1" applyFill="1" applyBorder="1" applyAlignment="1"/>
    <xf numFmtId="0" fontId="4" fillId="2" borderId="1" xfId="0" applyFont="1" applyFill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B47F-00A5-415D-9740-81140DF4FA94}">
  <dimension ref="A1:AP41"/>
  <sheetViews>
    <sheetView tabSelected="1" zoomScale="70" zoomScaleNormal="70" workbookViewId="0">
      <selection activeCell="J3" sqref="J3:J15"/>
    </sheetView>
  </sheetViews>
  <sheetFormatPr defaultRowHeight="15.6" x14ac:dyDescent="0.3"/>
  <cols>
    <col min="1" max="1" width="10" style="24" bestFit="1" customWidth="1"/>
    <col min="2" max="2" width="12.44140625" style="15" bestFit="1" customWidth="1"/>
    <col min="3" max="3" width="12.44140625" style="15" customWidth="1"/>
    <col min="4" max="4" width="8.5546875" style="15" customWidth="1"/>
    <col min="5" max="5" width="12.44140625" style="15" bestFit="1" customWidth="1"/>
    <col min="6" max="6" width="9" style="15" bestFit="1" customWidth="1"/>
    <col min="7" max="7" width="11.88671875" style="15" customWidth="1"/>
    <col min="8" max="8" width="9.109375" style="25" bestFit="1" customWidth="1"/>
    <col min="9" max="9" width="12.44140625" style="22" bestFit="1" customWidth="1"/>
    <col min="10" max="10" width="2.44140625" style="23" bestFit="1" customWidth="1"/>
    <col min="11" max="11" width="2.33203125" style="21" bestFit="1" customWidth="1"/>
    <col min="12" max="12" width="15" style="22" bestFit="1" customWidth="1"/>
    <col min="13" max="13" width="3.5546875" style="23" bestFit="1" customWidth="1"/>
    <col min="14" max="14" width="3.5546875" style="21" bestFit="1" customWidth="1"/>
    <col min="15" max="15" width="12.44140625" style="22" bestFit="1" customWidth="1"/>
    <col min="16" max="16" width="2.44140625" style="23" bestFit="1" customWidth="1"/>
    <col min="17" max="17" width="2.33203125" style="21" bestFit="1" customWidth="1"/>
    <col min="18" max="18" width="12.44140625" style="22" customWidth="1"/>
    <col min="19" max="19" width="3.5546875" style="23" bestFit="1" customWidth="1"/>
    <col min="20" max="20" width="3.5546875" style="21" bestFit="1" customWidth="1"/>
    <col min="21" max="21" width="12.44140625" style="22" bestFit="1" customWidth="1"/>
    <col min="22" max="22" width="2.44140625" style="23" bestFit="1" customWidth="1"/>
    <col min="23" max="23" width="2.33203125" style="21" bestFit="1" customWidth="1"/>
    <col min="24" max="24" width="11.21875" style="22" bestFit="1" customWidth="1"/>
    <col min="25" max="25" width="3.5546875" style="23" customWidth="1"/>
    <col min="26" max="26" width="3.5546875" style="21" bestFit="1" customWidth="1"/>
    <col min="27" max="27" width="7.21875" style="15" customWidth="1"/>
    <col min="28" max="28" width="10.5546875" style="25" customWidth="1"/>
    <col min="29" max="29" width="9.6640625" style="25" customWidth="1"/>
    <col min="30" max="30" width="12.33203125" style="25" customWidth="1"/>
    <col min="31" max="31" width="6.77734375" style="25" bestFit="1" customWidth="1"/>
    <col min="32" max="32" width="20.88671875" style="15" bestFit="1" customWidth="1"/>
    <col min="33" max="33" width="54.21875" style="15" bestFit="1" customWidth="1"/>
    <col min="34" max="16384" width="8.88671875" style="15"/>
  </cols>
  <sheetData>
    <row r="1" spans="1:42" x14ac:dyDescent="0.3">
      <c r="I1" s="40" t="s">
        <v>22</v>
      </c>
      <c r="J1" s="41"/>
      <c r="K1" s="42"/>
      <c r="L1" s="40" t="s">
        <v>23</v>
      </c>
      <c r="M1" s="41"/>
      <c r="N1" s="42"/>
      <c r="O1" s="40" t="s">
        <v>24</v>
      </c>
      <c r="P1" s="41"/>
      <c r="Q1" s="42"/>
      <c r="R1" s="40" t="s">
        <v>25</v>
      </c>
      <c r="S1" s="41"/>
      <c r="T1" s="42"/>
      <c r="U1" s="40" t="s">
        <v>26</v>
      </c>
      <c r="V1" s="41"/>
      <c r="W1" s="42"/>
      <c r="X1" s="40" t="s">
        <v>27</v>
      </c>
      <c r="Y1" s="41"/>
      <c r="Z1" s="42"/>
    </row>
    <row r="2" spans="1:42" ht="78" x14ac:dyDescent="0.25">
      <c r="A2" s="1" t="s">
        <v>0</v>
      </c>
      <c r="B2" s="1" t="s">
        <v>39</v>
      </c>
      <c r="C2" s="1" t="s">
        <v>41</v>
      </c>
      <c r="D2" s="1" t="s">
        <v>1</v>
      </c>
      <c r="E2" s="1" t="s">
        <v>42</v>
      </c>
      <c r="F2" s="3" t="s">
        <v>2</v>
      </c>
      <c r="G2" s="1" t="s">
        <v>3</v>
      </c>
      <c r="H2" s="3" t="s">
        <v>4</v>
      </c>
      <c r="I2" s="4" t="s">
        <v>5</v>
      </c>
      <c r="J2" s="2" t="s">
        <v>6</v>
      </c>
      <c r="K2" s="5" t="s">
        <v>7</v>
      </c>
      <c r="L2" s="4" t="s">
        <v>5</v>
      </c>
      <c r="M2" s="2" t="s">
        <v>6</v>
      </c>
      <c r="N2" s="5" t="s">
        <v>7</v>
      </c>
      <c r="O2" s="4" t="s">
        <v>5</v>
      </c>
      <c r="P2" s="2" t="s">
        <v>6</v>
      </c>
      <c r="Q2" s="5" t="s">
        <v>7</v>
      </c>
      <c r="R2" s="4" t="s">
        <v>5</v>
      </c>
      <c r="S2" s="2" t="s">
        <v>6</v>
      </c>
      <c r="T2" s="5" t="s">
        <v>7</v>
      </c>
      <c r="U2" s="4" t="s">
        <v>5</v>
      </c>
      <c r="V2" s="2" t="s">
        <v>6</v>
      </c>
      <c r="W2" s="5" t="s">
        <v>7</v>
      </c>
      <c r="X2" s="4" t="s">
        <v>5</v>
      </c>
      <c r="Y2" s="2" t="s">
        <v>6</v>
      </c>
      <c r="Z2" s="5" t="s">
        <v>7</v>
      </c>
      <c r="AA2" s="1" t="s">
        <v>8</v>
      </c>
      <c r="AB2" s="3" t="s">
        <v>9</v>
      </c>
      <c r="AC2" s="3" t="s">
        <v>10</v>
      </c>
      <c r="AD2" s="3" t="s">
        <v>11</v>
      </c>
      <c r="AE2" s="3" t="s">
        <v>12</v>
      </c>
      <c r="AF2" s="1" t="s">
        <v>13</v>
      </c>
      <c r="AG2" s="35" t="s">
        <v>43</v>
      </c>
      <c r="AH2" s="6"/>
      <c r="AI2" s="6"/>
      <c r="AJ2" s="6"/>
      <c r="AK2" s="6"/>
      <c r="AL2" s="6"/>
      <c r="AM2" s="6"/>
      <c r="AN2" s="6"/>
      <c r="AO2" s="6"/>
      <c r="AP2" s="6"/>
    </row>
    <row r="3" spans="1:42" x14ac:dyDescent="0.3">
      <c r="A3" s="9">
        <v>1625123</v>
      </c>
      <c r="B3" s="7">
        <v>42511</v>
      </c>
      <c r="C3" s="7">
        <v>42566</v>
      </c>
      <c r="D3" s="8">
        <f t="shared" ref="D3:D30" si="0">(C3-B3)/7</f>
        <v>7.8571428571428568</v>
      </c>
      <c r="E3" s="7">
        <v>42750</v>
      </c>
      <c r="F3" s="8">
        <f>(E3-C3)/7</f>
        <v>26.285714285714285</v>
      </c>
      <c r="G3" s="10" t="s">
        <v>14</v>
      </c>
      <c r="H3" s="8">
        <f t="shared" ref="H3:H15" si="1">(I3-C3)/7</f>
        <v>3.4285714285714284</v>
      </c>
      <c r="I3" s="11">
        <v>42590</v>
      </c>
      <c r="J3" s="12">
        <v>6</v>
      </c>
      <c r="K3" s="13">
        <v>6</v>
      </c>
      <c r="L3" s="11">
        <v>42629</v>
      </c>
      <c r="M3" s="12">
        <v>7</v>
      </c>
      <c r="N3" s="13">
        <v>7</v>
      </c>
      <c r="O3" s="11">
        <v>42661</v>
      </c>
      <c r="P3" s="12">
        <v>7</v>
      </c>
      <c r="Q3" s="13">
        <v>7</v>
      </c>
      <c r="R3" s="11">
        <v>42694</v>
      </c>
      <c r="S3" s="12">
        <v>3</v>
      </c>
      <c r="T3" s="13">
        <v>3</v>
      </c>
      <c r="U3" s="11">
        <v>42725</v>
      </c>
      <c r="V3" s="12">
        <v>5</v>
      </c>
      <c r="W3" s="13">
        <v>5</v>
      </c>
      <c r="X3" s="14"/>
      <c r="Y3" s="12"/>
      <c r="Z3" s="13"/>
      <c r="AA3" s="10">
        <v>5</v>
      </c>
      <c r="AB3" s="8">
        <f>(U3-C3)/7</f>
        <v>22.714285714285715</v>
      </c>
      <c r="AC3" s="8">
        <f>SUM(J3,M3,P3,S3,V3,Y3)</f>
        <v>28</v>
      </c>
      <c r="AD3" s="8">
        <f>AVERAGE(J3,M3,P3,S3,V3,Y3)</f>
        <v>5.6</v>
      </c>
      <c r="AE3" s="8">
        <f>AVERAGE(J3,M3,P3,S3,V3,Y3)</f>
        <v>5.6</v>
      </c>
      <c r="AF3" s="10" t="s">
        <v>32</v>
      </c>
      <c r="AG3" s="36" t="s">
        <v>44</v>
      </c>
      <c r="AH3" s="10"/>
      <c r="AI3" s="10"/>
      <c r="AJ3" s="10"/>
      <c r="AK3" s="10"/>
      <c r="AL3" s="10"/>
      <c r="AM3" s="10"/>
      <c r="AN3" s="10"/>
      <c r="AO3" s="10"/>
      <c r="AP3" s="10"/>
    </row>
    <row r="4" spans="1:42" x14ac:dyDescent="0.3">
      <c r="A4" s="9">
        <v>1628017</v>
      </c>
      <c r="B4" s="7">
        <v>42532</v>
      </c>
      <c r="C4" s="7">
        <v>42599</v>
      </c>
      <c r="D4" s="8">
        <f t="shared" si="0"/>
        <v>9.5714285714285712</v>
      </c>
      <c r="E4" s="7">
        <v>42783</v>
      </c>
      <c r="F4" s="8">
        <f t="shared" ref="F4:F8" si="2">(E4-C4)/7</f>
        <v>26.285714285714285</v>
      </c>
      <c r="G4" s="10" t="s">
        <v>14</v>
      </c>
      <c r="H4" s="8">
        <f t="shared" si="1"/>
        <v>3</v>
      </c>
      <c r="I4" s="11">
        <v>42620</v>
      </c>
      <c r="J4" s="12">
        <v>9</v>
      </c>
      <c r="K4" s="13">
        <v>9</v>
      </c>
      <c r="L4" s="11">
        <v>42648</v>
      </c>
      <c r="M4" s="12">
        <v>11</v>
      </c>
      <c r="N4" s="13">
        <v>11</v>
      </c>
      <c r="O4" s="14"/>
      <c r="P4" s="12"/>
      <c r="Q4" s="13"/>
      <c r="R4" s="14"/>
      <c r="S4" s="12"/>
      <c r="T4" s="13"/>
      <c r="U4" s="14"/>
      <c r="V4" s="12"/>
      <c r="W4" s="13"/>
      <c r="X4" s="14"/>
      <c r="Y4" s="12"/>
      <c r="Z4" s="13"/>
      <c r="AA4" s="10">
        <v>2</v>
      </c>
      <c r="AB4" s="8">
        <f>(L4-C4)/7</f>
        <v>7</v>
      </c>
      <c r="AC4" s="8">
        <f t="shared" ref="AC4:AC8" si="3">SUM(J4,M4,P4,S4,V4,Y4)</f>
        <v>20</v>
      </c>
      <c r="AD4" s="8">
        <f t="shared" ref="AD4:AD15" si="4">AVERAGE(J4,M4,P4,S4,V4,Y4)</f>
        <v>10</v>
      </c>
      <c r="AE4" s="8">
        <f t="shared" ref="AE4:AE15" si="5">AVERAGE(J4,M4,P4,S4,V4,Y4)</f>
        <v>10</v>
      </c>
      <c r="AF4" s="10" t="s">
        <v>32</v>
      </c>
      <c r="AG4" s="36" t="s">
        <v>44</v>
      </c>
      <c r="AH4" s="10"/>
      <c r="AI4" s="10"/>
      <c r="AJ4" s="10"/>
      <c r="AK4" s="10"/>
      <c r="AL4" s="10"/>
      <c r="AM4" s="10"/>
      <c r="AN4" s="10"/>
      <c r="AO4" s="10"/>
      <c r="AP4" s="10"/>
    </row>
    <row r="5" spans="1:42" x14ac:dyDescent="0.3">
      <c r="A5" s="9">
        <v>1641097</v>
      </c>
      <c r="B5" s="7">
        <v>42618</v>
      </c>
      <c r="C5" s="7">
        <v>42667</v>
      </c>
      <c r="D5" s="8">
        <f t="shared" si="0"/>
        <v>7</v>
      </c>
      <c r="E5" s="7">
        <v>42849</v>
      </c>
      <c r="F5" s="8">
        <f t="shared" si="2"/>
        <v>26</v>
      </c>
      <c r="G5" s="10" t="s">
        <v>14</v>
      </c>
      <c r="H5" s="8">
        <f t="shared" si="1"/>
        <v>3.2857142857142856</v>
      </c>
      <c r="I5" s="11">
        <v>42690</v>
      </c>
      <c r="J5" s="12">
        <v>7</v>
      </c>
      <c r="K5" s="13">
        <v>7</v>
      </c>
      <c r="L5" s="11">
        <v>42719</v>
      </c>
      <c r="M5" s="12">
        <v>11</v>
      </c>
      <c r="N5" s="13">
        <v>11</v>
      </c>
      <c r="O5" s="11">
        <v>42747</v>
      </c>
      <c r="P5" s="12">
        <v>8</v>
      </c>
      <c r="Q5" s="13">
        <v>7</v>
      </c>
      <c r="R5" s="11">
        <v>42776</v>
      </c>
      <c r="S5" s="12">
        <v>9</v>
      </c>
      <c r="T5" s="13">
        <v>9</v>
      </c>
      <c r="U5" s="11">
        <v>42810</v>
      </c>
      <c r="V5" s="12">
        <v>6</v>
      </c>
      <c r="W5" s="13">
        <v>6</v>
      </c>
      <c r="X5" s="14"/>
      <c r="Y5" s="12"/>
      <c r="Z5" s="13"/>
      <c r="AA5" s="10">
        <v>5</v>
      </c>
      <c r="AB5" s="8">
        <f>(U5-C5)/7</f>
        <v>20.428571428571427</v>
      </c>
      <c r="AC5" s="8">
        <f t="shared" si="3"/>
        <v>41</v>
      </c>
      <c r="AD5" s="8">
        <f t="shared" si="4"/>
        <v>8.1999999999999993</v>
      </c>
      <c r="AE5" s="8">
        <f t="shared" si="5"/>
        <v>8.1999999999999993</v>
      </c>
      <c r="AF5" s="10" t="s">
        <v>32</v>
      </c>
      <c r="AG5" s="36" t="s">
        <v>44</v>
      </c>
      <c r="AH5" s="10"/>
      <c r="AI5" s="10"/>
      <c r="AJ5" s="10"/>
      <c r="AK5" s="10"/>
      <c r="AL5" s="10"/>
      <c r="AM5" s="10"/>
      <c r="AN5" s="10"/>
      <c r="AO5" s="10"/>
      <c r="AP5" s="10"/>
    </row>
    <row r="6" spans="1:42" x14ac:dyDescent="0.3">
      <c r="A6" s="9">
        <v>1641098</v>
      </c>
      <c r="B6" s="7">
        <v>42618</v>
      </c>
      <c r="C6" s="7">
        <v>42667</v>
      </c>
      <c r="D6" s="8">
        <f t="shared" si="0"/>
        <v>7</v>
      </c>
      <c r="E6" s="7">
        <v>42849</v>
      </c>
      <c r="F6" s="8">
        <f>(E6-C6)/7</f>
        <v>26</v>
      </c>
      <c r="G6" s="10" t="s">
        <v>14</v>
      </c>
      <c r="H6" s="8">
        <f t="shared" si="1"/>
        <v>4.2857142857142856</v>
      </c>
      <c r="I6" s="11">
        <v>42697</v>
      </c>
      <c r="J6" s="12">
        <v>4</v>
      </c>
      <c r="K6" s="13">
        <v>4</v>
      </c>
      <c r="L6" s="11">
        <v>43090</v>
      </c>
      <c r="M6" s="12">
        <v>10</v>
      </c>
      <c r="N6" s="13">
        <v>9</v>
      </c>
      <c r="O6" s="11">
        <v>42756</v>
      </c>
      <c r="P6" s="12">
        <v>5</v>
      </c>
      <c r="Q6" s="13">
        <v>5</v>
      </c>
      <c r="R6" s="11">
        <v>42789</v>
      </c>
      <c r="S6" s="12">
        <v>7</v>
      </c>
      <c r="T6" s="13">
        <v>6</v>
      </c>
      <c r="U6" s="11">
        <v>42825</v>
      </c>
      <c r="V6" s="12">
        <v>8</v>
      </c>
      <c r="W6" s="13">
        <v>8</v>
      </c>
      <c r="X6" s="14"/>
      <c r="Y6" s="12"/>
      <c r="Z6" s="13"/>
      <c r="AA6" s="10">
        <v>5</v>
      </c>
      <c r="AB6" s="8">
        <f>(U6-C6)/7</f>
        <v>22.571428571428573</v>
      </c>
      <c r="AC6" s="8">
        <f t="shared" si="3"/>
        <v>34</v>
      </c>
      <c r="AD6" s="8">
        <f t="shared" si="4"/>
        <v>6.8</v>
      </c>
      <c r="AE6" s="8">
        <f t="shared" si="5"/>
        <v>6.8</v>
      </c>
      <c r="AF6" s="10" t="s">
        <v>32</v>
      </c>
      <c r="AG6" s="36" t="s">
        <v>44</v>
      </c>
      <c r="AH6" s="10"/>
      <c r="AI6" s="10"/>
      <c r="AJ6" s="10"/>
      <c r="AK6" s="10"/>
      <c r="AL6" s="10"/>
      <c r="AM6" s="10"/>
      <c r="AN6" s="10"/>
      <c r="AO6" s="10"/>
      <c r="AP6" s="10"/>
    </row>
    <row r="7" spans="1:42" x14ac:dyDescent="0.3">
      <c r="A7" s="9">
        <v>1641103</v>
      </c>
      <c r="B7" s="7">
        <v>42633</v>
      </c>
      <c r="C7" s="7">
        <v>42667</v>
      </c>
      <c r="D7" s="8">
        <f t="shared" si="0"/>
        <v>4.8571428571428568</v>
      </c>
      <c r="E7" s="7">
        <v>42849</v>
      </c>
      <c r="F7" s="8">
        <f t="shared" si="2"/>
        <v>26</v>
      </c>
      <c r="G7" s="10" t="s">
        <v>14</v>
      </c>
      <c r="H7" s="8">
        <f t="shared" si="1"/>
        <v>9.1428571428571423</v>
      </c>
      <c r="I7" s="11">
        <v>42731</v>
      </c>
      <c r="J7" s="12">
        <v>8</v>
      </c>
      <c r="K7" s="13">
        <v>8</v>
      </c>
      <c r="L7" s="11">
        <v>42758</v>
      </c>
      <c r="M7" s="12">
        <v>7</v>
      </c>
      <c r="N7" s="13">
        <v>7</v>
      </c>
      <c r="O7" s="11">
        <v>42792</v>
      </c>
      <c r="P7" s="12">
        <v>9</v>
      </c>
      <c r="Q7" s="13">
        <v>9</v>
      </c>
      <c r="R7" s="11">
        <v>42824</v>
      </c>
      <c r="S7" s="12">
        <v>7</v>
      </c>
      <c r="T7" s="13">
        <v>6</v>
      </c>
      <c r="U7" s="14"/>
      <c r="V7" s="12"/>
      <c r="W7" s="13"/>
      <c r="X7" s="14"/>
      <c r="Y7" s="12"/>
      <c r="Z7" s="13"/>
      <c r="AA7" s="10">
        <v>4</v>
      </c>
      <c r="AB7" s="8">
        <f>(R7-C7)/7</f>
        <v>22.428571428571427</v>
      </c>
      <c r="AC7" s="8">
        <f t="shared" si="3"/>
        <v>31</v>
      </c>
      <c r="AD7" s="8">
        <f t="shared" si="4"/>
        <v>7.75</v>
      </c>
      <c r="AE7" s="8">
        <f t="shared" si="5"/>
        <v>7.75</v>
      </c>
      <c r="AF7" s="10" t="s">
        <v>32</v>
      </c>
      <c r="AG7" s="36" t="s">
        <v>44</v>
      </c>
      <c r="AH7" s="10"/>
      <c r="AI7" s="10"/>
      <c r="AJ7" s="10"/>
      <c r="AK7" s="10"/>
      <c r="AL7" s="10"/>
      <c r="AM7" s="10"/>
      <c r="AN7" s="10"/>
      <c r="AO7" s="10"/>
      <c r="AP7" s="10"/>
    </row>
    <row r="8" spans="1:42" x14ac:dyDescent="0.3">
      <c r="A8" s="9">
        <v>1641104</v>
      </c>
      <c r="B8" s="7">
        <v>42633</v>
      </c>
      <c r="C8" s="7">
        <v>42667</v>
      </c>
      <c r="D8" s="8">
        <f t="shared" si="0"/>
        <v>4.8571428571428568</v>
      </c>
      <c r="E8" s="7">
        <v>42849</v>
      </c>
      <c r="F8" s="8">
        <f t="shared" si="2"/>
        <v>26</v>
      </c>
      <c r="G8" s="10" t="s">
        <v>14</v>
      </c>
      <c r="H8" s="8">
        <f t="shared" si="1"/>
        <v>7.5714285714285712</v>
      </c>
      <c r="I8" s="11">
        <v>42720</v>
      </c>
      <c r="J8" s="12">
        <v>2</v>
      </c>
      <c r="K8" s="13">
        <v>2</v>
      </c>
      <c r="L8" s="11">
        <v>42744</v>
      </c>
      <c r="M8" s="12">
        <v>12</v>
      </c>
      <c r="N8" s="13">
        <v>12</v>
      </c>
      <c r="O8" s="11">
        <v>42776</v>
      </c>
      <c r="P8" s="12">
        <v>9</v>
      </c>
      <c r="Q8" s="13">
        <v>7</v>
      </c>
      <c r="R8" s="11">
        <v>42815</v>
      </c>
      <c r="S8" s="12">
        <v>9</v>
      </c>
      <c r="T8" s="13">
        <v>9</v>
      </c>
      <c r="U8" s="14"/>
      <c r="V8" s="12"/>
      <c r="W8" s="13"/>
      <c r="X8" s="14"/>
      <c r="Y8" s="12"/>
      <c r="Z8" s="13"/>
      <c r="AA8" s="10">
        <v>4</v>
      </c>
      <c r="AB8" s="8">
        <f>(R8-C8)/7</f>
        <v>21.142857142857142</v>
      </c>
      <c r="AC8" s="8">
        <f t="shared" si="3"/>
        <v>32</v>
      </c>
      <c r="AD8" s="8">
        <f t="shared" si="4"/>
        <v>8</v>
      </c>
      <c r="AE8" s="8">
        <f t="shared" si="5"/>
        <v>8</v>
      </c>
      <c r="AF8" s="10" t="s">
        <v>32</v>
      </c>
      <c r="AG8" s="36" t="s">
        <v>44</v>
      </c>
      <c r="AH8" s="10"/>
      <c r="AI8" s="10"/>
      <c r="AJ8" s="10"/>
      <c r="AK8" s="10"/>
      <c r="AL8" s="10"/>
      <c r="AM8" s="10"/>
      <c r="AN8" s="10"/>
      <c r="AO8" s="10"/>
      <c r="AP8" s="10"/>
    </row>
    <row r="9" spans="1:42" x14ac:dyDescent="0.3">
      <c r="A9" s="9">
        <v>1630138</v>
      </c>
      <c r="B9" s="7">
        <v>42548</v>
      </c>
      <c r="C9" s="7">
        <v>42599</v>
      </c>
      <c r="D9" s="8">
        <f t="shared" si="0"/>
        <v>7.2857142857142856</v>
      </c>
      <c r="E9" s="7">
        <v>42783</v>
      </c>
      <c r="F9" s="8">
        <f>(E9-C9)/7</f>
        <v>26.285714285714285</v>
      </c>
      <c r="G9" s="10" t="s">
        <v>14</v>
      </c>
      <c r="H9" s="8">
        <f t="shared" si="1"/>
        <v>3.1428571428571428</v>
      </c>
      <c r="I9" s="11">
        <v>42621</v>
      </c>
      <c r="J9" s="12">
        <v>9</v>
      </c>
      <c r="K9" s="13">
        <v>9</v>
      </c>
      <c r="L9" s="11">
        <v>42649</v>
      </c>
      <c r="M9" s="12">
        <v>11</v>
      </c>
      <c r="N9" s="13">
        <v>11</v>
      </c>
      <c r="O9" s="11">
        <v>42684</v>
      </c>
      <c r="P9" s="12">
        <v>9</v>
      </c>
      <c r="Q9" s="13">
        <v>9</v>
      </c>
      <c r="R9" s="11">
        <v>42713</v>
      </c>
      <c r="S9" s="12">
        <v>11</v>
      </c>
      <c r="T9" s="13">
        <v>11</v>
      </c>
      <c r="U9" s="11">
        <v>42739</v>
      </c>
      <c r="V9" s="12">
        <v>9</v>
      </c>
      <c r="W9" s="13">
        <v>9</v>
      </c>
      <c r="X9" s="11">
        <v>42769</v>
      </c>
      <c r="Y9" s="12">
        <v>10</v>
      </c>
      <c r="Z9" s="13">
        <v>10</v>
      </c>
      <c r="AA9" s="10">
        <v>6</v>
      </c>
      <c r="AB9" s="8">
        <f>(X9-C9)/7</f>
        <v>24.285714285714285</v>
      </c>
      <c r="AC9" s="8">
        <f>SUM(J9,M9,P9,S9,V9,Y9)</f>
        <v>59</v>
      </c>
      <c r="AD9" s="8">
        <f t="shared" si="4"/>
        <v>9.8333333333333339</v>
      </c>
      <c r="AE9" s="8">
        <f t="shared" si="5"/>
        <v>9.8333333333333339</v>
      </c>
      <c r="AF9" s="10" t="s">
        <v>32</v>
      </c>
      <c r="AG9" s="36" t="s">
        <v>44</v>
      </c>
      <c r="AH9" s="10"/>
      <c r="AI9" s="10"/>
      <c r="AJ9" s="10"/>
      <c r="AK9" s="10"/>
      <c r="AL9" s="10"/>
      <c r="AM9" s="10"/>
      <c r="AN9" s="10"/>
      <c r="AO9" s="10"/>
      <c r="AP9" s="10"/>
    </row>
    <row r="10" spans="1:42" s="30" customFormat="1" x14ac:dyDescent="0.3">
      <c r="A10" s="27">
        <v>1625122</v>
      </c>
      <c r="B10" s="28">
        <v>42511</v>
      </c>
      <c r="C10" s="28">
        <v>42566</v>
      </c>
      <c r="D10" s="29">
        <f t="shared" si="0"/>
        <v>7.8571428571428568</v>
      </c>
      <c r="E10" s="28">
        <v>42616</v>
      </c>
      <c r="F10" s="29">
        <f>(E10-C10)/7</f>
        <v>7.1428571428571432</v>
      </c>
      <c r="G10" s="30" t="s">
        <v>14</v>
      </c>
      <c r="H10" s="29">
        <f t="shared" si="1"/>
        <v>3.5714285714285716</v>
      </c>
      <c r="I10" s="31">
        <v>42591</v>
      </c>
      <c r="J10" s="32">
        <v>3</v>
      </c>
      <c r="K10" s="33">
        <v>3</v>
      </c>
      <c r="L10" s="31"/>
      <c r="M10" s="32"/>
      <c r="N10" s="33"/>
      <c r="O10" s="31"/>
      <c r="P10" s="32"/>
      <c r="Q10" s="33"/>
      <c r="R10" s="31"/>
      <c r="S10" s="32"/>
      <c r="T10" s="33"/>
      <c r="U10" s="31"/>
      <c r="V10" s="32"/>
      <c r="W10" s="33"/>
      <c r="X10" s="31"/>
      <c r="Y10" s="32"/>
      <c r="Z10" s="33"/>
      <c r="AB10" s="29"/>
      <c r="AC10" s="29"/>
      <c r="AD10" s="29"/>
      <c r="AE10" s="29"/>
      <c r="AF10" s="30" t="s">
        <v>33</v>
      </c>
      <c r="AG10" s="38" t="s">
        <v>45</v>
      </c>
    </row>
    <row r="11" spans="1:42" x14ac:dyDescent="0.3">
      <c r="A11" s="9">
        <v>1947115</v>
      </c>
      <c r="B11" s="7">
        <v>43758</v>
      </c>
      <c r="C11" s="7">
        <v>43840</v>
      </c>
      <c r="D11" s="8">
        <f t="shared" si="0"/>
        <v>11.714285714285714</v>
      </c>
      <c r="E11" s="7">
        <v>44032</v>
      </c>
      <c r="F11" s="8">
        <f>(E11-C11)/7</f>
        <v>27.428571428571427</v>
      </c>
      <c r="G11" s="10" t="s">
        <v>14</v>
      </c>
      <c r="H11" s="8">
        <f t="shared" si="1"/>
        <v>3.2857142857142856</v>
      </c>
      <c r="I11" s="11">
        <v>43863</v>
      </c>
      <c r="J11" s="12">
        <v>6</v>
      </c>
      <c r="K11" s="13">
        <v>6</v>
      </c>
      <c r="L11" s="11">
        <v>43893</v>
      </c>
      <c r="M11" s="12">
        <v>7</v>
      </c>
      <c r="N11" s="13">
        <v>7</v>
      </c>
      <c r="O11" s="11">
        <v>43925</v>
      </c>
      <c r="P11" s="12">
        <v>5</v>
      </c>
      <c r="Q11" s="13">
        <v>5</v>
      </c>
      <c r="R11" s="11">
        <v>43953</v>
      </c>
      <c r="S11" s="12">
        <v>4</v>
      </c>
      <c r="T11" s="13">
        <v>4</v>
      </c>
      <c r="U11" s="11">
        <v>43995</v>
      </c>
      <c r="V11" s="12">
        <v>2</v>
      </c>
      <c r="W11" s="13">
        <v>2</v>
      </c>
      <c r="X11" s="14"/>
      <c r="Y11" s="12"/>
      <c r="Z11" s="13"/>
      <c r="AA11" s="10">
        <v>5</v>
      </c>
      <c r="AB11" s="8">
        <f>(U11-C11)/7</f>
        <v>22.142857142857142</v>
      </c>
      <c r="AC11" s="8">
        <f>SUM(J11,M11,P11,S11,V11,Y11)</f>
        <v>24</v>
      </c>
      <c r="AD11" s="8">
        <f t="shared" si="4"/>
        <v>4.8</v>
      </c>
      <c r="AE11" s="8">
        <f t="shared" si="5"/>
        <v>4.8</v>
      </c>
      <c r="AF11" s="10" t="s">
        <v>32</v>
      </c>
      <c r="AG11" s="36" t="s">
        <v>44</v>
      </c>
      <c r="AH11" s="16"/>
      <c r="AI11" s="16"/>
      <c r="AJ11" s="16"/>
      <c r="AK11" s="16"/>
      <c r="AL11" s="16"/>
      <c r="AM11" s="16"/>
      <c r="AN11" s="16"/>
      <c r="AO11" s="16"/>
      <c r="AP11" s="16"/>
    </row>
    <row r="12" spans="1:42" s="30" customFormat="1" x14ac:dyDescent="0.3">
      <c r="A12" s="27">
        <v>1949027</v>
      </c>
      <c r="B12" s="28">
        <v>43770</v>
      </c>
      <c r="C12" s="28">
        <v>43840</v>
      </c>
      <c r="D12" s="29">
        <f t="shared" si="0"/>
        <v>10</v>
      </c>
      <c r="E12" s="28">
        <v>43873</v>
      </c>
      <c r="F12" s="29">
        <f t="shared" ref="F12:F14" si="6">(E12-C12)/7</f>
        <v>4.7142857142857144</v>
      </c>
      <c r="G12" s="30" t="s">
        <v>14</v>
      </c>
      <c r="H12" s="29">
        <f t="shared" si="1"/>
        <v>4.1428571428571432</v>
      </c>
      <c r="I12" s="31">
        <v>43869</v>
      </c>
      <c r="J12" s="32">
        <v>7</v>
      </c>
      <c r="K12" s="33">
        <v>7</v>
      </c>
      <c r="L12" s="34"/>
      <c r="M12" s="32"/>
      <c r="N12" s="33"/>
      <c r="O12" s="34"/>
      <c r="P12" s="32"/>
      <c r="Q12" s="33"/>
      <c r="R12" s="34"/>
      <c r="S12" s="32"/>
      <c r="T12" s="33"/>
      <c r="U12" s="34"/>
      <c r="V12" s="32"/>
      <c r="W12" s="33"/>
      <c r="X12" s="34"/>
      <c r="Y12" s="32"/>
      <c r="Z12" s="33"/>
      <c r="AB12" s="29"/>
      <c r="AC12" s="29"/>
      <c r="AD12" s="29"/>
      <c r="AE12" s="29"/>
      <c r="AF12" s="30" t="s">
        <v>33</v>
      </c>
      <c r="AG12" s="38" t="s">
        <v>45</v>
      </c>
    </row>
    <row r="13" spans="1:42" x14ac:dyDescent="0.3">
      <c r="A13" s="9">
        <v>1949031</v>
      </c>
      <c r="B13" s="7">
        <v>43770</v>
      </c>
      <c r="C13" s="7">
        <v>43840</v>
      </c>
      <c r="D13" s="8">
        <f t="shared" si="0"/>
        <v>10</v>
      </c>
      <c r="E13" s="7">
        <v>44032</v>
      </c>
      <c r="F13" s="8">
        <f t="shared" si="6"/>
        <v>27.428571428571427</v>
      </c>
      <c r="G13" s="10" t="s">
        <v>14</v>
      </c>
      <c r="H13" s="8">
        <f t="shared" si="1"/>
        <v>3.2857142857142856</v>
      </c>
      <c r="I13" s="11">
        <v>43863</v>
      </c>
      <c r="J13" s="12">
        <v>5</v>
      </c>
      <c r="K13" s="13">
        <v>4</v>
      </c>
      <c r="L13" s="11">
        <v>43891</v>
      </c>
      <c r="M13" s="12">
        <v>8</v>
      </c>
      <c r="N13" s="13">
        <v>8</v>
      </c>
      <c r="O13" s="11">
        <v>43920</v>
      </c>
      <c r="P13" s="12">
        <v>2</v>
      </c>
      <c r="Q13" s="13">
        <v>2</v>
      </c>
      <c r="R13" s="11">
        <v>43943</v>
      </c>
      <c r="S13" s="12">
        <v>4</v>
      </c>
      <c r="T13" s="13">
        <v>3</v>
      </c>
      <c r="U13" s="11">
        <v>43964</v>
      </c>
      <c r="V13" s="12">
        <v>3</v>
      </c>
      <c r="W13" s="13">
        <v>3</v>
      </c>
      <c r="X13" s="14"/>
      <c r="Y13" s="12"/>
      <c r="Z13" s="13"/>
      <c r="AA13" s="10">
        <v>5</v>
      </c>
      <c r="AB13" s="8">
        <f>(U13-C13)/7</f>
        <v>17.714285714285715</v>
      </c>
      <c r="AC13" s="8">
        <f>SUM(J13,M13,P13,S13,V13,Y13)</f>
        <v>22</v>
      </c>
      <c r="AD13" s="8">
        <f t="shared" si="4"/>
        <v>4.4000000000000004</v>
      </c>
      <c r="AE13" s="8">
        <f t="shared" si="5"/>
        <v>4.4000000000000004</v>
      </c>
      <c r="AF13" s="10" t="s">
        <v>32</v>
      </c>
      <c r="AG13" s="36" t="s">
        <v>46</v>
      </c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x14ac:dyDescent="0.3">
      <c r="A14" s="9">
        <v>1951005</v>
      </c>
      <c r="B14" s="7">
        <v>43786</v>
      </c>
      <c r="C14" s="7">
        <v>43840</v>
      </c>
      <c r="D14" s="8">
        <f t="shared" si="0"/>
        <v>7.7142857142857144</v>
      </c>
      <c r="E14" s="7">
        <v>44032</v>
      </c>
      <c r="F14" s="8">
        <f t="shared" si="6"/>
        <v>27.428571428571427</v>
      </c>
      <c r="G14" s="10" t="s">
        <v>14</v>
      </c>
      <c r="H14" s="8">
        <f t="shared" si="1"/>
        <v>2.8571428571428572</v>
      </c>
      <c r="I14" s="11">
        <v>43860</v>
      </c>
      <c r="J14" s="12">
        <v>6</v>
      </c>
      <c r="K14" s="13">
        <v>6</v>
      </c>
      <c r="L14" s="11">
        <v>43906</v>
      </c>
      <c r="M14" s="12">
        <v>9</v>
      </c>
      <c r="N14" s="13">
        <v>9</v>
      </c>
      <c r="O14" s="11">
        <v>43938</v>
      </c>
      <c r="P14" s="12">
        <v>5</v>
      </c>
      <c r="Q14" s="13">
        <v>5</v>
      </c>
      <c r="R14" s="11">
        <v>43967</v>
      </c>
      <c r="S14" s="12">
        <v>6</v>
      </c>
      <c r="T14" s="13">
        <v>6</v>
      </c>
      <c r="U14" s="11">
        <v>43995</v>
      </c>
      <c r="V14" s="12">
        <v>6</v>
      </c>
      <c r="W14" s="13">
        <v>6</v>
      </c>
      <c r="X14" s="11">
        <v>44022</v>
      </c>
      <c r="Y14" s="12">
        <v>6</v>
      </c>
      <c r="Z14" s="13">
        <v>6</v>
      </c>
      <c r="AA14" s="10">
        <v>6</v>
      </c>
      <c r="AB14" s="8">
        <f>(X14-C14)/7</f>
        <v>26</v>
      </c>
      <c r="AC14" s="8">
        <f>SUM(J14,M14,P14,S14,V14,Y14)</f>
        <v>38</v>
      </c>
      <c r="AD14" s="8">
        <f t="shared" si="4"/>
        <v>6.333333333333333</v>
      </c>
      <c r="AE14" s="8">
        <f t="shared" si="5"/>
        <v>6.333333333333333</v>
      </c>
      <c r="AF14" s="10" t="s">
        <v>32</v>
      </c>
      <c r="AG14" s="36" t="s">
        <v>44</v>
      </c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2" x14ac:dyDescent="0.3">
      <c r="A15" s="9">
        <v>1950011</v>
      </c>
      <c r="B15" s="7">
        <v>43776</v>
      </c>
      <c r="C15" s="7">
        <v>43840</v>
      </c>
      <c r="D15" s="8">
        <f t="shared" si="0"/>
        <v>9.1428571428571423</v>
      </c>
      <c r="E15" s="7">
        <v>44032</v>
      </c>
      <c r="F15" s="8">
        <f>(E15-C15)/7</f>
        <v>27.428571428571427</v>
      </c>
      <c r="G15" s="10" t="s">
        <v>14</v>
      </c>
      <c r="H15" s="8">
        <f t="shared" si="1"/>
        <v>3.4285714285714284</v>
      </c>
      <c r="I15" s="17" t="s">
        <v>15</v>
      </c>
      <c r="J15" s="12">
        <v>7</v>
      </c>
      <c r="K15" s="13">
        <v>7</v>
      </c>
      <c r="L15" s="11">
        <v>43894</v>
      </c>
      <c r="M15" s="12">
        <v>4</v>
      </c>
      <c r="N15" s="13">
        <v>4</v>
      </c>
      <c r="O15" s="11">
        <v>43934</v>
      </c>
      <c r="P15" s="12">
        <v>6</v>
      </c>
      <c r="Q15" s="13">
        <v>6</v>
      </c>
      <c r="R15" s="11">
        <v>43967</v>
      </c>
      <c r="S15" s="12">
        <v>6</v>
      </c>
      <c r="T15" s="13">
        <v>6</v>
      </c>
      <c r="U15" s="11">
        <v>44012</v>
      </c>
      <c r="V15" s="12">
        <v>3</v>
      </c>
      <c r="W15" s="13">
        <v>3</v>
      </c>
      <c r="X15" s="14"/>
      <c r="Y15" s="12"/>
      <c r="Z15" s="18"/>
      <c r="AA15" s="10">
        <v>5</v>
      </c>
      <c r="AB15" s="8">
        <f>(U15-C15)/7</f>
        <v>24.571428571428573</v>
      </c>
      <c r="AC15" s="8">
        <f>SUM(J15,M15,P15,S15,V15,Y15)</f>
        <v>26</v>
      </c>
      <c r="AD15" s="8">
        <f t="shared" si="4"/>
        <v>5.2</v>
      </c>
      <c r="AE15" s="8">
        <f t="shared" si="5"/>
        <v>5.2</v>
      </c>
      <c r="AF15" s="10" t="s">
        <v>32</v>
      </c>
      <c r="AG15" s="36" t="s">
        <v>47</v>
      </c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x14ac:dyDescent="0.3">
      <c r="A16" s="9"/>
      <c r="B16" s="7"/>
      <c r="C16" s="7"/>
      <c r="D16" s="8"/>
      <c r="E16" s="7"/>
      <c r="F16" s="8"/>
      <c r="G16" s="10"/>
      <c r="H16" s="8"/>
      <c r="I16" s="17"/>
      <c r="J16" s="12"/>
      <c r="K16" s="13"/>
      <c r="L16" s="11"/>
      <c r="M16" s="12"/>
      <c r="N16" s="13"/>
      <c r="O16" s="11"/>
      <c r="P16" s="12"/>
      <c r="Q16" s="13"/>
      <c r="R16" s="11"/>
      <c r="S16" s="12"/>
      <c r="T16" s="13"/>
      <c r="U16" s="11"/>
      <c r="V16" s="12"/>
      <c r="W16" s="13"/>
      <c r="X16" s="14"/>
      <c r="Y16" s="12"/>
      <c r="Z16" s="18"/>
      <c r="AA16" s="10"/>
      <c r="AB16" s="8"/>
      <c r="AC16" s="8"/>
      <c r="AD16" s="8"/>
      <c r="AE16" s="8"/>
      <c r="AF16" s="10"/>
      <c r="AG16" s="36"/>
      <c r="AH16" s="16"/>
      <c r="AI16" s="16"/>
      <c r="AJ16" s="16"/>
      <c r="AK16" s="16"/>
      <c r="AL16" s="16"/>
      <c r="AM16" s="16"/>
      <c r="AN16" s="16"/>
      <c r="AO16" s="16"/>
      <c r="AP16" s="16"/>
    </row>
    <row r="17" spans="1:42" s="30" customFormat="1" x14ac:dyDescent="0.3">
      <c r="A17" s="27">
        <v>1624137</v>
      </c>
      <c r="B17" s="28">
        <v>42512</v>
      </c>
      <c r="C17" s="28">
        <v>42566</v>
      </c>
      <c r="D17" s="29">
        <f t="shared" si="0"/>
        <v>7.7142857142857144</v>
      </c>
      <c r="E17" s="28">
        <v>42591</v>
      </c>
      <c r="F17" s="29">
        <f>(E17-C17)/7</f>
        <v>3.5714285714285716</v>
      </c>
      <c r="G17" s="30" t="s">
        <v>16</v>
      </c>
      <c r="H17" s="29">
        <f t="shared" ref="H17:H28" si="7">(I17-C17)/7</f>
        <v>3.5714285714285716</v>
      </c>
      <c r="I17" s="31">
        <v>42591</v>
      </c>
      <c r="J17" s="32">
        <v>5</v>
      </c>
      <c r="K17" s="33">
        <v>0</v>
      </c>
      <c r="L17" s="34"/>
      <c r="M17" s="32"/>
      <c r="N17" s="33"/>
      <c r="O17" s="34"/>
      <c r="P17" s="32"/>
      <c r="Q17" s="33"/>
      <c r="R17" s="34"/>
      <c r="S17" s="32"/>
      <c r="T17" s="33"/>
      <c r="U17" s="34"/>
      <c r="V17" s="32"/>
      <c r="W17" s="33"/>
      <c r="X17" s="34"/>
      <c r="Y17" s="32"/>
      <c r="Z17" s="33"/>
      <c r="AA17" s="30">
        <v>1</v>
      </c>
      <c r="AB17" s="29"/>
      <c r="AC17" s="29"/>
      <c r="AD17" s="29">
        <f>AVERAGE(J17,M17,P17,S17,V17,Y17)</f>
        <v>5</v>
      </c>
      <c r="AE17" s="29"/>
      <c r="AF17" s="30" t="s">
        <v>34</v>
      </c>
      <c r="AG17" s="38" t="s">
        <v>48</v>
      </c>
    </row>
    <row r="18" spans="1:42" x14ac:dyDescent="0.3">
      <c r="A18" s="9">
        <v>1630137</v>
      </c>
      <c r="B18" s="7">
        <v>42548</v>
      </c>
      <c r="C18" s="7">
        <v>42599</v>
      </c>
      <c r="D18" s="8">
        <f t="shared" si="0"/>
        <v>7.2857142857142856</v>
      </c>
      <c r="E18" s="7">
        <v>42783</v>
      </c>
      <c r="F18" s="8">
        <f t="shared" ref="F18:F30" si="8">(E18-C18)/7</f>
        <v>26.285714285714285</v>
      </c>
      <c r="G18" s="10" t="s">
        <v>16</v>
      </c>
      <c r="H18" s="8">
        <f t="shared" si="7"/>
        <v>3.7142857142857144</v>
      </c>
      <c r="I18" s="11">
        <v>42625</v>
      </c>
      <c r="J18" s="12">
        <v>1</v>
      </c>
      <c r="K18" s="13">
        <v>0</v>
      </c>
      <c r="L18" s="11">
        <v>42654</v>
      </c>
      <c r="M18" s="12">
        <v>6</v>
      </c>
      <c r="N18" s="13">
        <v>6</v>
      </c>
      <c r="O18" s="11">
        <v>42702</v>
      </c>
      <c r="P18" s="12">
        <v>2</v>
      </c>
      <c r="Q18" s="13">
        <v>0</v>
      </c>
      <c r="R18" s="14"/>
      <c r="S18" s="12"/>
      <c r="T18" s="13"/>
      <c r="U18" s="14"/>
      <c r="V18" s="12"/>
      <c r="W18" s="13"/>
      <c r="X18" s="14"/>
      <c r="Y18" s="12"/>
      <c r="Z18" s="13"/>
      <c r="AA18" s="10">
        <v>3</v>
      </c>
      <c r="AB18" s="8">
        <f>(O18-C18)/7</f>
        <v>14.714285714285714</v>
      </c>
      <c r="AC18" s="8">
        <f>SUM(J18,M18,P18,S18,V18,Y18)</f>
        <v>9</v>
      </c>
      <c r="AD18" s="8">
        <f>AVERAGE(J18,M18,P18,S18,V18,Y18)</f>
        <v>3</v>
      </c>
      <c r="AE18" s="8">
        <f t="shared" ref="AE18:AE20" si="9">AVERAGE(J18,M18,P18,S18,V18,Y18)</f>
        <v>3</v>
      </c>
      <c r="AF18" s="10" t="s">
        <v>32</v>
      </c>
      <c r="AG18" s="36" t="s">
        <v>49</v>
      </c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x14ac:dyDescent="0.3">
      <c r="A19" s="9">
        <v>1631035</v>
      </c>
      <c r="B19" s="7">
        <v>42556</v>
      </c>
      <c r="C19" s="7">
        <v>42599</v>
      </c>
      <c r="D19" s="8">
        <f t="shared" si="0"/>
        <v>6.1428571428571432</v>
      </c>
      <c r="E19" s="7">
        <v>42783</v>
      </c>
      <c r="F19" s="8">
        <f>(E19-C19)/7</f>
        <v>26.285714285714285</v>
      </c>
      <c r="G19" s="10" t="s">
        <v>16</v>
      </c>
      <c r="H19" s="8">
        <f t="shared" si="7"/>
        <v>3.7142857142857144</v>
      </c>
      <c r="I19" s="11">
        <v>42625</v>
      </c>
      <c r="J19" s="12">
        <v>1</v>
      </c>
      <c r="K19" s="13">
        <v>0</v>
      </c>
      <c r="L19" s="11">
        <v>42653</v>
      </c>
      <c r="M19" s="12">
        <v>1</v>
      </c>
      <c r="N19" s="13">
        <v>0</v>
      </c>
      <c r="O19" s="11">
        <v>42679</v>
      </c>
      <c r="P19" s="12">
        <v>3</v>
      </c>
      <c r="Q19" s="13">
        <v>3</v>
      </c>
      <c r="R19" s="14"/>
      <c r="S19" s="12"/>
      <c r="T19" s="13"/>
      <c r="U19" s="14"/>
      <c r="V19" s="12"/>
      <c r="W19" s="13"/>
      <c r="X19" s="14"/>
      <c r="Y19" s="12"/>
      <c r="Z19" s="13"/>
      <c r="AA19" s="10">
        <v>3</v>
      </c>
      <c r="AB19" s="8">
        <f>(O19-C19)/7</f>
        <v>11.428571428571429</v>
      </c>
      <c r="AC19" s="8">
        <f>SUM(J19,M19,P19,S19,V19,Y19)</f>
        <v>5</v>
      </c>
      <c r="AD19" s="8">
        <f>AVERAGE(J19,M19,P19,S19,V19,Y19)</f>
        <v>1.6666666666666667</v>
      </c>
      <c r="AE19" s="8">
        <f t="shared" si="9"/>
        <v>1.6666666666666667</v>
      </c>
      <c r="AF19" s="10" t="s">
        <v>32</v>
      </c>
      <c r="AG19" s="36" t="s">
        <v>50</v>
      </c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x14ac:dyDescent="0.3">
      <c r="A20" s="9">
        <v>1631036</v>
      </c>
      <c r="B20" s="7">
        <v>42556</v>
      </c>
      <c r="C20" s="7">
        <v>42599</v>
      </c>
      <c r="D20" s="8">
        <f t="shared" si="0"/>
        <v>6.1428571428571432</v>
      </c>
      <c r="E20" s="7">
        <v>42783</v>
      </c>
      <c r="F20" s="8">
        <f t="shared" si="8"/>
        <v>26.285714285714285</v>
      </c>
      <c r="G20" s="10" t="s">
        <v>16</v>
      </c>
      <c r="H20" s="8">
        <f t="shared" si="7"/>
        <v>3</v>
      </c>
      <c r="I20" s="11">
        <v>42620</v>
      </c>
      <c r="J20" s="12">
        <v>7</v>
      </c>
      <c r="K20" s="13">
        <v>7</v>
      </c>
      <c r="L20" s="11">
        <v>43086</v>
      </c>
      <c r="M20" s="12">
        <v>3</v>
      </c>
      <c r="N20" s="13">
        <v>3</v>
      </c>
      <c r="O20" s="11">
        <v>42755</v>
      </c>
      <c r="P20" s="12">
        <v>4</v>
      </c>
      <c r="Q20" s="13">
        <v>4</v>
      </c>
      <c r="R20" s="14"/>
      <c r="S20" s="12"/>
      <c r="T20" s="13"/>
      <c r="U20" s="14"/>
      <c r="V20" s="12"/>
      <c r="W20" s="13"/>
      <c r="X20" s="14"/>
      <c r="Y20" s="12"/>
      <c r="Z20" s="13"/>
      <c r="AA20" s="10">
        <v>3</v>
      </c>
      <c r="AB20" s="8">
        <f>(O20-C20)/7</f>
        <v>22.285714285714285</v>
      </c>
      <c r="AC20" s="8">
        <f>SUM(J20,M20,P20,S20,V20,Y20)</f>
        <v>14</v>
      </c>
      <c r="AD20" s="8">
        <f>AVERAGE(J20,M20,P20,S20,V20,Y20)</f>
        <v>4.666666666666667</v>
      </c>
      <c r="AE20" s="8">
        <f t="shared" si="9"/>
        <v>4.666666666666667</v>
      </c>
      <c r="AF20" s="10" t="s">
        <v>32</v>
      </c>
      <c r="AG20" s="36" t="s">
        <v>44</v>
      </c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s="30" customFormat="1" x14ac:dyDescent="0.3">
      <c r="A21" s="27">
        <v>1631037</v>
      </c>
      <c r="B21" s="28">
        <v>42556</v>
      </c>
      <c r="C21" s="28">
        <v>42600</v>
      </c>
      <c r="D21" s="29">
        <f t="shared" si="0"/>
        <v>6.2857142857142856</v>
      </c>
      <c r="E21" s="28">
        <v>42625</v>
      </c>
      <c r="F21" s="29">
        <f t="shared" si="8"/>
        <v>3.5714285714285716</v>
      </c>
      <c r="G21" s="30" t="s">
        <v>16</v>
      </c>
      <c r="H21" s="29">
        <f t="shared" si="7"/>
        <v>3.5714285714285716</v>
      </c>
      <c r="I21" s="31">
        <v>42625</v>
      </c>
      <c r="J21" s="32">
        <v>2</v>
      </c>
      <c r="K21" s="33">
        <v>0</v>
      </c>
      <c r="L21" s="34"/>
      <c r="M21" s="32"/>
      <c r="N21" s="33"/>
      <c r="O21" s="34"/>
      <c r="P21" s="32"/>
      <c r="Q21" s="33"/>
      <c r="R21" s="34"/>
      <c r="S21" s="32"/>
      <c r="T21" s="33"/>
      <c r="U21" s="34"/>
      <c r="V21" s="32"/>
      <c r="W21" s="33"/>
      <c r="X21" s="34"/>
      <c r="Y21" s="32"/>
      <c r="Z21" s="33"/>
      <c r="AA21" s="30">
        <v>1</v>
      </c>
      <c r="AB21" s="29"/>
      <c r="AC21" s="29"/>
      <c r="AD21" s="29">
        <f>AVERAGE(J21,M21,P21,S21,V21,Y21)</f>
        <v>2</v>
      </c>
      <c r="AE21" s="29"/>
      <c r="AF21" s="30" t="s">
        <v>33</v>
      </c>
      <c r="AG21" s="38" t="s">
        <v>51</v>
      </c>
    </row>
    <row r="22" spans="1:42" s="30" customFormat="1" x14ac:dyDescent="0.3">
      <c r="A22" s="27">
        <v>1641090</v>
      </c>
      <c r="B22" s="28">
        <v>42614</v>
      </c>
      <c r="C22" s="28">
        <v>42667</v>
      </c>
      <c r="D22" s="29">
        <f t="shared" si="0"/>
        <v>7.5714285714285712</v>
      </c>
      <c r="E22" s="28">
        <v>42714</v>
      </c>
      <c r="F22" s="29">
        <f t="shared" si="8"/>
        <v>6.7142857142857144</v>
      </c>
      <c r="G22" s="30" t="s">
        <v>16</v>
      </c>
      <c r="H22" s="29">
        <f t="shared" si="7"/>
        <v>6.7142857142857144</v>
      </c>
      <c r="I22" s="31">
        <v>42714</v>
      </c>
      <c r="J22" s="32">
        <v>2</v>
      </c>
      <c r="K22" s="33">
        <v>0</v>
      </c>
      <c r="L22" s="34"/>
      <c r="M22" s="32"/>
      <c r="N22" s="33"/>
      <c r="O22" s="34"/>
      <c r="P22" s="32"/>
      <c r="Q22" s="33"/>
      <c r="R22" s="34"/>
      <c r="S22" s="32"/>
      <c r="T22" s="33"/>
      <c r="U22" s="34"/>
      <c r="V22" s="32"/>
      <c r="W22" s="33"/>
      <c r="X22" s="34"/>
      <c r="Y22" s="32"/>
      <c r="Z22" s="33"/>
      <c r="AA22" s="30">
        <v>1</v>
      </c>
      <c r="AB22" s="29"/>
      <c r="AC22" s="29"/>
      <c r="AD22" s="29">
        <f>AVERAGE(J22,M22,P22,S22,V22,Y22)</f>
        <v>2</v>
      </c>
      <c r="AE22" s="29"/>
      <c r="AF22" s="30" t="s">
        <v>33</v>
      </c>
      <c r="AG22" s="38" t="s">
        <v>51</v>
      </c>
    </row>
    <row r="23" spans="1:42" s="30" customFormat="1" x14ac:dyDescent="0.3">
      <c r="A23" s="27">
        <v>1641091</v>
      </c>
      <c r="B23" s="28">
        <v>42614</v>
      </c>
      <c r="C23" s="28">
        <v>42667</v>
      </c>
      <c r="D23" s="29">
        <f t="shared" si="0"/>
        <v>7.5714285714285712</v>
      </c>
      <c r="E23" s="28">
        <v>42738</v>
      </c>
      <c r="F23" s="29">
        <f t="shared" si="8"/>
        <v>10.142857142857142</v>
      </c>
      <c r="G23" s="30" t="s">
        <v>16</v>
      </c>
      <c r="H23" s="29">
        <f t="shared" si="7"/>
        <v>5.5714285714285712</v>
      </c>
      <c r="I23" s="31">
        <v>42706</v>
      </c>
      <c r="J23" s="32">
        <v>2</v>
      </c>
      <c r="K23" s="33">
        <v>0</v>
      </c>
      <c r="L23" s="34"/>
      <c r="M23" s="32"/>
      <c r="N23" s="33"/>
      <c r="O23" s="34"/>
      <c r="P23" s="32"/>
      <c r="Q23" s="33"/>
      <c r="R23" s="34"/>
      <c r="S23" s="32"/>
      <c r="T23" s="33"/>
      <c r="U23" s="34"/>
      <c r="V23" s="32"/>
      <c r="W23" s="33"/>
      <c r="X23" s="34"/>
      <c r="Y23" s="32"/>
      <c r="Z23" s="33"/>
      <c r="AA23" s="30">
        <v>1</v>
      </c>
      <c r="AB23" s="29"/>
      <c r="AC23" s="29"/>
      <c r="AD23" s="29"/>
      <c r="AE23" s="29"/>
      <c r="AF23" s="30" t="s">
        <v>37</v>
      </c>
      <c r="AG23" s="38" t="s">
        <v>52</v>
      </c>
    </row>
    <row r="24" spans="1:42" x14ac:dyDescent="0.3">
      <c r="A24" s="9">
        <v>1641105</v>
      </c>
      <c r="B24" s="7">
        <v>42633</v>
      </c>
      <c r="C24" s="7">
        <v>42683</v>
      </c>
      <c r="D24" s="8">
        <f t="shared" si="0"/>
        <v>7.1428571428571432</v>
      </c>
      <c r="E24" s="7">
        <v>42864</v>
      </c>
      <c r="F24" s="8">
        <f t="shared" si="8"/>
        <v>25.857142857142858</v>
      </c>
      <c r="G24" s="10" t="s">
        <v>16</v>
      </c>
      <c r="H24" s="8">
        <f t="shared" si="7"/>
        <v>6</v>
      </c>
      <c r="I24" s="11">
        <v>42725</v>
      </c>
      <c r="J24" s="12">
        <v>4</v>
      </c>
      <c r="K24" s="13">
        <v>4</v>
      </c>
      <c r="L24" s="14"/>
      <c r="M24" s="12"/>
      <c r="N24" s="13"/>
      <c r="O24" s="14"/>
      <c r="P24" s="12"/>
      <c r="Q24" s="13"/>
      <c r="R24" s="14"/>
      <c r="S24" s="12"/>
      <c r="T24" s="13"/>
      <c r="U24" s="14"/>
      <c r="V24" s="12"/>
      <c r="W24" s="13"/>
      <c r="X24" s="14"/>
      <c r="Y24" s="12"/>
      <c r="Z24" s="13"/>
      <c r="AA24" s="10">
        <v>1</v>
      </c>
      <c r="AB24" s="8">
        <f>(I24-C24)/7</f>
        <v>6</v>
      </c>
      <c r="AC24" s="8">
        <f>SUM(J24,M24,P24,S24,V24,Y24)</f>
        <v>4</v>
      </c>
      <c r="AD24" s="8">
        <f>AVERAGE(J24,M24,P24,S24,V24,Y24)</f>
        <v>4</v>
      </c>
      <c r="AE24" s="8">
        <f t="shared" ref="AE24" si="10">AVERAGE(J24,M24,P24,S24,V24,Y24)</f>
        <v>4</v>
      </c>
      <c r="AF24" s="7" t="s">
        <v>32</v>
      </c>
      <c r="AG24" s="37" t="s">
        <v>53</v>
      </c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s="30" customFormat="1" x14ac:dyDescent="0.3">
      <c r="A25" s="27">
        <v>1947116</v>
      </c>
      <c r="B25" s="28">
        <v>43758</v>
      </c>
      <c r="C25" s="28">
        <v>43840</v>
      </c>
      <c r="D25" s="29">
        <f t="shared" si="0"/>
        <v>11.714285714285714</v>
      </c>
      <c r="E25" s="28">
        <v>43955</v>
      </c>
      <c r="F25" s="29">
        <f t="shared" si="8"/>
        <v>16.428571428571427</v>
      </c>
      <c r="G25" s="30" t="s">
        <v>16</v>
      </c>
      <c r="H25" s="29">
        <f t="shared" si="7"/>
        <v>10.142857142857142</v>
      </c>
      <c r="I25" s="39" t="s">
        <v>17</v>
      </c>
      <c r="J25" s="32">
        <v>5</v>
      </c>
      <c r="K25" s="33">
        <v>5</v>
      </c>
      <c r="L25" s="31">
        <v>43926</v>
      </c>
      <c r="M25" s="32">
        <v>7</v>
      </c>
      <c r="N25" s="33">
        <v>1</v>
      </c>
      <c r="O25" s="31">
        <v>43955</v>
      </c>
      <c r="P25" s="32">
        <v>7</v>
      </c>
      <c r="Q25" s="33">
        <v>7</v>
      </c>
      <c r="S25" s="32"/>
      <c r="T25" s="33"/>
      <c r="U25" s="34"/>
      <c r="V25" s="32"/>
      <c r="W25" s="33"/>
      <c r="X25" s="34"/>
      <c r="Y25" s="32"/>
      <c r="Z25" s="33"/>
      <c r="AB25" s="29"/>
      <c r="AC25" s="29"/>
      <c r="AD25" s="29"/>
      <c r="AE25" s="29"/>
      <c r="AF25" s="32" t="s">
        <v>34</v>
      </c>
      <c r="AG25" s="38" t="s">
        <v>54</v>
      </c>
    </row>
    <row r="26" spans="1:42" x14ac:dyDescent="0.3">
      <c r="A26" s="9">
        <v>1949026</v>
      </c>
      <c r="B26" s="7">
        <v>43770</v>
      </c>
      <c r="C26" s="7">
        <v>43840</v>
      </c>
      <c r="D26" s="8">
        <f t="shared" si="0"/>
        <v>10</v>
      </c>
      <c r="E26" s="7">
        <v>44032</v>
      </c>
      <c r="F26" s="8">
        <f>(E26-C26)/7</f>
        <v>27.428571428571427</v>
      </c>
      <c r="G26" s="10" t="s">
        <v>16</v>
      </c>
      <c r="H26" s="8">
        <f t="shared" si="7"/>
        <v>5.5714285714285712</v>
      </c>
      <c r="I26" s="17" t="s">
        <v>19</v>
      </c>
      <c r="J26" s="12">
        <v>2</v>
      </c>
      <c r="K26" s="13">
        <v>2</v>
      </c>
      <c r="L26" s="11">
        <v>43910</v>
      </c>
      <c r="M26" s="12">
        <v>1</v>
      </c>
      <c r="N26" s="13">
        <v>1</v>
      </c>
      <c r="O26" s="14"/>
      <c r="P26" s="12"/>
      <c r="Q26" s="13"/>
      <c r="R26" s="14"/>
      <c r="S26" s="12"/>
      <c r="T26" s="18"/>
      <c r="U26" s="19"/>
      <c r="V26" s="20"/>
      <c r="W26" s="18"/>
      <c r="X26" s="19"/>
      <c r="Y26" s="20"/>
      <c r="Z26" s="18"/>
      <c r="AA26" s="16">
        <v>2</v>
      </c>
      <c r="AB26" s="8">
        <f>(L26-C26)/7</f>
        <v>10</v>
      </c>
      <c r="AC26" s="8">
        <f>SUM(J26,M26,P26,S26,V26,Y26)</f>
        <v>3</v>
      </c>
      <c r="AD26" s="8">
        <f>AVERAGE(J26,M26,P26,S26,V26,Y26)</f>
        <v>1.5</v>
      </c>
      <c r="AE26" s="8">
        <f t="shared" ref="AE26:AE28" si="11">AVERAGE(J26,M26,P26,S26,V26,Y26)</f>
        <v>1.5</v>
      </c>
      <c r="AF26" s="7" t="s">
        <v>32</v>
      </c>
      <c r="AG26" s="36" t="s">
        <v>55</v>
      </c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2" x14ac:dyDescent="0.3">
      <c r="A27" s="9">
        <v>1949028</v>
      </c>
      <c r="B27" s="7">
        <v>43770</v>
      </c>
      <c r="C27" s="7">
        <v>43840</v>
      </c>
      <c r="D27" s="8">
        <f t="shared" si="0"/>
        <v>10</v>
      </c>
      <c r="E27" s="7">
        <v>44032</v>
      </c>
      <c r="F27" s="8">
        <f t="shared" si="8"/>
        <v>27.428571428571427</v>
      </c>
      <c r="G27" s="10" t="s">
        <v>16</v>
      </c>
      <c r="H27" s="8">
        <f t="shared" si="7"/>
        <v>15.285714285714286</v>
      </c>
      <c r="I27" s="17" t="s">
        <v>20</v>
      </c>
      <c r="J27" s="12">
        <v>1</v>
      </c>
      <c r="K27" s="13">
        <v>1</v>
      </c>
      <c r="L27" s="14"/>
      <c r="M27" s="12"/>
      <c r="N27" s="13"/>
      <c r="O27" s="14"/>
      <c r="P27" s="12"/>
      <c r="Q27" s="13"/>
      <c r="R27" s="14"/>
      <c r="S27" s="12"/>
      <c r="AA27" s="15">
        <v>1</v>
      </c>
      <c r="AB27" s="8">
        <f>(I27-C27)/7</f>
        <v>15.285714285714286</v>
      </c>
      <c r="AC27" s="8">
        <f>SUM(J27,M27,P27,S27,V27,Y27)</f>
        <v>1</v>
      </c>
      <c r="AD27" s="8">
        <f>AVERAGE(J27,M27,P27,S27,V27,Y27)</f>
        <v>1</v>
      </c>
      <c r="AE27" s="8">
        <f t="shared" si="11"/>
        <v>1</v>
      </c>
      <c r="AF27" s="7" t="s">
        <v>32</v>
      </c>
      <c r="AG27" s="36" t="s">
        <v>56</v>
      </c>
    </row>
    <row r="28" spans="1:42" x14ac:dyDescent="0.3">
      <c r="A28" s="9">
        <v>1949029</v>
      </c>
      <c r="B28" s="7">
        <v>43770</v>
      </c>
      <c r="C28" s="7">
        <v>43840</v>
      </c>
      <c r="D28" s="8">
        <f t="shared" si="0"/>
        <v>10</v>
      </c>
      <c r="E28" s="7">
        <v>44032</v>
      </c>
      <c r="F28" s="8">
        <f t="shared" si="8"/>
        <v>27.428571428571427</v>
      </c>
      <c r="G28" s="10" t="s">
        <v>16</v>
      </c>
      <c r="H28" s="8">
        <f t="shared" si="7"/>
        <v>23.714285714285715</v>
      </c>
      <c r="I28" s="17" t="s">
        <v>21</v>
      </c>
      <c r="J28" s="12">
        <v>1</v>
      </c>
      <c r="K28" s="13">
        <v>0</v>
      </c>
      <c r="L28" s="14"/>
      <c r="M28" s="12"/>
      <c r="N28" s="13"/>
      <c r="O28" s="14"/>
      <c r="P28" s="12"/>
      <c r="Q28" s="13"/>
      <c r="R28" s="14"/>
      <c r="S28" s="12"/>
      <c r="AA28" s="15">
        <v>1</v>
      </c>
      <c r="AB28" s="8">
        <f>(I28-C28)/7</f>
        <v>23.714285714285715</v>
      </c>
      <c r="AC28" s="8">
        <f>SUM(J28,M28,P28,S28,V28,Y28)</f>
        <v>1</v>
      </c>
      <c r="AD28" s="8">
        <f>AVERAGE(J28,M28,P28,S28,V28,Y28)</f>
        <v>1</v>
      </c>
      <c r="AE28" s="8">
        <f t="shared" si="11"/>
        <v>1</v>
      </c>
      <c r="AF28" s="7" t="s">
        <v>32</v>
      </c>
      <c r="AG28" s="36" t="s">
        <v>50</v>
      </c>
    </row>
    <row r="29" spans="1:42" x14ac:dyDescent="0.3">
      <c r="A29" s="9">
        <v>1949030</v>
      </c>
      <c r="B29" s="7">
        <v>43770</v>
      </c>
      <c r="C29" s="7">
        <v>43840</v>
      </c>
      <c r="D29" s="8">
        <f t="shared" si="0"/>
        <v>10</v>
      </c>
      <c r="E29" s="7">
        <v>44032</v>
      </c>
      <c r="F29" s="8">
        <f t="shared" si="8"/>
        <v>27.428571428571427</v>
      </c>
      <c r="G29" s="10" t="s">
        <v>16</v>
      </c>
      <c r="AA29" s="15">
        <v>0</v>
      </c>
      <c r="AC29" s="8">
        <f>SUM(J29,M29,P29,S29,V29,Y29)</f>
        <v>0</v>
      </c>
      <c r="AE29" s="8">
        <v>0</v>
      </c>
      <c r="AF29" s="7" t="s">
        <v>32</v>
      </c>
      <c r="AG29" s="36" t="s">
        <v>54</v>
      </c>
    </row>
    <row r="30" spans="1:42" x14ac:dyDescent="0.3">
      <c r="A30" s="9">
        <v>1951006</v>
      </c>
      <c r="B30" s="7">
        <v>43786</v>
      </c>
      <c r="C30" s="7">
        <v>43840</v>
      </c>
      <c r="D30" s="8">
        <f t="shared" si="0"/>
        <v>7.7142857142857144</v>
      </c>
      <c r="E30" s="7">
        <v>44032</v>
      </c>
      <c r="F30" s="8">
        <f t="shared" si="8"/>
        <v>27.428571428571427</v>
      </c>
      <c r="G30" s="10" t="s">
        <v>16</v>
      </c>
      <c r="AA30" s="15">
        <v>0</v>
      </c>
      <c r="AC30" s="8">
        <f>SUM(J30,M30,P30,S30,V30,Y30)</f>
        <v>0</v>
      </c>
      <c r="AE30" s="8">
        <v>0</v>
      </c>
      <c r="AF30" s="7" t="s">
        <v>32</v>
      </c>
      <c r="AG30" s="36" t="s">
        <v>54</v>
      </c>
    </row>
    <row r="31" spans="1:42" x14ac:dyDescent="0.3">
      <c r="H31" s="26"/>
      <c r="J31" s="20"/>
      <c r="M31" s="20"/>
      <c r="P31" s="20"/>
      <c r="AC31" s="15"/>
    </row>
    <row r="32" spans="1:42" x14ac:dyDescent="0.3">
      <c r="H32" s="26"/>
      <c r="J32" s="20"/>
      <c r="M32" s="20"/>
      <c r="P32" s="20"/>
    </row>
    <row r="33" spans="1:2" x14ac:dyDescent="0.3">
      <c r="A33" s="24" t="s">
        <v>29</v>
      </c>
    </row>
    <row r="34" spans="1:2" x14ac:dyDescent="0.3">
      <c r="A34" s="24" t="s">
        <v>39</v>
      </c>
      <c r="B34" s="15" t="s">
        <v>40</v>
      </c>
    </row>
    <row r="35" spans="1:2" x14ac:dyDescent="0.3">
      <c r="A35" s="24" t="s">
        <v>6</v>
      </c>
      <c r="B35" s="15" t="s">
        <v>30</v>
      </c>
    </row>
    <row r="36" spans="1:2" x14ac:dyDescent="0.3">
      <c r="A36" s="24" t="s">
        <v>7</v>
      </c>
      <c r="B36" s="15" t="s">
        <v>31</v>
      </c>
    </row>
    <row r="37" spans="1:2" x14ac:dyDescent="0.3">
      <c r="A37" s="24" t="s">
        <v>32</v>
      </c>
      <c r="B37" s="15" t="s">
        <v>28</v>
      </c>
    </row>
    <row r="38" spans="1:2" x14ac:dyDescent="0.3">
      <c r="A38" s="24" t="s">
        <v>33</v>
      </c>
      <c r="B38" s="15" t="s">
        <v>36</v>
      </c>
    </row>
    <row r="39" spans="1:2" x14ac:dyDescent="0.3">
      <c r="A39" s="24" t="s">
        <v>34</v>
      </c>
      <c r="B39" s="15" t="s">
        <v>18</v>
      </c>
    </row>
    <row r="40" spans="1:2" x14ac:dyDescent="0.3">
      <c r="A40" s="24" t="s">
        <v>35</v>
      </c>
      <c r="B40" s="15" t="s">
        <v>38</v>
      </c>
    </row>
    <row r="41" spans="1:2" ht="15" x14ac:dyDescent="0.25">
      <c r="A41" s="15"/>
    </row>
  </sheetData>
  <mergeCells count="6">
    <mergeCell ref="I1:K1"/>
    <mergeCell ref="X1:Z1"/>
    <mergeCell ref="U1:W1"/>
    <mergeCell ref="R1:T1"/>
    <mergeCell ref="O1:Q1"/>
    <mergeCell ref="L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Chi, Ru-Pin (NIH/NIEHS) [F]</dc:creator>
  <cp:lastModifiedBy>Chi, Ru-Pin (NIH/NIEHS) [F]</cp:lastModifiedBy>
  <dcterms:created xsi:type="dcterms:W3CDTF">2020-08-04T01:49:21Z</dcterms:created>
  <dcterms:modified xsi:type="dcterms:W3CDTF">2020-09-18T14:24:00Z</dcterms:modified>
</cp:coreProperties>
</file>