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inck\Dropbox\Cardiac lipin manuscript\"/>
    </mc:Choice>
  </mc:AlternateContent>
  <bookViews>
    <workbookView minimized="1" xWindow="0" yWindow="0" windowWidth="22992" windowHeight="9744"/>
  </bookViews>
  <sheets>
    <sheet name="Normalized (3)" sheetId="8" r:id="rId1"/>
    <sheet name="Normalized (2)" sheetId="7" r:id="rId2"/>
    <sheet name="Normalized" sheetId="6" r:id="rId3"/>
    <sheet name="AA" sheetId="2" r:id="rId4"/>
    <sheet name="AC" sheetId="1" r:id="rId5"/>
    <sheet name="FC" sheetId="3" r:id="rId6"/>
    <sheet name="OA" sheetId="4" r:id="rId7"/>
    <sheet name="Key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8" l="1"/>
  <c r="BW6" i="8" l="1"/>
  <c r="BX6" i="8"/>
  <c r="BY6" i="8"/>
  <c r="BZ6" i="8"/>
  <c r="CA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CV6" i="8"/>
  <c r="CW6" i="8"/>
  <c r="CX6" i="8"/>
  <c r="BJ18" i="8" l="1"/>
  <c r="CA10" i="8"/>
  <c r="BL18" i="8"/>
  <c r="BH18" i="8"/>
  <c r="CA7" i="8"/>
  <c r="BK17" i="8"/>
  <c r="BL17" i="8"/>
  <c r="BH17" i="8"/>
  <c r="BI17" i="8"/>
  <c r="CA3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J17" i="8"/>
  <c r="BM17" i="8"/>
  <c r="BN17" i="8"/>
  <c r="BO17" i="8"/>
  <c r="BP17" i="8"/>
  <c r="BQ17" i="8"/>
  <c r="BR17" i="8"/>
  <c r="BS17" i="8"/>
  <c r="BT17" i="8"/>
  <c r="BU17" i="8"/>
  <c r="BV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CV17" i="8"/>
  <c r="CW17" i="8"/>
  <c r="CX17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I18" i="8"/>
  <c r="BM18" i="8"/>
  <c r="BN18" i="8"/>
  <c r="BO18" i="8"/>
  <c r="BP18" i="8"/>
  <c r="BQ18" i="8"/>
  <c r="BR18" i="8"/>
  <c r="BS18" i="8"/>
  <c r="BT18" i="8"/>
  <c r="BU18" i="8"/>
  <c r="BV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H17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B10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X5" i="8"/>
  <c r="CW5" i="8"/>
  <c r="CV5" i="8"/>
  <c r="CU5" i="8"/>
  <c r="CT5" i="8"/>
  <c r="CS5" i="8"/>
  <c r="CR5" i="8"/>
  <c r="CQ5" i="8"/>
  <c r="CP5" i="8"/>
  <c r="CO5" i="8"/>
  <c r="CN5" i="8"/>
  <c r="CM5" i="8"/>
  <c r="CL5" i="8"/>
  <c r="CK5" i="8"/>
  <c r="CJ5" i="8"/>
  <c r="CI5" i="8"/>
  <c r="CH5" i="8"/>
  <c r="CG5" i="8"/>
  <c r="CF5" i="8"/>
  <c r="CD5" i="8"/>
  <c r="CC5" i="8"/>
  <c r="CB5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X3" i="8"/>
  <c r="CW3" i="8"/>
  <c r="CV3" i="8"/>
  <c r="CU3" i="8"/>
  <c r="CT3" i="8"/>
  <c r="CS3" i="8"/>
  <c r="CR3" i="8"/>
  <c r="CQ3" i="8"/>
  <c r="CP3" i="8"/>
  <c r="CO3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B17" i="8" l="1"/>
  <c r="CB18" i="8"/>
  <c r="CA11" i="8"/>
  <c r="BK18" i="8"/>
  <c r="CB15" i="8"/>
  <c r="CB14" i="8"/>
  <c r="CB20" i="8"/>
  <c r="CA4" i="8"/>
  <c r="CA8" i="8"/>
  <c r="CA12" i="8"/>
  <c r="CA5" i="8"/>
  <c r="CA9" i="8"/>
  <c r="BY3" i="8"/>
  <c r="BY7" i="8"/>
  <c r="BY11" i="8"/>
  <c r="BY4" i="8"/>
  <c r="BY8" i="8"/>
  <c r="BY12" i="8"/>
  <c r="BY5" i="8"/>
  <c r="BY9" i="8"/>
  <c r="BT14" i="8"/>
  <c r="CD14" i="8"/>
  <c r="CL14" i="8"/>
  <c r="CP14" i="8"/>
  <c r="CT14" i="8"/>
  <c r="BX4" i="8"/>
  <c r="BW5" i="8"/>
  <c r="BX8" i="8"/>
  <c r="BW9" i="8"/>
  <c r="BW10" i="8"/>
  <c r="BY10" i="8"/>
  <c r="BX10" i="8"/>
  <c r="BX12" i="8"/>
  <c r="BX5" i="8"/>
  <c r="BX9" i="8"/>
  <c r="BX3" i="8"/>
  <c r="BX17" i="8" s="1"/>
  <c r="BX7" i="8"/>
  <c r="BX11" i="8"/>
  <c r="BW3" i="8"/>
  <c r="BW7" i="8"/>
  <c r="BW11" i="8"/>
  <c r="BW4" i="8"/>
  <c r="BW8" i="8"/>
  <c r="BW12" i="8"/>
  <c r="CE14" i="8"/>
  <c r="H15" i="8"/>
  <c r="P15" i="8"/>
  <c r="AB15" i="8"/>
  <c r="BP15" i="8"/>
  <c r="CT15" i="8"/>
  <c r="BI14" i="8"/>
  <c r="CQ14" i="8"/>
  <c r="T15" i="8"/>
  <c r="CL15" i="8"/>
  <c r="BM14" i="8"/>
  <c r="CU14" i="8"/>
  <c r="L15" i="8"/>
  <c r="X15" i="8"/>
  <c r="CD15" i="8"/>
  <c r="BZ4" i="8"/>
  <c r="N20" i="8"/>
  <c r="V20" i="8"/>
  <c r="AD20" i="8"/>
  <c r="AL20" i="8"/>
  <c r="AP20" i="8"/>
  <c r="AX20" i="8"/>
  <c r="BB14" i="8"/>
  <c r="BZ5" i="8"/>
  <c r="BI15" i="8"/>
  <c r="BZ9" i="8"/>
  <c r="J20" i="8"/>
  <c r="R20" i="8"/>
  <c r="Z20" i="8"/>
  <c r="AH20" i="8"/>
  <c r="AT20" i="8"/>
  <c r="S14" i="8"/>
  <c r="AQ14" i="8"/>
  <c r="BC14" i="8"/>
  <c r="BZ7" i="8"/>
  <c r="AL15" i="8"/>
  <c r="AT15" i="8"/>
  <c r="BB15" i="8"/>
  <c r="BZ10" i="8"/>
  <c r="BZ11" i="8"/>
  <c r="BZ12" i="8"/>
  <c r="BF20" i="8"/>
  <c r="BP20" i="8"/>
  <c r="CH20" i="8"/>
  <c r="CX20" i="8"/>
  <c r="K20" i="8"/>
  <c r="W20" i="8"/>
  <c r="AI20" i="8"/>
  <c r="AU20" i="8"/>
  <c r="BJ20" i="8"/>
  <c r="BU20" i="8"/>
  <c r="CM20" i="8"/>
  <c r="H20" i="8"/>
  <c r="L20" i="8"/>
  <c r="P20" i="8"/>
  <c r="T20" i="8"/>
  <c r="X20" i="8"/>
  <c r="AB20" i="8"/>
  <c r="AF20" i="8"/>
  <c r="AJ20" i="8"/>
  <c r="AN20" i="8"/>
  <c r="AR20" i="8"/>
  <c r="AV20" i="8"/>
  <c r="AZ20" i="8"/>
  <c r="BD20" i="8"/>
  <c r="BZ3" i="8"/>
  <c r="BK20" i="8"/>
  <c r="BN20" i="8"/>
  <c r="BR20" i="8"/>
  <c r="BV20" i="8"/>
  <c r="CF20" i="8"/>
  <c r="CJ20" i="8"/>
  <c r="CN20" i="8"/>
  <c r="CR20" i="8"/>
  <c r="CV20" i="8"/>
  <c r="J14" i="8"/>
  <c r="N14" i="8"/>
  <c r="R14" i="8"/>
  <c r="V14" i="8"/>
  <c r="Z14" i="8"/>
  <c r="AD14" i="8"/>
  <c r="AH14" i="8"/>
  <c r="AL14" i="8"/>
  <c r="AP14" i="8"/>
  <c r="AT14" i="8"/>
  <c r="AX14" i="8"/>
  <c r="BF14" i="8"/>
  <c r="BP14" i="8"/>
  <c r="CH14" i="8"/>
  <c r="CX14" i="8"/>
  <c r="K15" i="8"/>
  <c r="O15" i="8"/>
  <c r="S15" i="8"/>
  <c r="W15" i="8"/>
  <c r="AA15" i="8"/>
  <c r="AE15" i="8"/>
  <c r="BI20" i="8"/>
  <c r="BT20" i="8"/>
  <c r="CP20" i="8"/>
  <c r="O20" i="8"/>
  <c r="AA20" i="8"/>
  <c r="AM20" i="8"/>
  <c r="AY20" i="8"/>
  <c r="BG20" i="8"/>
  <c r="BQ20" i="8"/>
  <c r="CI20" i="8"/>
  <c r="I20" i="8"/>
  <c r="M20" i="8"/>
  <c r="Q20" i="8"/>
  <c r="U20" i="8"/>
  <c r="Y20" i="8"/>
  <c r="AC20" i="8"/>
  <c r="AG20" i="8"/>
  <c r="AK20" i="8"/>
  <c r="AO20" i="8"/>
  <c r="AS20" i="8"/>
  <c r="AW20" i="8"/>
  <c r="BA20" i="8"/>
  <c r="BE20" i="8"/>
  <c r="BH20" i="8"/>
  <c r="BL20" i="8"/>
  <c r="BO20" i="8"/>
  <c r="BS20" i="8"/>
  <c r="CC20" i="8"/>
  <c r="CG20" i="8"/>
  <c r="CK20" i="8"/>
  <c r="CO20" i="8"/>
  <c r="CS20" i="8"/>
  <c r="CW20" i="8"/>
  <c r="K14" i="8"/>
  <c r="O14" i="8"/>
  <c r="W14" i="8"/>
  <c r="AA14" i="8"/>
  <c r="AE14" i="8"/>
  <c r="AI14" i="8"/>
  <c r="AM14" i="8"/>
  <c r="AU14" i="8"/>
  <c r="AY14" i="8"/>
  <c r="BG14" i="8"/>
  <c r="BJ14" i="8"/>
  <c r="BQ14" i="8"/>
  <c r="BU14" i="8"/>
  <c r="CI14" i="8"/>
  <c r="CM14" i="8"/>
  <c r="AG15" i="8"/>
  <c r="AO15" i="8"/>
  <c r="AW15" i="8"/>
  <c r="BE15" i="8"/>
  <c r="BL15" i="8"/>
  <c r="BS15" i="8"/>
  <c r="CG15" i="8"/>
  <c r="CO15" i="8"/>
  <c r="CW15" i="8"/>
  <c r="BB20" i="8"/>
  <c r="CD20" i="8"/>
  <c r="CT20" i="8"/>
  <c r="AI15" i="8"/>
  <c r="AM15" i="8"/>
  <c r="AQ15" i="8"/>
  <c r="AU15" i="8"/>
  <c r="AY15" i="8"/>
  <c r="BC15" i="8"/>
  <c r="BG15" i="8"/>
  <c r="BJ15" i="8"/>
  <c r="BM15" i="8"/>
  <c r="BQ15" i="8"/>
  <c r="BU15" i="8"/>
  <c r="CE15" i="8"/>
  <c r="CI15" i="8"/>
  <c r="CM15" i="8"/>
  <c r="CQ15" i="8"/>
  <c r="CU15" i="8"/>
  <c r="H14" i="8"/>
  <c r="L14" i="8"/>
  <c r="P14" i="8"/>
  <c r="T14" i="8"/>
  <c r="X14" i="8"/>
  <c r="AB14" i="8"/>
  <c r="AF14" i="8"/>
  <c r="AJ14" i="8"/>
  <c r="AN14" i="8"/>
  <c r="AR14" i="8"/>
  <c r="AV14" i="8"/>
  <c r="AZ14" i="8"/>
  <c r="BD14" i="8"/>
  <c r="BK14" i="8"/>
  <c r="BN14" i="8"/>
  <c r="BR14" i="8"/>
  <c r="BV14" i="8"/>
  <c r="CF14" i="8"/>
  <c r="CJ14" i="8"/>
  <c r="CN14" i="8"/>
  <c r="CR14" i="8"/>
  <c r="CV14" i="8"/>
  <c r="I15" i="8"/>
  <c r="M15" i="8"/>
  <c r="Q15" i="8"/>
  <c r="U15" i="8"/>
  <c r="Y15" i="8"/>
  <c r="AC15" i="8"/>
  <c r="AH15" i="8"/>
  <c r="AP15" i="8"/>
  <c r="AX15" i="8"/>
  <c r="BF15" i="8"/>
  <c r="BT15" i="8"/>
  <c r="CH15" i="8"/>
  <c r="CP15" i="8"/>
  <c r="CX15" i="8"/>
  <c r="CL20" i="8"/>
  <c r="S20" i="8"/>
  <c r="AE20" i="8"/>
  <c r="AQ20" i="8"/>
  <c r="BC20" i="8"/>
  <c r="BM20" i="8"/>
  <c r="CE20" i="8"/>
  <c r="CQ20" i="8"/>
  <c r="CU20" i="8"/>
  <c r="AF15" i="8"/>
  <c r="AJ15" i="8"/>
  <c r="AN15" i="8"/>
  <c r="AR15" i="8"/>
  <c r="AV15" i="8"/>
  <c r="AZ15" i="8"/>
  <c r="BD15" i="8"/>
  <c r="BZ8" i="8"/>
  <c r="BK15" i="8"/>
  <c r="BN15" i="8"/>
  <c r="BR15" i="8"/>
  <c r="BV15" i="8"/>
  <c r="CF15" i="8"/>
  <c r="CJ15" i="8"/>
  <c r="CN15" i="8"/>
  <c r="CR15" i="8"/>
  <c r="CV15" i="8"/>
  <c r="I14" i="8"/>
  <c r="M14" i="8"/>
  <c r="Q14" i="8"/>
  <c r="U14" i="8"/>
  <c r="Y14" i="8"/>
  <c r="AC14" i="8"/>
  <c r="AG14" i="8"/>
  <c r="AK14" i="8"/>
  <c r="AO14" i="8"/>
  <c r="AS14" i="8"/>
  <c r="AW14" i="8"/>
  <c r="BA14" i="8"/>
  <c r="BE14" i="8"/>
  <c r="BH14" i="8"/>
  <c r="BL14" i="8"/>
  <c r="BO14" i="8"/>
  <c r="BS14" i="8"/>
  <c r="CC14" i="8"/>
  <c r="CG14" i="8"/>
  <c r="CK14" i="8"/>
  <c r="CO14" i="8"/>
  <c r="CS14" i="8"/>
  <c r="CW14" i="8"/>
  <c r="J15" i="8"/>
  <c r="N15" i="8"/>
  <c r="R15" i="8"/>
  <c r="V15" i="8"/>
  <c r="Z15" i="8"/>
  <c r="AD15" i="8"/>
  <c r="AK15" i="8"/>
  <c r="AS15" i="8"/>
  <c r="BA15" i="8"/>
  <c r="BH15" i="8"/>
  <c r="BO15" i="8"/>
  <c r="CC15" i="8"/>
  <c r="CK15" i="8"/>
  <c r="CS15" i="8"/>
  <c r="O28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I25" i="7"/>
  <c r="BJ25" i="7"/>
  <c r="BK25" i="7"/>
  <c r="BL25" i="7"/>
  <c r="BM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I26" i="7"/>
  <c r="BJ26" i="7"/>
  <c r="BK26" i="7"/>
  <c r="BL26" i="7"/>
  <c r="BM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H26" i="7"/>
  <c r="H25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M28" i="7"/>
  <c r="BL28" i="7"/>
  <c r="BK28" i="7"/>
  <c r="BJ28" i="7"/>
  <c r="BI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N28" i="7"/>
  <c r="M28" i="7"/>
  <c r="L28" i="7"/>
  <c r="K28" i="7"/>
  <c r="J28" i="7"/>
  <c r="I28" i="7"/>
  <c r="H28" i="7"/>
  <c r="CA17" i="8" l="1"/>
  <c r="CA15" i="8"/>
  <c r="BX18" i="8"/>
  <c r="BZ17" i="8"/>
  <c r="BW18" i="8"/>
  <c r="BZ18" i="8"/>
  <c r="BW17" i="8"/>
  <c r="BY18" i="8"/>
  <c r="BY17" i="8"/>
  <c r="CA20" i="8"/>
  <c r="CA14" i="8"/>
  <c r="CA18" i="8"/>
  <c r="BY14" i="8"/>
  <c r="BX20" i="8"/>
  <c r="BZ15" i="8"/>
  <c r="BZ14" i="8"/>
  <c r="BZ20" i="8"/>
  <c r="BY15" i="8"/>
  <c r="BX15" i="8"/>
  <c r="BY20" i="8"/>
  <c r="BW20" i="8"/>
  <c r="BX14" i="8"/>
  <c r="BW14" i="8"/>
  <c r="BW15" i="8"/>
  <c r="AD5" i="7"/>
  <c r="AD8" i="7"/>
  <c r="AD9" i="7"/>
  <c r="AD10" i="7"/>
  <c r="AD11" i="7"/>
  <c r="AD12" i="7"/>
  <c r="CT5" i="7"/>
  <c r="CS5" i="7"/>
  <c r="CR5" i="7"/>
  <c r="CQ5" i="7"/>
  <c r="CP5" i="7"/>
  <c r="CO5" i="7"/>
  <c r="CN5" i="7"/>
  <c r="CM5" i="7"/>
  <c r="CL5" i="7"/>
  <c r="CK5" i="7"/>
  <c r="CJ5" i="7"/>
  <c r="CI5" i="7"/>
  <c r="CH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M5" i="7"/>
  <c r="BL5" i="7"/>
  <c r="BK5" i="7"/>
  <c r="BJ5" i="7"/>
  <c r="BI5" i="7"/>
  <c r="BG5" i="7"/>
  <c r="BF5" i="7"/>
  <c r="BE5" i="7"/>
  <c r="BD5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F5" i="7"/>
  <c r="AE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CT12" i="7"/>
  <c r="CS12" i="7"/>
  <c r="CR12" i="7"/>
  <c r="CQ12" i="7"/>
  <c r="CP12" i="7"/>
  <c r="CO12" i="7"/>
  <c r="CN12" i="7"/>
  <c r="CM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M12" i="7"/>
  <c r="BL12" i="7"/>
  <c r="BK12" i="7"/>
  <c r="BJ12" i="7"/>
  <c r="BI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M11" i="7"/>
  <c r="BL11" i="7"/>
  <c r="BK11" i="7"/>
  <c r="BJ11" i="7"/>
  <c r="BI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CT7" i="7"/>
  <c r="CS7" i="7"/>
  <c r="CR7" i="7"/>
  <c r="CQ7" i="7"/>
  <c r="CP7" i="7"/>
  <c r="CO7" i="7"/>
  <c r="CN7" i="7"/>
  <c r="CM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M7" i="7"/>
  <c r="BL7" i="7"/>
  <c r="BK7" i="7"/>
  <c r="BJ7" i="7"/>
  <c r="BI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CT6" i="7"/>
  <c r="CS6" i="7"/>
  <c r="CR6" i="7"/>
  <c r="CQ6" i="7"/>
  <c r="CP6" i="7"/>
  <c r="CO6" i="7"/>
  <c r="CN6" i="7"/>
  <c r="CM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M6" i="7"/>
  <c r="BL6" i="7"/>
  <c r="BK6" i="7"/>
  <c r="BJ6" i="7"/>
  <c r="BI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M10" i="7"/>
  <c r="BL10" i="7"/>
  <c r="BK10" i="7"/>
  <c r="BJ10" i="7"/>
  <c r="BI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M4" i="7"/>
  <c r="BL4" i="7"/>
  <c r="BK4" i="7"/>
  <c r="BJ4" i="7"/>
  <c r="BI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CT9" i="7"/>
  <c r="CS9" i="7"/>
  <c r="CR9" i="7"/>
  <c r="CQ9" i="7"/>
  <c r="CP9" i="7"/>
  <c r="CO9" i="7"/>
  <c r="CN9" i="7"/>
  <c r="CM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M9" i="7"/>
  <c r="BL9" i="7"/>
  <c r="BK9" i="7"/>
  <c r="BJ9" i="7"/>
  <c r="BI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CT8" i="7"/>
  <c r="CS8" i="7"/>
  <c r="CR8" i="7"/>
  <c r="CQ8" i="7"/>
  <c r="CP8" i="7"/>
  <c r="CO8" i="7"/>
  <c r="CN8" i="7"/>
  <c r="CM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M8" i="7"/>
  <c r="BL8" i="7"/>
  <c r="BK8" i="7"/>
  <c r="BJ8" i="7"/>
  <c r="BI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CT3" i="7"/>
  <c r="CS3" i="7"/>
  <c r="CR3" i="7"/>
  <c r="CQ3" i="7"/>
  <c r="CP3" i="7"/>
  <c r="CO3" i="7"/>
  <c r="CN3" i="7"/>
  <c r="CM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M3" i="7"/>
  <c r="BL3" i="7"/>
  <c r="BK3" i="7"/>
  <c r="BJ3" i="7"/>
  <c r="BI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BN12" i="7" l="1"/>
  <c r="BN11" i="7"/>
  <c r="BN5" i="7"/>
  <c r="BN3" i="7"/>
  <c r="BN8" i="7"/>
  <c r="BN9" i="7"/>
  <c r="BN7" i="7"/>
  <c r="BN4" i="7"/>
  <c r="BN10" i="7"/>
  <c r="BH6" i="7"/>
  <c r="BN6" i="7"/>
  <c r="BH12" i="7"/>
  <c r="BH5" i="7"/>
  <c r="BH8" i="7"/>
  <c r="BH9" i="7"/>
  <c r="BH3" i="7"/>
  <c r="BH4" i="7"/>
  <c r="BH10" i="7"/>
  <c r="BH7" i="7"/>
  <c r="BH11" i="7"/>
  <c r="R20" i="7"/>
  <c r="V20" i="7"/>
  <c r="AH20" i="7"/>
  <c r="AL20" i="7"/>
  <c r="AP20" i="7"/>
  <c r="AX20" i="7"/>
  <c r="BB20" i="7"/>
  <c r="BF20" i="7"/>
  <c r="BP20" i="7"/>
  <c r="BT20" i="7"/>
  <c r="BX20" i="7"/>
  <c r="CF20" i="7"/>
  <c r="CJ20" i="7"/>
  <c r="CN20" i="7"/>
  <c r="CI18" i="7"/>
  <c r="CM18" i="7"/>
  <c r="CQ18" i="7"/>
  <c r="H18" i="7"/>
  <c r="P15" i="7"/>
  <c r="AF15" i="7"/>
  <c r="BM18" i="7"/>
  <c r="BZ18" i="7"/>
  <c r="CD15" i="7"/>
  <c r="CT18" i="7"/>
  <c r="CC17" i="7"/>
  <c r="CK14" i="7"/>
  <c r="CR18" i="7"/>
  <c r="AJ17" i="7"/>
  <c r="BD14" i="7"/>
  <c r="CQ20" i="7"/>
  <c r="CN18" i="7"/>
  <c r="BV20" i="7"/>
  <c r="AC20" i="7"/>
  <c r="O17" i="7"/>
  <c r="X14" i="7"/>
  <c r="AN20" i="7"/>
  <c r="BD17" i="7"/>
  <c r="BR17" i="7"/>
  <c r="BV14" i="7"/>
  <c r="CL17" i="7"/>
  <c r="W18" i="7"/>
  <c r="BC18" i="7"/>
  <c r="BU15" i="7"/>
  <c r="M20" i="7"/>
  <c r="CA20" i="7"/>
  <c r="AU17" i="7"/>
  <c r="AS20" i="7"/>
  <c r="BJ20" i="7"/>
  <c r="L18" i="7"/>
  <c r="X20" i="7"/>
  <c r="BI15" i="7"/>
  <c r="CL20" i="7"/>
  <c r="AE17" i="7"/>
  <c r="BL17" i="7"/>
  <c r="X17" i="7"/>
  <c r="AN14" i="7"/>
  <c r="AF18" i="7"/>
  <c r="W14" i="7"/>
  <c r="AM14" i="7"/>
  <c r="BU14" i="7"/>
  <c r="CS17" i="7"/>
  <c r="P17" i="7"/>
  <c r="AV17" i="7"/>
  <c r="H17" i="7"/>
  <c r="K15" i="7"/>
  <c r="AI15" i="7"/>
  <c r="AY15" i="7"/>
  <c r="BY15" i="7"/>
  <c r="CS18" i="7"/>
  <c r="CL14" i="7"/>
  <c r="BD20" i="7"/>
  <c r="BC14" i="7"/>
  <c r="CD17" i="7"/>
  <c r="S15" i="7"/>
  <c r="AA15" i="7"/>
  <c r="AQ15" i="7"/>
  <c r="BG15" i="7"/>
  <c r="BQ15" i="7"/>
  <c r="CG15" i="7"/>
  <c r="CK18" i="7"/>
  <c r="CO15" i="7"/>
  <c r="Q20" i="7"/>
  <c r="U20" i="7"/>
  <c r="AG20" i="7"/>
  <c r="BA20" i="7"/>
  <c r="H15" i="7"/>
  <c r="L15" i="7"/>
  <c r="P18" i="7"/>
  <c r="T15" i="7"/>
  <c r="X18" i="7"/>
  <c r="AB15" i="7"/>
  <c r="AJ15" i="7"/>
  <c r="AN15" i="7"/>
  <c r="AR15" i="7"/>
  <c r="AV18" i="7"/>
  <c r="AZ15" i="7"/>
  <c r="BD18" i="7"/>
  <c r="BI18" i="7"/>
  <c r="BM15" i="7"/>
  <c r="BR18" i="7"/>
  <c r="BV15" i="7"/>
  <c r="BZ15" i="7"/>
  <c r="CD18" i="7"/>
  <c r="CH15" i="7"/>
  <c r="CL18" i="7"/>
  <c r="CP18" i="7"/>
  <c r="CT15" i="7"/>
  <c r="O18" i="7"/>
  <c r="W15" i="7"/>
  <c r="AE15" i="7"/>
  <c r="AM15" i="7"/>
  <c r="AU18" i="7"/>
  <c r="BC15" i="7"/>
  <c r="BL15" i="7"/>
  <c r="BU18" i="7"/>
  <c r="CC18" i="7"/>
  <c r="CK15" i="7"/>
  <c r="CS15" i="7"/>
  <c r="L17" i="7"/>
  <c r="P14" i="7"/>
  <c r="T17" i="7"/>
  <c r="AB20" i="7"/>
  <c r="AF14" i="7"/>
  <c r="AN17" i="7"/>
  <c r="AR17" i="7"/>
  <c r="AV14" i="7"/>
  <c r="AZ17" i="7"/>
  <c r="BI20" i="7"/>
  <c r="BM14" i="7"/>
  <c r="BV17" i="7"/>
  <c r="BZ17" i="7"/>
  <c r="CD20" i="7"/>
  <c r="CH17" i="7"/>
  <c r="CP20" i="7"/>
  <c r="CT14" i="7"/>
  <c r="AR18" i="7"/>
  <c r="CP15" i="7"/>
  <c r="AV15" i="7"/>
  <c r="H14" i="7"/>
  <c r="M14" i="7"/>
  <c r="M17" i="7"/>
  <c r="AC14" i="7"/>
  <c r="AC17" i="7"/>
  <c r="AK14" i="7"/>
  <c r="AK17" i="7"/>
  <c r="AW14" i="7"/>
  <c r="AW17" i="7"/>
  <c r="BO14" i="7"/>
  <c r="BO17" i="7"/>
  <c r="CE14" i="7"/>
  <c r="CE17" i="7"/>
  <c r="CQ14" i="7"/>
  <c r="CQ17" i="7"/>
  <c r="H20" i="7"/>
  <c r="CE20" i="7"/>
  <c r="BZ20" i="7"/>
  <c r="BO20" i="7"/>
  <c r="AW20" i="7"/>
  <c r="AR20" i="7"/>
  <c r="L20" i="7"/>
  <c r="CH18" i="7"/>
  <c r="BV18" i="7"/>
  <c r="BL18" i="7"/>
  <c r="AZ18" i="7"/>
  <c r="AN18" i="7"/>
  <c r="AE18" i="7"/>
  <c r="T18" i="7"/>
  <c r="CT17" i="7"/>
  <c r="CK17" i="7"/>
  <c r="BM17" i="7"/>
  <c r="BC17" i="7"/>
  <c r="AF17" i="7"/>
  <c r="W17" i="7"/>
  <c r="CL15" i="7"/>
  <c r="CC15" i="7"/>
  <c r="BR15" i="7"/>
  <c r="BD15" i="7"/>
  <c r="AU15" i="7"/>
  <c r="O15" i="7"/>
  <c r="Q14" i="7"/>
  <c r="Q17" i="7"/>
  <c r="Y14" i="7"/>
  <c r="Y17" i="7"/>
  <c r="AO14" i="7"/>
  <c r="AO17" i="7"/>
  <c r="AS14" i="7"/>
  <c r="AS17" i="7"/>
  <c r="BE14" i="7"/>
  <c r="BE17" i="7"/>
  <c r="BS14" i="7"/>
  <c r="BS17" i="7"/>
  <c r="CA14" i="7"/>
  <c r="CA17" i="7"/>
  <c r="CI14" i="7"/>
  <c r="CI17" i="7"/>
  <c r="J14" i="7"/>
  <c r="J17" i="7"/>
  <c r="R14" i="7"/>
  <c r="R17" i="7"/>
  <c r="Z14" i="7"/>
  <c r="Z17" i="7"/>
  <c r="AL14" i="7"/>
  <c r="AL17" i="7"/>
  <c r="AT14" i="7"/>
  <c r="AT17" i="7"/>
  <c r="BB14" i="7"/>
  <c r="BB17" i="7"/>
  <c r="BK14" i="7"/>
  <c r="BK17" i="7"/>
  <c r="BT14" i="7"/>
  <c r="BT17" i="7"/>
  <c r="CB14" i="7"/>
  <c r="CB17" i="7"/>
  <c r="CJ14" i="7"/>
  <c r="CJ17" i="7"/>
  <c r="CR14" i="7"/>
  <c r="CR17" i="7"/>
  <c r="M15" i="7"/>
  <c r="M18" i="7"/>
  <c r="U15" i="7"/>
  <c r="U18" i="7"/>
  <c r="AC15" i="7"/>
  <c r="AC18" i="7"/>
  <c r="AK15" i="7"/>
  <c r="AK18" i="7"/>
  <c r="AO15" i="7"/>
  <c r="AO18" i="7"/>
  <c r="AW15" i="7"/>
  <c r="AW18" i="7"/>
  <c r="BE15" i="7"/>
  <c r="BE18" i="7"/>
  <c r="BO15" i="7"/>
  <c r="BO18" i="7"/>
  <c r="BW15" i="7"/>
  <c r="BW18" i="7"/>
  <c r="CI15" i="7"/>
  <c r="CM15" i="7"/>
  <c r="CT20" i="7"/>
  <c r="CI20" i="7"/>
  <c r="BS20" i="7"/>
  <c r="BM20" i="7"/>
  <c r="AV20" i="7"/>
  <c r="AK20" i="7"/>
  <c r="AF20" i="7"/>
  <c r="Z20" i="7"/>
  <c r="P20" i="7"/>
  <c r="J20" i="7"/>
  <c r="AM18" i="7"/>
  <c r="AB18" i="7"/>
  <c r="X15" i="7"/>
  <c r="CD14" i="7"/>
  <c r="I14" i="7"/>
  <c r="I17" i="7"/>
  <c r="U14" i="7"/>
  <c r="U17" i="7"/>
  <c r="AG14" i="7"/>
  <c r="AG17" i="7"/>
  <c r="BA14" i="7"/>
  <c r="BA17" i="7"/>
  <c r="BJ14" i="7"/>
  <c r="BJ17" i="7"/>
  <c r="BW14" i="7"/>
  <c r="BW17" i="7"/>
  <c r="CM14" i="7"/>
  <c r="CM17" i="7"/>
  <c r="N14" i="7"/>
  <c r="N17" i="7"/>
  <c r="V14" i="7"/>
  <c r="V17" i="7"/>
  <c r="AD14" i="7"/>
  <c r="AD17" i="7"/>
  <c r="AH14" i="7"/>
  <c r="AH17" i="7"/>
  <c r="AP14" i="7"/>
  <c r="AP17" i="7"/>
  <c r="AX14" i="7"/>
  <c r="AX17" i="7"/>
  <c r="BF14" i="7"/>
  <c r="BF17" i="7"/>
  <c r="BP14" i="7"/>
  <c r="BP17" i="7"/>
  <c r="BX14" i="7"/>
  <c r="BX17" i="7"/>
  <c r="CF14" i="7"/>
  <c r="CF17" i="7"/>
  <c r="CN14" i="7"/>
  <c r="CN17" i="7"/>
  <c r="I15" i="7"/>
  <c r="I18" i="7"/>
  <c r="Q15" i="7"/>
  <c r="Q18" i="7"/>
  <c r="Y15" i="7"/>
  <c r="Y18" i="7"/>
  <c r="AG15" i="7"/>
  <c r="AG18" i="7"/>
  <c r="AS15" i="7"/>
  <c r="AS18" i="7"/>
  <c r="BA15" i="7"/>
  <c r="BA18" i="7"/>
  <c r="BJ15" i="7"/>
  <c r="BJ18" i="7"/>
  <c r="BS15" i="7"/>
  <c r="BS18" i="7"/>
  <c r="CA15" i="7"/>
  <c r="CA18" i="7"/>
  <c r="CE15" i="7"/>
  <c r="CE18" i="7"/>
  <c r="CQ15" i="7"/>
  <c r="K14" i="7"/>
  <c r="K17" i="7"/>
  <c r="K20" i="7"/>
  <c r="O20" i="7"/>
  <c r="S14" i="7"/>
  <c r="S17" i="7"/>
  <c r="S20" i="7"/>
  <c r="W20" i="7"/>
  <c r="AA14" i="7"/>
  <c r="AA17" i="7"/>
  <c r="AA20" i="7"/>
  <c r="AE20" i="7"/>
  <c r="AI14" i="7"/>
  <c r="AI17" i="7"/>
  <c r="AI20" i="7"/>
  <c r="AM20" i="7"/>
  <c r="AQ14" i="7"/>
  <c r="AQ17" i="7"/>
  <c r="AQ20" i="7"/>
  <c r="AU20" i="7"/>
  <c r="AY14" i="7"/>
  <c r="AY17" i="7"/>
  <c r="AY20" i="7"/>
  <c r="BC20" i="7"/>
  <c r="BG14" i="7"/>
  <c r="BG17" i="7"/>
  <c r="BG20" i="7"/>
  <c r="BL20" i="7"/>
  <c r="BQ14" i="7"/>
  <c r="BQ17" i="7"/>
  <c r="BQ20" i="7"/>
  <c r="BU20" i="7"/>
  <c r="BY14" i="7"/>
  <c r="BY17" i="7"/>
  <c r="BY20" i="7"/>
  <c r="CC20" i="7"/>
  <c r="CG14" i="7"/>
  <c r="CG17" i="7"/>
  <c r="CG20" i="7"/>
  <c r="CK20" i="7"/>
  <c r="CO14" i="7"/>
  <c r="CO17" i="7"/>
  <c r="CO20" i="7"/>
  <c r="CS20" i="7"/>
  <c r="J15" i="7"/>
  <c r="J18" i="7"/>
  <c r="N15" i="7"/>
  <c r="N18" i="7"/>
  <c r="R15" i="7"/>
  <c r="R18" i="7"/>
  <c r="V15" i="7"/>
  <c r="V18" i="7"/>
  <c r="Z15" i="7"/>
  <c r="Z18" i="7"/>
  <c r="AD15" i="7"/>
  <c r="AD18" i="7"/>
  <c r="AH15" i="7"/>
  <c r="AH18" i="7"/>
  <c r="AL15" i="7"/>
  <c r="AL18" i="7"/>
  <c r="AP15" i="7"/>
  <c r="AP18" i="7"/>
  <c r="AT15" i="7"/>
  <c r="AT18" i="7"/>
  <c r="AX15" i="7"/>
  <c r="AX18" i="7"/>
  <c r="BB15" i="7"/>
  <c r="BB18" i="7"/>
  <c r="BF15" i="7"/>
  <c r="BF18" i="7"/>
  <c r="BK15" i="7"/>
  <c r="BK18" i="7"/>
  <c r="BP15" i="7"/>
  <c r="BP18" i="7"/>
  <c r="BT15" i="7"/>
  <c r="BT18" i="7"/>
  <c r="BX15" i="7"/>
  <c r="BX18" i="7"/>
  <c r="CB15" i="7"/>
  <c r="CB18" i="7"/>
  <c r="CF15" i="7"/>
  <c r="CF18" i="7"/>
  <c r="CJ15" i="7"/>
  <c r="CN15" i="7"/>
  <c r="CR15" i="7"/>
  <c r="L14" i="7"/>
  <c r="T14" i="7"/>
  <c r="AB14" i="7"/>
  <c r="AJ14" i="7"/>
  <c r="AR14" i="7"/>
  <c r="AZ14" i="7"/>
  <c r="BI14" i="7"/>
  <c r="BR14" i="7"/>
  <c r="BZ14" i="7"/>
  <c r="CH14" i="7"/>
  <c r="CP14" i="7"/>
  <c r="CR20" i="7"/>
  <c r="CM20" i="7"/>
  <c r="CH20" i="7"/>
  <c r="CB20" i="7"/>
  <c r="BW20" i="7"/>
  <c r="BR20" i="7"/>
  <c r="BK20" i="7"/>
  <c r="BE20" i="7"/>
  <c r="AZ20" i="7"/>
  <c r="AT20" i="7"/>
  <c r="AO20" i="7"/>
  <c r="AJ20" i="7"/>
  <c r="AD20" i="7"/>
  <c r="Y20" i="7"/>
  <c r="T20" i="7"/>
  <c r="N20" i="7"/>
  <c r="I20" i="7"/>
  <c r="CJ18" i="7"/>
  <c r="AJ18" i="7"/>
  <c r="CP17" i="7"/>
  <c r="BU17" i="7"/>
  <c r="BI17" i="7"/>
  <c r="AM17" i="7"/>
  <c r="AB17" i="7"/>
  <c r="CS14" i="7"/>
  <c r="CC14" i="7"/>
  <c r="BL14" i="7"/>
  <c r="AU14" i="7"/>
  <c r="AE14" i="7"/>
  <c r="O14" i="7"/>
  <c r="CO18" i="7"/>
  <c r="CG18" i="7"/>
  <c r="BY18" i="7"/>
  <c r="BQ18" i="7"/>
  <c r="BG18" i="7"/>
  <c r="AY18" i="7"/>
  <c r="AQ18" i="7"/>
  <c r="AI18" i="7"/>
  <c r="AA18" i="7"/>
  <c r="S18" i="7"/>
  <c r="K18" i="7"/>
  <c r="CM3" i="6"/>
  <c r="CN3" i="6"/>
  <c r="CO3" i="6"/>
  <c r="CP3" i="6"/>
  <c r="CQ3" i="6"/>
  <c r="CR3" i="6"/>
  <c r="CM4" i="6"/>
  <c r="CN4" i="6"/>
  <c r="CO4" i="6"/>
  <c r="CP4" i="6"/>
  <c r="CQ4" i="6"/>
  <c r="CR4" i="6"/>
  <c r="CM5" i="6"/>
  <c r="CN5" i="6"/>
  <c r="CO5" i="6"/>
  <c r="CP5" i="6"/>
  <c r="CQ5" i="6"/>
  <c r="CR5" i="6"/>
  <c r="CM6" i="6"/>
  <c r="CN6" i="6"/>
  <c r="CO6" i="6"/>
  <c r="CP6" i="6"/>
  <c r="CQ6" i="6"/>
  <c r="CR6" i="6"/>
  <c r="CM7" i="6"/>
  <c r="CN7" i="6"/>
  <c r="CO7" i="6"/>
  <c r="CP7" i="6"/>
  <c r="CQ7" i="6"/>
  <c r="CR7" i="6"/>
  <c r="CM8" i="6"/>
  <c r="CN8" i="6"/>
  <c r="CO8" i="6"/>
  <c r="CP8" i="6"/>
  <c r="CQ8" i="6"/>
  <c r="CR8" i="6"/>
  <c r="CM9" i="6"/>
  <c r="CN9" i="6"/>
  <c r="CO9" i="6"/>
  <c r="CP9" i="6"/>
  <c r="CQ9" i="6"/>
  <c r="CR9" i="6"/>
  <c r="CM10" i="6"/>
  <c r="CN10" i="6"/>
  <c r="CO10" i="6"/>
  <c r="CP10" i="6"/>
  <c r="CQ10" i="6"/>
  <c r="CR10" i="6"/>
  <c r="CM11" i="6"/>
  <c r="CN11" i="6"/>
  <c r="CO11" i="6"/>
  <c r="CP11" i="6"/>
  <c r="CQ11" i="6"/>
  <c r="CR11" i="6"/>
  <c r="CM12" i="6"/>
  <c r="CN12" i="6"/>
  <c r="CO12" i="6"/>
  <c r="CP12" i="6"/>
  <c r="CQ12" i="6"/>
  <c r="CR12" i="6"/>
  <c r="CL4" i="6"/>
  <c r="CL5" i="6"/>
  <c r="CL6" i="6"/>
  <c r="CL7" i="6"/>
  <c r="CL8" i="6"/>
  <c r="CL9" i="6"/>
  <c r="CL10" i="6"/>
  <c r="CL11" i="6"/>
  <c r="CL12" i="6"/>
  <c r="CL3" i="6"/>
  <c r="BX3" i="6"/>
  <c r="BY3" i="6"/>
  <c r="BZ3" i="6"/>
  <c r="CA3" i="6"/>
  <c r="CB3" i="6"/>
  <c r="CC3" i="6"/>
  <c r="CD3" i="6"/>
  <c r="CE3" i="6"/>
  <c r="CF3" i="6"/>
  <c r="CG3" i="6"/>
  <c r="CH3" i="6"/>
  <c r="CI3" i="6"/>
  <c r="CJ3" i="6"/>
  <c r="CK3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CK6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BX9" i="6"/>
  <c r="BY9" i="6"/>
  <c r="BZ9" i="6"/>
  <c r="CA9" i="6"/>
  <c r="CB9" i="6"/>
  <c r="CC9" i="6"/>
  <c r="CD9" i="6"/>
  <c r="CE9" i="6"/>
  <c r="CF9" i="6"/>
  <c r="CG9" i="6"/>
  <c r="CH9" i="6"/>
  <c r="CI9" i="6"/>
  <c r="CJ9" i="6"/>
  <c r="CK9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BW4" i="6"/>
  <c r="BW5" i="6"/>
  <c r="BW6" i="6"/>
  <c r="BW7" i="6"/>
  <c r="BW8" i="6"/>
  <c r="BW9" i="6"/>
  <c r="BW10" i="6"/>
  <c r="BW11" i="6"/>
  <c r="BW12" i="6"/>
  <c r="BW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I4" i="6"/>
  <c r="I5" i="6"/>
  <c r="I6" i="6"/>
  <c r="I7" i="6"/>
  <c r="I8" i="6"/>
  <c r="I9" i="6"/>
  <c r="I10" i="6"/>
  <c r="I11" i="6"/>
  <c r="I12" i="6"/>
  <c r="I3" i="6"/>
  <c r="H4" i="6"/>
  <c r="H5" i="6"/>
  <c r="H6" i="6"/>
  <c r="H7" i="6"/>
  <c r="H8" i="6"/>
  <c r="H9" i="6"/>
  <c r="H10" i="6"/>
  <c r="H11" i="6"/>
  <c r="H12" i="6"/>
  <c r="H3" i="6"/>
  <c r="BN17" i="7" l="1"/>
  <c r="BN18" i="7"/>
  <c r="BN15" i="7"/>
  <c r="BH15" i="7"/>
  <c r="BN14" i="7"/>
  <c r="BH17" i="7"/>
  <c r="BN20" i="7"/>
  <c r="BH18" i="7"/>
  <c r="BH14" i="7"/>
  <c r="BH20" i="7"/>
</calcChain>
</file>

<file path=xl/comments1.xml><?xml version="1.0" encoding="utf-8"?>
<comments xmlns="http://schemas.openxmlformats.org/spreadsheetml/2006/main">
  <authors>
    <author>TK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TK:</t>
        </r>
        <r>
          <rPr>
            <sz val="9"/>
            <color indexed="81"/>
            <rFont val="Tahoma"/>
            <family val="2"/>
          </rPr>
          <t xml:space="preserve">
0.05 ml of a 50 mg/ml homogenate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TK:</t>
        </r>
        <r>
          <rPr>
            <sz val="9"/>
            <color indexed="81"/>
            <rFont val="Tahoma"/>
            <family val="2"/>
          </rPr>
          <t xml:space="preserve">
0.3 ml of a 50 mg/ml homogenate</t>
        </r>
      </text>
    </comment>
  </commentList>
</comments>
</file>

<file path=xl/sharedStrings.xml><?xml version="1.0" encoding="utf-8"?>
<sst xmlns="http://schemas.openxmlformats.org/spreadsheetml/2006/main" count="838" uniqueCount="128">
  <si>
    <t>C2</t>
  </si>
  <si>
    <t>C3</t>
  </si>
  <si>
    <t>C4/Ci4</t>
  </si>
  <si>
    <t>C5:1</t>
  </si>
  <si>
    <t>C5</t>
  </si>
  <si>
    <t>C4-OH</t>
  </si>
  <si>
    <t>C6</t>
  </si>
  <si>
    <t>C5-OH/C3-DC</t>
  </si>
  <si>
    <t>C4-DC/Ci4-DC</t>
  </si>
  <si>
    <t>C8:1</t>
  </si>
  <si>
    <t>C8</t>
  </si>
  <si>
    <t>C5-DC</t>
  </si>
  <si>
    <t>C8:1-OH/C6:1-DC</t>
  </si>
  <si>
    <t>C6-DC/C8-OH</t>
  </si>
  <si>
    <t>C10:3</t>
  </si>
  <si>
    <t>C10:2</t>
  </si>
  <si>
    <t>C10:1</t>
  </si>
  <si>
    <t>C10</t>
  </si>
  <si>
    <t>C7-DC</t>
  </si>
  <si>
    <t>C8:1-DC</t>
  </si>
  <si>
    <t>C10-OH/C8-DC</t>
  </si>
  <si>
    <t>C12:2</t>
  </si>
  <si>
    <t>C12:1</t>
  </si>
  <si>
    <t>C12</t>
  </si>
  <si>
    <t>C12:2-OH/C10:2-DC</t>
  </si>
  <si>
    <t>C12:1-OH/C10:1-DC</t>
  </si>
  <si>
    <t>C12-OH/C10-DC</t>
  </si>
  <si>
    <t>C14:3</t>
  </si>
  <si>
    <t>C14:2</t>
  </si>
  <si>
    <t>C14:1</t>
  </si>
  <si>
    <t>C14</t>
  </si>
  <si>
    <t>C14:3-OH/C12:3-DC</t>
  </si>
  <si>
    <t>C14:2-OH/C12:2-DC</t>
  </si>
  <si>
    <t>C14:1-OH/C12:1-DC</t>
  </si>
  <si>
    <t>C14-OH/C12-DC</t>
  </si>
  <si>
    <t>C16:3</t>
  </si>
  <si>
    <t>C16:2</t>
  </si>
  <si>
    <t>C16:1</t>
  </si>
  <si>
    <t>C16</t>
  </si>
  <si>
    <t>C16:3-OH/C14:3-DC</t>
  </si>
  <si>
    <t>C16:2-OH/C14:2-DC</t>
  </si>
  <si>
    <t>C16:1-OH/C14:1-DC</t>
  </si>
  <si>
    <t>C16-OH/C14-DC</t>
  </si>
  <si>
    <t>C18:3</t>
  </si>
  <si>
    <t>C18:2</t>
  </si>
  <si>
    <t>C18:1</t>
  </si>
  <si>
    <t>C18</t>
  </si>
  <si>
    <t>C18:3-OH/C16:3-DC</t>
  </si>
  <si>
    <t>C18:2-OH/C16:2-DC</t>
  </si>
  <si>
    <t>C18:1-OH/C16:1-DC</t>
  </si>
  <si>
    <t>C18-OH/C16-DC</t>
  </si>
  <si>
    <t>C20:4</t>
  </si>
  <si>
    <t>C20:3</t>
  </si>
  <si>
    <t>C20:2</t>
  </si>
  <si>
    <t>C20:1</t>
  </si>
  <si>
    <t>C20</t>
  </si>
  <si>
    <t>C20:3-OH/C18:3-DC</t>
  </si>
  <si>
    <t>C20:2-OH/C18:2-DC</t>
  </si>
  <si>
    <t>C20:1-OH/C18:1-DC</t>
  </si>
  <si>
    <t>C20-OH/C18-DC/C22:6</t>
  </si>
  <si>
    <t>C22:5</t>
  </si>
  <si>
    <t>C22:4</t>
  </si>
  <si>
    <t>C22:3</t>
  </si>
  <si>
    <t>C22:2</t>
  </si>
  <si>
    <t>C22:1</t>
  </si>
  <si>
    <t>C22</t>
  </si>
  <si>
    <t>Units: µM</t>
  </si>
  <si>
    <t>Gly</t>
  </si>
  <si>
    <t>Ala</t>
  </si>
  <si>
    <t>Ser</t>
  </si>
  <si>
    <t>Pro</t>
  </si>
  <si>
    <t>Val</t>
  </si>
  <si>
    <t>Leu/Ile</t>
  </si>
  <si>
    <t>Met</t>
  </si>
  <si>
    <t>His</t>
  </si>
  <si>
    <t>Phe</t>
  </si>
  <si>
    <t>Tyr</t>
  </si>
  <si>
    <t>Asx</t>
  </si>
  <si>
    <t>Glx</t>
  </si>
  <si>
    <t>Orn</t>
  </si>
  <si>
    <t>Cit</t>
  </si>
  <si>
    <t>Arg</t>
  </si>
  <si>
    <t>FC</t>
  </si>
  <si>
    <t>Lactate</t>
  </si>
  <si>
    <t>Pyruvate</t>
  </si>
  <si>
    <t>Succinate</t>
  </si>
  <si>
    <t>Fumarate</t>
  </si>
  <si>
    <t>Malate</t>
  </si>
  <si>
    <t>a-Kg</t>
  </si>
  <si>
    <t>Citrate</t>
  </si>
  <si>
    <t>Sample #</t>
  </si>
  <si>
    <t>MBX#</t>
  </si>
  <si>
    <t>Tag #</t>
  </si>
  <si>
    <t>Sex</t>
  </si>
  <si>
    <t>Note</t>
  </si>
  <si>
    <t>Cre</t>
  </si>
  <si>
    <t>Lpn(fl/fl)</t>
  </si>
  <si>
    <t>Age at Sac</t>
  </si>
  <si>
    <t>To Be Used By</t>
  </si>
  <si>
    <t>male</t>
  </si>
  <si>
    <t>-</t>
  </si>
  <si>
    <t>Metabolomics</t>
  </si>
  <si>
    <t>+</t>
  </si>
  <si>
    <t>Tissue Mass (mg)</t>
  </si>
  <si>
    <t>AA/AC/FC</t>
  </si>
  <si>
    <t>OA</t>
  </si>
  <si>
    <t>To normalize to tissue mass:</t>
  </si>
  <si>
    <t>µM value from core = pmoles/µl</t>
  </si>
  <si>
    <t>Volume Submitted</t>
  </si>
  <si>
    <t>X vol. submitted (in µl)</t>
  </si>
  <si>
    <t>/ mg tissue in sample</t>
  </si>
  <si>
    <t>Final units = pmoles / mg tissue</t>
  </si>
  <si>
    <t>Units = pmoles/mg tissue</t>
  </si>
  <si>
    <t>C0</t>
  </si>
  <si>
    <t>WT</t>
  </si>
  <si>
    <t>lipin KO</t>
  </si>
  <si>
    <t>stderr</t>
  </si>
  <si>
    <t>p value</t>
  </si>
  <si>
    <t>c12-c20</t>
  </si>
  <si>
    <t>fasted</t>
  </si>
  <si>
    <t>fed</t>
  </si>
  <si>
    <t>Sum_SC</t>
  </si>
  <si>
    <t>Sum_MC</t>
  </si>
  <si>
    <t>Sum_MCOH/DC</t>
  </si>
  <si>
    <t>Total_LC</t>
  </si>
  <si>
    <t>CPT1_LC</t>
  </si>
  <si>
    <t>LC_OH/DC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</si>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</sst>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00000"/>
    <numFmt numFmtId="165" formatCode="0.000"/>
    <numFmt numFmtId="166" formatCode="#,##0.000_);\(#,##0.000\)"/>
    <numFmt numFmtId="167" formatCode="_(* #,##0.000_);_(* \(#,##0.000\);_(* &quot;-&quot;??_);_(@_)"/>
    <numFmt numFmtId="168" formatCode="0.0000"/>
  </numFmts>
  <fonts count="23" x14ac:knownFonts="1"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6"/>
      <color rgb="FFFF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color theme="5"/>
      <name val="Times New Roman"/>
      <family val="2"/>
    </font>
    <font>
      <sz val="12"/>
      <color rgb="FFFF0000"/>
      <name val="Times New Roman"/>
      <family val="1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 applyAlignment="1">
      <alignment horizontal="left"/>
    </xf>
    <xf numFmtId="165" fontId="1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1" fillId="0" borderId="0" xfId="1" applyNumberFormat="1" applyFont="1"/>
    <xf numFmtId="166" fontId="0" fillId="0" borderId="0" xfId="1" applyNumberFormat="1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/>
    <xf numFmtId="165" fontId="0" fillId="0" borderId="0" xfId="0" applyNumberFormat="1" applyFill="1"/>
    <xf numFmtId="0" fontId="0" fillId="0" borderId="0" xfId="0" applyFill="1"/>
    <xf numFmtId="167" fontId="0" fillId="0" borderId="0" xfId="1" applyNumberFormat="1" applyFont="1"/>
    <xf numFmtId="0" fontId="0" fillId="0" borderId="0" xfId="0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8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5" fontId="0" fillId="2" borderId="0" xfId="0" applyNumberFormat="1" applyFill="1" applyAlignment="1">
      <alignment horizontal="center"/>
    </xf>
    <xf numFmtId="0" fontId="0" fillId="2" borderId="0" xfId="0" applyFill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4" fillId="2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2" borderId="0" xfId="0" applyNumberFormat="1" applyFont="1" applyFill="1" applyAlignment="1">
      <alignment horizontal="center"/>
    </xf>
    <xf numFmtId="0" fontId="15" fillId="0" borderId="0" xfId="0" applyFont="1"/>
    <xf numFmtId="2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14" fontId="16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20" fillId="3" borderId="0" xfId="0" applyNumberFormat="1" applyFont="1" applyFill="1" applyAlignment="1">
      <alignment horizontal="center"/>
    </xf>
    <xf numFmtId="165" fontId="17" fillId="0" borderId="0" xfId="0" applyNumberFormat="1" applyFont="1" applyAlignment="1">
      <alignment horizontal="center"/>
    </xf>
    <xf numFmtId="166" fontId="17" fillId="0" borderId="0" xfId="1" applyNumberFormat="1" applyFont="1" applyAlignment="1">
      <alignment horizontal="center"/>
    </xf>
    <xf numFmtId="165" fontId="17" fillId="0" borderId="0" xfId="0" applyNumberFormat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165" fontId="18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21" fillId="0" borderId="0" xfId="0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4" fontId="22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56"/>
  <sheetViews>
    <sheetView tabSelected="1" workbookViewId="0">
      <selection activeCell="H18" sqref="H18"/>
    </sheetView>
  </sheetViews>
  <sheetFormatPr defaultRowHeight="15.6" x14ac:dyDescent="0.3"/>
  <cols>
    <col min="1" max="6" width="8.796875" style="56"/>
    <col min="7" max="7" width="13" style="56" customWidth="1"/>
    <col min="8" max="15" width="8.796875" style="56"/>
    <col min="16" max="16" width="13.3984375" style="56" bestFit="1" customWidth="1"/>
    <col min="17" max="16384" width="8.796875" style="56"/>
  </cols>
  <sheetData>
    <row r="1" spans="1:102" x14ac:dyDescent="0.3">
      <c r="A1" s="56" t="s">
        <v>112</v>
      </c>
      <c r="K1" s="57"/>
      <c r="O1" s="58"/>
      <c r="AB1" s="57"/>
    </row>
    <row r="2" spans="1:102" x14ac:dyDescent="0.3">
      <c r="A2" s="59" t="s">
        <v>91</v>
      </c>
      <c r="B2" s="59" t="s">
        <v>92</v>
      </c>
      <c r="C2" s="59" t="s">
        <v>93</v>
      </c>
      <c r="D2" s="59" t="s">
        <v>95</v>
      </c>
      <c r="E2" s="59" t="s">
        <v>96</v>
      </c>
      <c r="F2" s="59" t="s">
        <v>97</v>
      </c>
      <c r="G2" s="59" t="s">
        <v>98</v>
      </c>
      <c r="H2" s="59" t="s">
        <v>113</v>
      </c>
      <c r="I2" s="54" t="s">
        <v>0</v>
      </c>
      <c r="J2" s="54" t="s">
        <v>1</v>
      </c>
      <c r="K2" s="55" t="s">
        <v>2</v>
      </c>
      <c r="L2" s="54" t="s">
        <v>3</v>
      </c>
      <c r="M2" s="54" t="s">
        <v>4</v>
      </c>
      <c r="N2" s="54" t="s">
        <v>5</v>
      </c>
      <c r="O2" s="60" t="s">
        <v>6</v>
      </c>
      <c r="P2" s="54" t="s">
        <v>7</v>
      </c>
      <c r="Q2" s="54" t="s">
        <v>8</v>
      </c>
      <c r="R2" s="55" t="s">
        <v>9</v>
      </c>
      <c r="S2" s="54" t="s">
        <v>10</v>
      </c>
      <c r="T2" s="54" t="s">
        <v>11</v>
      </c>
      <c r="U2" s="54" t="s">
        <v>12</v>
      </c>
      <c r="V2" s="54" t="s">
        <v>13</v>
      </c>
      <c r="W2" s="54" t="s">
        <v>14</v>
      </c>
      <c r="X2" s="54" t="s">
        <v>15</v>
      </c>
      <c r="Y2" s="54" t="s">
        <v>16</v>
      </c>
      <c r="Z2" s="54" t="s">
        <v>17</v>
      </c>
      <c r="AA2" s="54" t="s">
        <v>18</v>
      </c>
      <c r="AB2" s="55" t="s">
        <v>19</v>
      </c>
      <c r="AC2" s="54" t="s">
        <v>20</v>
      </c>
      <c r="AD2" s="54" t="s">
        <v>21</v>
      </c>
      <c r="AE2" s="54" t="s">
        <v>22</v>
      </c>
      <c r="AF2" s="54" t="s">
        <v>23</v>
      </c>
      <c r="AG2" s="54" t="s">
        <v>24</v>
      </c>
      <c r="AH2" s="54" t="s">
        <v>25</v>
      </c>
      <c r="AI2" s="54" t="s">
        <v>26</v>
      </c>
      <c r="AJ2" s="54" t="s">
        <v>27</v>
      </c>
      <c r="AK2" s="54" t="s">
        <v>28</v>
      </c>
      <c r="AL2" s="54" t="s">
        <v>29</v>
      </c>
      <c r="AM2" s="54" t="s">
        <v>30</v>
      </c>
      <c r="AN2" s="54" t="s">
        <v>31</v>
      </c>
      <c r="AO2" s="54" t="s">
        <v>32</v>
      </c>
      <c r="AP2" s="54" t="s">
        <v>33</v>
      </c>
      <c r="AQ2" s="54" t="s">
        <v>34</v>
      </c>
      <c r="AR2" s="54" t="s">
        <v>35</v>
      </c>
      <c r="AS2" s="54" t="s">
        <v>36</v>
      </c>
      <c r="AT2" s="54" t="s">
        <v>37</v>
      </c>
      <c r="AU2" s="54" t="s">
        <v>38</v>
      </c>
      <c r="AV2" s="54" t="s">
        <v>39</v>
      </c>
      <c r="AW2" s="54" t="s">
        <v>40</v>
      </c>
      <c r="AX2" s="54" t="s">
        <v>41</v>
      </c>
      <c r="AY2" s="54" t="s">
        <v>42</v>
      </c>
      <c r="AZ2" s="54" t="s">
        <v>43</v>
      </c>
      <c r="BA2" s="54" t="s">
        <v>44</v>
      </c>
      <c r="BB2" s="54" t="s">
        <v>45</v>
      </c>
      <c r="BC2" s="54" t="s">
        <v>46</v>
      </c>
      <c r="BD2" s="54" t="s">
        <v>47</v>
      </c>
      <c r="BE2" s="54" t="s">
        <v>48</v>
      </c>
      <c r="BF2" s="54" t="s">
        <v>49</v>
      </c>
      <c r="BG2" s="54" t="s">
        <v>50</v>
      </c>
      <c r="BH2" s="54" t="s">
        <v>51</v>
      </c>
      <c r="BI2" s="54" t="s">
        <v>52</v>
      </c>
      <c r="BJ2" s="54" t="s">
        <v>53</v>
      </c>
      <c r="BK2" s="54" t="s">
        <v>54</v>
      </c>
      <c r="BL2" s="54" t="s">
        <v>55</v>
      </c>
      <c r="BM2" s="54" t="s">
        <v>56</v>
      </c>
      <c r="BN2" s="54" t="s">
        <v>57</v>
      </c>
      <c r="BO2" s="54" t="s">
        <v>58</v>
      </c>
      <c r="BP2" s="54" t="s">
        <v>59</v>
      </c>
      <c r="BQ2" s="54" t="s">
        <v>60</v>
      </c>
      <c r="BR2" s="54" t="s">
        <v>61</v>
      </c>
      <c r="BS2" s="54" t="s">
        <v>62</v>
      </c>
      <c r="BT2" s="54" t="s">
        <v>63</v>
      </c>
      <c r="BU2" s="54" t="s">
        <v>64</v>
      </c>
      <c r="BV2" s="54" t="s">
        <v>65</v>
      </c>
      <c r="BW2" s="61" t="s">
        <v>121</v>
      </c>
      <c r="BX2" s="61" t="s">
        <v>122</v>
      </c>
      <c r="BY2" s="61" t="s">
        <v>123</v>
      </c>
      <c r="BZ2" s="61" t="s">
        <v>124</v>
      </c>
      <c r="CA2" s="61" t="s">
        <v>125</v>
      </c>
      <c r="CB2" s="61" t="s">
        <v>126</v>
      </c>
      <c r="CC2" s="62" t="s">
        <v>67</v>
      </c>
      <c r="CD2" s="62" t="s">
        <v>68</v>
      </c>
      <c r="CE2" s="62" t="s">
        <v>69</v>
      </c>
      <c r="CF2" s="62" t="s">
        <v>70</v>
      </c>
      <c r="CG2" s="62" t="s">
        <v>71</v>
      </c>
      <c r="CH2" s="62" t="s">
        <v>72</v>
      </c>
      <c r="CI2" s="62" t="s">
        <v>73</v>
      </c>
      <c r="CJ2" s="62" t="s">
        <v>74</v>
      </c>
      <c r="CK2" s="62" t="s">
        <v>75</v>
      </c>
      <c r="CL2" s="62" t="s">
        <v>76</v>
      </c>
      <c r="CM2" s="62" t="s">
        <v>77</v>
      </c>
      <c r="CN2" s="62" t="s">
        <v>78</v>
      </c>
      <c r="CO2" s="62" t="s">
        <v>79</v>
      </c>
      <c r="CP2" s="62" t="s">
        <v>80</v>
      </c>
      <c r="CQ2" s="62" t="s">
        <v>81</v>
      </c>
      <c r="CR2" s="59" t="s">
        <v>83</v>
      </c>
      <c r="CS2" s="63" t="s">
        <v>84</v>
      </c>
      <c r="CT2" s="63" t="s">
        <v>85</v>
      </c>
      <c r="CU2" s="63" t="s">
        <v>86</v>
      </c>
      <c r="CV2" s="63" t="s">
        <v>87</v>
      </c>
      <c r="CW2" s="63" t="s">
        <v>88</v>
      </c>
      <c r="CX2" s="63" t="s">
        <v>89</v>
      </c>
    </row>
    <row r="3" spans="1:102" x14ac:dyDescent="0.3">
      <c r="A3" s="59">
        <v>1</v>
      </c>
      <c r="B3" s="59">
        <v>1160</v>
      </c>
      <c r="C3" s="59" t="s">
        <v>99</v>
      </c>
      <c r="D3" s="59" t="s">
        <v>100</v>
      </c>
      <c r="E3" s="59"/>
      <c r="F3" s="59">
        <v>66</v>
      </c>
      <c r="G3" s="59" t="s">
        <v>101</v>
      </c>
      <c r="H3" s="64">
        <v>606.03599999999994</v>
      </c>
      <c r="I3" s="64">
        <v>87.400942841435878</v>
      </c>
      <c r="J3" s="64">
        <v>2.7012463401543689</v>
      </c>
      <c r="K3" s="64">
        <v>1.9353963790446937</v>
      </c>
      <c r="L3" s="64">
        <v>1.6009898760695371</v>
      </c>
      <c r="M3" s="64">
        <v>1.4475403671810829</v>
      </c>
      <c r="N3" s="64">
        <v>3.0945650959171562</v>
      </c>
      <c r="O3" s="64">
        <v>0.2265172484774256</v>
      </c>
      <c r="P3" s="64">
        <v>3.2521404959973248</v>
      </c>
      <c r="Q3" s="64">
        <v>7.5447531188340857</v>
      </c>
      <c r="R3" s="64">
        <v>0</v>
      </c>
      <c r="S3" s="64">
        <v>0.24176981001350328</v>
      </c>
      <c r="T3" s="64">
        <v>0</v>
      </c>
      <c r="U3" s="64">
        <v>1.746910965123729E-2</v>
      </c>
      <c r="V3" s="64">
        <v>9.8991621357011339E-2</v>
      </c>
      <c r="W3" s="64">
        <v>4.3672774128093235E-2</v>
      </c>
      <c r="X3" s="64">
        <v>7.278795688015538E-2</v>
      </c>
      <c r="Y3" s="64">
        <v>0.10772617618262996</v>
      </c>
      <c r="Z3" s="64">
        <v>0.15722198686113562</v>
      </c>
      <c r="AA3" s="64">
        <v>0</v>
      </c>
      <c r="AB3" s="64">
        <v>0.11344209830928345</v>
      </c>
      <c r="AC3" s="64">
        <v>7.2190426196816745E-2</v>
      </c>
      <c r="AD3" s="64">
        <v>1.8047606549204186E-2</v>
      </c>
      <c r="AE3" s="64">
        <v>7.2190426196816745E-2</v>
      </c>
      <c r="AF3" s="64">
        <v>0.27071409823806281</v>
      </c>
      <c r="AG3" s="64">
        <v>2.7673140303216919E-2</v>
      </c>
      <c r="AH3" s="64">
        <v>0.10377427613706344</v>
      </c>
      <c r="AI3" s="64">
        <v>0.12452913136447612</v>
      </c>
      <c r="AJ3" s="64">
        <v>0</v>
      </c>
      <c r="AK3" s="64">
        <v>0.2767314030321692</v>
      </c>
      <c r="AL3" s="64">
        <v>0.35975082394182001</v>
      </c>
      <c r="AM3" s="64">
        <v>0.93396848523357112</v>
      </c>
      <c r="AN3" s="64">
        <v>0</v>
      </c>
      <c r="AO3" s="64">
        <v>2.0754855227412689E-2</v>
      </c>
      <c r="AP3" s="64">
        <v>0.15220227166769307</v>
      </c>
      <c r="AQ3" s="64">
        <v>0.11069256121286768</v>
      </c>
      <c r="AR3" s="64">
        <v>0.1151105597678794</v>
      </c>
      <c r="AS3" s="64">
        <v>0.54485664956796243</v>
      </c>
      <c r="AT3" s="64">
        <v>1.0743652245002075</v>
      </c>
      <c r="AU3" s="64">
        <v>5.410196309090332</v>
      </c>
      <c r="AV3" s="64">
        <v>0</v>
      </c>
      <c r="AW3" s="64">
        <v>0.13813267172145527</v>
      </c>
      <c r="AX3" s="64">
        <v>0.24556919417147607</v>
      </c>
      <c r="AY3" s="64">
        <v>0.19185093294646571</v>
      </c>
      <c r="AZ3" s="64">
        <v>0.45413868701076376</v>
      </c>
      <c r="BA3" s="64">
        <v>5.7878526280733524</v>
      </c>
      <c r="BB3" s="64">
        <v>4.7926125267518902</v>
      </c>
      <c r="BC3" s="64">
        <v>1.6329667681876401</v>
      </c>
      <c r="BD3" s="64">
        <v>9.6625252555481683E-2</v>
      </c>
      <c r="BE3" s="64">
        <v>0.53143888905514935</v>
      </c>
      <c r="BF3" s="64">
        <v>0.40582606073302302</v>
      </c>
      <c r="BG3" s="64">
        <v>0.10628777781102985</v>
      </c>
      <c r="BH3" s="64">
        <v>0.10628777781102985</v>
      </c>
      <c r="BI3" s="64">
        <v>9.6625252555481683E-2</v>
      </c>
      <c r="BJ3" s="64">
        <v>7.7300202044385327E-2</v>
      </c>
      <c r="BK3" s="64">
        <v>0.11595030306657798</v>
      </c>
      <c r="BL3" s="64">
        <v>6.763767678883717E-2</v>
      </c>
      <c r="BM3" s="64">
        <v>0</v>
      </c>
      <c r="BN3" s="64">
        <v>0.12561282832212614</v>
      </c>
      <c r="BO3" s="64">
        <v>0.18358797985541514</v>
      </c>
      <c r="BP3" s="64">
        <v>8.6962727299933512E-2</v>
      </c>
      <c r="BQ3" s="64">
        <v>9.6625252555481683E-2</v>
      </c>
      <c r="BR3" s="64">
        <v>0</v>
      </c>
      <c r="BS3" s="64">
        <v>0</v>
      </c>
      <c r="BT3" s="64">
        <v>0</v>
      </c>
      <c r="BU3" s="64">
        <v>5.7975151533288992E-2</v>
      </c>
      <c r="BV3" s="64">
        <v>6.763767678883717E-2</v>
      </c>
      <c r="BW3" s="64">
        <f t="shared" ref="BW3:BW12" si="0">SUM(J3,K3,L3,M3,N3,P3,Q3,T3)</f>
        <v>21.57663167319825</v>
      </c>
      <c r="BX3" s="64">
        <f t="shared" ref="BX3:BX12" si="1">SUM(O3,R3,S3,W3:Z3,AD3:AF3)</f>
        <v>1.2106480835270268</v>
      </c>
      <c r="BY3" s="64">
        <f t="shared" ref="BY3:BY12" si="2">SUM(U3,V3,AA3,AB3,AC3,AG3,AH3,AI3)</f>
        <v>0.55806980331910527</v>
      </c>
      <c r="BZ3" s="64">
        <f>SUM(AJ3:BV3)</f>
        <v>24.464133360881032</v>
      </c>
      <c r="CA3" s="64">
        <f t="shared" ref="CA3:CA12" si="3">SUM(AJ3:AM3,AR3:AU3,AZ3:BC3,BH3:BL3,BQ3:BV3)</f>
        <v>22.068589358301505</v>
      </c>
      <c r="CB3" s="64">
        <f t="shared" ref="CB3:CB12" si="4">SUM(AN3:AQ3,AV3:AY3,BD3:BG3,BM3:BP3)</f>
        <v>2.3955440025795292</v>
      </c>
      <c r="CC3" s="64">
        <f>AA!B4*50/2.5</f>
        <v>868.11635928148007</v>
      </c>
      <c r="CD3" s="64">
        <f>AA!C4*50/2.5</f>
        <v>1562.3513348085842</v>
      </c>
      <c r="CE3" s="64">
        <f>AA!D4*50/2.5</f>
        <v>836.13242086058585</v>
      </c>
      <c r="CF3" s="64">
        <f>AA!E4*50/2.5</f>
        <v>117.34965438233667</v>
      </c>
      <c r="CG3" s="64">
        <f>AA!F4*50/2.5</f>
        <v>233.75596669425508</v>
      </c>
      <c r="CH3" s="64">
        <f>AA!G4*50/2.5</f>
        <v>273.53376929936576</v>
      </c>
      <c r="CI3" s="64">
        <f>AA!H4*50/2.5</f>
        <v>124.86296208786727</v>
      </c>
      <c r="CJ3" s="64">
        <f>AA!I4*50/2.5</f>
        <v>195.68284770290663</v>
      </c>
      <c r="CK3" s="64">
        <f>AA!J4*50/2.5</f>
        <v>74.671530620071096</v>
      </c>
      <c r="CL3" s="64">
        <f>AA!K4*50/2.5</f>
        <v>55.419120907491958</v>
      </c>
      <c r="CM3" s="64">
        <f>AA!L4*50/2.5</f>
        <v>1054.6125224700486</v>
      </c>
      <c r="CN3" s="64">
        <f>AA!M4*50/2.5</f>
        <v>4196.9898330749147</v>
      </c>
      <c r="CO3" s="64">
        <f>AA!N4*50/2.5</f>
        <v>69.844676937051503</v>
      </c>
      <c r="CP3" s="64">
        <f>AA!O4*50/2.5</f>
        <v>253.64500752036247</v>
      </c>
      <c r="CQ3" s="64">
        <f>AA!P4*50/2.5</f>
        <v>331.20204602507926</v>
      </c>
      <c r="CR3" s="64">
        <f>OA!B4*300/15</f>
        <v>2758.0008993876927</v>
      </c>
      <c r="CS3" s="64">
        <f>OA!C4*300/15</f>
        <v>20.715160514741267</v>
      </c>
      <c r="CT3" s="64">
        <f>OA!D4*300/15</f>
        <v>341.12493166423729</v>
      </c>
      <c r="CU3" s="64">
        <f>OA!E4*300/15</f>
        <v>192.96149964182067</v>
      </c>
      <c r="CV3" s="64">
        <f>OA!F4*300/15</f>
        <v>1172.82142478536</v>
      </c>
      <c r="CW3" s="64">
        <f>OA!G4*300/15</f>
        <v>30.178723513307265</v>
      </c>
      <c r="CX3" s="64">
        <f>OA!H4*300/15</f>
        <v>729.63558913259328</v>
      </c>
    </row>
    <row r="4" spans="1:102" x14ac:dyDescent="0.3">
      <c r="A4" s="59">
        <v>4</v>
      </c>
      <c r="B4" s="59">
        <v>1155</v>
      </c>
      <c r="C4" s="59" t="s">
        <v>99</v>
      </c>
      <c r="D4" s="59" t="s">
        <v>100</v>
      </c>
      <c r="E4" s="59"/>
      <c r="F4" s="59">
        <v>66</v>
      </c>
      <c r="G4" s="59" t="s">
        <v>101</v>
      </c>
      <c r="H4" s="64">
        <v>671.548</v>
      </c>
      <c r="I4" s="64">
        <v>88.476901418082349</v>
      </c>
      <c r="J4" s="64">
        <v>3.5706129783649709</v>
      </c>
      <c r="K4" s="64">
        <v>2.0250672537494672</v>
      </c>
      <c r="L4" s="64">
        <v>1.9078888938464449</v>
      </c>
      <c r="M4" s="64">
        <v>1.8413941066614483</v>
      </c>
      <c r="N4" s="64">
        <v>1.9130038774760603</v>
      </c>
      <c r="O4" s="64">
        <v>0.35056240835792063</v>
      </c>
      <c r="P4" s="64">
        <v>3.7591076711610873</v>
      </c>
      <c r="Q4" s="64">
        <v>8.120395523628142</v>
      </c>
      <c r="R4" s="64">
        <v>1.5350464127841478E-2</v>
      </c>
      <c r="S4" s="64">
        <v>0.24560742604546365</v>
      </c>
      <c r="T4" s="64">
        <v>0.39527445129191807</v>
      </c>
      <c r="U4" s="64">
        <v>0</v>
      </c>
      <c r="V4" s="64">
        <v>0.14266439548510454</v>
      </c>
      <c r="W4" s="64">
        <v>0</v>
      </c>
      <c r="X4" s="64">
        <v>0</v>
      </c>
      <c r="Y4" s="64">
        <v>5.5318847228918097E-2</v>
      </c>
      <c r="Z4" s="64">
        <v>0.18051413306278533</v>
      </c>
      <c r="AA4" s="64">
        <v>0</v>
      </c>
      <c r="AB4" s="64">
        <v>9.2816262253050091E-2</v>
      </c>
      <c r="AC4" s="64">
        <v>0.22172773760450853</v>
      </c>
      <c r="AD4" s="64">
        <v>2.3204065563262523E-2</v>
      </c>
      <c r="AE4" s="64">
        <v>7.9925114717904255E-2</v>
      </c>
      <c r="AF4" s="64">
        <v>0.26297940971697525</v>
      </c>
      <c r="AG4" s="64">
        <v>4.1509710454825377E-2</v>
      </c>
      <c r="AH4" s="64">
        <v>0.13144741644028035</v>
      </c>
      <c r="AI4" s="64">
        <v>8.3019420909650754E-2</v>
      </c>
      <c r="AJ4" s="64">
        <v>0</v>
      </c>
      <c r="AK4" s="64">
        <v>0.25597654780475654</v>
      </c>
      <c r="AL4" s="64">
        <v>0.54654452098853423</v>
      </c>
      <c r="AM4" s="64">
        <v>0.87862220462713714</v>
      </c>
      <c r="AN4" s="64">
        <v>0</v>
      </c>
      <c r="AO4" s="64">
        <v>0.11069256121286768</v>
      </c>
      <c r="AP4" s="64">
        <v>0.1383657015160846</v>
      </c>
      <c r="AQ4" s="64">
        <v>8.3019420909650754E-2</v>
      </c>
      <c r="AR4" s="64">
        <v>0</v>
      </c>
      <c r="AS4" s="64">
        <v>0.45276820175365895</v>
      </c>
      <c r="AT4" s="64">
        <v>0.64461913470012466</v>
      </c>
      <c r="AU4" s="64">
        <v>3.7449302111150096</v>
      </c>
      <c r="AV4" s="64">
        <v>0</v>
      </c>
      <c r="AW4" s="64">
        <v>0.20719900758218293</v>
      </c>
      <c r="AX4" s="64">
        <v>0.19952497026432431</v>
      </c>
      <c r="AY4" s="64">
        <v>0.36835379125721407</v>
      </c>
      <c r="AZ4" s="64">
        <v>0.35751343445528216</v>
      </c>
      <c r="BA4" s="64">
        <v>3.5074966677639843</v>
      </c>
      <c r="BB4" s="64">
        <v>3.8166974759415262</v>
      </c>
      <c r="BC4" s="64">
        <v>1.1305154548991354</v>
      </c>
      <c r="BD4" s="64">
        <v>0</v>
      </c>
      <c r="BE4" s="64">
        <v>0.57008899007734182</v>
      </c>
      <c r="BF4" s="64">
        <v>0.42515111124411942</v>
      </c>
      <c r="BG4" s="64">
        <v>0.10628777781102985</v>
      </c>
      <c r="BH4" s="64">
        <v>5.7975151533288992E-2</v>
      </c>
      <c r="BI4" s="64">
        <v>0.12561282832212614</v>
      </c>
      <c r="BJ4" s="64">
        <v>2.8987575766644496E-2</v>
      </c>
      <c r="BK4" s="64">
        <v>9.6625252555481683E-2</v>
      </c>
      <c r="BL4" s="64">
        <v>6.763767678883717E-2</v>
      </c>
      <c r="BM4" s="64">
        <v>0.11595030306657798</v>
      </c>
      <c r="BN4" s="64">
        <v>0.18358797985541514</v>
      </c>
      <c r="BO4" s="64">
        <v>0.14493787883322248</v>
      </c>
      <c r="BP4" s="64">
        <v>0.11595030306657798</v>
      </c>
      <c r="BQ4" s="64">
        <v>2.8987575766644496E-2</v>
      </c>
      <c r="BR4" s="64">
        <v>0</v>
      </c>
      <c r="BS4" s="64">
        <v>0</v>
      </c>
      <c r="BT4" s="64">
        <v>0</v>
      </c>
      <c r="BU4" s="64">
        <v>3.8650101022192664E-2</v>
      </c>
      <c r="BV4" s="64">
        <v>3.8650101022192664E-2</v>
      </c>
      <c r="BW4" s="64">
        <f t="shared" si="0"/>
        <v>23.53274475617954</v>
      </c>
      <c r="BX4" s="64">
        <f t="shared" si="1"/>
        <v>1.2134618688210712</v>
      </c>
      <c r="BY4" s="64">
        <f t="shared" si="2"/>
        <v>0.71318494314741965</v>
      </c>
      <c r="BZ4" s="64">
        <f t="shared" ref="BZ4:BZ12" si="5">SUM(AJ4:BV4)</f>
        <v>18.587919913523166</v>
      </c>
      <c r="CA4" s="64">
        <f t="shared" si="3"/>
        <v>15.818810116826556</v>
      </c>
      <c r="CB4" s="64">
        <f t="shared" si="4"/>
        <v>2.7691097966966085</v>
      </c>
      <c r="CC4" s="64">
        <f>AA!B7*50/2.5</f>
        <v>729.53368157980447</v>
      </c>
      <c r="CD4" s="64">
        <f>AA!C7*50/2.5</f>
        <v>1798.5466938593461</v>
      </c>
      <c r="CE4" s="64">
        <f>AA!D7*50/2.5</f>
        <v>829.08990702576466</v>
      </c>
      <c r="CF4" s="64">
        <f>AA!E7*50/2.5</f>
        <v>91.411034480344625</v>
      </c>
      <c r="CG4" s="64">
        <f>AA!F7*50/2.5</f>
        <v>186.24724248361886</v>
      </c>
      <c r="CH4" s="64">
        <f>AA!G7*50/2.5</f>
        <v>288.20966788049617</v>
      </c>
      <c r="CI4" s="64">
        <f>AA!H7*50/2.5</f>
        <v>121.08238329898161</v>
      </c>
      <c r="CJ4" s="64">
        <f>AA!I7*50/2.5</f>
        <v>262.35589658433412</v>
      </c>
      <c r="CK4" s="64">
        <f>AA!J7*50/2.5</f>
        <v>74.157693594423009</v>
      </c>
      <c r="CL4" s="64">
        <f>AA!K7*50/2.5</f>
        <v>73.370836146237806</v>
      </c>
      <c r="CM4" s="64">
        <f>AA!L7*50/2.5</f>
        <v>853.10477232656831</v>
      </c>
      <c r="CN4" s="64">
        <f>AA!M7*50/2.5</f>
        <v>4605.0130106131501</v>
      </c>
      <c r="CO4" s="64">
        <f>AA!N7*50/2.5</f>
        <v>59.700820679930565</v>
      </c>
      <c r="CP4" s="64">
        <f>AA!O7*50/2.5</f>
        <v>258.67659141279125</v>
      </c>
      <c r="CQ4" s="64">
        <f>AA!P7*50/2.5</f>
        <v>308.66602397556966</v>
      </c>
      <c r="CR4" s="64">
        <f>OA!B7*300/15</f>
        <v>3352.1547150703668</v>
      </c>
      <c r="CS4" s="64">
        <f>OA!C7*300/15</f>
        <v>9.8735786002983996</v>
      </c>
      <c r="CT4" s="64">
        <f>OA!D7*300/15</f>
        <v>400.95207329447595</v>
      </c>
      <c r="CU4" s="64">
        <f>OA!E7*300/15</f>
        <v>153.96110046000467</v>
      </c>
      <c r="CV4" s="64">
        <f>OA!F7*300/15</f>
        <v>932.06235452456008</v>
      </c>
      <c r="CW4" s="64">
        <f>OA!G7*300/15</f>
        <v>11.457940146540865</v>
      </c>
      <c r="CX4" s="64">
        <f>OA!H7*300/15</f>
        <v>660.14918612125393</v>
      </c>
    </row>
    <row r="5" spans="1:102" x14ac:dyDescent="0.3">
      <c r="A5" s="59">
        <v>10</v>
      </c>
      <c r="B5" s="59">
        <v>1213</v>
      </c>
      <c r="C5" s="59" t="s">
        <v>99</v>
      </c>
      <c r="D5" s="59" t="s">
        <v>100</v>
      </c>
      <c r="E5" s="59"/>
      <c r="F5" s="59">
        <v>60</v>
      </c>
      <c r="G5" s="59" t="s">
        <v>101</v>
      </c>
      <c r="H5" s="64">
        <v>635.55600000000004</v>
      </c>
      <c r="I5" s="64">
        <v>67.04049592951047</v>
      </c>
      <c r="J5" s="64">
        <v>2.5460022976167611</v>
      </c>
      <c r="K5" s="64">
        <v>2.0586938317637573</v>
      </c>
      <c r="L5" s="64">
        <v>2.1227182062902807</v>
      </c>
      <c r="M5" s="64">
        <v>0.94115698784918467</v>
      </c>
      <c r="N5" s="64">
        <v>1.3247807600703196</v>
      </c>
      <c r="O5" s="64">
        <v>0.1941576415520791</v>
      </c>
      <c r="P5" s="64">
        <v>4.4170863453097997</v>
      </c>
      <c r="Q5" s="64"/>
      <c r="R5" s="64">
        <v>8.0589936671167747E-2</v>
      </c>
      <c r="S5" s="64">
        <v>0.14966702524645442</v>
      </c>
      <c r="T5" s="64">
        <v>0</v>
      </c>
      <c r="U5" s="64">
        <v>5.2407328953711876E-2</v>
      </c>
      <c r="V5" s="64">
        <v>0.12519528583386724</v>
      </c>
      <c r="W5" s="64">
        <v>0</v>
      </c>
      <c r="X5" s="64">
        <v>1.746910965123729E-2</v>
      </c>
      <c r="Y5" s="64">
        <v>0</v>
      </c>
      <c r="Z5" s="64">
        <v>0.21836387064046611</v>
      </c>
      <c r="AA5" s="64">
        <v>5.2407328953711876E-2</v>
      </c>
      <c r="AB5" s="64">
        <v>6.9612196689787562E-2</v>
      </c>
      <c r="AC5" s="64">
        <v>6.1877508168700059E-2</v>
      </c>
      <c r="AD5" s="64">
        <v>0</v>
      </c>
      <c r="AE5" s="64">
        <v>0.12633324584442929</v>
      </c>
      <c r="AF5" s="64">
        <v>0.19336721302718768</v>
      </c>
      <c r="AG5" s="64">
        <v>5.5346280606433838E-2</v>
      </c>
      <c r="AH5" s="64">
        <v>0.11069256121286768</v>
      </c>
      <c r="AI5" s="64">
        <v>0.10377427613706344</v>
      </c>
      <c r="AJ5" s="64">
        <v>0</v>
      </c>
      <c r="AK5" s="64">
        <v>0.21446683734993113</v>
      </c>
      <c r="AL5" s="64">
        <v>0.28364968810797336</v>
      </c>
      <c r="AM5" s="64">
        <v>0.62264565682238071</v>
      </c>
      <c r="AN5" s="64">
        <v>0</v>
      </c>
      <c r="AO5" s="64">
        <v>0.13144741644028035</v>
      </c>
      <c r="AP5" s="64">
        <v>0.16603884181930151</v>
      </c>
      <c r="AQ5" s="64">
        <v>0.19371198212251847</v>
      </c>
      <c r="AR5" s="64">
        <v>6.9066335860727635E-2</v>
      </c>
      <c r="AS5" s="64">
        <v>0.35300571662149688</v>
      </c>
      <c r="AT5" s="64">
        <v>0.62927106006440736</v>
      </c>
      <c r="AU5" s="64">
        <v>2.2638410087682952</v>
      </c>
      <c r="AV5" s="64">
        <v>4.6044223907151759E-2</v>
      </c>
      <c r="AW5" s="64">
        <v>9.2088447814303517E-2</v>
      </c>
      <c r="AX5" s="64">
        <v>0.19185093294646571</v>
      </c>
      <c r="AY5" s="64">
        <v>0.4757903137072349</v>
      </c>
      <c r="AZ5" s="64">
        <v>0.33818838394418582</v>
      </c>
      <c r="BA5" s="64">
        <v>1.6426292934431885</v>
      </c>
      <c r="BB5" s="64">
        <v>2.0774429299428556</v>
      </c>
      <c r="BC5" s="64">
        <v>0.97591505081036478</v>
      </c>
      <c r="BD5" s="64">
        <v>6.763767678883717E-2</v>
      </c>
      <c r="BE5" s="64">
        <v>0.38650101022192673</v>
      </c>
      <c r="BF5" s="64">
        <v>0.36717595971083028</v>
      </c>
      <c r="BG5" s="64">
        <v>0.12561282832212614</v>
      </c>
      <c r="BH5" s="64">
        <v>0.22223808087760782</v>
      </c>
      <c r="BI5" s="64">
        <v>8.6962727299933512E-2</v>
      </c>
      <c r="BJ5" s="64">
        <v>0</v>
      </c>
      <c r="BK5" s="64">
        <v>0.11595030306657798</v>
      </c>
      <c r="BL5" s="64">
        <v>8.6962727299933512E-2</v>
      </c>
      <c r="BM5" s="64">
        <v>2.8987575766644496E-2</v>
      </c>
      <c r="BN5" s="64">
        <v>7.7300202044385327E-2</v>
      </c>
      <c r="BO5" s="64">
        <v>0.24156313138870417</v>
      </c>
      <c r="BP5" s="64"/>
      <c r="BQ5" s="64">
        <v>9.6625252555481683E-2</v>
      </c>
      <c r="BR5" s="64">
        <v>0</v>
      </c>
      <c r="BS5" s="64">
        <v>0</v>
      </c>
      <c r="BT5" s="64"/>
      <c r="BU5" s="64">
        <v>2.8987575766644496E-2</v>
      </c>
      <c r="BV5" s="64">
        <v>1.9325050511096332E-2</v>
      </c>
      <c r="BW5" s="64">
        <f t="shared" si="0"/>
        <v>13.410438428900104</v>
      </c>
      <c r="BX5" s="64">
        <f t="shared" si="1"/>
        <v>0.9799480426330216</v>
      </c>
      <c r="BY5" s="64">
        <f t="shared" si="2"/>
        <v>0.63131276655614355</v>
      </c>
      <c r="BZ5" s="64">
        <f t="shared" si="5"/>
        <v>12.718924222113792</v>
      </c>
      <c r="CA5" s="64">
        <f t="shared" si="3"/>
        <v>10.127173679113081</v>
      </c>
      <c r="CB5" s="64">
        <f t="shared" si="4"/>
        <v>2.5917505430007108</v>
      </c>
      <c r="CC5" s="64">
        <f>AA!B13*50/2.5</f>
        <v>716.48919810011307</v>
      </c>
      <c r="CD5" s="64">
        <f>AA!C13*50/2.5</f>
        <v>1109.5039679287552</v>
      </c>
      <c r="CE5" s="64"/>
      <c r="CF5" s="64">
        <f>AA!E13*50/2.5</f>
        <v>86.265034821504372</v>
      </c>
      <c r="CG5" s="64">
        <f>AA!F13*50/2.5</f>
        <v>176.53981045113932</v>
      </c>
      <c r="CH5" s="64">
        <f>AA!G13*50/2.5</f>
        <v>215.76693445874631</v>
      </c>
      <c r="CI5" s="64">
        <f>AA!H13*50/2.5</f>
        <v>84.232126312810152</v>
      </c>
      <c r="CJ5" s="64">
        <f>AA!I13*50/2.5</f>
        <v>189.14896739757543</v>
      </c>
      <c r="CK5" s="64">
        <f>AA!J13*50/2.5</f>
        <v>52.99861893112935</v>
      </c>
      <c r="CL5" s="64">
        <f>AA!K13*50/2.5</f>
        <v>65.635958841664547</v>
      </c>
      <c r="CM5" s="64">
        <f>AA!L13*50/2.5</f>
        <v>649.4111754018702</v>
      </c>
      <c r="CN5" s="64">
        <f>AA!M13*50/2.5</f>
        <v>4325.9994418984115</v>
      </c>
      <c r="CO5" s="64">
        <f>AA!N13*50/2.5</f>
        <v>40.807888401042796</v>
      </c>
      <c r="CP5" s="64">
        <f>AA!O13*50/2.5</f>
        <v>241.70010917410877</v>
      </c>
      <c r="CQ5" s="64">
        <f>AA!P13*50/2.5</f>
        <v>213.38480070645491</v>
      </c>
      <c r="CR5" s="64">
        <f>OA!B13*300/15</f>
        <v>3030.5519966916263</v>
      </c>
      <c r="CS5" s="64">
        <f>OA!C13*300/15</f>
        <v>6.0264145711179999</v>
      </c>
      <c r="CT5" s="64">
        <f>OA!D13*300/15</f>
        <v>313.25587534391866</v>
      </c>
      <c r="CU5" s="64">
        <f>OA!E13*300/15</f>
        <v>111.138817761694</v>
      </c>
      <c r="CV5" s="64">
        <f>OA!F13*300/15</f>
        <v>717.96992160607999</v>
      </c>
      <c r="CW5" s="64">
        <f>OA!G13*300/15</f>
        <v>7.6173422554009322</v>
      </c>
      <c r="CX5" s="64">
        <f>OA!H13*300/15</f>
        <v>543.26500809986726</v>
      </c>
    </row>
    <row r="6" spans="1:102" x14ac:dyDescent="0.3">
      <c r="A6" s="59">
        <v>6</v>
      </c>
      <c r="B6" s="59">
        <v>1205</v>
      </c>
      <c r="C6" s="59" t="s">
        <v>99</v>
      </c>
      <c r="D6" s="59" t="s">
        <v>100</v>
      </c>
      <c r="E6" s="59"/>
      <c r="F6" s="59">
        <v>60</v>
      </c>
      <c r="G6" s="59" t="s">
        <v>101</v>
      </c>
      <c r="H6" s="64">
        <v>567.88</v>
      </c>
      <c r="I6" s="64"/>
      <c r="J6" s="64">
        <v>1.8474041061975282</v>
      </c>
      <c r="K6" s="64">
        <v>2.2529807269574329</v>
      </c>
      <c r="L6" s="64">
        <v>2.1380631571791255</v>
      </c>
      <c r="M6" s="64">
        <v>1.9590387301425962</v>
      </c>
      <c r="N6" s="64"/>
      <c r="O6" s="64">
        <v>0.30202299796990084</v>
      </c>
      <c r="P6" s="64">
        <v>3.7321413320566315</v>
      </c>
      <c r="Q6" s="64">
        <v>7.4526503340670391</v>
      </c>
      <c r="R6" s="64">
        <v>0.10361563286292999</v>
      </c>
      <c r="S6" s="64">
        <v>0.11896609699077146</v>
      </c>
      <c r="T6" s="64">
        <v>0.24176981001350328</v>
      </c>
      <c r="U6" s="64">
        <v>0.1193722492834548</v>
      </c>
      <c r="V6" s="64">
        <v>0.1193722492834548</v>
      </c>
      <c r="W6" s="64">
        <v>0</v>
      </c>
      <c r="X6" s="64">
        <v>2.9115182752062159E-2</v>
      </c>
      <c r="Y6" s="64">
        <v>0.1339298406594859</v>
      </c>
      <c r="Z6" s="64">
        <v>0.13101832238427974</v>
      </c>
      <c r="AA6" s="64">
        <v>0</v>
      </c>
      <c r="AB6" s="64">
        <v>5.4142819647612542E-2</v>
      </c>
      <c r="AC6" s="64">
        <v>0.36095213098408363</v>
      </c>
      <c r="AD6" s="64">
        <v>4.3829901619495883E-2</v>
      </c>
      <c r="AE6" s="64">
        <v>0.2268841966185669</v>
      </c>
      <c r="AF6" s="64">
        <v>0.42540786865981295</v>
      </c>
      <c r="AG6" s="64">
        <v>4.1509710454825377E-2</v>
      </c>
      <c r="AH6" s="64">
        <v>0.20754855227412689</v>
      </c>
      <c r="AI6" s="64"/>
      <c r="AJ6" s="64">
        <v>0</v>
      </c>
      <c r="AK6" s="64">
        <v>0.39434224932084111</v>
      </c>
      <c r="AL6" s="64">
        <v>1.0446610464464388</v>
      </c>
      <c r="AM6" s="64">
        <v>1.6811432734204277</v>
      </c>
      <c r="AN6" s="64">
        <v>0</v>
      </c>
      <c r="AO6" s="64">
        <v>0.33899596871440718</v>
      </c>
      <c r="AP6" s="64"/>
      <c r="AQ6" s="64">
        <v>0.4566068150030792</v>
      </c>
      <c r="AR6" s="64">
        <v>0.16882882099288979</v>
      </c>
      <c r="AS6" s="64"/>
      <c r="AT6" s="64">
        <v>1.6422439860217461</v>
      </c>
      <c r="AU6" s="64">
        <v>6.6073461306762784</v>
      </c>
      <c r="AV6" s="64">
        <v>0</v>
      </c>
      <c r="AW6" s="64">
        <v>0.25324323148933475</v>
      </c>
      <c r="AX6" s="64">
        <v>0.5064864629786695</v>
      </c>
      <c r="AY6" s="64">
        <v>0.74438161983228679</v>
      </c>
      <c r="AZ6" s="64">
        <v>0.58941404058843805</v>
      </c>
      <c r="BA6" s="64">
        <v>7.952258285316141</v>
      </c>
      <c r="BB6" s="64">
        <v>5.9231279816510263</v>
      </c>
      <c r="BC6" s="64">
        <v>2.3286685865871082</v>
      </c>
      <c r="BD6" s="64">
        <v>0.12561282832212614</v>
      </c>
      <c r="BE6" s="64"/>
      <c r="BF6" s="64"/>
      <c r="BG6" s="64"/>
      <c r="BH6" s="64">
        <v>0.31886333343308948</v>
      </c>
      <c r="BI6" s="64">
        <v>6.763767678883717E-2</v>
      </c>
      <c r="BJ6" s="64">
        <v>8.6962727299933512E-2</v>
      </c>
      <c r="BK6" s="64">
        <v>0.16426292934431885</v>
      </c>
      <c r="BL6" s="64">
        <v>9.6625252555481683E-2</v>
      </c>
      <c r="BM6" s="64">
        <v>0</v>
      </c>
      <c r="BN6" s="64">
        <v>0.10628777781102985</v>
      </c>
      <c r="BO6" s="64">
        <v>0.20291303036651151</v>
      </c>
      <c r="BP6" s="64">
        <v>0.10628777781102985</v>
      </c>
      <c r="BQ6" s="64">
        <v>0</v>
      </c>
      <c r="BR6" s="64">
        <v>0</v>
      </c>
      <c r="BS6" s="64">
        <v>0</v>
      </c>
      <c r="BT6" s="64">
        <v>0</v>
      </c>
      <c r="BU6" s="64">
        <v>6.763767678883717E-2</v>
      </c>
      <c r="BV6" s="64">
        <v>2.8987575766644496E-2</v>
      </c>
      <c r="BW6" s="64">
        <f t="shared" si="0"/>
        <v>19.62404819661386</v>
      </c>
      <c r="BX6" s="64">
        <f t="shared" si="1"/>
        <v>1.5147900405173056</v>
      </c>
      <c r="BY6" s="64">
        <f t="shared" si="2"/>
        <v>0.90289771192755808</v>
      </c>
      <c r="BZ6" s="64">
        <f t="shared" si="5"/>
        <v>32.003827085326947</v>
      </c>
      <c r="CA6" s="64">
        <f t="shared" si="3"/>
        <v>29.163011572998474</v>
      </c>
      <c r="CB6" s="64"/>
      <c r="CC6" s="64">
        <f>AA!B9*50/2.5</f>
        <v>662.15712929479298</v>
      </c>
      <c r="CD6" s="64">
        <f>AA!C9*50/2.5</f>
        <v>1846.6791760110616</v>
      </c>
      <c r="CE6" s="64">
        <f>AA!D9*50/2.5</f>
        <v>863.90384334129487</v>
      </c>
      <c r="CF6" s="64">
        <f>AA!E9*50/2.5</f>
        <v>114.2377153994569</v>
      </c>
      <c r="CG6" s="64">
        <f>AA!F9*50/2.5</f>
        <v>202.05003881556232</v>
      </c>
      <c r="CH6" s="64">
        <f>AA!G9*50/2.5</f>
        <v>331.96971805705806</v>
      </c>
      <c r="CI6" s="64">
        <f>AA!H9*50/2.5</f>
        <v>125.04991378621878</v>
      </c>
      <c r="CJ6" s="64">
        <f>AA!I9*50/2.5</f>
        <v>258.68672055701597</v>
      </c>
      <c r="CK6" s="64">
        <f>AA!J9*50/2.5</f>
        <v>89.829722876689104</v>
      </c>
      <c r="CL6" s="64">
        <f>AA!K9*50/2.5</f>
        <v>77.484770888450413</v>
      </c>
      <c r="CM6" s="64">
        <f>AA!L9*50/2.5</f>
        <v>961.05047363829601</v>
      </c>
      <c r="CN6" s="64">
        <f>AA!M9*50/2.5</f>
        <v>4527.2970794676348</v>
      </c>
      <c r="CO6" s="64">
        <f>AA!N9*50/2.5</f>
        <v>58.559636851004463</v>
      </c>
      <c r="CP6" s="64">
        <f>AA!O9*50/2.5</f>
        <v>292.42501995956957</v>
      </c>
      <c r="CQ6" s="64">
        <f>AA!P9*50/2.5</f>
        <v>368.52627985296664</v>
      </c>
      <c r="CR6" s="64">
        <f>OA!B9*300/15</f>
        <v>2880.1290483640601</v>
      </c>
      <c r="CS6" s="64">
        <f>OA!C9*300/15</f>
        <v>29.921247012091602</v>
      </c>
      <c r="CT6" s="64">
        <f>OA!D9*300/15</f>
        <v>219.55055194966999</v>
      </c>
      <c r="CU6" s="64">
        <f>OA!E9*300/15</f>
        <v>183.02008729741465</v>
      </c>
      <c r="CV6" s="64">
        <f>OA!F9*300/15</f>
        <v>1066.6461179324801</v>
      </c>
      <c r="CW6" s="64">
        <f>OA!G9*300/15</f>
        <v>45.987012139430938</v>
      </c>
      <c r="CX6" s="64">
        <f>OA!H9*300/15</f>
        <v>810.05948828921328</v>
      </c>
    </row>
    <row r="7" spans="1:102" x14ac:dyDescent="0.3">
      <c r="A7" s="59">
        <v>7</v>
      </c>
      <c r="B7" s="59">
        <v>1206</v>
      </c>
      <c r="C7" s="59" t="s">
        <v>99</v>
      </c>
      <c r="D7" s="59" t="s">
        <v>100</v>
      </c>
      <c r="E7" s="59"/>
      <c r="F7" s="59">
        <v>60</v>
      </c>
      <c r="G7" s="59" t="s">
        <v>101</v>
      </c>
      <c r="H7" s="64">
        <v>699.976</v>
      </c>
      <c r="I7" s="64">
        <v>63.647088110856259</v>
      </c>
      <c r="J7" s="64">
        <v>1.7193277711040023</v>
      </c>
      <c r="K7" s="64">
        <v>1.6402297498081473</v>
      </c>
      <c r="L7" s="64">
        <v>2.1329481735495106</v>
      </c>
      <c r="M7" s="64">
        <v>1.5293801052549252</v>
      </c>
      <c r="N7" s="64">
        <v>2.0511084354756686</v>
      </c>
      <c r="O7" s="64">
        <v>0.21573071283564346</v>
      </c>
      <c r="P7" s="64">
        <v>3.5487702261463347</v>
      </c>
      <c r="Q7" s="64">
        <v>7.5792916631217313</v>
      </c>
      <c r="R7" s="64">
        <v>7.6752320639207394E-2</v>
      </c>
      <c r="S7" s="64">
        <v>0.12280371302273183</v>
      </c>
      <c r="T7" s="64">
        <v>0</v>
      </c>
      <c r="U7" s="64">
        <v>5.2407328953711876E-2</v>
      </c>
      <c r="V7" s="64">
        <v>6.9876438604949159E-2</v>
      </c>
      <c r="W7" s="64">
        <v>4.0761255852887021E-2</v>
      </c>
      <c r="X7" s="64">
        <v>2.0380627926443511E-2</v>
      </c>
      <c r="Y7" s="64">
        <v>5.8230365504124318E-2</v>
      </c>
      <c r="Z7" s="64">
        <v>0.1513989503107232</v>
      </c>
      <c r="AA7" s="64">
        <v>4.949581067850567E-2</v>
      </c>
      <c r="AB7" s="64">
        <v>4.1251672112466706E-2</v>
      </c>
      <c r="AC7" s="64">
        <v>6.1877508168700059E-2</v>
      </c>
      <c r="AD7" s="64">
        <v>0</v>
      </c>
      <c r="AE7" s="64">
        <v>6.4455737675729222E-2</v>
      </c>
      <c r="AF7" s="64">
        <v>0.27587055725212112</v>
      </c>
      <c r="AG7" s="64">
        <v>3.459142537902115E-2</v>
      </c>
      <c r="AH7" s="64">
        <v>4.1509710454825377E-2</v>
      </c>
      <c r="AI7" s="64">
        <v>0.13144741644028035</v>
      </c>
      <c r="AJ7" s="64">
        <v>0</v>
      </c>
      <c r="AK7" s="64">
        <v>0.16603884181930151</v>
      </c>
      <c r="AL7" s="64">
        <v>0.32515939856279874</v>
      </c>
      <c r="AM7" s="64">
        <v>0.47736167023049186</v>
      </c>
      <c r="AN7" s="64">
        <v>0</v>
      </c>
      <c r="AO7" s="64">
        <v>0.12452913136447612</v>
      </c>
      <c r="AP7" s="64">
        <v>0.12452913136447612</v>
      </c>
      <c r="AQ7" s="64">
        <v>6.91828507580423E-2</v>
      </c>
      <c r="AR7" s="64">
        <v>6.9066335860727635E-2</v>
      </c>
      <c r="AS7" s="64">
        <v>0.34533167930363823</v>
      </c>
      <c r="AT7" s="64">
        <v>0.53718261225010377</v>
      </c>
      <c r="AU7" s="64">
        <v>3.1079851137327443</v>
      </c>
      <c r="AV7" s="64">
        <v>5.3718261225010402E-2</v>
      </c>
      <c r="AW7" s="64">
        <v>0.14580670903931392</v>
      </c>
      <c r="AX7" s="64">
        <v>7.6740373178586271E-2</v>
      </c>
      <c r="AY7" s="64">
        <v>0.13045863440359667</v>
      </c>
      <c r="AZ7" s="64">
        <v>0.32852585868863771</v>
      </c>
      <c r="BA7" s="64">
        <v>2.5412441422091683</v>
      </c>
      <c r="BB7" s="64">
        <v>2.3963062633759451</v>
      </c>
      <c r="BC7" s="64">
        <v>0.91793989927707587</v>
      </c>
      <c r="BD7" s="64">
        <v>7.7300202044385327E-2</v>
      </c>
      <c r="BE7" s="64">
        <v>0.2802132324108968</v>
      </c>
      <c r="BF7" s="64">
        <v>0.19325050511096337</v>
      </c>
      <c r="BG7" s="64">
        <v>6.763767678883717E-2</v>
      </c>
      <c r="BH7" s="64">
        <v>0.13527535357767434</v>
      </c>
      <c r="BI7" s="64">
        <v>7.7300202044385327E-2</v>
      </c>
      <c r="BJ7" s="64">
        <v>0.11595030306657798</v>
      </c>
      <c r="BK7" s="64">
        <v>8.6962727299933512E-2</v>
      </c>
      <c r="BL7" s="64">
        <v>0.10628777781102985</v>
      </c>
      <c r="BM7" s="64">
        <v>5.7975151533288992E-2</v>
      </c>
      <c r="BN7" s="64">
        <v>0.11595030306657798</v>
      </c>
      <c r="BO7" s="64">
        <v>0.18358797985541514</v>
      </c>
      <c r="BP7" s="64">
        <v>6.763767678883717E-2</v>
      </c>
      <c r="BQ7" s="64">
        <v>0</v>
      </c>
      <c r="BR7" s="64"/>
      <c r="BS7" s="64">
        <v>0</v>
      </c>
      <c r="BT7" s="64">
        <v>0</v>
      </c>
      <c r="BU7" s="64">
        <v>4.8312626277740842E-2</v>
      </c>
      <c r="BV7" s="64">
        <v>3.8650101022192664E-2</v>
      </c>
      <c r="BW7" s="64">
        <f t="shared" si="0"/>
        <v>20.201056124460322</v>
      </c>
      <c r="BX7" s="64">
        <f t="shared" si="1"/>
        <v>1.0263842410196111</v>
      </c>
      <c r="BY7" s="64">
        <f t="shared" si="2"/>
        <v>0.4824573107924604</v>
      </c>
      <c r="BZ7" s="64">
        <f t="shared" si="5"/>
        <v>13.589398725342875</v>
      </c>
      <c r="CA7" s="64">
        <f t="shared" si="3"/>
        <v>11.820880906410167</v>
      </c>
      <c r="CB7" s="64">
        <f t="shared" si="4"/>
        <v>1.7685178189327038</v>
      </c>
      <c r="CC7" s="64">
        <f>AA!B10*50/2.5</f>
        <v>667.7818148319077</v>
      </c>
      <c r="CD7" s="64">
        <f>AA!C10*50/2.5</f>
        <v>1596.747632958766</v>
      </c>
      <c r="CE7" s="64">
        <f>AA!D10*50/2.5</f>
        <v>891.83028971144972</v>
      </c>
      <c r="CF7" s="64">
        <f>AA!E10*50/2.5</f>
        <v>115.59375585009725</v>
      </c>
      <c r="CG7" s="64">
        <f>AA!F10*50/2.5</f>
        <v>182.08333106917033</v>
      </c>
      <c r="CH7" s="64">
        <f>AA!G10*50/2.5</f>
        <v>250.3601239714107</v>
      </c>
      <c r="CI7" s="64">
        <f>AA!H10*50/2.5</f>
        <v>123.72047948683041</v>
      </c>
      <c r="CJ7" s="64">
        <f>AA!I10*50/2.5</f>
        <v>244.61827557526689</v>
      </c>
      <c r="CK7" s="64">
        <f>AA!J10*50/2.5</f>
        <v>75.075259711651711</v>
      </c>
      <c r="CL7" s="64">
        <f>AA!K10*50/2.5</f>
        <v>70.072888460331853</v>
      </c>
      <c r="CM7" s="64">
        <f>AA!L10*50/2.5</f>
        <v>763.85586758989632</v>
      </c>
      <c r="CN7" s="64">
        <f>AA!M10*50/2.5</f>
        <v>4501.4370016057965</v>
      </c>
      <c r="CO7" s="64">
        <f>AA!N10*50/2.5</f>
        <v>51.881598148399839</v>
      </c>
      <c r="CP7" s="64">
        <f>AA!O10*50/2.5</f>
        <v>279.90742100767363</v>
      </c>
      <c r="CQ7" s="64">
        <f>AA!P10*50/2.5</f>
        <v>327.37867008693382</v>
      </c>
      <c r="CR7" s="64">
        <f>OA!B10*300/15</f>
        <v>2335.3068151905263</v>
      </c>
      <c r="CS7" s="64">
        <f>OA!C10*300/15</f>
        <v>20.390020563047333</v>
      </c>
      <c r="CT7" s="64">
        <f>OA!D10*300/15</f>
        <v>225.26090198178599</v>
      </c>
      <c r="CU7" s="64">
        <f>OA!E10*300/15</f>
        <v>132.95913820991331</v>
      </c>
      <c r="CV7" s="64">
        <f>OA!F10*300/15</f>
        <v>860.26313194803333</v>
      </c>
      <c r="CW7" s="64">
        <f>OA!G10*300/15</f>
        <v>46.805563284504068</v>
      </c>
      <c r="CX7" s="64">
        <f>OA!H10*300/15</f>
        <v>799.4776697496668</v>
      </c>
    </row>
    <row r="8" spans="1:102" s="66" customFormat="1" x14ac:dyDescent="0.3">
      <c r="A8" s="65">
        <v>2</v>
      </c>
      <c r="B8" s="65">
        <v>1161</v>
      </c>
      <c r="C8" s="65" t="s">
        <v>99</v>
      </c>
      <c r="D8" s="65" t="s">
        <v>102</v>
      </c>
      <c r="E8" s="65"/>
      <c r="F8" s="65">
        <v>66</v>
      </c>
      <c r="G8" s="65" t="s">
        <v>101</v>
      </c>
      <c r="H8" s="64">
        <v>582.61199999999997</v>
      </c>
      <c r="I8" s="64">
        <v>142.19206420604817</v>
      </c>
      <c r="J8" s="64">
        <v>5.5305690154022633</v>
      </c>
      <c r="K8" s="64">
        <v>2.622873085114624</v>
      </c>
      <c r="L8" s="64">
        <v>2.27105273154912</v>
      </c>
      <c r="M8" s="64">
        <v>1.3401257109591653</v>
      </c>
      <c r="N8" s="64">
        <v>4.1533667072474882</v>
      </c>
      <c r="O8" s="64">
        <v>0.58247292465623735</v>
      </c>
      <c r="P8" s="64">
        <v>3.5218038870418789</v>
      </c>
      <c r="Q8" s="64">
        <v>8.5617213673035835</v>
      </c>
      <c r="R8" s="64">
        <v>0.12280371302273183</v>
      </c>
      <c r="S8" s="64">
        <v>0.36073590700427471</v>
      </c>
      <c r="T8" s="64">
        <v>0.11129086492685072</v>
      </c>
      <c r="U8" s="64">
        <v>0</v>
      </c>
      <c r="V8" s="64">
        <v>0.2387444985669096</v>
      </c>
      <c r="W8" s="64">
        <v>0</v>
      </c>
      <c r="X8" s="64">
        <v>0</v>
      </c>
      <c r="Y8" s="64">
        <v>9.3168584806598898E-2</v>
      </c>
      <c r="Z8" s="64">
        <v>0.37849737577680809</v>
      </c>
      <c r="AA8" s="64">
        <v>0</v>
      </c>
      <c r="AB8" s="64">
        <v>6.1877508168700059E-2</v>
      </c>
      <c r="AC8" s="64">
        <v>0.20883659006936273</v>
      </c>
      <c r="AD8" s="64">
        <v>0</v>
      </c>
      <c r="AE8" s="64">
        <v>0.48212891781445466</v>
      </c>
      <c r="AF8" s="64">
        <v>1.0751217044311634</v>
      </c>
      <c r="AG8" s="64">
        <v>6.91828507580423E-2</v>
      </c>
      <c r="AH8" s="64">
        <v>0.17295712689510573</v>
      </c>
      <c r="AI8" s="64">
        <v>0.31824111348699458</v>
      </c>
      <c r="AJ8" s="64">
        <v>2.7673140303216919E-2</v>
      </c>
      <c r="AK8" s="64">
        <v>0.75409307326266106</v>
      </c>
      <c r="AL8" s="64">
        <v>1.5012678614495178</v>
      </c>
      <c r="AM8" s="64">
        <v>3.1547379945667289</v>
      </c>
      <c r="AN8" s="64"/>
      <c r="AO8" s="64">
        <v>0.24213997765314801</v>
      </c>
      <c r="AP8" s="64">
        <v>0.79560278371748638</v>
      </c>
      <c r="AQ8" s="64">
        <v>0.76792964341426961</v>
      </c>
      <c r="AR8" s="64">
        <v>0.38370186589293143</v>
      </c>
      <c r="AS8" s="64">
        <v>2.7089351732040949</v>
      </c>
      <c r="AT8" s="64">
        <v>4.612096428033035</v>
      </c>
      <c r="AU8" s="64">
        <v>17.25890992786405</v>
      </c>
      <c r="AV8" s="64">
        <v>2.3022111953575879E-2</v>
      </c>
      <c r="AW8" s="64">
        <v>0.57555279883939714</v>
      </c>
      <c r="AX8" s="64">
        <v>1.0973873364537838</v>
      </c>
      <c r="AY8" s="64">
        <v>2.4480179043969019</v>
      </c>
      <c r="AZ8" s="64">
        <v>2.6571944452757457</v>
      </c>
      <c r="BA8" s="64">
        <v>25.161215765447423</v>
      </c>
      <c r="BB8" s="64">
        <v>16.088104550487696</v>
      </c>
      <c r="BC8" s="64">
        <v>3.3625587889307615</v>
      </c>
      <c r="BD8" s="64">
        <v>0.25122565664425228</v>
      </c>
      <c r="BE8" s="64">
        <v>4.0002854557969405</v>
      </c>
      <c r="BF8" s="64">
        <v>2.5219190916980714</v>
      </c>
      <c r="BG8" s="64">
        <v>0.38650101022192673</v>
      </c>
      <c r="BH8" s="64">
        <v>0.26088818189980051</v>
      </c>
      <c r="BI8" s="64">
        <v>0.13527535357767434</v>
      </c>
      <c r="BJ8" s="64">
        <v>0.23190060613315597</v>
      </c>
      <c r="BK8" s="64">
        <v>0.6087390910995345</v>
      </c>
      <c r="BL8" s="64">
        <v>0.10628777781102985</v>
      </c>
      <c r="BM8" s="64">
        <v>0</v>
      </c>
      <c r="BN8" s="64">
        <v>0.12561282832212614</v>
      </c>
      <c r="BO8" s="64">
        <v>0.25122565664425228</v>
      </c>
      <c r="BP8" s="64">
        <v>0</v>
      </c>
      <c r="BQ8" s="64">
        <v>4.8312626277740842E-2</v>
      </c>
      <c r="BR8" s="64">
        <v>0</v>
      </c>
      <c r="BS8" s="64">
        <v>0</v>
      </c>
      <c r="BT8" s="64">
        <v>0</v>
      </c>
      <c r="BU8" s="64">
        <v>0.11595030306657798</v>
      </c>
      <c r="BV8" s="64">
        <v>0</v>
      </c>
      <c r="BW8" s="64">
        <f t="shared" si="0"/>
        <v>28.112803369544974</v>
      </c>
      <c r="BX8" s="64">
        <f t="shared" si="1"/>
        <v>3.0949291275122688</v>
      </c>
      <c r="BY8" s="64">
        <f t="shared" si="2"/>
        <v>1.0698396879451151</v>
      </c>
      <c r="BZ8" s="64">
        <f t="shared" si="5"/>
        <v>92.664265210339494</v>
      </c>
      <c r="CA8" s="64">
        <f t="shared" si="3"/>
        <v>79.177842954583369</v>
      </c>
      <c r="CB8" s="64">
        <f t="shared" si="4"/>
        <v>13.486422255756134</v>
      </c>
      <c r="CC8" s="64">
        <f>AA!B5*50/2.5</f>
        <v>666.22605074717387</v>
      </c>
      <c r="CD8" s="64">
        <f>AA!C5*50/2.5</f>
        <v>1776.4347879056575</v>
      </c>
      <c r="CE8" s="64">
        <f>AA!D5*50/2.5</f>
        <v>833.87350132866197</v>
      </c>
      <c r="CF8" s="64">
        <f>AA!E5*50/2.5</f>
        <v>119.592336666088</v>
      </c>
      <c r="CG8" s="64">
        <f>AA!F5*50/2.5</f>
        <v>277.2763661163533</v>
      </c>
      <c r="CH8" s="64">
        <f>AA!G5*50/2.5</f>
        <v>309.46518664617582</v>
      </c>
      <c r="CI8" s="64">
        <f>AA!H5*50/2.5</f>
        <v>129.26671320459124</v>
      </c>
      <c r="CJ8" s="64">
        <f>AA!I5*50/2.5</f>
        <v>184.47910699917051</v>
      </c>
      <c r="CK8" s="64">
        <f>AA!J5*50/2.5</f>
        <v>78.965740048701377</v>
      </c>
      <c r="CL8" s="64">
        <f>AA!K5*50/2.5</f>
        <v>74.67981538239637</v>
      </c>
      <c r="CM8" s="64">
        <f>AA!L5*50/2.5</f>
        <v>1150.4775170177265</v>
      </c>
      <c r="CN8" s="64">
        <f>AA!M5*50/2.5</f>
        <v>3856.757279436868</v>
      </c>
      <c r="CO8" s="64">
        <f>AA!N5*50/2.5</f>
        <v>78.657152060425318</v>
      </c>
      <c r="CP8" s="64">
        <f>AA!O5*50/2.5</f>
        <v>253.25638925224803</v>
      </c>
      <c r="CQ8" s="64">
        <f>AA!P5*50/2.5</f>
        <v>374.08449156921336</v>
      </c>
      <c r="CR8" s="64">
        <f>OA!B5*300/15</f>
        <v>4168.0266340363069</v>
      </c>
      <c r="CS8" s="64">
        <f>OA!C5*300/15</f>
        <v>10.474689046049532</v>
      </c>
      <c r="CT8" s="64">
        <f>OA!D5*300/15</f>
        <v>447.63052738619069</v>
      </c>
      <c r="CU8" s="64">
        <f>OA!E5*300/15</f>
        <v>212.25143084591465</v>
      </c>
      <c r="CV8" s="64">
        <f>OA!F5*300/15</f>
        <v>1212.4168868736801</v>
      </c>
      <c r="CW8" s="64">
        <f>OA!G5*300/15</f>
        <v>9.745628755126468</v>
      </c>
      <c r="CX8" s="64">
        <f>OA!H5*300/15</f>
        <v>579.75116870570412</v>
      </c>
    </row>
    <row r="9" spans="1:102" s="66" customFormat="1" x14ac:dyDescent="0.3">
      <c r="A9" s="65">
        <v>3</v>
      </c>
      <c r="B9" s="65">
        <v>1154</v>
      </c>
      <c r="C9" s="65" t="s">
        <v>99</v>
      </c>
      <c r="D9" s="65" t="s">
        <v>102</v>
      </c>
      <c r="E9" s="65"/>
      <c r="F9" s="65">
        <v>66</v>
      </c>
      <c r="G9" s="65" t="s">
        <v>101</v>
      </c>
      <c r="H9" s="64">
        <v>638.36800000000005</v>
      </c>
      <c r="I9" s="64">
        <v>82.269448091275805</v>
      </c>
      <c r="J9" s="64">
        <v>2.2549197178587477</v>
      </c>
      <c r="K9" s="64">
        <v>2.1857275709288526</v>
      </c>
      <c r="L9" s="64">
        <v>2.2915126660675802</v>
      </c>
      <c r="M9" s="64">
        <v>1.4680003016995431</v>
      </c>
      <c r="N9" s="64">
        <v>2.27105273154912</v>
      </c>
      <c r="O9" s="64">
        <v>0.26966339104455439</v>
      </c>
      <c r="P9" s="64">
        <v>2.6966339104455432</v>
      </c>
      <c r="Q9" s="64">
        <v>9.6976557127638525</v>
      </c>
      <c r="R9" s="64">
        <v>0.12280371302273183</v>
      </c>
      <c r="S9" s="64">
        <v>0.14582940921449403</v>
      </c>
      <c r="T9" s="64">
        <v>0</v>
      </c>
      <c r="U9" s="64">
        <v>0</v>
      </c>
      <c r="V9" s="64">
        <v>8.1522511705774042E-2</v>
      </c>
      <c r="W9" s="64">
        <v>0</v>
      </c>
      <c r="X9" s="64">
        <v>0</v>
      </c>
      <c r="Y9" s="64">
        <v>0</v>
      </c>
      <c r="Z9" s="64">
        <v>0.16304502341154808</v>
      </c>
      <c r="AA9" s="64">
        <v>3.78497375776808E-2</v>
      </c>
      <c r="AB9" s="64">
        <v>0</v>
      </c>
      <c r="AC9" s="64">
        <v>9.2816262253050091E-2</v>
      </c>
      <c r="AD9" s="64">
        <v>0</v>
      </c>
      <c r="AE9" s="64">
        <v>0.13664616387254597</v>
      </c>
      <c r="AF9" s="64">
        <v>0.35321744246299613</v>
      </c>
      <c r="AG9" s="64">
        <v>2.7673140303216919E-2</v>
      </c>
      <c r="AH9" s="64">
        <v>4.8427995530629618E-2</v>
      </c>
      <c r="AI9" s="64">
        <v>8.3019420909650754E-2</v>
      </c>
      <c r="AJ9" s="64">
        <v>0</v>
      </c>
      <c r="AK9" s="64">
        <v>0.24905826272895223</v>
      </c>
      <c r="AL9" s="64">
        <v>0.4566068150030792</v>
      </c>
      <c r="AM9" s="64">
        <v>0.65723708220140176</v>
      </c>
      <c r="AN9" s="64">
        <v>0</v>
      </c>
      <c r="AO9" s="64">
        <v>8.3019420909650754E-2</v>
      </c>
      <c r="AP9" s="64">
        <v>0.1383657015160846</v>
      </c>
      <c r="AQ9" s="64">
        <v>0.10377427613706344</v>
      </c>
      <c r="AR9" s="64">
        <v>6.1392298542869018E-2</v>
      </c>
      <c r="AS9" s="64">
        <v>0.33765764198577958</v>
      </c>
      <c r="AT9" s="64">
        <v>0.72903354519656949</v>
      </c>
      <c r="AU9" s="64">
        <v>4.335831084590124</v>
      </c>
      <c r="AV9" s="64">
        <v>3.0696149271434509E-2</v>
      </c>
      <c r="AW9" s="64">
        <v>0.18417689562860703</v>
      </c>
      <c r="AX9" s="64">
        <v>0.18417689562860703</v>
      </c>
      <c r="AY9" s="64">
        <v>0.29161341807862784</v>
      </c>
      <c r="AZ9" s="64">
        <v>0.52177636379960102</v>
      </c>
      <c r="BA9" s="64">
        <v>3.7877099001748809</v>
      </c>
      <c r="BB9" s="64">
        <v>3.7297347486415915</v>
      </c>
      <c r="BC9" s="64">
        <v>1.043552727599202</v>
      </c>
      <c r="BD9" s="64">
        <v>7.7300202044385327E-2</v>
      </c>
      <c r="BE9" s="64">
        <v>0.35751343445528216</v>
      </c>
      <c r="BF9" s="64">
        <v>0.31886333343308948</v>
      </c>
      <c r="BG9" s="64">
        <v>5.7975151533288992E-2</v>
      </c>
      <c r="BH9" s="64">
        <v>0.10628777781102985</v>
      </c>
      <c r="BI9" s="64">
        <v>6.763767678883717E-2</v>
      </c>
      <c r="BJ9" s="64">
        <v>7.7300202044385327E-2</v>
      </c>
      <c r="BK9" s="64">
        <v>8.6962727299933512E-2</v>
      </c>
      <c r="BL9" s="64">
        <v>5.7975151533288992E-2</v>
      </c>
      <c r="BM9" s="64">
        <v>5.7975151533288992E-2</v>
      </c>
      <c r="BN9" s="64">
        <v>0.13527535357767434</v>
      </c>
      <c r="BO9" s="64">
        <v>0.16426292934431885</v>
      </c>
      <c r="BP9" s="64">
        <v>0</v>
      </c>
      <c r="BQ9" s="64">
        <v>0</v>
      </c>
      <c r="BR9" s="64">
        <v>0</v>
      </c>
      <c r="BS9" s="64">
        <v>1.9325050511096332E-2</v>
      </c>
      <c r="BT9" s="64">
        <v>0</v>
      </c>
      <c r="BU9" s="64">
        <v>0</v>
      </c>
      <c r="BV9" s="64">
        <v>1.9325050511096332E-2</v>
      </c>
      <c r="BW9" s="64">
        <f t="shared" si="0"/>
        <v>22.865502611313239</v>
      </c>
      <c r="BX9" s="64">
        <f t="shared" si="1"/>
        <v>1.1912051430288706</v>
      </c>
      <c r="BY9" s="64">
        <f t="shared" si="2"/>
        <v>0.37130906828000221</v>
      </c>
      <c r="BZ9" s="64">
        <f t="shared" si="5"/>
        <v>18.529392420055114</v>
      </c>
      <c r="CA9" s="64">
        <f t="shared" si="3"/>
        <v>16.344404106963719</v>
      </c>
      <c r="CB9" s="64">
        <f t="shared" si="4"/>
        <v>2.1849883130914032</v>
      </c>
      <c r="CC9" s="64">
        <f>AA!B6*50/2.5</f>
        <v>682.02303991524047</v>
      </c>
      <c r="CD9" s="64">
        <f>AA!C6*50/2.5</f>
        <v>1831.491200204488</v>
      </c>
      <c r="CE9" s="64">
        <f>AA!D6*50/2.5</f>
        <v>817.28594515796738</v>
      </c>
      <c r="CF9" s="64">
        <f>AA!E6*50/2.5</f>
        <v>103.37200666035167</v>
      </c>
      <c r="CG9" s="64">
        <f>AA!F6*50/2.5</f>
        <v>217.37624287717728</v>
      </c>
      <c r="CH9" s="64">
        <f>AA!G6*50/2.5</f>
        <v>296.84123741073546</v>
      </c>
      <c r="CI9" s="64">
        <f>AA!H6*50/2.5</f>
        <v>119.48290765752998</v>
      </c>
      <c r="CJ9" s="64">
        <f>AA!I6*50/2.5</f>
        <v>236.94636206360178</v>
      </c>
      <c r="CK9" s="64">
        <f>AA!J6*50/2.5</f>
        <v>84.049056338148347</v>
      </c>
      <c r="CL9" s="64">
        <f>AA!K6*50/2.5</f>
        <v>76.736782753502666</v>
      </c>
      <c r="CM9" s="64">
        <f>AA!L6*50/2.5</f>
        <v>1077.5834301619493</v>
      </c>
      <c r="CN9" s="64">
        <f>AA!M6*50/2.5</f>
        <v>4280.1142812545013</v>
      </c>
      <c r="CO9" s="64">
        <f>AA!N6*50/2.5</f>
        <v>53.994901535300031</v>
      </c>
      <c r="CP9" s="64">
        <f>AA!O6*50/2.5</f>
        <v>267.59435798636417</v>
      </c>
      <c r="CQ9" s="64">
        <f>AA!P6*50/2.5</f>
        <v>304.30366993160635</v>
      </c>
      <c r="CR9" s="64">
        <f>OA!B6*300/15</f>
        <v>3297.5110487172469</v>
      </c>
      <c r="CS9" s="64">
        <f>OA!C6*300/15</f>
        <v>23.383330039350597</v>
      </c>
      <c r="CT9" s="64">
        <f>OA!D6*300/15</f>
        <v>324.64006983423729</v>
      </c>
      <c r="CU9" s="64">
        <f>OA!E6*300/15</f>
        <v>189.44464792398003</v>
      </c>
      <c r="CV9" s="64">
        <f>OA!F6*300/15</f>
        <v>1124.67843863396</v>
      </c>
      <c r="CW9" s="64">
        <f>OA!G6*300/15</f>
        <v>25.666300878585261</v>
      </c>
      <c r="CX9" s="64">
        <f>OA!H6*300/15</f>
        <v>704.52522425767995</v>
      </c>
    </row>
    <row r="10" spans="1:102" s="66" customFormat="1" x14ac:dyDescent="0.3">
      <c r="A10" s="65">
        <v>5</v>
      </c>
      <c r="B10" s="65">
        <v>1204</v>
      </c>
      <c r="C10" s="65" t="s">
        <v>99</v>
      </c>
      <c r="D10" s="65" t="s">
        <v>102</v>
      </c>
      <c r="E10" s="65"/>
      <c r="F10" s="65">
        <v>60</v>
      </c>
      <c r="G10" s="65" t="s">
        <v>101</v>
      </c>
      <c r="H10" s="64">
        <v>640.40400000000011</v>
      </c>
      <c r="I10" s="64">
        <v>111.8996919712323</v>
      </c>
      <c r="J10" s="64">
        <v>3.357152419875761</v>
      </c>
      <c r="K10" s="64">
        <v>2.417377330582851</v>
      </c>
      <c r="L10" s="64">
        <v>1.8874289593279847</v>
      </c>
      <c r="M10" s="64">
        <v>1.6572546959953036</v>
      </c>
      <c r="N10" s="64">
        <v>3.2224396866575349</v>
      </c>
      <c r="O10" s="64">
        <v>0.25887685540277217</v>
      </c>
      <c r="P10" s="64">
        <v>3.5056240835792059</v>
      </c>
      <c r="Q10" s="64">
        <v>8.220173540459113</v>
      </c>
      <c r="R10" s="64">
        <v>4.6051392383524431E-2</v>
      </c>
      <c r="S10" s="64">
        <v>0.22258172985370145</v>
      </c>
      <c r="T10" s="64">
        <v>0.26863312223722585</v>
      </c>
      <c r="U10" s="64">
        <v>0</v>
      </c>
      <c r="V10" s="64">
        <v>0.12228376755866104</v>
      </c>
      <c r="W10" s="64">
        <v>0</v>
      </c>
      <c r="X10" s="64">
        <v>0</v>
      </c>
      <c r="Y10" s="64">
        <v>0</v>
      </c>
      <c r="Z10" s="64">
        <v>0.22709842546608483</v>
      </c>
      <c r="AA10" s="64">
        <v>0</v>
      </c>
      <c r="AB10" s="64">
        <v>2.0625836056233353E-2</v>
      </c>
      <c r="AC10" s="64">
        <v>0.11086386880225427</v>
      </c>
      <c r="AD10" s="64">
        <v>0</v>
      </c>
      <c r="AE10" s="64">
        <v>0.15469377042175014</v>
      </c>
      <c r="AF10" s="64">
        <v>0.3145439998575586</v>
      </c>
      <c r="AG10" s="64">
        <v>2.7673140303216919E-2</v>
      </c>
      <c r="AH10" s="64">
        <v>0.11069256121286768</v>
      </c>
      <c r="AI10" s="64">
        <v>0.17295712689510573</v>
      </c>
      <c r="AJ10" s="64">
        <v>3.459142537902115E-2</v>
      </c>
      <c r="AK10" s="64">
        <v>0.38050567916923267</v>
      </c>
      <c r="AL10" s="64">
        <v>0.58113594636755528</v>
      </c>
      <c r="AM10" s="64">
        <v>1.1276804673560894</v>
      </c>
      <c r="AN10" s="64">
        <v>0</v>
      </c>
      <c r="AO10" s="64">
        <v>0.13144741644028035</v>
      </c>
      <c r="AP10" s="64">
        <v>0.23522169257734388</v>
      </c>
      <c r="AQ10" s="64">
        <v>0.24905826272895223</v>
      </c>
      <c r="AR10" s="64">
        <v>0.1151105597678794</v>
      </c>
      <c r="AS10" s="64">
        <v>0.69066335860727646</v>
      </c>
      <c r="AT10" s="64">
        <v>1.1050613737716422</v>
      </c>
      <c r="AU10" s="64">
        <v>5.6711135778975255</v>
      </c>
      <c r="AV10" s="64">
        <v>0</v>
      </c>
      <c r="AW10" s="64">
        <v>0.20719900758218293</v>
      </c>
      <c r="AX10" s="64">
        <v>0.26859130612505189</v>
      </c>
      <c r="AY10" s="64">
        <v>0.55253068688582108</v>
      </c>
      <c r="AZ10" s="64">
        <v>0.62806414161063084</v>
      </c>
      <c r="BA10" s="64">
        <v>6.3772666686617896</v>
      </c>
      <c r="BB10" s="64">
        <v>4.7829500014963422</v>
      </c>
      <c r="BC10" s="64">
        <v>1.1401779801546836</v>
      </c>
      <c r="BD10" s="64">
        <v>5.7975151533288992E-2</v>
      </c>
      <c r="BE10" s="64">
        <v>0.92760242453262387</v>
      </c>
      <c r="BF10" s="64">
        <v>0.79232707095494959</v>
      </c>
      <c r="BG10" s="64">
        <v>0.19325050511096337</v>
      </c>
      <c r="BH10" s="64">
        <v>0.16426292934431885</v>
      </c>
      <c r="BI10" s="64">
        <v>0</v>
      </c>
      <c r="BJ10" s="64">
        <v>0</v>
      </c>
      <c r="BK10" s="64">
        <v>0.14493787883322248</v>
      </c>
      <c r="BL10" s="64">
        <v>0</v>
      </c>
      <c r="BM10" s="64">
        <v>6.763767678883717E-2</v>
      </c>
      <c r="BN10" s="64">
        <v>0.19325050511096337</v>
      </c>
      <c r="BO10" s="64">
        <v>0.20291303036651151</v>
      </c>
      <c r="BP10" s="64">
        <v>0.10628777781102985</v>
      </c>
      <c r="BQ10" s="64">
        <v>6.763767678883717E-2</v>
      </c>
      <c r="BR10" s="64">
        <v>0</v>
      </c>
      <c r="BS10" s="64">
        <v>0</v>
      </c>
      <c r="BT10" s="64">
        <v>3.8650101022192664E-2</v>
      </c>
      <c r="BU10" s="64">
        <v>0</v>
      </c>
      <c r="BV10" s="64">
        <v>0</v>
      </c>
      <c r="BW10" s="64">
        <f t="shared" si="0"/>
        <v>24.53608383871498</v>
      </c>
      <c r="BX10" s="64">
        <f t="shared" si="1"/>
        <v>1.2238461733853916</v>
      </c>
      <c r="BY10" s="64">
        <f t="shared" si="2"/>
        <v>0.56509630082833895</v>
      </c>
      <c r="BZ10" s="64">
        <f t="shared" si="5"/>
        <v>27.235102280777031</v>
      </c>
      <c r="CA10" s="64">
        <f t="shared" si="3"/>
        <v>23.049809766228236</v>
      </c>
      <c r="CB10" s="64">
        <f t="shared" si="4"/>
        <v>4.1852925145487996</v>
      </c>
      <c r="CC10" s="64"/>
      <c r="CD10" s="64">
        <f>AA!C8*50/2.5</f>
        <v>1643.4283233054416</v>
      </c>
      <c r="CE10" s="64">
        <f>AA!D8*50/2.5</f>
        <v>874.26829766423884</v>
      </c>
      <c r="CF10" s="64">
        <f>AA!E8*50/2.5</f>
        <v>96.765655746975682</v>
      </c>
      <c r="CG10" s="64">
        <f>AA!F8*50/2.5</f>
        <v>180.90439229519993</v>
      </c>
      <c r="CH10" s="64">
        <f>AA!G8*50/2.5</f>
        <v>303.01938924504105</v>
      </c>
      <c r="CI10" s="64">
        <f>AA!H8*50/2.5</f>
        <v>135.04144344255951</v>
      </c>
      <c r="CJ10" s="64">
        <f>AA!I8*50/2.5</f>
        <v>229.23520602758026</v>
      </c>
      <c r="CK10" s="64">
        <f>AA!J8*50/2.5</f>
        <v>84.856514521309592</v>
      </c>
      <c r="CL10" s="64">
        <f>AA!K8*50/2.5</f>
        <v>64.258980684147133</v>
      </c>
      <c r="CM10" s="64">
        <f>AA!L8*50/2.5</f>
        <v>782.51363118671657</v>
      </c>
      <c r="CN10" s="64">
        <f>AA!M8*50/2.5</f>
        <v>4594.3122887392847</v>
      </c>
      <c r="CO10" s="64">
        <f>AA!N8*50/2.5</f>
        <v>51.775932979054822</v>
      </c>
      <c r="CP10" s="64">
        <f>AA!O8*50/2.5</f>
        <v>288.39566212701476</v>
      </c>
      <c r="CQ10" s="64">
        <f>AA!P8*50/2.5</f>
        <v>339.74148038913114</v>
      </c>
      <c r="CR10" s="64">
        <f>OA!B8*300/15</f>
        <v>2671.8279042995596</v>
      </c>
      <c r="CS10" s="64">
        <f>OA!C8*300/15</f>
        <v>10.822403541913932</v>
      </c>
      <c r="CT10" s="64">
        <f>OA!D8*300/15</f>
        <v>329.80845312113928</v>
      </c>
      <c r="CU10" s="64">
        <f>OA!E8*300/15</f>
        <v>150.00802185777465</v>
      </c>
      <c r="CV10" s="64">
        <f>OA!F8*300/15</f>
        <v>914.26855032371338</v>
      </c>
      <c r="CW10" s="64">
        <f>OA!G8*300/15</f>
        <v>17.327931041950997</v>
      </c>
      <c r="CX10" s="64">
        <f>OA!H8*300/15</f>
        <v>702.70778653309344</v>
      </c>
    </row>
    <row r="11" spans="1:102" s="66" customFormat="1" x14ac:dyDescent="0.3">
      <c r="A11" s="65">
        <v>8</v>
      </c>
      <c r="B11" s="65">
        <v>1207</v>
      </c>
      <c r="C11" s="65" t="s">
        <v>99</v>
      </c>
      <c r="D11" s="65" t="s">
        <v>102</v>
      </c>
      <c r="E11" s="65"/>
      <c r="F11" s="65">
        <v>60</v>
      </c>
      <c r="G11" s="65" t="s">
        <v>101</v>
      </c>
      <c r="H11" s="64">
        <v>555.58000000000004</v>
      </c>
      <c r="I11" s="64">
        <v>134.86726928041645</v>
      </c>
      <c r="J11" s="64">
        <v>2.6197432178221254</v>
      </c>
      <c r="K11" s="64">
        <v>2.9591388652575241</v>
      </c>
      <c r="L11" s="64">
        <v>2.2403628297714286</v>
      </c>
      <c r="M11" s="64">
        <v>1.8362791230318334</v>
      </c>
      <c r="N11" s="64">
        <v>4.5267605122093926</v>
      </c>
      <c r="O11" s="64">
        <v>0.44224796131306904</v>
      </c>
      <c r="P11" s="64">
        <v>3.3114664420271267</v>
      </c>
      <c r="Q11" s="64">
        <v>8.7727902490614049</v>
      </c>
      <c r="R11" s="64">
        <v>0.19188080159801849</v>
      </c>
      <c r="S11" s="64">
        <v>0.26095789017330512</v>
      </c>
      <c r="T11" s="64">
        <v>0.26095789017330512</v>
      </c>
      <c r="U11" s="64">
        <v>9.0257066531392663E-2</v>
      </c>
      <c r="V11" s="64">
        <v>6.1141883779330518E-2</v>
      </c>
      <c r="W11" s="64">
        <v>0</v>
      </c>
      <c r="X11" s="64">
        <v>0</v>
      </c>
      <c r="Y11" s="64">
        <v>6.6964920329742952E-2</v>
      </c>
      <c r="Z11" s="64">
        <v>0.51825025298670646</v>
      </c>
      <c r="AA11" s="64">
        <v>3.493821930247458E-2</v>
      </c>
      <c r="AB11" s="64">
        <v>2.8360524577320863E-2</v>
      </c>
      <c r="AC11" s="64">
        <v>0.27071409823806281</v>
      </c>
      <c r="AD11" s="64">
        <v>0</v>
      </c>
      <c r="AE11" s="64">
        <v>0.55174111450424224</v>
      </c>
      <c r="AF11" s="64">
        <v>1.2375501633740011</v>
      </c>
      <c r="AG11" s="64">
        <v>3.459142537902115E-2</v>
      </c>
      <c r="AH11" s="64">
        <v>0.14528398659188882</v>
      </c>
      <c r="AI11" s="64">
        <v>0.28364968810797336</v>
      </c>
      <c r="AJ11" s="64">
        <v>4.8427995530629618E-2</v>
      </c>
      <c r="AK11" s="64">
        <v>0.89245877477874558</v>
      </c>
      <c r="AL11" s="64">
        <v>2.3314620705460256</v>
      </c>
      <c r="AM11" s="64">
        <v>4.3377647425292514</v>
      </c>
      <c r="AN11" s="64">
        <v>0</v>
      </c>
      <c r="AO11" s="64">
        <v>0.33899596871440718</v>
      </c>
      <c r="AP11" s="64">
        <v>0.64340051204979354</v>
      </c>
      <c r="AQ11" s="64">
        <v>0.85786734939972453</v>
      </c>
      <c r="AR11" s="64">
        <v>0.4681162763893762</v>
      </c>
      <c r="AS11" s="64">
        <v>3.0312447405541576</v>
      </c>
      <c r="AT11" s="64">
        <v>5.1492790402831385</v>
      </c>
      <c r="AU11" s="64">
        <v>20.328524855007505</v>
      </c>
      <c r="AV11" s="64">
        <v>0</v>
      </c>
      <c r="AW11" s="64">
        <v>0.57555279883939714</v>
      </c>
      <c r="AX11" s="64">
        <v>0.97460273936804565</v>
      </c>
      <c r="AY11" s="64">
        <v>2.1180342997289809</v>
      </c>
      <c r="AZ11" s="64">
        <v>1.971155152131826</v>
      </c>
      <c r="BA11" s="64">
        <v>25.711979705013675</v>
      </c>
      <c r="BB11" s="64">
        <v>18.368460510797064</v>
      </c>
      <c r="BC11" s="64">
        <v>4.3288113144855789</v>
      </c>
      <c r="BD11" s="64">
        <v>0.19325050511096337</v>
      </c>
      <c r="BE11" s="64">
        <v>2.0967679804539521</v>
      </c>
      <c r="BF11" s="64">
        <v>2.1160930309650485</v>
      </c>
      <c r="BG11" s="64">
        <v>0.5121138385440529</v>
      </c>
      <c r="BH11" s="64">
        <v>0.26088818189980051</v>
      </c>
      <c r="BI11" s="64">
        <v>0.25122565664425228</v>
      </c>
      <c r="BJ11" s="64">
        <v>0.61840161635508262</v>
      </c>
      <c r="BK11" s="64">
        <v>0.76333949518830535</v>
      </c>
      <c r="BL11" s="64">
        <v>0.15460040408877065</v>
      </c>
      <c r="BM11" s="64">
        <v>0</v>
      </c>
      <c r="BN11" s="64">
        <v>0.15460040408877065</v>
      </c>
      <c r="BO11" s="64">
        <v>0.18358797985541514</v>
      </c>
      <c r="BP11" s="64">
        <v>0.26088818189980051</v>
      </c>
      <c r="BQ11" s="64">
        <v>0</v>
      </c>
      <c r="BR11" s="64">
        <v>0</v>
      </c>
      <c r="BS11" s="64">
        <v>0</v>
      </c>
      <c r="BT11" s="64">
        <v>0</v>
      </c>
      <c r="BU11" s="64">
        <v>3.8650101022192664E-2</v>
      </c>
      <c r="BV11" s="64">
        <v>0</v>
      </c>
      <c r="BW11" s="64">
        <f t="shared" si="0"/>
        <v>26.52749912935414</v>
      </c>
      <c r="BX11" s="64">
        <f t="shared" si="1"/>
        <v>3.2695931042790853</v>
      </c>
      <c r="BY11" s="64">
        <f t="shared" si="2"/>
        <v>0.9489368925074646</v>
      </c>
      <c r="BZ11" s="64">
        <f t="shared" si="5"/>
        <v>100.08054622226373</v>
      </c>
      <c r="CA11" s="64">
        <f t="shared" si="3"/>
        <v>89.054790633245389</v>
      </c>
      <c r="CB11" s="64">
        <f t="shared" si="4"/>
        <v>11.025755589018353</v>
      </c>
      <c r="CC11" s="64">
        <f>AA!B11*50/2.5</f>
        <v>679.74923086832177</v>
      </c>
      <c r="CD11" s="64">
        <f>AA!C11*50/2.5</f>
        <v>1414.9386284506622</v>
      </c>
      <c r="CE11" s="64">
        <f>AA!D11*50/2.5</f>
        <v>743.45028124195119</v>
      </c>
      <c r="CF11" s="64">
        <f>AA!E11*50/2.5</f>
        <v>109.35249275035521</v>
      </c>
      <c r="CG11" s="64">
        <f>AA!F11*50/2.5</f>
        <v>220.03512606953595</v>
      </c>
      <c r="CH11" s="64">
        <f>AA!G11*50/2.5</f>
        <v>325.68004723657367</v>
      </c>
      <c r="CI11" s="64">
        <f>AA!H11*50/2.5</f>
        <v>105.37844063745645</v>
      </c>
      <c r="CJ11" s="64">
        <f>AA!I11*50/2.5</f>
        <v>198.56717324309784</v>
      </c>
      <c r="CK11" s="64">
        <f>AA!J11*50/2.5</f>
        <v>88.600184279602658</v>
      </c>
      <c r="CL11" s="64">
        <f>AA!K11*50/2.5</f>
        <v>65.465961538267322</v>
      </c>
      <c r="CM11" s="64">
        <f>AA!L11*50/2.5</f>
        <v>953.18532852373698</v>
      </c>
      <c r="CN11" s="64">
        <f>AA!M11*50/2.5</f>
        <v>3544.1682573063067</v>
      </c>
      <c r="CO11" s="64">
        <f>AA!N11*50/2.5</f>
        <v>47.042133392398384</v>
      </c>
      <c r="CP11" s="64">
        <f>AA!O11*50/2.5</f>
        <v>264.13770075945166</v>
      </c>
      <c r="CQ11" s="64">
        <f>AA!P11*50/2.5</f>
        <v>262.80235578363062</v>
      </c>
      <c r="CR11" s="64">
        <f>OA!B11*300/15</f>
        <v>2384.7092809624332</v>
      </c>
      <c r="CS11" s="64">
        <f>OA!C11*300/15</f>
        <v>16.138155055257066</v>
      </c>
      <c r="CT11" s="64">
        <f>OA!D11*300/15</f>
        <v>335.39969037539532</v>
      </c>
      <c r="CU11" s="64">
        <f>OA!E11*300/15</f>
        <v>161.61396093230732</v>
      </c>
      <c r="CV11" s="64">
        <f>OA!F11*300/15</f>
        <v>970.39742244785339</v>
      </c>
      <c r="CW11" s="64">
        <f>OA!G11*300/15</f>
        <v>19.817597517795136</v>
      </c>
      <c r="CX11" s="64">
        <f>OA!H11*300/15</f>
        <v>674.46791156085317</v>
      </c>
    </row>
    <row r="12" spans="1:102" s="66" customFormat="1" x14ac:dyDescent="0.3">
      <c r="A12" s="65">
        <v>9</v>
      </c>
      <c r="B12" s="65">
        <v>1212</v>
      </c>
      <c r="C12" s="65" t="s">
        <v>99</v>
      </c>
      <c r="D12" s="65" t="s">
        <v>102</v>
      </c>
      <c r="E12" s="65"/>
      <c r="F12" s="65">
        <v>60</v>
      </c>
      <c r="G12" s="65" t="s">
        <v>101</v>
      </c>
      <c r="H12" s="64">
        <v>824.09199999999998</v>
      </c>
      <c r="I12" s="64">
        <v>81.400404625522896</v>
      </c>
      <c r="J12" s="64">
        <v>2.3170173348737904</v>
      </c>
      <c r="K12" s="64">
        <v>2.8283688396463962</v>
      </c>
      <c r="L12" s="64">
        <v>2.1585230916975862</v>
      </c>
      <c r="M12" s="64">
        <v>2.1482931244383563</v>
      </c>
      <c r="N12" s="64">
        <v>1.3196657764407047</v>
      </c>
      <c r="O12" s="64">
        <v>0.38292201528326714</v>
      </c>
      <c r="P12" s="64">
        <v>4.5627045764738599</v>
      </c>
      <c r="Q12" s="64">
        <v>5.7525864319085942</v>
      </c>
      <c r="R12" s="64">
        <v>0.15734225731037513</v>
      </c>
      <c r="S12" s="64">
        <v>0.14199179318253369</v>
      </c>
      <c r="T12" s="64">
        <v>0.23793219398154292</v>
      </c>
      <c r="U12" s="64">
        <v>8.1522511705774042E-2</v>
      </c>
      <c r="V12" s="64">
        <v>0.10772617618262996</v>
      </c>
      <c r="W12" s="64">
        <v>0</v>
      </c>
      <c r="X12" s="64">
        <v>0</v>
      </c>
      <c r="Y12" s="64">
        <v>0</v>
      </c>
      <c r="Z12" s="64">
        <v>0.15431046858592939</v>
      </c>
      <c r="AA12" s="64">
        <v>5.5318847228918097E-2</v>
      </c>
      <c r="AB12" s="64">
        <v>5.1564590140583379E-2</v>
      </c>
      <c r="AC12" s="64">
        <v>9.7972721267108417E-2</v>
      </c>
      <c r="AD12" s="64">
        <v>0</v>
      </c>
      <c r="AE12" s="64">
        <v>5.6721049154641726E-2</v>
      </c>
      <c r="AF12" s="64">
        <v>0.18047606549204182</v>
      </c>
      <c r="AG12" s="64">
        <v>6.2264565682238059E-2</v>
      </c>
      <c r="AH12" s="64">
        <v>8.3019420909650754E-2</v>
      </c>
      <c r="AI12" s="64">
        <v>6.91828507580423E-2</v>
      </c>
      <c r="AJ12" s="64">
        <v>1.383657015160846E-2</v>
      </c>
      <c r="AK12" s="64">
        <v>0.19371198212251847</v>
      </c>
      <c r="AL12" s="64">
        <v>0.36666910901762417</v>
      </c>
      <c r="AM12" s="64">
        <v>0.48427995530629603</v>
      </c>
      <c r="AN12" s="64">
        <v>0</v>
      </c>
      <c r="AO12" s="64">
        <v>0.11069256121286768</v>
      </c>
      <c r="AP12" s="64">
        <v>0.11069256121286768</v>
      </c>
      <c r="AQ12" s="64">
        <v>6.91828507580423E-2</v>
      </c>
      <c r="AR12" s="64">
        <v>2.3022111953575879E-2</v>
      </c>
      <c r="AS12" s="64">
        <v>0.2302211195357588</v>
      </c>
      <c r="AT12" s="64">
        <v>0.39137590321079008</v>
      </c>
      <c r="AU12" s="64">
        <v>2.0029237399611013</v>
      </c>
      <c r="AV12" s="64">
        <v>6.1392298542869018E-2</v>
      </c>
      <c r="AW12" s="64">
        <v>7.6740373178586271E-2</v>
      </c>
      <c r="AX12" s="64">
        <v>0.12278459708573804</v>
      </c>
      <c r="AY12" s="64">
        <v>0.13045863440359667</v>
      </c>
      <c r="AZ12" s="64">
        <v>0.26088818189980051</v>
      </c>
      <c r="BA12" s="64">
        <v>1.797229697531959</v>
      </c>
      <c r="BB12" s="64">
        <v>1.8648673743207957</v>
      </c>
      <c r="BC12" s="64">
        <v>1.0338902023436538</v>
      </c>
      <c r="BD12" s="64">
        <v>6.763767678883717E-2</v>
      </c>
      <c r="BE12" s="64">
        <v>0.27055070715534868</v>
      </c>
      <c r="BF12" s="64">
        <v>0.37683848496637851</v>
      </c>
      <c r="BG12" s="64">
        <v>6.763767678883717E-2</v>
      </c>
      <c r="BH12" s="64">
        <v>0.16426292934431885</v>
      </c>
      <c r="BI12" s="64">
        <v>9.6625252555481683E-2</v>
      </c>
      <c r="BJ12" s="64">
        <v>7.7300202044385327E-2</v>
      </c>
      <c r="BK12" s="64">
        <v>9.6625252555481683E-2</v>
      </c>
      <c r="BL12" s="64">
        <v>4.8312626277740842E-2</v>
      </c>
      <c r="BM12" s="64">
        <v>2.8987575766644496E-2</v>
      </c>
      <c r="BN12" s="64">
        <v>7.7300202044385327E-2</v>
      </c>
      <c r="BO12" s="64">
        <v>0.18358797985541514</v>
      </c>
      <c r="BP12" s="64">
        <v>8.6962727299933512E-2</v>
      </c>
      <c r="BQ12" s="64">
        <v>0</v>
      </c>
      <c r="BR12" s="64"/>
      <c r="BS12" s="64">
        <v>2.8987575766644496E-2</v>
      </c>
      <c r="BT12" s="64">
        <v>4.8312626277740842E-2</v>
      </c>
      <c r="BU12" s="64">
        <v>4.8312626277740842E-2</v>
      </c>
      <c r="BV12" s="64"/>
      <c r="BW12" s="64">
        <f t="shared" si="0"/>
        <v>21.325091369460829</v>
      </c>
      <c r="BX12" s="64">
        <f t="shared" si="1"/>
        <v>1.073763649008789</v>
      </c>
      <c r="BY12" s="64">
        <f t="shared" si="2"/>
        <v>0.60857168387494509</v>
      </c>
      <c r="BZ12" s="64">
        <f t="shared" si="5"/>
        <v>11.113101945515366</v>
      </c>
      <c r="CA12" s="64">
        <f t="shared" si="3"/>
        <v>9.271655038455016</v>
      </c>
      <c r="CB12" s="64">
        <f t="shared" si="4"/>
        <v>1.8414469070603476</v>
      </c>
      <c r="CC12" s="64">
        <f>AA!B12*50/2.5</f>
        <v>690.63957946145865</v>
      </c>
      <c r="CD12" s="64">
        <f>AA!C12*50/2.5</f>
        <v>1476.8072946039113</v>
      </c>
      <c r="CE12" s="64">
        <f>AA!D12*50/2.5</f>
        <v>854.15948457613376</v>
      </c>
      <c r="CF12" s="64">
        <f>AA!E12*50/2.5</f>
        <v>130.49281567315839</v>
      </c>
      <c r="CG12" s="64">
        <f>AA!F12*50/2.5</f>
        <v>205.83769317448846</v>
      </c>
      <c r="CH12" s="64">
        <f>AA!G12*50/2.5</f>
        <v>276.32174395383583</v>
      </c>
      <c r="CI12" s="64">
        <f>AA!H12*50/2.5</f>
        <v>115.82696333421192</v>
      </c>
      <c r="CJ12" s="64">
        <f>AA!I12*50/2.5</f>
        <v>251.23064092931071</v>
      </c>
      <c r="CK12" s="64">
        <f>AA!J12*50/2.5</f>
        <v>70.065348711583042</v>
      </c>
      <c r="CL12" s="64">
        <f>AA!K12*50/2.5</f>
        <v>81.887701046438281</v>
      </c>
      <c r="CM12" s="64">
        <f>AA!L12*50/2.5</f>
        <v>763.87538407901445</v>
      </c>
      <c r="CN12" s="64">
        <f>AA!M12*50/2.5</f>
        <v>5342.8588004012699</v>
      </c>
      <c r="CO12" s="64">
        <f>AA!N12*50/2.5</f>
        <v>55.262883567440142</v>
      </c>
      <c r="CP12" s="64">
        <f>AA!O12*50/2.5</f>
        <v>299.42014878562907</v>
      </c>
      <c r="CQ12" s="64">
        <f>AA!P12*50/2.5</f>
        <v>304.74158964258339</v>
      </c>
      <c r="CR12" s="64">
        <f>OA!B12*300/15</f>
        <v>2589.2308159839599</v>
      </c>
      <c r="CS12" s="64">
        <f>OA!C12*300/15</f>
        <v>8.1612458910163994</v>
      </c>
      <c r="CT12" s="64">
        <f>OA!D12*300/15</f>
        <v>233.81368012196933</v>
      </c>
      <c r="CU12" s="64">
        <f>OA!E12*300/15</f>
        <v>121.13364049938333</v>
      </c>
      <c r="CV12" s="64">
        <f>OA!F12*300/15</f>
        <v>719.88137957267998</v>
      </c>
      <c r="CW12" s="64">
        <f>OA!G12*300/15</f>
        <v>13.2053793632106</v>
      </c>
      <c r="CX12" s="64">
        <f>OA!H12*300/15</f>
        <v>651.54373946514215</v>
      </c>
    </row>
    <row r="13" spans="1:102" x14ac:dyDescent="0.3">
      <c r="K13" s="57"/>
      <c r="O13" s="58"/>
      <c r="R13" s="57"/>
      <c r="AB13" s="57"/>
    </row>
    <row r="14" spans="1:102" x14ac:dyDescent="0.3">
      <c r="A14" s="59"/>
      <c r="B14" s="59"/>
      <c r="C14" s="59"/>
      <c r="D14" s="59"/>
      <c r="E14" s="59"/>
      <c r="F14" s="59" t="s">
        <v>119</v>
      </c>
      <c r="G14" s="59" t="s">
        <v>114</v>
      </c>
      <c r="H14" s="62">
        <f t="shared" ref="H14:BQ14" si="6">AVERAGE(H3:H7)</f>
        <v>636.19920000000002</v>
      </c>
      <c r="I14" s="62">
        <f t="shared" si="6"/>
        <v>76.641357074971239</v>
      </c>
      <c r="J14" s="62">
        <f t="shared" si="6"/>
        <v>2.476918698687526</v>
      </c>
      <c r="K14" s="67">
        <f t="shared" si="6"/>
        <v>1.9824735882646998</v>
      </c>
      <c r="L14" s="62">
        <f t="shared" si="6"/>
        <v>1.9805216613869796</v>
      </c>
      <c r="M14" s="62">
        <f t="shared" si="6"/>
        <v>1.5437020594178477</v>
      </c>
      <c r="N14" s="62">
        <f t="shared" si="6"/>
        <v>2.0958645422348012</v>
      </c>
      <c r="O14" s="68">
        <f t="shared" si="6"/>
        <v>0.25779820183859392</v>
      </c>
      <c r="P14" s="62">
        <f t="shared" si="6"/>
        <v>3.7418492141342354</v>
      </c>
      <c r="Q14" s="62">
        <f t="shared" si="6"/>
        <v>7.6742726599127487</v>
      </c>
      <c r="R14" s="67">
        <f t="shared" si="6"/>
        <v>5.5261670860229331E-2</v>
      </c>
      <c r="S14" s="62">
        <f t="shared" si="6"/>
        <v>0.17576281426378493</v>
      </c>
      <c r="T14" s="62">
        <f t="shared" si="6"/>
        <v>0.12740885226108428</v>
      </c>
      <c r="U14" s="62">
        <f t="shared" si="6"/>
        <v>4.833120336842317E-2</v>
      </c>
      <c r="V14" s="62">
        <f t="shared" si="6"/>
        <v>0.11121999811287742</v>
      </c>
      <c r="W14" s="62">
        <f t="shared" si="6"/>
        <v>1.6886805996196054E-2</v>
      </c>
      <c r="X14" s="62">
        <f t="shared" si="6"/>
        <v>2.795057544197967E-2</v>
      </c>
      <c r="Y14" s="62">
        <f t="shared" si="6"/>
        <v>7.1041045915031659E-2</v>
      </c>
      <c r="Z14" s="62">
        <f t="shared" si="6"/>
        <v>0.167703452651878</v>
      </c>
      <c r="AA14" s="62">
        <f t="shared" si="6"/>
        <v>2.0380627926443511E-2</v>
      </c>
      <c r="AB14" s="67">
        <f t="shared" si="6"/>
        <v>7.4253009802440068E-2</v>
      </c>
      <c r="AC14" s="62">
        <f t="shared" si="6"/>
        <v>0.15572506222456181</v>
      </c>
      <c r="AD14" s="62">
        <f t="shared" si="6"/>
        <v>1.7016314746392518E-2</v>
      </c>
      <c r="AE14" s="62">
        <f t="shared" si="6"/>
        <v>0.11395774421068927</v>
      </c>
      <c r="AF14" s="62">
        <f t="shared" si="6"/>
        <v>0.28566782937883195</v>
      </c>
      <c r="AG14" s="62">
        <f t="shared" si="6"/>
        <v>4.0126053439664536E-2</v>
      </c>
      <c r="AH14" s="62">
        <f t="shared" si="6"/>
        <v>0.11899450330383274</v>
      </c>
      <c r="AI14" s="62">
        <f t="shared" si="6"/>
        <v>0.11069256121286766</v>
      </c>
      <c r="AJ14" s="62">
        <f t="shared" si="6"/>
        <v>0</v>
      </c>
      <c r="AK14" s="62">
        <f t="shared" si="6"/>
        <v>0.2615111758653999</v>
      </c>
      <c r="AL14" s="62">
        <f t="shared" si="6"/>
        <v>0.51195309560951308</v>
      </c>
      <c r="AM14" s="62">
        <f t="shared" si="6"/>
        <v>0.91874825806680183</v>
      </c>
      <c r="AN14" s="62">
        <f t="shared" si="6"/>
        <v>0</v>
      </c>
      <c r="AO14" s="62">
        <f t="shared" si="6"/>
        <v>0.14528398659188879</v>
      </c>
      <c r="AP14" s="62">
        <f t="shared" si="6"/>
        <v>0.14528398659188882</v>
      </c>
      <c r="AQ14" s="62">
        <f t="shared" si="6"/>
        <v>0.18264272600123169</v>
      </c>
      <c r="AR14" s="62">
        <f t="shared" si="6"/>
        <v>8.4414410496444894E-2</v>
      </c>
      <c r="AS14" s="62">
        <f t="shared" si="6"/>
        <v>0.42399056181168915</v>
      </c>
      <c r="AT14" s="62">
        <f t="shared" si="6"/>
        <v>0.9055364035073179</v>
      </c>
      <c r="AU14" s="62">
        <f t="shared" si="6"/>
        <v>4.2268597546765321</v>
      </c>
      <c r="AV14" s="62">
        <f t="shared" si="6"/>
        <v>1.9952497026432432E-2</v>
      </c>
      <c r="AW14" s="62">
        <f t="shared" si="6"/>
        <v>0.16729401352931808</v>
      </c>
      <c r="AX14" s="62">
        <f t="shared" si="6"/>
        <v>0.24403438670790437</v>
      </c>
      <c r="AY14" s="62">
        <f t="shared" si="6"/>
        <v>0.38216705842935961</v>
      </c>
      <c r="AZ14" s="62">
        <f t="shared" si="6"/>
        <v>0.41355608093746155</v>
      </c>
      <c r="BA14" s="62">
        <f t="shared" si="6"/>
        <v>4.2862962033611671</v>
      </c>
      <c r="BB14" s="62">
        <f t="shared" si="6"/>
        <v>3.8012374355326477</v>
      </c>
      <c r="BC14" s="62">
        <f t="shared" si="6"/>
        <v>1.3972011519522647</v>
      </c>
      <c r="BD14" s="62">
        <f t="shared" si="6"/>
        <v>7.3435191942166064E-2</v>
      </c>
      <c r="BE14" s="62">
        <f t="shared" si="6"/>
        <v>0.4420605304413287</v>
      </c>
      <c r="BF14" s="62">
        <f t="shared" si="6"/>
        <v>0.34785090919973399</v>
      </c>
      <c r="BG14" s="62">
        <f t="shared" si="6"/>
        <v>0.10145651518325574</v>
      </c>
      <c r="BH14" s="62">
        <f t="shared" si="6"/>
        <v>0.16812793944653809</v>
      </c>
      <c r="BI14" s="62">
        <f t="shared" si="6"/>
        <v>9.0827737402152761E-2</v>
      </c>
      <c r="BJ14" s="62">
        <f t="shared" si="6"/>
        <v>6.1840161635508262E-2</v>
      </c>
      <c r="BK14" s="62">
        <f t="shared" si="6"/>
        <v>0.11595030306657801</v>
      </c>
      <c r="BL14" s="62">
        <f t="shared" si="6"/>
        <v>8.5030222248823881E-2</v>
      </c>
      <c r="BM14" s="62">
        <f t="shared" si="6"/>
        <v>4.0582606073302295E-2</v>
      </c>
      <c r="BN14" s="62">
        <f t="shared" si="6"/>
        <v>0.12174781821990688</v>
      </c>
      <c r="BO14" s="62">
        <f t="shared" si="6"/>
        <v>0.19131800005985369</v>
      </c>
      <c r="BP14" s="62">
        <f t="shared" si="6"/>
        <v>9.4209621241594627E-2</v>
      </c>
      <c r="BQ14" s="62">
        <f t="shared" si="6"/>
        <v>4.4447616175521572E-2</v>
      </c>
      <c r="BR14" s="62">
        <f t="shared" ref="BR14:CX14" si="7">AVERAGE(BR3:BR7)</f>
        <v>0</v>
      </c>
      <c r="BS14" s="62">
        <f t="shared" si="7"/>
        <v>0</v>
      </c>
      <c r="BT14" s="62">
        <f t="shared" si="7"/>
        <v>0</v>
      </c>
      <c r="BU14" s="62">
        <f t="shared" si="7"/>
        <v>4.8312626277740835E-2</v>
      </c>
      <c r="BV14" s="62">
        <f t="shared" si="7"/>
        <v>3.8650101022192664E-2</v>
      </c>
      <c r="BW14" s="62">
        <f t="shared" ref="BW14:BX14" si="8">AVERAGE(BW3:BW7)</f>
        <v>19.668983835870414</v>
      </c>
      <c r="BX14" s="62">
        <f t="shared" si="8"/>
        <v>1.1890464553036071</v>
      </c>
      <c r="BY14" s="62">
        <f t="shared" ref="BY14:BZ14" si="9">AVERAGE(BY3:BY7)</f>
        <v>0.65758450714853733</v>
      </c>
      <c r="BZ14" s="62">
        <f t="shared" si="9"/>
        <v>20.272840661437563</v>
      </c>
      <c r="CA14" s="62">
        <f t="shared" ref="CA14:CB14" si="10">AVERAGE(CA3:CA7)</f>
        <v>17.799693126729956</v>
      </c>
      <c r="CB14" s="62">
        <f t="shared" si="10"/>
        <v>2.3812305403023881</v>
      </c>
      <c r="CC14" s="62">
        <f t="shared" si="7"/>
        <v>728.81563661761959</v>
      </c>
      <c r="CD14" s="62">
        <f t="shared" si="7"/>
        <v>1582.7657611133027</v>
      </c>
      <c r="CE14" s="62">
        <f t="shared" si="7"/>
        <v>855.23911523477386</v>
      </c>
      <c r="CF14" s="62">
        <f t="shared" si="7"/>
        <v>104.97143898674797</v>
      </c>
      <c r="CG14" s="62">
        <f t="shared" si="7"/>
        <v>196.13527790274918</v>
      </c>
      <c r="CH14" s="62">
        <f t="shared" si="7"/>
        <v>271.96804273341542</v>
      </c>
      <c r="CI14" s="62">
        <f t="shared" si="7"/>
        <v>115.78957299454164</v>
      </c>
      <c r="CJ14" s="62">
        <f t="shared" si="7"/>
        <v>230.09854156341981</v>
      </c>
      <c r="CK14" s="62">
        <f t="shared" si="7"/>
        <v>73.346565146792855</v>
      </c>
      <c r="CL14" s="62">
        <f t="shared" si="7"/>
        <v>68.396715048835318</v>
      </c>
      <c r="CM14" s="62">
        <f t="shared" si="7"/>
        <v>856.40696228533579</v>
      </c>
      <c r="CN14" s="62">
        <f t="shared" si="7"/>
        <v>4431.3472733319813</v>
      </c>
      <c r="CO14" s="62">
        <f t="shared" si="7"/>
        <v>56.158924203485832</v>
      </c>
      <c r="CP14" s="62">
        <f t="shared" si="7"/>
        <v>265.27082981490111</v>
      </c>
      <c r="CQ14" s="62">
        <f t="shared" si="7"/>
        <v>309.83156412940087</v>
      </c>
      <c r="CR14" s="62">
        <f t="shared" si="7"/>
        <v>2871.2286949408544</v>
      </c>
      <c r="CS14" s="62">
        <f t="shared" si="7"/>
        <v>17.385284252259318</v>
      </c>
      <c r="CT14" s="62">
        <f t="shared" si="7"/>
        <v>300.02886684681761</v>
      </c>
      <c r="CU14" s="62">
        <f t="shared" si="7"/>
        <v>154.80812867416944</v>
      </c>
      <c r="CV14" s="62">
        <f t="shared" si="7"/>
        <v>949.95259015930276</v>
      </c>
      <c r="CW14" s="62">
        <f t="shared" si="7"/>
        <v>28.409316267836818</v>
      </c>
      <c r="CX14" s="62">
        <f t="shared" si="7"/>
        <v>708.51738827851898</v>
      </c>
    </row>
    <row r="15" spans="1:102" x14ac:dyDescent="0.3">
      <c r="A15" s="59"/>
      <c r="B15" s="59"/>
      <c r="C15" s="59"/>
      <c r="D15" s="59"/>
      <c r="E15" s="59"/>
      <c r="F15" s="59" t="s">
        <v>119</v>
      </c>
      <c r="G15" s="59" t="s">
        <v>115</v>
      </c>
      <c r="H15" s="62">
        <f>AVERAGE(H8:H12)</f>
        <v>648.21119999999996</v>
      </c>
      <c r="I15" s="62">
        <f t="shared" ref="I15:BT15" si="11">AVERAGE(I8:I12)</f>
        <v>110.52577563489913</v>
      </c>
      <c r="J15" s="62">
        <f t="shared" si="11"/>
        <v>3.2158803411665375</v>
      </c>
      <c r="K15" s="67">
        <f t="shared" si="11"/>
        <v>2.6026971383060493</v>
      </c>
      <c r="L15" s="62">
        <f t="shared" si="11"/>
        <v>2.1697760556827399</v>
      </c>
      <c r="M15" s="62">
        <f t="shared" si="11"/>
        <v>1.6899905912248401</v>
      </c>
      <c r="N15" s="62">
        <f t="shared" si="11"/>
        <v>3.0986570828208477</v>
      </c>
      <c r="O15" s="68">
        <f t="shared" si="11"/>
        <v>0.38723662953998</v>
      </c>
      <c r="P15" s="62">
        <f t="shared" si="11"/>
        <v>3.5196465799135233</v>
      </c>
      <c r="Q15" s="62">
        <f t="shared" si="11"/>
        <v>8.2009854602993109</v>
      </c>
      <c r="R15" s="67">
        <f t="shared" si="11"/>
        <v>0.12817637546747634</v>
      </c>
      <c r="S15" s="62">
        <f t="shared" si="11"/>
        <v>0.22641934588566182</v>
      </c>
      <c r="T15" s="62">
        <f t="shared" si="11"/>
        <v>0.1757628142637849</v>
      </c>
      <c r="U15" s="62">
        <f t="shared" si="11"/>
        <v>3.4355915647433344E-2</v>
      </c>
      <c r="V15" s="62">
        <f t="shared" si="11"/>
        <v>0.12228376755866104</v>
      </c>
      <c r="W15" s="62">
        <f t="shared" si="11"/>
        <v>0</v>
      </c>
      <c r="X15" s="67">
        <f t="shared" si="11"/>
        <v>0</v>
      </c>
      <c r="Y15" s="62">
        <f t="shared" si="11"/>
        <v>3.2026701027268366E-2</v>
      </c>
      <c r="Z15" s="62">
        <f t="shared" si="11"/>
        <v>0.28824030924541538</v>
      </c>
      <c r="AA15" s="62">
        <f t="shared" si="11"/>
        <v>2.5621360821814699E-2</v>
      </c>
      <c r="AB15" s="67">
        <f t="shared" si="11"/>
        <v>3.2485691788567528E-2</v>
      </c>
      <c r="AC15" s="62">
        <f t="shared" si="11"/>
        <v>0.15624070812596766</v>
      </c>
      <c r="AD15" s="68">
        <f t="shared" si="11"/>
        <v>0</v>
      </c>
      <c r="AE15" s="62">
        <f t="shared" si="11"/>
        <v>0.27638620315352691</v>
      </c>
      <c r="AF15" s="62">
        <f t="shared" si="11"/>
        <v>0.63218187512355217</v>
      </c>
      <c r="AG15" s="62">
        <f t="shared" si="11"/>
        <v>4.4277024485147073E-2</v>
      </c>
      <c r="AH15" s="62">
        <f t="shared" si="11"/>
        <v>0.11207621822802852</v>
      </c>
      <c r="AI15" s="62">
        <f t="shared" si="11"/>
        <v>0.18541004003155334</v>
      </c>
      <c r="AJ15" s="62">
        <f t="shared" si="11"/>
        <v>2.490582627289523E-2</v>
      </c>
      <c r="AK15" s="62">
        <f t="shared" si="11"/>
        <v>0.49396555441242207</v>
      </c>
      <c r="AL15" s="62">
        <f t="shared" si="11"/>
        <v>1.0474283604767605</v>
      </c>
      <c r="AM15" s="62">
        <f t="shared" si="11"/>
        <v>1.9523400483919535</v>
      </c>
      <c r="AN15" s="62">
        <f t="shared" si="11"/>
        <v>0</v>
      </c>
      <c r="AO15" s="62">
        <f t="shared" si="11"/>
        <v>0.18125906898607078</v>
      </c>
      <c r="AP15" s="62">
        <f t="shared" si="11"/>
        <v>0.38465665021471518</v>
      </c>
      <c r="AQ15" s="62">
        <f t="shared" si="11"/>
        <v>0.40956247648761046</v>
      </c>
      <c r="AR15" s="62">
        <f t="shared" si="11"/>
        <v>0.21026862250932637</v>
      </c>
      <c r="AS15" s="62">
        <f t="shared" si="11"/>
        <v>1.3997444067774134</v>
      </c>
      <c r="AT15" s="62">
        <f t="shared" si="11"/>
        <v>2.3973692580990349</v>
      </c>
      <c r="AU15" s="62">
        <f t="shared" si="11"/>
        <v>9.9194606370640592</v>
      </c>
      <c r="AV15" s="62">
        <f t="shared" si="11"/>
        <v>2.3022111953575879E-2</v>
      </c>
      <c r="AW15" s="62">
        <f t="shared" si="11"/>
        <v>0.32384437481363409</v>
      </c>
      <c r="AX15" s="62">
        <f t="shared" si="11"/>
        <v>0.52950857493224524</v>
      </c>
      <c r="AY15" s="62">
        <f t="shared" si="11"/>
        <v>1.1081309886987856</v>
      </c>
      <c r="AZ15" s="62">
        <f t="shared" si="11"/>
        <v>1.2078156569435208</v>
      </c>
      <c r="BA15" s="62">
        <f t="shared" si="11"/>
        <v>12.567080347365946</v>
      </c>
      <c r="BB15" s="62">
        <f t="shared" si="11"/>
        <v>8.9668234371486975</v>
      </c>
      <c r="BC15" s="62">
        <f t="shared" si="11"/>
        <v>2.181798202702776</v>
      </c>
      <c r="BD15" s="62">
        <f t="shared" si="11"/>
        <v>0.1294778384243454</v>
      </c>
      <c r="BE15" s="62">
        <f t="shared" si="11"/>
        <v>1.5305440004788293</v>
      </c>
      <c r="BF15" s="62">
        <f t="shared" si="11"/>
        <v>1.2252082024035074</v>
      </c>
      <c r="BG15" s="62">
        <f t="shared" si="11"/>
        <v>0.24349563643981384</v>
      </c>
      <c r="BH15" s="62">
        <f t="shared" si="11"/>
        <v>0.19131800005985372</v>
      </c>
      <c r="BI15" s="62">
        <f t="shared" si="11"/>
        <v>0.11015278791324909</v>
      </c>
      <c r="BJ15" s="62">
        <f t="shared" si="11"/>
        <v>0.20098052531540186</v>
      </c>
      <c r="BK15" s="62">
        <f t="shared" si="11"/>
        <v>0.34012088899529547</v>
      </c>
      <c r="BL15" s="62">
        <f t="shared" si="11"/>
        <v>7.3435191942166064E-2</v>
      </c>
      <c r="BM15" s="62">
        <f t="shared" si="11"/>
        <v>3.0920080817754131E-2</v>
      </c>
      <c r="BN15" s="62">
        <f t="shared" si="11"/>
        <v>0.13720785862878399</v>
      </c>
      <c r="BO15" s="62">
        <f t="shared" si="11"/>
        <v>0.19711551521318257</v>
      </c>
      <c r="BP15" s="62">
        <f t="shared" si="11"/>
        <v>9.0827737402152775E-2</v>
      </c>
      <c r="BQ15" s="62">
        <f t="shared" si="11"/>
        <v>2.3190060613315602E-2</v>
      </c>
      <c r="BR15" s="62">
        <f t="shared" si="11"/>
        <v>0</v>
      </c>
      <c r="BS15" s="62">
        <f t="shared" si="11"/>
        <v>9.6625252555481659E-3</v>
      </c>
      <c r="BT15" s="62">
        <f t="shared" si="11"/>
        <v>1.7392545459986704E-2</v>
      </c>
      <c r="BU15" s="62">
        <f t="shared" ref="BU15:CX15" si="12">AVERAGE(BU8:BU12)</f>
        <v>4.0582606073302295E-2</v>
      </c>
      <c r="BV15" s="62">
        <f t="shared" si="12"/>
        <v>4.8312626277740829E-3</v>
      </c>
      <c r="BW15" s="62">
        <f t="shared" ref="BW15:BX15" si="13">AVERAGE(BW8:BW12)</f>
        <v>24.673396063677632</v>
      </c>
      <c r="BX15" s="62">
        <f t="shared" si="13"/>
        <v>1.9706674394428809</v>
      </c>
      <c r="BY15" s="62">
        <f t="shared" ref="BY15:BZ15" si="14">AVERAGE(BY8:BY12)</f>
        <v>0.7127507266871731</v>
      </c>
      <c r="BZ15" s="62">
        <f t="shared" si="14"/>
        <v>49.92448161579015</v>
      </c>
      <c r="CA15" s="62">
        <f t="shared" ref="CA15:CB15" si="15">AVERAGE(CA8:CA12)</f>
        <v>43.379700499895144</v>
      </c>
      <c r="CB15" s="62">
        <f t="shared" si="15"/>
        <v>6.5447811158950078</v>
      </c>
      <c r="CC15" s="62">
        <f t="shared" si="12"/>
        <v>679.65947524804869</v>
      </c>
      <c r="CD15" s="62">
        <f t="shared" si="12"/>
        <v>1628.6200468940319</v>
      </c>
      <c r="CE15" s="62">
        <f t="shared" si="12"/>
        <v>824.60750199379072</v>
      </c>
      <c r="CF15" s="62">
        <f t="shared" si="12"/>
        <v>111.9150614993858</v>
      </c>
      <c r="CG15" s="62">
        <f t="shared" si="12"/>
        <v>220.28596410655101</v>
      </c>
      <c r="CH15" s="62">
        <f t="shared" si="12"/>
        <v>302.26552089847235</v>
      </c>
      <c r="CI15" s="62">
        <f t="shared" si="12"/>
        <v>120.99929365526982</v>
      </c>
      <c r="CJ15" s="62">
        <f t="shared" si="12"/>
        <v>220.09169785255222</v>
      </c>
      <c r="CK15" s="62">
        <f t="shared" si="12"/>
        <v>81.307368779869009</v>
      </c>
      <c r="CL15" s="62">
        <f t="shared" si="12"/>
        <v>72.605848280950354</v>
      </c>
      <c r="CM15" s="62">
        <f t="shared" si="12"/>
        <v>945.52705819382879</v>
      </c>
      <c r="CN15" s="62">
        <f t="shared" si="12"/>
        <v>4323.6421814276455</v>
      </c>
      <c r="CO15" s="62">
        <f t="shared" si="12"/>
        <v>57.346600706923745</v>
      </c>
      <c r="CP15" s="62">
        <f t="shared" si="12"/>
        <v>274.56085178214153</v>
      </c>
      <c r="CQ15" s="62">
        <f t="shared" si="12"/>
        <v>317.13471746323296</v>
      </c>
      <c r="CR15" s="62">
        <f t="shared" si="12"/>
        <v>3022.2611367999011</v>
      </c>
      <c r="CS15" s="62">
        <f t="shared" si="12"/>
        <v>13.795964714717504</v>
      </c>
      <c r="CT15" s="62">
        <f t="shared" si="12"/>
        <v>334.25848416778638</v>
      </c>
      <c r="CU15" s="62">
        <f t="shared" si="12"/>
        <v>166.89034041187202</v>
      </c>
      <c r="CV15" s="62">
        <f t="shared" si="12"/>
        <v>988.32853557037743</v>
      </c>
      <c r="CW15" s="62">
        <f t="shared" si="12"/>
        <v>17.152567511333693</v>
      </c>
      <c r="CX15" s="62">
        <f t="shared" si="12"/>
        <v>662.59916610449454</v>
      </c>
    </row>
    <row r="16" spans="1:102" x14ac:dyDescent="0.3">
      <c r="A16" s="59"/>
      <c r="B16" s="59"/>
      <c r="C16" s="59"/>
      <c r="D16" s="59"/>
      <c r="E16" s="59"/>
      <c r="F16" s="59"/>
      <c r="G16" s="59"/>
      <c r="H16" s="62"/>
      <c r="I16" s="62"/>
      <c r="J16" s="62"/>
      <c r="K16" s="67"/>
      <c r="L16" s="62"/>
      <c r="M16" s="62"/>
      <c r="N16" s="62"/>
      <c r="O16" s="68"/>
      <c r="P16" s="62"/>
      <c r="Q16" s="62"/>
      <c r="R16" s="67"/>
      <c r="S16" s="62"/>
      <c r="T16" s="62"/>
      <c r="U16" s="62"/>
      <c r="V16" s="62"/>
      <c r="W16" s="62"/>
      <c r="X16" s="62"/>
      <c r="Y16" s="62"/>
      <c r="Z16" s="62"/>
      <c r="AA16" s="62"/>
      <c r="AB16" s="67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</row>
    <row r="17" spans="1:102" x14ac:dyDescent="0.3">
      <c r="A17" s="59"/>
      <c r="B17" s="59"/>
      <c r="C17" s="59"/>
      <c r="D17" s="59"/>
      <c r="E17" s="59"/>
      <c r="F17" s="59"/>
      <c r="G17" s="59" t="s">
        <v>127</v>
      </c>
      <c r="H17" s="62">
        <f>STDEV(H3:H7)</f>
        <v>52.188991436892138</v>
      </c>
      <c r="I17" s="62">
        <f t="shared" ref="I17:BT17" si="16">STDEV(I3:I7)</f>
        <v>13.126009248940786</v>
      </c>
      <c r="J17" s="62">
        <f t="shared" si="16"/>
        <v>0.74523406515687507</v>
      </c>
      <c r="K17" s="62">
        <f t="shared" si="16"/>
        <v>0.22368782182521219</v>
      </c>
      <c r="L17" s="62">
        <f t="shared" si="16"/>
        <v>0.2332342796823319</v>
      </c>
      <c r="M17" s="62">
        <f t="shared" si="16"/>
        <v>0.3980068648080618</v>
      </c>
      <c r="N17" s="62">
        <f t="shared" si="16"/>
        <v>0.73652656137910055</v>
      </c>
      <c r="O17" s="62">
        <f t="shared" si="16"/>
        <v>6.5877392161109508E-2</v>
      </c>
      <c r="P17" s="62">
        <f t="shared" si="16"/>
        <v>0.42820304904720902</v>
      </c>
      <c r="Q17" s="62">
        <f t="shared" si="16"/>
        <v>0.30218028069102942</v>
      </c>
      <c r="R17" s="62">
        <f t="shared" si="16"/>
        <v>4.4967297582161253E-2</v>
      </c>
      <c r="S17" s="62">
        <f t="shared" si="16"/>
        <v>6.3140155575759679E-2</v>
      </c>
      <c r="T17" s="62">
        <f t="shared" si="16"/>
        <v>0.18270841161920978</v>
      </c>
      <c r="U17" s="62">
        <f t="shared" si="16"/>
        <v>4.5739572177502838E-2</v>
      </c>
      <c r="V17" s="62">
        <f t="shared" si="16"/>
        <v>2.7880733056199231E-2</v>
      </c>
      <c r="W17" s="62">
        <f t="shared" si="16"/>
        <v>2.314611249747002E-2</v>
      </c>
      <c r="X17" s="62">
        <f t="shared" si="16"/>
        <v>2.7203616406956968E-2</v>
      </c>
      <c r="Y17" s="62">
        <f t="shared" si="16"/>
        <v>5.1862632395537032E-2</v>
      </c>
      <c r="Z17" s="62">
        <f t="shared" si="16"/>
        <v>3.3361985057227712E-2</v>
      </c>
      <c r="AA17" s="62">
        <f t="shared" si="16"/>
        <v>2.7926302249870093E-2</v>
      </c>
      <c r="AB17" s="62">
        <f t="shared" si="16"/>
        <v>2.913513421661135E-2</v>
      </c>
      <c r="AC17" s="62">
        <f t="shared" si="16"/>
        <v>0.13329222138759614</v>
      </c>
      <c r="AD17" s="62">
        <f t="shared" si="16"/>
        <v>1.828544639222867E-2</v>
      </c>
      <c r="AE17" s="62">
        <f t="shared" si="16"/>
        <v>6.7562404614859115E-2</v>
      </c>
      <c r="AF17" s="62">
        <f t="shared" si="16"/>
        <v>8.4972123899622762E-2</v>
      </c>
      <c r="AG17" s="62">
        <f t="shared" si="16"/>
        <v>1.0261475062495144E-2</v>
      </c>
      <c r="AH17" s="62">
        <f t="shared" si="16"/>
        <v>5.9794157981696995E-2</v>
      </c>
      <c r="AI17" s="62">
        <f t="shared" si="16"/>
        <v>2.187753834189201E-2</v>
      </c>
      <c r="AJ17" s="62">
        <f t="shared" si="16"/>
        <v>0</v>
      </c>
      <c r="AK17" s="62">
        <f t="shared" si="16"/>
        <v>8.5490522651154727E-2</v>
      </c>
      <c r="AL17" s="62">
        <f t="shared" si="16"/>
        <v>0.31430645484488079</v>
      </c>
      <c r="AM17" s="62">
        <f t="shared" si="16"/>
        <v>0.46518458306923682</v>
      </c>
      <c r="AN17" s="62">
        <f t="shared" si="16"/>
        <v>0</v>
      </c>
      <c r="AO17" s="62">
        <f t="shared" si="16"/>
        <v>0.11710104394821751</v>
      </c>
      <c r="AP17" s="62">
        <f t="shared" si="16"/>
        <v>1.7862935255270013E-2</v>
      </c>
      <c r="AQ17" s="62">
        <f t="shared" si="16"/>
        <v>0.16058768859593031</v>
      </c>
      <c r="AR17" s="62">
        <f t="shared" si="16"/>
        <v>6.2579880490989073E-2</v>
      </c>
      <c r="AS17" s="62">
        <f t="shared" si="16"/>
        <v>9.4274124718340541E-2</v>
      </c>
      <c r="AT17" s="62">
        <f t="shared" si="16"/>
        <v>0.46133667467888878</v>
      </c>
      <c r="AU17" s="62">
        <f t="shared" si="16"/>
        <v>1.7610068094149989</v>
      </c>
      <c r="AV17" s="62">
        <f t="shared" si="16"/>
        <v>2.7455470567363284E-2</v>
      </c>
      <c r="AW17" s="62">
        <f t="shared" si="16"/>
        <v>6.3141986512728121E-2</v>
      </c>
      <c r="AX17" s="62">
        <f t="shared" si="16"/>
        <v>0.15935411505053276</v>
      </c>
      <c r="AY17" s="62">
        <f t="shared" si="16"/>
        <v>0.24481261564483561</v>
      </c>
      <c r="AZ17" s="62">
        <f t="shared" si="16"/>
        <v>0.11025445179083061</v>
      </c>
      <c r="BA17" s="62">
        <f t="shared" si="16"/>
        <v>2.5658653426426423</v>
      </c>
      <c r="BB17" s="62">
        <f t="shared" si="16"/>
        <v>1.614836072953316</v>
      </c>
      <c r="BC17" s="62">
        <f t="shared" si="16"/>
        <v>0.59192727507860132</v>
      </c>
      <c r="BD17" s="62">
        <f t="shared" si="16"/>
        <v>4.6641080471175544E-2</v>
      </c>
      <c r="BE17" s="62">
        <f t="shared" si="16"/>
        <v>0.13374252082768651</v>
      </c>
      <c r="BF17" s="62">
        <f t="shared" si="16"/>
        <v>0.10584766089854218</v>
      </c>
      <c r="BG17" s="62">
        <f t="shared" si="16"/>
        <v>2.4316821968670341E-2</v>
      </c>
      <c r="BH17" s="62">
        <f t="shared" si="16"/>
        <v>0.10330319583682945</v>
      </c>
      <c r="BI17" s="62">
        <f t="shared" si="16"/>
        <v>2.2244803659838445E-2</v>
      </c>
      <c r="BJ17" s="62">
        <f t="shared" si="16"/>
        <v>4.6641080471175551E-2</v>
      </c>
      <c r="BK17" s="62">
        <f t="shared" si="16"/>
        <v>2.9781902994671205E-2</v>
      </c>
      <c r="BL17" s="62">
        <f t="shared" si="16"/>
        <v>1.7284850644571383E-2</v>
      </c>
      <c r="BM17" s="62">
        <f t="shared" si="16"/>
        <v>4.8505491820158619E-2</v>
      </c>
      <c r="BN17" s="62">
        <f t="shared" si="16"/>
        <v>3.9010762967672599E-2</v>
      </c>
      <c r="BO17" s="62">
        <f t="shared" si="16"/>
        <v>3.5105697613723612E-2</v>
      </c>
      <c r="BP17" s="62">
        <f t="shared" si="16"/>
        <v>2.1425256249988946E-2</v>
      </c>
      <c r="BQ17" s="62">
        <f t="shared" si="16"/>
        <v>4.9079541290683842E-2</v>
      </c>
      <c r="BR17" s="62">
        <f t="shared" si="16"/>
        <v>0</v>
      </c>
      <c r="BS17" s="62">
        <f t="shared" si="16"/>
        <v>0</v>
      </c>
      <c r="BT17" s="62">
        <f t="shared" si="16"/>
        <v>0</v>
      </c>
      <c r="BU17" s="62">
        <f t="shared" ref="BU17:CX17" si="17">STDEV(BU3:BU7)</f>
        <v>1.5277793878216362E-2</v>
      </c>
      <c r="BV17" s="62">
        <f t="shared" si="17"/>
        <v>1.8076929498655799E-2</v>
      </c>
      <c r="BW17" s="62">
        <f t="shared" si="17"/>
        <v>3.8086178419355519</v>
      </c>
      <c r="BX17" s="62">
        <f t="shared" si="17"/>
        <v>0.21056636020749941</v>
      </c>
      <c r="BY17" s="62">
        <f t="shared" si="17"/>
        <v>0.16165773447145496</v>
      </c>
      <c r="BZ17" s="62">
        <f t="shared" si="17"/>
        <v>8.0584115150268989</v>
      </c>
      <c r="CA17" s="62">
        <f t="shared" si="17"/>
        <v>7.8403783213257725</v>
      </c>
      <c r="CB17" s="62">
        <f t="shared" si="17"/>
        <v>0.43603927315768076</v>
      </c>
      <c r="CC17" s="62">
        <f t="shared" si="17"/>
        <v>83.255077938293738</v>
      </c>
      <c r="CD17" s="62">
        <f t="shared" si="17"/>
        <v>291.89067642255071</v>
      </c>
      <c r="CE17" s="62">
        <f t="shared" si="17"/>
        <v>28.65215770007099</v>
      </c>
      <c r="CF17" s="62">
        <f t="shared" si="17"/>
        <v>14.880623623125095</v>
      </c>
      <c r="CG17" s="62">
        <f t="shared" si="17"/>
        <v>23.073325620258558</v>
      </c>
      <c r="CH17" s="62">
        <f t="shared" si="17"/>
        <v>43.277909068218285</v>
      </c>
      <c r="CI17" s="62">
        <f t="shared" si="17"/>
        <v>17.712042943965017</v>
      </c>
      <c r="CJ17" s="62">
        <f t="shared" si="17"/>
        <v>35.106805661988432</v>
      </c>
      <c r="CK17" s="62">
        <f t="shared" si="17"/>
        <v>13.144725669509812</v>
      </c>
      <c r="CL17" s="62">
        <f t="shared" si="17"/>
        <v>8.458485701853645</v>
      </c>
      <c r="CM17" s="62">
        <f t="shared" si="17"/>
        <v>159.42049266936064</v>
      </c>
      <c r="CN17" s="62">
        <f t="shared" si="17"/>
        <v>166.05744413002014</v>
      </c>
      <c r="CO17" s="62">
        <f t="shared" si="17"/>
        <v>10.718653111976289</v>
      </c>
      <c r="CP17" s="62">
        <f t="shared" si="17"/>
        <v>20.529262284672345</v>
      </c>
      <c r="CQ17" s="62">
        <f t="shared" si="17"/>
        <v>58.122725195100038</v>
      </c>
      <c r="CR17" s="62">
        <f t="shared" si="17"/>
        <v>373.09039202665053</v>
      </c>
      <c r="CS17" s="62">
        <f t="shared" si="17"/>
        <v>9.5225590149334849</v>
      </c>
      <c r="CT17" s="62">
        <f t="shared" si="17"/>
        <v>77.64718545394858</v>
      </c>
      <c r="CU17" s="62">
        <f t="shared" si="17"/>
        <v>34.046655056804561</v>
      </c>
      <c r="CV17" s="62">
        <f t="shared" si="17"/>
        <v>177.10739314473659</v>
      </c>
      <c r="CW17" s="62">
        <f t="shared" si="17"/>
        <v>18.507994449644386</v>
      </c>
      <c r="CX17" s="62">
        <f t="shared" si="17"/>
        <v>110.3158889528615</v>
      </c>
    </row>
    <row r="18" spans="1:102" x14ac:dyDescent="0.3">
      <c r="A18" s="59"/>
      <c r="B18" s="59"/>
      <c r="C18" s="59"/>
      <c r="D18" s="59"/>
      <c r="E18" s="59"/>
      <c r="F18" s="59"/>
      <c r="G18" s="59" t="s">
        <v>127</v>
      </c>
      <c r="H18" s="62">
        <f>STDEV(H8:H12)</f>
        <v>104.85190868649013</v>
      </c>
      <c r="I18" s="62">
        <f t="shared" ref="I18:BT18" si="18">STDEV(I8:I12)</f>
        <v>28.477434371584607</v>
      </c>
      <c r="J18" s="62">
        <f t="shared" si="18"/>
        <v>1.366063775260608</v>
      </c>
      <c r="K18" s="62">
        <f t="shared" si="18"/>
        <v>0.31088283226197544</v>
      </c>
      <c r="L18" s="62">
        <f t="shared" si="18"/>
        <v>0.16576019733126102</v>
      </c>
      <c r="M18" s="62">
        <f t="shared" si="18"/>
        <v>0.31788296132833732</v>
      </c>
      <c r="N18" s="62">
        <f t="shared" si="18"/>
        <v>1.3244765909900154</v>
      </c>
      <c r="O18" s="62">
        <f t="shared" si="18"/>
        <v>0.13366167315017108</v>
      </c>
      <c r="P18" s="62">
        <f t="shared" si="18"/>
        <v>0.67246934734624786</v>
      </c>
      <c r="Q18" s="62">
        <f t="shared" si="18"/>
        <v>1.4741216825885288</v>
      </c>
      <c r="R18" s="62">
        <f t="shared" si="18"/>
        <v>5.4109025176779339E-2</v>
      </c>
      <c r="S18" s="62">
        <f t="shared" si="18"/>
        <v>9.0652256559269631E-2</v>
      </c>
      <c r="T18" s="62">
        <f t="shared" si="18"/>
        <v>0.11704414334561067</v>
      </c>
      <c r="U18" s="62">
        <f t="shared" si="18"/>
        <v>4.7145024323364523E-2</v>
      </c>
      <c r="V18" s="62">
        <f t="shared" si="18"/>
        <v>6.9236614707170616E-2</v>
      </c>
      <c r="W18" s="62">
        <f t="shared" si="18"/>
        <v>0</v>
      </c>
      <c r="X18" s="62">
        <f t="shared" si="18"/>
        <v>0</v>
      </c>
      <c r="Y18" s="62">
        <f t="shared" si="18"/>
        <v>4.482225411607238E-2</v>
      </c>
      <c r="Z18" s="62">
        <f t="shared" si="18"/>
        <v>0.15684411372833565</v>
      </c>
      <c r="AA18" s="62">
        <f t="shared" si="18"/>
        <v>2.4653529208083894E-2</v>
      </c>
      <c r="AB18" s="62">
        <f t="shared" si="18"/>
        <v>2.470261416300059E-2</v>
      </c>
      <c r="AC18" s="62">
        <f t="shared" si="18"/>
        <v>7.9604271265806464E-2</v>
      </c>
      <c r="AD18" s="62">
        <f t="shared" si="18"/>
        <v>0</v>
      </c>
      <c r="AE18" s="62">
        <f t="shared" si="18"/>
        <v>0.22401980854647113</v>
      </c>
      <c r="AF18" s="62">
        <f t="shared" si="18"/>
        <v>0.48616344210417389</v>
      </c>
      <c r="AG18" s="62">
        <f t="shared" si="18"/>
        <v>1.9931385993898983E-2</v>
      </c>
      <c r="AH18" s="62">
        <f t="shared" si="18"/>
        <v>4.9260910338501114E-2</v>
      </c>
      <c r="AI18" s="62">
        <f t="shared" si="18"/>
        <v>0.11340502191886687</v>
      </c>
      <c r="AJ18" s="62">
        <f t="shared" si="18"/>
        <v>1.8692176953145331E-2</v>
      </c>
      <c r="AK18" s="62">
        <f t="shared" si="18"/>
        <v>0.31203689894942116</v>
      </c>
      <c r="AL18" s="62">
        <f t="shared" si="18"/>
        <v>0.84921209567109124</v>
      </c>
      <c r="AM18" s="62">
        <f t="shared" si="18"/>
        <v>1.7064998789119366</v>
      </c>
      <c r="AN18" s="62">
        <f t="shared" si="18"/>
        <v>0</v>
      </c>
      <c r="AO18" s="62">
        <f t="shared" si="18"/>
        <v>0.10688694468790755</v>
      </c>
      <c r="AP18" s="62">
        <f t="shared" si="18"/>
        <v>0.31379590130998142</v>
      </c>
      <c r="AQ18" s="62">
        <f t="shared" si="18"/>
        <v>0.37567625727729276</v>
      </c>
      <c r="AR18" s="62">
        <f t="shared" si="18"/>
        <v>0.20177027468124378</v>
      </c>
      <c r="AS18" s="62">
        <f t="shared" si="18"/>
        <v>1.357790737763984</v>
      </c>
      <c r="AT18" s="62">
        <f t="shared" si="18"/>
        <v>2.2888554424220824</v>
      </c>
      <c r="AU18" s="62">
        <f t="shared" si="18"/>
        <v>8.2781800829511578</v>
      </c>
      <c r="AV18" s="62">
        <f t="shared" si="18"/>
        <v>2.5451902410522385E-2</v>
      </c>
      <c r="AW18" s="62">
        <f t="shared" si="18"/>
        <v>0.23499350816223646</v>
      </c>
      <c r="AX18" s="62">
        <f t="shared" si="18"/>
        <v>0.46726632851346189</v>
      </c>
      <c r="AY18" s="62">
        <f t="shared" si="18"/>
        <v>1.089316014220387</v>
      </c>
      <c r="AZ18" s="62">
        <f t="shared" si="18"/>
        <v>1.0472367725641836</v>
      </c>
      <c r="BA18" s="62">
        <f t="shared" si="18"/>
        <v>11.8615075759521</v>
      </c>
      <c r="BB18" s="62">
        <f t="shared" si="18"/>
        <v>7.6562572307718115</v>
      </c>
      <c r="BC18" s="62">
        <f t="shared" si="18"/>
        <v>1.5574120433478824</v>
      </c>
      <c r="BD18" s="62">
        <f t="shared" si="18"/>
        <v>8.7391117711663843E-2</v>
      </c>
      <c r="BE18" s="62">
        <f t="shared" si="18"/>
        <v>1.5610377000304843</v>
      </c>
      <c r="BF18" s="62">
        <f t="shared" si="18"/>
        <v>1.025147938240351</v>
      </c>
      <c r="BG18" s="62">
        <f t="shared" si="18"/>
        <v>0.20029648083970777</v>
      </c>
      <c r="BH18" s="62">
        <f t="shared" si="18"/>
        <v>6.7775572297502848E-2</v>
      </c>
      <c r="BI18" s="62">
        <f t="shared" si="18"/>
        <v>9.3081769387721933E-2</v>
      </c>
      <c r="BJ18" s="62">
        <f t="shared" si="18"/>
        <v>0.24808427747815612</v>
      </c>
      <c r="BK18" s="62">
        <f t="shared" si="18"/>
        <v>0.32122628876844772</v>
      </c>
      <c r="BL18" s="62">
        <f t="shared" si="18"/>
        <v>5.9012641933031261E-2</v>
      </c>
      <c r="BM18" s="62">
        <f t="shared" si="18"/>
        <v>3.1606945742367068E-2</v>
      </c>
      <c r="BN18" s="62">
        <f t="shared" si="18"/>
        <v>4.2339064359416728E-2</v>
      </c>
      <c r="BO18" s="62">
        <f t="shared" si="18"/>
        <v>3.3191864257773235E-2</v>
      </c>
      <c r="BP18" s="62">
        <f t="shared" si="18"/>
        <v>0.10685721980575381</v>
      </c>
      <c r="BQ18" s="62">
        <f t="shared" si="18"/>
        <v>3.248103532446895E-2</v>
      </c>
      <c r="BR18" s="62">
        <f t="shared" si="18"/>
        <v>0</v>
      </c>
      <c r="BS18" s="62">
        <f t="shared" si="18"/>
        <v>1.366487426316877E-2</v>
      </c>
      <c r="BT18" s="62">
        <f t="shared" si="18"/>
        <v>2.4059493858921019E-2</v>
      </c>
      <c r="BU18" s="62">
        <f t="shared" ref="BU18:CX18" si="19">STDEV(BU8:BU12)</f>
        <v>4.7533339272571293E-2</v>
      </c>
      <c r="BV18" s="62">
        <f t="shared" si="19"/>
        <v>9.6625252555481659E-3</v>
      </c>
      <c r="BW18" s="62">
        <f t="shared" si="19"/>
        <v>2.7278974733916042</v>
      </c>
      <c r="BX18" s="62">
        <f t="shared" si="19"/>
        <v>1.1091564486460603</v>
      </c>
      <c r="BY18" s="62">
        <f t="shared" si="19"/>
        <v>0.288328779221733</v>
      </c>
      <c r="BZ18" s="62">
        <f t="shared" si="19"/>
        <v>42.863453753297108</v>
      </c>
      <c r="CA18" s="62">
        <f t="shared" si="19"/>
        <v>37.667264751346011</v>
      </c>
      <c r="CB18" s="62">
        <f t="shared" si="19"/>
        <v>5.3610131124315172</v>
      </c>
      <c r="CC18" s="62">
        <f t="shared" si="19"/>
        <v>10.109633629454878</v>
      </c>
      <c r="CD18" s="62">
        <f t="shared" si="19"/>
        <v>181.61225722813782</v>
      </c>
      <c r="CE18" s="62">
        <f t="shared" si="19"/>
        <v>50.163414754943531</v>
      </c>
      <c r="CF18" s="62">
        <f t="shared" si="19"/>
        <v>13.352233365188248</v>
      </c>
      <c r="CG18" s="62">
        <f t="shared" si="19"/>
        <v>35.41220146309476</v>
      </c>
      <c r="CH18" s="62">
        <f t="shared" si="19"/>
        <v>18.049556514694768</v>
      </c>
      <c r="CI18" s="62">
        <f t="shared" si="19"/>
        <v>11.603832051326702</v>
      </c>
      <c r="CJ18" s="62">
        <f t="shared" si="19"/>
        <v>27.69873196693764</v>
      </c>
      <c r="CK18" s="62">
        <f t="shared" si="19"/>
        <v>7.1617854688048821</v>
      </c>
      <c r="CL18" s="62">
        <f t="shared" si="19"/>
        <v>7.5525977532816775</v>
      </c>
      <c r="CM18" s="62">
        <f t="shared" si="19"/>
        <v>172.53473066840201</v>
      </c>
      <c r="CN18" s="62">
        <f t="shared" si="19"/>
        <v>696.33336333427121</v>
      </c>
      <c r="CO18" s="62">
        <f t="shared" si="19"/>
        <v>12.317972124249058</v>
      </c>
      <c r="CP18" s="62">
        <f t="shared" si="19"/>
        <v>18.844368266953509</v>
      </c>
      <c r="CQ18" s="62">
        <f t="shared" si="19"/>
        <v>41.906364147736895</v>
      </c>
      <c r="CR18" s="62">
        <f t="shared" si="19"/>
        <v>725.4881402780286</v>
      </c>
      <c r="CS18" s="62">
        <f t="shared" si="19"/>
        <v>6.1038189643279113</v>
      </c>
      <c r="CT18" s="62">
        <f t="shared" si="19"/>
        <v>75.921008070122639</v>
      </c>
      <c r="CU18" s="62">
        <f t="shared" si="19"/>
        <v>35.259231981752052</v>
      </c>
      <c r="CV18" s="62">
        <f t="shared" si="19"/>
        <v>191.4922759872324</v>
      </c>
      <c r="CW18" s="62">
        <f t="shared" si="19"/>
        <v>6.1249454929564751</v>
      </c>
      <c r="CX18" s="62">
        <f t="shared" si="19"/>
        <v>51.218590459972702</v>
      </c>
    </row>
    <row r="19" spans="1:102" x14ac:dyDescent="0.3">
      <c r="A19" s="59"/>
      <c r="B19" s="59"/>
      <c r="C19" s="59"/>
      <c r="D19" s="59"/>
      <c r="E19" s="59"/>
      <c r="F19" s="59"/>
      <c r="G19" s="59"/>
      <c r="H19" s="62"/>
      <c r="I19" s="62"/>
      <c r="J19" s="62"/>
      <c r="K19" s="67"/>
      <c r="L19" s="62"/>
      <c r="M19" s="62"/>
      <c r="N19" s="62"/>
      <c r="O19" s="68"/>
      <c r="P19" s="62"/>
      <c r="Q19" s="62"/>
      <c r="R19" s="67"/>
      <c r="S19" s="62"/>
      <c r="T19" s="62"/>
      <c r="U19" s="62"/>
      <c r="V19" s="62"/>
      <c r="W19" s="62"/>
      <c r="X19" s="62"/>
      <c r="Y19" s="62"/>
      <c r="Z19" s="62"/>
      <c r="AA19" s="62"/>
      <c r="AB19" s="67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</row>
    <row r="20" spans="1:102" x14ac:dyDescent="0.3">
      <c r="A20" s="59"/>
      <c r="B20" s="59"/>
      <c r="C20" s="59"/>
      <c r="D20" s="59"/>
      <c r="E20" s="59"/>
      <c r="F20" s="59"/>
      <c r="G20" s="59" t="s">
        <v>117</v>
      </c>
      <c r="H20" s="62">
        <f t="shared" ref="H20:BQ20" si="20">TTEST(H3:H7,H8:H12,2,2)</f>
        <v>0.82436676689734245</v>
      </c>
      <c r="I20" s="62">
        <f t="shared" si="20"/>
        <v>6.5713692745220417E-2</v>
      </c>
      <c r="J20" s="62">
        <f t="shared" si="20"/>
        <v>0.31930346433437756</v>
      </c>
      <c r="K20" s="67">
        <f t="shared" si="20"/>
        <v>6.7717237778536542E-3</v>
      </c>
      <c r="L20" s="62">
        <f t="shared" si="20"/>
        <v>0.17741243987114833</v>
      </c>
      <c r="M20" s="62">
        <f t="shared" si="20"/>
        <v>0.53871516856170798</v>
      </c>
      <c r="N20" s="62">
        <f t="shared" si="20"/>
        <v>0.2205061921998312</v>
      </c>
      <c r="O20" s="68">
        <f t="shared" si="20"/>
        <v>8.8030724806941726E-2</v>
      </c>
      <c r="P20" s="62">
        <f t="shared" si="20"/>
        <v>0.55048083812658266</v>
      </c>
      <c r="Q20" s="62">
        <f t="shared" si="20"/>
        <v>0.51018579180536316</v>
      </c>
      <c r="R20" s="67">
        <f t="shared" si="20"/>
        <v>4.9117017747845895E-2</v>
      </c>
      <c r="S20" s="62">
        <f t="shared" si="20"/>
        <v>0.33521221581308019</v>
      </c>
      <c r="T20" s="62">
        <f t="shared" si="20"/>
        <v>0.63168126129709878</v>
      </c>
      <c r="U20" s="62">
        <f t="shared" si="20"/>
        <v>0.6469811006947076</v>
      </c>
      <c r="V20" s="62">
        <f t="shared" si="20"/>
        <v>0.74881936804841298</v>
      </c>
      <c r="W20" s="62">
        <f t="shared" si="20"/>
        <v>0.14145606827830245</v>
      </c>
      <c r="X20" s="67">
        <f t="shared" si="20"/>
        <v>5.0670860735864617E-2</v>
      </c>
      <c r="Y20" s="62">
        <f t="shared" si="20"/>
        <v>0.23887283045802568</v>
      </c>
      <c r="Z20" s="62">
        <f t="shared" si="20"/>
        <v>0.13130097483510308</v>
      </c>
      <c r="AA20" s="62">
        <f t="shared" si="20"/>
        <v>0.76112731915773979</v>
      </c>
      <c r="AB20" s="67">
        <f t="shared" si="20"/>
        <v>4.0248008177586753E-2</v>
      </c>
      <c r="AC20" s="62">
        <f t="shared" si="20"/>
        <v>0.99425627436683417</v>
      </c>
      <c r="AD20" s="68">
        <f t="shared" si="20"/>
        <v>7.1019072801219371E-2</v>
      </c>
      <c r="AE20" s="62">
        <f t="shared" si="20"/>
        <v>0.15920811609505309</v>
      </c>
      <c r="AF20" s="62">
        <f t="shared" si="20"/>
        <v>0.15506402011446213</v>
      </c>
      <c r="AG20" s="62">
        <f t="shared" si="20"/>
        <v>0.68972326688368302</v>
      </c>
      <c r="AH20" s="62">
        <f t="shared" si="20"/>
        <v>0.8467124154331529</v>
      </c>
      <c r="AI20" s="62">
        <f t="shared" si="20"/>
        <v>0.24082602250528345</v>
      </c>
      <c r="AJ20" s="62">
        <f t="shared" si="20"/>
        <v>1.7617040438036503E-2</v>
      </c>
      <c r="AK20" s="62">
        <f t="shared" si="20"/>
        <v>0.14681567137848317</v>
      </c>
      <c r="AL20" s="62">
        <f t="shared" si="20"/>
        <v>0.22261993275670319</v>
      </c>
      <c r="AM20" s="62">
        <f t="shared" si="20"/>
        <v>0.22763734008475717</v>
      </c>
      <c r="AN20" s="62" t="e">
        <f t="shared" si="20"/>
        <v>#DIV/0!</v>
      </c>
      <c r="AO20" s="62">
        <f t="shared" si="20"/>
        <v>0.62558227312130188</v>
      </c>
      <c r="AP20" s="62">
        <f t="shared" si="20"/>
        <v>0.17666953160483967</v>
      </c>
      <c r="AQ20" s="62">
        <f t="shared" si="20"/>
        <v>0.24943101958129207</v>
      </c>
      <c r="AR20" s="62">
        <f t="shared" si="20"/>
        <v>0.21951111714100949</v>
      </c>
      <c r="AS20" s="62">
        <f t="shared" si="20"/>
        <v>0.20008860557143204</v>
      </c>
      <c r="AT20" s="62">
        <f t="shared" si="20"/>
        <v>0.19094998100923349</v>
      </c>
      <c r="AU20" s="62">
        <f t="shared" si="20"/>
        <v>0.17098985728705618</v>
      </c>
      <c r="AV20" s="62">
        <f t="shared" si="20"/>
        <v>0.85909294317228047</v>
      </c>
      <c r="AW20" s="62">
        <f t="shared" si="20"/>
        <v>0.18820720393622004</v>
      </c>
      <c r="AX20" s="62">
        <f t="shared" si="20"/>
        <v>0.23210113514896791</v>
      </c>
      <c r="AY20" s="62">
        <f t="shared" si="20"/>
        <v>0.18404079792449976</v>
      </c>
      <c r="AZ20" s="62">
        <f t="shared" si="20"/>
        <v>0.1301667114998023</v>
      </c>
      <c r="BA20" s="62">
        <f t="shared" si="20"/>
        <v>0.16558211937420686</v>
      </c>
      <c r="BB20" s="62">
        <f t="shared" si="20"/>
        <v>0.17814038981912919</v>
      </c>
      <c r="BC20" s="62">
        <f t="shared" si="20"/>
        <v>0.3231030396090942</v>
      </c>
      <c r="BD20" s="62">
        <f t="shared" si="20"/>
        <v>0.24145275773727609</v>
      </c>
      <c r="BE20" s="62">
        <f t="shared" si="20"/>
        <v>0.21262544490073507</v>
      </c>
      <c r="BF20" s="62">
        <f t="shared" si="20"/>
        <v>0.13664432393359729</v>
      </c>
      <c r="BG20" s="62">
        <f t="shared" si="20"/>
        <v>0.20689934766671034</v>
      </c>
      <c r="BH20" s="62">
        <f t="shared" si="20"/>
        <v>0.68574995343277978</v>
      </c>
      <c r="BI20" s="62">
        <f t="shared" si="20"/>
        <v>0.66360144665038323</v>
      </c>
      <c r="BJ20" s="62">
        <f t="shared" si="20"/>
        <v>0.25274347161027039</v>
      </c>
      <c r="BK20" s="62">
        <f t="shared" si="20"/>
        <v>0.1588387531871209</v>
      </c>
      <c r="BL20" s="62">
        <f t="shared" si="20"/>
        <v>0.68439124591794687</v>
      </c>
      <c r="BM20" s="62">
        <f t="shared" si="20"/>
        <v>0.71869692113171058</v>
      </c>
      <c r="BN20" s="62">
        <f t="shared" si="20"/>
        <v>0.56481236769580545</v>
      </c>
      <c r="BO20" s="62">
        <f t="shared" si="20"/>
        <v>0.79523607741291502</v>
      </c>
      <c r="BP20" s="62">
        <f t="shared" si="20"/>
        <v>0.95268645270221763</v>
      </c>
      <c r="BQ20" s="62">
        <f t="shared" si="20"/>
        <v>0.44264454098042061</v>
      </c>
      <c r="BR20" s="62" t="e">
        <f t="shared" ref="BR20:CX20" si="21">TTEST(BR3:BR7,BR8:BR12,2,2)</f>
        <v>#DIV/0!</v>
      </c>
      <c r="BS20" s="62">
        <f t="shared" si="21"/>
        <v>0.15250228520801445</v>
      </c>
      <c r="BT20" s="62">
        <f t="shared" si="21"/>
        <v>0.1970220721577508</v>
      </c>
      <c r="BU20" s="62">
        <f t="shared" si="21"/>
        <v>0.73812575009351655</v>
      </c>
      <c r="BV20" s="62">
        <f t="shared" si="21"/>
        <v>1.2284227817703478E-2</v>
      </c>
      <c r="BW20" s="62">
        <f t="shared" ref="BW20:BX20" si="22">TTEST(BW3:BW7,BW8:BW12,2,2)</f>
        <v>4.3949074165608157E-2</v>
      </c>
      <c r="BX20" s="62">
        <f t="shared" si="22"/>
        <v>0.16018750022837983</v>
      </c>
      <c r="BY20" s="62">
        <f t="shared" ref="BY20:BZ20" si="23">TTEST(BY3:BY7,BY8:BY12,2,2)</f>
        <v>0.71871136045409745</v>
      </c>
      <c r="BZ20" s="62">
        <f t="shared" si="23"/>
        <v>0.16694652964062595</v>
      </c>
      <c r="CA20" s="62">
        <f t="shared" ref="CA20:CB20" si="24">TTEST(CA3:CA7,CA8:CA12,2,2)</f>
        <v>0.17541541330451219</v>
      </c>
      <c r="CB20" s="62">
        <f t="shared" si="24"/>
        <v>0.17041357545659849</v>
      </c>
      <c r="CC20" s="62">
        <f t="shared" si="21"/>
        <v>0.28485965004730829</v>
      </c>
      <c r="CD20" s="62">
        <f t="shared" si="21"/>
        <v>0.77310849417918759</v>
      </c>
      <c r="CE20" s="62">
        <f t="shared" si="21"/>
        <v>0.31620804441729639</v>
      </c>
      <c r="CF20" s="62">
        <f t="shared" si="21"/>
        <v>0.45973950708091638</v>
      </c>
      <c r="CG20" s="62">
        <f t="shared" si="21"/>
        <v>0.23718656776545097</v>
      </c>
      <c r="CH20" s="62">
        <f t="shared" si="21"/>
        <v>0.18652142073445055</v>
      </c>
      <c r="CI20" s="62">
        <f t="shared" si="21"/>
        <v>0.59723562714458844</v>
      </c>
      <c r="CJ20" s="62">
        <f t="shared" si="21"/>
        <v>0.63028104279536268</v>
      </c>
      <c r="CK20" s="62">
        <f t="shared" si="21"/>
        <v>0.26846755156543289</v>
      </c>
      <c r="CL20" s="62">
        <f t="shared" si="21"/>
        <v>0.43060872124578098</v>
      </c>
      <c r="CM20" s="62">
        <f t="shared" si="21"/>
        <v>0.42091789701232507</v>
      </c>
      <c r="CN20" s="62">
        <f t="shared" si="21"/>
        <v>0.74520226670426271</v>
      </c>
      <c r="CO20" s="62">
        <f t="shared" si="21"/>
        <v>0.87483277757001332</v>
      </c>
      <c r="CP20" s="62">
        <f t="shared" si="21"/>
        <v>0.47733215247364069</v>
      </c>
      <c r="CQ20" s="62">
        <f t="shared" si="21"/>
        <v>0.82543830296533416</v>
      </c>
      <c r="CR20" s="62">
        <f t="shared" si="21"/>
        <v>0.68977018422436831</v>
      </c>
      <c r="CS20" s="62">
        <f t="shared" si="21"/>
        <v>0.4981213326849937</v>
      </c>
      <c r="CT20" s="62">
        <f t="shared" si="21"/>
        <v>0.50092803947487641</v>
      </c>
      <c r="CU20" s="62">
        <f t="shared" si="21"/>
        <v>0.59655010236648764</v>
      </c>
      <c r="CV20" s="62">
        <f t="shared" si="21"/>
        <v>0.75061544674488601</v>
      </c>
      <c r="CW20" s="62">
        <f t="shared" si="21"/>
        <v>0.23271357762342718</v>
      </c>
      <c r="CX20" s="62">
        <f t="shared" si="21"/>
        <v>0.42308462997988971</v>
      </c>
    </row>
    <row r="21" spans="1:102" x14ac:dyDescent="0.3">
      <c r="A21" s="59"/>
      <c r="B21" s="59"/>
      <c r="C21" s="59"/>
      <c r="D21" s="59"/>
      <c r="E21" s="59"/>
      <c r="F21" s="59"/>
      <c r="G21" s="59"/>
      <c r="H21" s="62"/>
      <c r="I21" s="62"/>
      <c r="J21" s="62"/>
      <c r="K21" s="67"/>
      <c r="L21" s="62"/>
      <c r="M21" s="62"/>
      <c r="N21" s="62"/>
      <c r="O21" s="68"/>
      <c r="P21" s="62"/>
      <c r="Q21" s="62"/>
      <c r="R21" s="67"/>
      <c r="S21" s="62"/>
      <c r="T21" s="62"/>
      <c r="U21" s="62"/>
      <c r="V21" s="62"/>
      <c r="W21" s="62"/>
      <c r="X21" s="67"/>
      <c r="Y21" s="62"/>
      <c r="Z21" s="62"/>
      <c r="AA21" s="62"/>
      <c r="AB21" s="67"/>
      <c r="AC21" s="62"/>
      <c r="AD21" s="68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</row>
    <row r="22" spans="1:102" x14ac:dyDescent="0.3">
      <c r="A22" s="59"/>
      <c r="B22" s="59"/>
      <c r="C22" s="59"/>
      <c r="D22" s="59"/>
      <c r="E22" s="59"/>
      <c r="F22" s="59"/>
      <c r="G22" s="59"/>
      <c r="H22" s="62"/>
      <c r="I22" s="62"/>
      <c r="J22" s="62"/>
      <c r="K22" s="67"/>
      <c r="L22" s="62"/>
      <c r="M22" s="62"/>
      <c r="N22" s="62"/>
      <c r="O22" s="68"/>
      <c r="P22" s="62"/>
      <c r="Q22" s="62"/>
      <c r="R22" s="67"/>
      <c r="S22" s="62"/>
      <c r="T22" s="62"/>
      <c r="U22" s="62"/>
      <c r="V22" s="62"/>
      <c r="W22" s="62"/>
      <c r="X22" s="67"/>
      <c r="Y22" s="62"/>
      <c r="Z22" s="62"/>
      <c r="AA22" s="62"/>
      <c r="AB22" s="67"/>
      <c r="AC22" s="62"/>
      <c r="AD22" s="68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</row>
    <row r="23" spans="1:102" x14ac:dyDescent="0.3">
      <c r="A23" s="59"/>
      <c r="B23" s="59"/>
      <c r="C23" s="59"/>
      <c r="D23" s="59"/>
      <c r="E23" s="59"/>
      <c r="F23" s="59"/>
      <c r="G23" s="59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</row>
    <row r="24" spans="1:102" x14ac:dyDescent="0.3">
      <c r="A24" s="59"/>
      <c r="B24" s="59"/>
      <c r="C24" s="59"/>
      <c r="D24" s="59"/>
      <c r="E24" s="59"/>
      <c r="F24" s="59"/>
      <c r="G24" s="59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</row>
    <row r="25" spans="1:102" s="69" customFormat="1" x14ac:dyDescent="0.3">
      <c r="F25" s="59" t="s">
        <v>120</v>
      </c>
      <c r="G25" s="59" t="s">
        <v>114</v>
      </c>
      <c r="H25" s="70">
        <f>AVERAGE(H31:H36)</f>
        <v>739.03466666666657</v>
      </c>
      <c r="I25" s="70">
        <f t="shared" ref="I25:BT25" si="25">AVERAGE(I31:I36)</f>
        <v>108.54281498352259</v>
      </c>
      <c r="J25" s="70">
        <f t="shared" si="25"/>
        <v>2.4647169823411264</v>
      </c>
      <c r="K25" s="70">
        <f t="shared" si="25"/>
        <v>1.0472839600858952</v>
      </c>
      <c r="L25" s="70">
        <f t="shared" si="25"/>
        <v>1.2777921912642933</v>
      </c>
      <c r="M25" s="70">
        <f t="shared" si="25"/>
        <v>0.82634620946295356</v>
      </c>
      <c r="N25" s="70">
        <f t="shared" si="25"/>
        <v>0.84287313365221272</v>
      </c>
      <c r="O25" s="70">
        <f t="shared" si="25"/>
        <v>9.0292890956566521E-2</v>
      </c>
      <c r="P25" s="70">
        <f t="shared" si="25"/>
        <v>3.6637764042196004</v>
      </c>
      <c r="Q25" s="70">
        <f t="shared" si="25"/>
        <v>6.6874804741420135</v>
      </c>
      <c r="R25" s="70">
        <f t="shared" si="25"/>
        <v>0.25061692970610477</v>
      </c>
      <c r="S25" s="70">
        <f t="shared" si="25"/>
        <v>0.10665942439189317</v>
      </c>
      <c r="T25" s="70">
        <f t="shared" si="25"/>
        <v>0.34026319437904573</v>
      </c>
      <c r="U25" s="70">
        <f t="shared" si="25"/>
        <v>0.15367825085640971</v>
      </c>
      <c r="V25" s="70">
        <f t="shared" si="25"/>
        <v>7.6569514461790097E-2</v>
      </c>
      <c r="W25" s="70">
        <f t="shared" si="25"/>
        <v>2.2108099246009816E-2</v>
      </c>
      <c r="X25" s="70">
        <f t="shared" si="25"/>
        <v>5.1226083618803236E-2</v>
      </c>
      <c r="Y25" s="70">
        <f t="shared" si="25"/>
        <v>0.11000127429721958</v>
      </c>
      <c r="Z25" s="70">
        <f t="shared" si="25"/>
        <v>0.17632557203524901</v>
      </c>
      <c r="AA25" s="70">
        <f t="shared" si="25"/>
        <v>0.11808960328966217</v>
      </c>
      <c r="AB25" s="70">
        <f t="shared" si="25"/>
        <v>8.9145929223340456E-2</v>
      </c>
      <c r="AC25" s="70">
        <f t="shared" si="25"/>
        <v>4.0646848557792541E-2</v>
      </c>
      <c r="AD25" s="70">
        <f t="shared" si="25"/>
        <v>2.6328072361297434E-2</v>
      </c>
      <c r="AE25" s="70">
        <f t="shared" si="25"/>
        <v>4.5265808621178051E-2</v>
      </c>
      <c r="AF25" s="70">
        <f t="shared" si="25"/>
        <v>0.21478164294742649</v>
      </c>
      <c r="AG25" s="70">
        <f t="shared" si="25"/>
        <v>6.0785857203479197E-2</v>
      </c>
      <c r="AH25" s="70">
        <f t="shared" si="25"/>
        <v>5.6664782138836529E-2</v>
      </c>
      <c r="AI25" s="70">
        <f t="shared" si="25"/>
        <v>9.6845264019102442E-2</v>
      </c>
      <c r="AJ25" s="70">
        <f t="shared" si="25"/>
        <v>3.1938331750980598E-2</v>
      </c>
      <c r="AK25" s="70">
        <f t="shared" si="25"/>
        <v>0.15763112122258163</v>
      </c>
      <c r="AL25" s="70">
        <f t="shared" si="25"/>
        <v>0.39253239990721306</v>
      </c>
      <c r="AM25" s="70">
        <f t="shared" si="25"/>
        <v>0.61300991586559528</v>
      </c>
      <c r="AN25" s="70">
        <f t="shared" si="25"/>
        <v>1.7514569024731298E-2</v>
      </c>
      <c r="AO25" s="70">
        <f t="shared" si="25"/>
        <v>0.14629816479481431</v>
      </c>
      <c r="AP25" s="70">
        <f t="shared" si="25"/>
        <v>0.15454031492409967</v>
      </c>
      <c r="AQ25" s="70">
        <f t="shared" si="25"/>
        <v>0.15144950862561768</v>
      </c>
      <c r="AR25" s="70">
        <f t="shared" si="25"/>
        <v>0.1228443930536306</v>
      </c>
      <c r="AS25" s="70">
        <f t="shared" si="25"/>
        <v>0.50356048722810554</v>
      </c>
      <c r="AT25" s="70">
        <f t="shared" si="25"/>
        <v>0.85178880803302526</v>
      </c>
      <c r="AU25" s="70">
        <f t="shared" si="25"/>
        <v>2.8609545423564544</v>
      </c>
      <c r="AV25" s="70">
        <f t="shared" si="25"/>
        <v>5.3807874643325794E-2</v>
      </c>
      <c r="AW25" s="70">
        <f t="shared" si="25"/>
        <v>0.22335344191569204</v>
      </c>
      <c r="AX25" s="70">
        <f t="shared" si="25"/>
        <v>0.23756684276487239</v>
      </c>
      <c r="AY25" s="70">
        <f t="shared" si="25"/>
        <v>0.37665512250328059</v>
      </c>
      <c r="AZ25" s="70">
        <f t="shared" si="25"/>
        <v>0.53797979431139131</v>
      </c>
      <c r="BA25" s="70">
        <f t="shared" si="25"/>
        <v>2.8629056895513689</v>
      </c>
      <c r="BB25" s="70">
        <f t="shared" si="25"/>
        <v>2.3723249960603643</v>
      </c>
      <c r="BC25" s="70">
        <f t="shared" si="25"/>
        <v>0.69795175958019706</v>
      </c>
      <c r="BD25" s="70">
        <f t="shared" si="25"/>
        <v>8.1763448915167403E-2</v>
      </c>
      <c r="BE25" s="70">
        <f t="shared" si="25"/>
        <v>0.64699772619828122</v>
      </c>
      <c r="BF25" s="70">
        <f t="shared" si="25"/>
        <v>0.33416366078372767</v>
      </c>
      <c r="BG25" s="70">
        <f t="shared" si="25"/>
        <v>0.11731277453045758</v>
      </c>
      <c r="BH25" s="70">
        <f t="shared" si="25"/>
        <v>8.8873314038225446E-2</v>
      </c>
      <c r="BI25" s="70">
        <f t="shared" si="25"/>
        <v>0.12560761717402527</v>
      </c>
      <c r="BJ25" s="70">
        <f t="shared" si="25"/>
        <v>0.10309304428434152</v>
      </c>
      <c r="BK25" s="70">
        <f t="shared" si="25"/>
        <v>0.14930716758421872</v>
      </c>
      <c r="BL25" s="70">
        <f t="shared" si="25"/>
        <v>0.11375784196892856</v>
      </c>
      <c r="BM25" s="70">
        <f t="shared" si="25"/>
        <v>5.56939434639546E-2</v>
      </c>
      <c r="BN25" s="70">
        <f t="shared" si="25"/>
        <v>0.19789124592511531</v>
      </c>
      <c r="BO25" s="70">
        <f t="shared" si="25"/>
        <v>9.3613224120264127E-2</v>
      </c>
      <c r="BP25" s="70">
        <f t="shared" si="25"/>
        <v>7.1098651230580359E-2</v>
      </c>
      <c r="BQ25" s="70">
        <f t="shared" si="25"/>
        <v>7.3468606271599693E-2</v>
      </c>
      <c r="BR25" s="70">
        <f t="shared" si="25"/>
        <v>5.2139010902425585E-2</v>
      </c>
      <c r="BS25" s="70">
        <f t="shared" si="25"/>
        <v>3.6734303135799846E-2</v>
      </c>
      <c r="BT25" s="70">
        <f t="shared" si="25"/>
        <v>2.0144617848664427E-2</v>
      </c>
      <c r="BU25" s="70">
        <f t="shared" ref="BU25:CX25" si="26">AVERAGE(BU31:BU36)</f>
        <v>8.6503358997206084E-2</v>
      </c>
      <c r="BV25" s="70">
        <f t="shared" si="26"/>
        <v>4.8584078340896571E-2</v>
      </c>
      <c r="BW25" s="70"/>
      <c r="BX25" s="70"/>
      <c r="BY25" s="70"/>
      <c r="BZ25" s="70"/>
      <c r="CA25" s="70"/>
      <c r="CB25" s="70"/>
      <c r="CC25" s="70">
        <f t="shared" si="26"/>
        <v>758.58475493578874</v>
      </c>
      <c r="CD25" s="70">
        <f t="shared" si="26"/>
        <v>1503.9675645699992</v>
      </c>
      <c r="CE25" s="70">
        <f t="shared" si="26"/>
        <v>1033.7379183244341</v>
      </c>
      <c r="CF25" s="70">
        <f t="shared" si="26"/>
        <v>132.6368827720045</v>
      </c>
      <c r="CG25" s="70">
        <f t="shared" si="26"/>
        <v>191.95369044951531</v>
      </c>
      <c r="CH25" s="70">
        <f t="shared" si="26"/>
        <v>289.44170009802173</v>
      </c>
      <c r="CI25" s="70">
        <f t="shared" si="26"/>
        <v>134.89632881457672</v>
      </c>
      <c r="CJ25" s="70">
        <f t="shared" si="26"/>
        <v>323.85849508223902</v>
      </c>
      <c r="CK25" s="70">
        <f t="shared" si="26"/>
        <v>76.58880368351457</v>
      </c>
      <c r="CL25" s="70">
        <f t="shared" si="26"/>
        <v>85.621878731405914</v>
      </c>
      <c r="CM25" s="70">
        <f t="shared" si="26"/>
        <v>627.70238004875569</v>
      </c>
      <c r="CN25" s="70">
        <f t="shared" si="26"/>
        <v>6534.2229303664653</v>
      </c>
      <c r="CO25" s="70">
        <f t="shared" si="26"/>
        <v>359.79986592508368</v>
      </c>
      <c r="CP25" s="70">
        <f t="shared" si="26"/>
        <v>32.199909712804434</v>
      </c>
      <c r="CQ25" s="70">
        <f t="shared" si="26"/>
        <v>264.39088562681553</v>
      </c>
      <c r="CR25" s="70">
        <f t="shared" si="26"/>
        <v>4042.5769785573434</v>
      </c>
      <c r="CS25" s="70">
        <f t="shared" si="26"/>
        <v>3.2890749373691448</v>
      </c>
      <c r="CT25" s="70">
        <f t="shared" si="26"/>
        <v>362.12657011165652</v>
      </c>
      <c r="CU25" s="70">
        <f t="shared" si="26"/>
        <v>67.386724099262025</v>
      </c>
      <c r="CV25" s="70">
        <f t="shared" si="26"/>
        <v>529.08289038368184</v>
      </c>
      <c r="CW25" s="70">
        <f t="shared" si="26"/>
        <v>8.2499248747268883</v>
      </c>
      <c r="CX25" s="70">
        <f t="shared" si="26"/>
        <v>704.12103717918774</v>
      </c>
    </row>
    <row r="26" spans="1:102" s="69" customFormat="1" x14ac:dyDescent="0.3">
      <c r="F26" s="59" t="s">
        <v>120</v>
      </c>
      <c r="G26" s="59" t="s">
        <v>115</v>
      </c>
      <c r="H26" s="70">
        <f>AVERAGE(H38:H43)</f>
        <v>736.6193333333332</v>
      </c>
      <c r="I26" s="70">
        <f t="shared" ref="I26:BT26" si="27">AVERAGE(I38:I43)</f>
        <v>157.74085188788195</v>
      </c>
      <c r="J26" s="70">
        <f t="shared" si="27"/>
        <v>2.405651089562959</v>
      </c>
      <c r="K26" s="70">
        <f t="shared" si="27"/>
        <v>0.9687746957513087</v>
      </c>
      <c r="L26" s="70">
        <f t="shared" si="27"/>
        <v>1.3221539351407257</v>
      </c>
      <c r="M26" s="70">
        <f t="shared" si="27"/>
        <v>0.80373041846712534</v>
      </c>
      <c r="N26" s="70">
        <f t="shared" si="27"/>
        <v>1.3656458409019339</v>
      </c>
      <c r="O26" s="70">
        <f t="shared" si="27"/>
        <v>0.17001093882812979</v>
      </c>
      <c r="P26" s="70">
        <f t="shared" si="27"/>
        <v>3.8053166116650292</v>
      </c>
      <c r="Q26" s="70">
        <f t="shared" si="27"/>
        <v>5.7969069980845491</v>
      </c>
      <c r="R26" s="70">
        <f t="shared" si="27"/>
        <v>0.21986237175261414</v>
      </c>
      <c r="S26" s="70">
        <f t="shared" si="27"/>
        <v>0.18256429083029566</v>
      </c>
      <c r="T26" s="70">
        <f t="shared" si="27"/>
        <v>0.32390438695697621</v>
      </c>
      <c r="U26" s="70">
        <f t="shared" si="27"/>
        <v>5.6618302947098298E-2</v>
      </c>
      <c r="V26" s="70">
        <f t="shared" si="27"/>
        <v>7.5491070596131082E-2</v>
      </c>
      <c r="W26" s="70">
        <f t="shared" si="27"/>
        <v>3.6127869499577019E-2</v>
      </c>
      <c r="X26" s="70">
        <f t="shared" si="27"/>
        <v>0.11647193749117367</v>
      </c>
      <c r="Y26" s="70">
        <f t="shared" si="27"/>
        <v>0.27662085154153743</v>
      </c>
      <c r="Z26" s="70">
        <f t="shared" si="27"/>
        <v>0.24965975490006206</v>
      </c>
      <c r="AA26" s="70">
        <f t="shared" si="27"/>
        <v>8.6275509252721247E-2</v>
      </c>
      <c r="AB26" s="70">
        <f t="shared" si="27"/>
        <v>5.7275104785980385E-2</v>
      </c>
      <c r="AC26" s="70">
        <f t="shared" si="27"/>
        <v>9.9307641362788579E-2</v>
      </c>
      <c r="AD26" s="70">
        <f t="shared" si="27"/>
        <v>2.5404280348620339E-2</v>
      </c>
      <c r="AE26" s="70">
        <f t="shared" si="27"/>
        <v>0.15011620206002926</v>
      </c>
      <c r="AF26" s="70">
        <f t="shared" si="27"/>
        <v>0.20692941083967109</v>
      </c>
      <c r="AG26" s="70">
        <f t="shared" si="27"/>
        <v>5.2543707074193889E-2</v>
      </c>
      <c r="AH26" s="70">
        <f t="shared" si="27"/>
        <v>0.11332956427767306</v>
      </c>
      <c r="AI26" s="70">
        <f t="shared" si="27"/>
        <v>5.2543707074193889E-2</v>
      </c>
      <c r="AJ26" s="70">
        <f t="shared" si="27"/>
        <v>2.5756719154016606E-2</v>
      </c>
      <c r="AK26" s="70">
        <f t="shared" si="27"/>
        <v>0.23696181621695278</v>
      </c>
      <c r="AL26" s="70">
        <f t="shared" si="27"/>
        <v>0.42550100042435429</v>
      </c>
      <c r="AM26" s="70">
        <f t="shared" si="27"/>
        <v>0.72736974890942907</v>
      </c>
      <c r="AN26" s="70">
        <f t="shared" si="27"/>
        <v>3.9150213114105242E-2</v>
      </c>
      <c r="AO26" s="70">
        <f t="shared" si="27"/>
        <v>9.2724188954459788E-2</v>
      </c>
      <c r="AP26" s="70">
        <f t="shared" si="27"/>
        <v>0.18029703407811626</v>
      </c>
      <c r="AQ26" s="70">
        <f t="shared" si="27"/>
        <v>0.1875089154412409</v>
      </c>
      <c r="AR26" s="70">
        <f t="shared" si="27"/>
        <v>8.4265162177283789E-2</v>
      </c>
      <c r="AS26" s="70">
        <f t="shared" si="27"/>
        <v>0.56244457646042434</v>
      </c>
      <c r="AT26" s="70">
        <f t="shared" si="27"/>
        <v>0.93402348437471183</v>
      </c>
      <c r="AU26" s="70">
        <f t="shared" si="27"/>
        <v>3.7350786945810497</v>
      </c>
      <c r="AV26" s="70">
        <f t="shared" si="27"/>
        <v>1.0152429177986E-2</v>
      </c>
      <c r="AW26" s="70">
        <f t="shared" si="27"/>
        <v>0.25279548653185141</v>
      </c>
      <c r="AX26" s="70">
        <f t="shared" si="27"/>
        <v>0.23147538525808078</v>
      </c>
      <c r="AY26" s="70">
        <f t="shared" si="27"/>
        <v>0.37360939374988478</v>
      </c>
      <c r="AZ26" s="70">
        <f t="shared" si="27"/>
        <v>0.52731499662680414</v>
      </c>
      <c r="BA26" s="70">
        <f t="shared" si="27"/>
        <v>3.5715222468161527</v>
      </c>
      <c r="BB26" s="70">
        <f t="shared" si="27"/>
        <v>2.6567196009826857</v>
      </c>
      <c r="BC26" s="70">
        <f t="shared" si="27"/>
        <v>0.86266363493104159</v>
      </c>
      <c r="BD26" s="70">
        <f t="shared" si="27"/>
        <v>5.5693943463954614E-2</v>
      </c>
      <c r="BE26" s="70">
        <f t="shared" si="27"/>
        <v>0.69558180453917773</v>
      </c>
      <c r="BF26" s="70">
        <f t="shared" si="27"/>
        <v>0.47162105316284969</v>
      </c>
      <c r="BG26" s="70">
        <f t="shared" si="27"/>
        <v>0.11375784196892856</v>
      </c>
      <c r="BH26" s="70">
        <f t="shared" si="27"/>
        <v>0.13627241485861233</v>
      </c>
      <c r="BI26" s="70">
        <f t="shared" si="27"/>
        <v>7.3468606271599707E-2</v>
      </c>
      <c r="BJ26" s="70">
        <f t="shared" si="27"/>
        <v>0.12205268461249628</v>
      </c>
      <c r="BK26" s="70">
        <f t="shared" si="27"/>
        <v>0.16945178543288311</v>
      </c>
      <c r="BL26" s="70">
        <f t="shared" si="27"/>
        <v>7.4653583792109374E-2</v>
      </c>
      <c r="BM26" s="70">
        <f t="shared" si="27"/>
        <v>5.8063898504973954E-2</v>
      </c>
      <c r="BN26" s="70">
        <f t="shared" si="27"/>
        <v>0.24055043666346351</v>
      </c>
      <c r="BO26" s="70">
        <f t="shared" si="27"/>
        <v>6.9913673710070665E-2</v>
      </c>
      <c r="BP26" s="70">
        <f t="shared" si="27"/>
        <v>7.9393493874148055E-2</v>
      </c>
      <c r="BQ26" s="70">
        <f t="shared" si="27"/>
        <v>0.11257286444841891</v>
      </c>
      <c r="BR26" s="70">
        <f t="shared" si="27"/>
        <v>8.294842643567707E-2</v>
      </c>
      <c r="BS26" s="70">
        <f t="shared" si="27"/>
        <v>3.1994393053761165E-2</v>
      </c>
      <c r="BT26" s="70">
        <f t="shared" si="27"/>
        <v>2.1329595369174101E-2</v>
      </c>
      <c r="BU26" s="70">
        <f t="shared" ref="BU26:CX26" si="28">AVERAGE(BU38:BU43)</f>
        <v>9.3613224120264113E-2</v>
      </c>
      <c r="BV26" s="70">
        <f t="shared" si="28"/>
        <v>0.13508743733810269</v>
      </c>
      <c r="BW26" s="70"/>
      <c r="BX26" s="70"/>
      <c r="BY26" s="70"/>
      <c r="BZ26" s="70"/>
      <c r="CA26" s="70"/>
      <c r="CB26" s="70"/>
      <c r="CC26" s="70">
        <f t="shared" si="28"/>
        <v>706.21343956089106</v>
      </c>
      <c r="CD26" s="70">
        <f t="shared" si="28"/>
        <v>1274.1523339160401</v>
      </c>
      <c r="CE26" s="70">
        <f t="shared" si="28"/>
        <v>1058.465400060167</v>
      </c>
      <c r="CF26" s="70">
        <f t="shared" si="28"/>
        <v>117.70511797263693</v>
      </c>
      <c r="CG26" s="70">
        <f t="shared" si="28"/>
        <v>202.56053203955324</v>
      </c>
      <c r="CH26" s="70">
        <f t="shared" si="28"/>
        <v>291.84084346178332</v>
      </c>
      <c r="CI26" s="70">
        <f t="shared" si="28"/>
        <v>144.97309730480973</v>
      </c>
      <c r="CJ26" s="70">
        <f t="shared" si="28"/>
        <v>297.5231947937034</v>
      </c>
      <c r="CK26" s="70">
        <f t="shared" si="28"/>
        <v>67.185337098719955</v>
      </c>
      <c r="CL26" s="70">
        <f t="shared" si="28"/>
        <v>70.801349412846079</v>
      </c>
      <c r="CM26" s="70">
        <f t="shared" si="28"/>
        <v>638.51813988502136</v>
      </c>
      <c r="CN26" s="70">
        <f t="shared" si="28"/>
        <v>6199.3834943551547</v>
      </c>
      <c r="CO26" s="70">
        <f t="shared" si="28"/>
        <v>350.73397840475809</v>
      </c>
      <c r="CP26" s="70">
        <f t="shared" si="28"/>
        <v>32.919233301752229</v>
      </c>
      <c r="CQ26" s="70">
        <f t="shared" si="28"/>
        <v>255.62215488406841</v>
      </c>
      <c r="CR26" s="70">
        <f t="shared" si="28"/>
        <v>3959.6102191758414</v>
      </c>
      <c r="CS26" s="70">
        <f t="shared" si="28"/>
        <v>3.2843186368664887</v>
      </c>
      <c r="CT26" s="70">
        <f t="shared" si="28"/>
        <v>388.67747278627871</v>
      </c>
      <c r="CU26" s="70">
        <f t="shared" si="28"/>
        <v>55.416853610873062</v>
      </c>
      <c r="CV26" s="70">
        <f t="shared" si="28"/>
        <v>441.68916928939456</v>
      </c>
      <c r="CW26" s="70">
        <f t="shared" si="28"/>
        <v>7.3230179335574341</v>
      </c>
      <c r="CX26" s="70">
        <f t="shared" si="28"/>
        <v>655.24595873639612</v>
      </c>
    </row>
    <row r="27" spans="1:102" s="69" customFormat="1" ht="13.8" x14ac:dyDescent="0.3"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</row>
    <row r="28" spans="1:102" s="69" customFormat="1" x14ac:dyDescent="0.3">
      <c r="G28" s="59" t="s">
        <v>117</v>
      </c>
      <c r="H28" s="71">
        <f>TTEST(H31:H36,H38:H43,2,2)</f>
        <v>0.93384871991741536</v>
      </c>
      <c r="I28" s="71">
        <f t="shared" ref="I28:BT28" si="29">TTEST(I31:I36,I38:I43,2,2)</f>
        <v>8.8538852535508167E-2</v>
      </c>
      <c r="J28" s="71">
        <f t="shared" si="29"/>
        <v>0.91069808655869333</v>
      </c>
      <c r="K28" s="71">
        <f t="shared" si="29"/>
        <v>0.82893405342639603</v>
      </c>
      <c r="L28" s="71">
        <f t="shared" si="29"/>
        <v>0.78689792603053998</v>
      </c>
      <c r="M28" s="71">
        <f t="shared" si="29"/>
        <v>0.89089907572895433</v>
      </c>
      <c r="N28" s="71">
        <f t="shared" si="29"/>
        <v>0.27289393504564324</v>
      </c>
      <c r="O28" s="71">
        <f>TTEST(O31:O36,O38:O43,2,2)</f>
        <v>0.28660406090693186</v>
      </c>
      <c r="P28" s="71">
        <f t="shared" si="29"/>
        <v>0.60185815092020345</v>
      </c>
      <c r="Q28" s="71">
        <f t="shared" si="29"/>
        <v>6.614877454176446E-2</v>
      </c>
      <c r="R28" s="71">
        <f t="shared" si="29"/>
        <v>0.57883877007906159</v>
      </c>
      <c r="S28" s="71">
        <f t="shared" si="29"/>
        <v>0.53093034652261462</v>
      </c>
      <c r="T28" s="71">
        <f t="shared" si="29"/>
        <v>0.91895598800351475</v>
      </c>
      <c r="U28" s="71">
        <f t="shared" si="29"/>
        <v>0.33990986674074142</v>
      </c>
      <c r="V28" s="71">
        <f t="shared" si="29"/>
        <v>0.98706946873094115</v>
      </c>
      <c r="W28" s="71">
        <f t="shared" si="29"/>
        <v>0.56171409510510051</v>
      </c>
      <c r="X28" s="71">
        <f t="shared" si="29"/>
        <v>0.3076938947051881</v>
      </c>
      <c r="Y28" s="71">
        <f t="shared" si="29"/>
        <v>1.9586154367025405E-2</v>
      </c>
      <c r="Z28" s="71">
        <f t="shared" si="29"/>
        <v>0.34120677688945844</v>
      </c>
      <c r="AA28" s="71">
        <f t="shared" si="29"/>
        <v>0.57621802637158226</v>
      </c>
      <c r="AB28" s="71">
        <f t="shared" si="29"/>
        <v>0.52637909352594303</v>
      </c>
      <c r="AC28" s="71">
        <f t="shared" si="29"/>
        <v>0.27007741869922941</v>
      </c>
      <c r="AD28" s="71">
        <f t="shared" si="29"/>
        <v>0.97518210634526259</v>
      </c>
      <c r="AE28" s="71">
        <f t="shared" si="29"/>
        <v>9.9665545740525746E-2</v>
      </c>
      <c r="AF28" s="71">
        <f t="shared" si="29"/>
        <v>0.94982928755367257</v>
      </c>
      <c r="AG28" s="71">
        <f t="shared" si="29"/>
        <v>0.78671123640490803</v>
      </c>
      <c r="AH28" s="71">
        <f t="shared" si="29"/>
        <v>0.23660052426863173</v>
      </c>
      <c r="AI28" s="71">
        <f t="shared" si="29"/>
        <v>0.40813488929097519</v>
      </c>
      <c r="AJ28" s="71">
        <f t="shared" si="29"/>
        <v>0.83467211610596492</v>
      </c>
      <c r="AK28" s="71">
        <f t="shared" si="29"/>
        <v>0.48068948973505954</v>
      </c>
      <c r="AL28" s="71">
        <f t="shared" si="29"/>
        <v>0.90180000045933895</v>
      </c>
      <c r="AM28" s="71">
        <f t="shared" si="29"/>
        <v>0.76637671136765029</v>
      </c>
      <c r="AN28" s="71">
        <f t="shared" si="29"/>
        <v>0.3823587737679931</v>
      </c>
      <c r="AO28" s="71">
        <f t="shared" si="29"/>
        <v>0.21855799487034394</v>
      </c>
      <c r="AP28" s="71">
        <f t="shared" si="29"/>
        <v>0.65826240103450306</v>
      </c>
      <c r="AQ28" s="71">
        <f t="shared" si="29"/>
        <v>0.79876729909702038</v>
      </c>
      <c r="AR28" s="71">
        <f t="shared" si="29"/>
        <v>0.45585864116796471</v>
      </c>
      <c r="AS28" s="71">
        <f t="shared" si="29"/>
        <v>0.86696449317682955</v>
      </c>
      <c r="AT28" s="71">
        <f t="shared" si="29"/>
        <v>0.88087638361965293</v>
      </c>
      <c r="AU28" s="71">
        <f t="shared" si="29"/>
        <v>0.63408629676310313</v>
      </c>
      <c r="AV28" s="71">
        <f t="shared" si="29"/>
        <v>0.10663410439121067</v>
      </c>
      <c r="AW28" s="71">
        <f t="shared" si="29"/>
        <v>0.71204388854025935</v>
      </c>
      <c r="AX28" s="71">
        <f t="shared" si="29"/>
        <v>0.96435918601489046</v>
      </c>
      <c r="AY28" s="71">
        <f t="shared" si="29"/>
        <v>0.99196011962922204</v>
      </c>
      <c r="AZ28" s="71">
        <f t="shared" si="29"/>
        <v>0.97053653057171774</v>
      </c>
      <c r="BA28" s="71">
        <f t="shared" si="29"/>
        <v>0.71412813520126328</v>
      </c>
      <c r="BB28" s="71">
        <f t="shared" si="29"/>
        <v>0.84843128428757675</v>
      </c>
      <c r="BC28" s="71">
        <f t="shared" si="29"/>
        <v>0.56323936925174367</v>
      </c>
      <c r="BD28" s="71">
        <f t="shared" si="29"/>
        <v>0.4070080169397372</v>
      </c>
      <c r="BE28" s="71">
        <f t="shared" si="29"/>
        <v>0.88668675997143287</v>
      </c>
      <c r="BF28" s="71">
        <f t="shared" si="29"/>
        <v>0.72714302398043196</v>
      </c>
      <c r="BG28" s="71">
        <f t="shared" si="29"/>
        <v>0.96214838408931436</v>
      </c>
      <c r="BH28" s="71">
        <f t="shared" si="29"/>
        <v>0.39532380223701102</v>
      </c>
      <c r="BI28" s="71">
        <f t="shared" si="29"/>
        <v>0.3399392523066217</v>
      </c>
      <c r="BJ28" s="71">
        <f t="shared" si="29"/>
        <v>0.77253656531256154</v>
      </c>
      <c r="BK28" s="71">
        <f t="shared" si="29"/>
        <v>0.82671829018877241</v>
      </c>
      <c r="BL28" s="71">
        <f t="shared" si="29"/>
        <v>0.37213418386819419</v>
      </c>
      <c r="BM28" s="71">
        <f t="shared" si="29"/>
        <v>0.92719850198635545</v>
      </c>
      <c r="BN28" s="71">
        <f t="shared" si="29"/>
        <v>0.31323085385513499</v>
      </c>
      <c r="BO28" s="71">
        <f t="shared" si="29"/>
        <v>0.58654231475218555</v>
      </c>
      <c r="BP28" s="71">
        <f t="shared" si="29"/>
        <v>0.81692999202635941</v>
      </c>
      <c r="BQ28" s="71">
        <f t="shared" si="29"/>
        <v>0.27886043992870879</v>
      </c>
      <c r="BR28" s="71">
        <f t="shared" si="29"/>
        <v>0.30056650432289145</v>
      </c>
      <c r="BS28" s="71">
        <f t="shared" si="29"/>
        <v>0.82418819237099872</v>
      </c>
      <c r="BT28" s="71">
        <f t="shared" si="29"/>
        <v>0.95586901722976858</v>
      </c>
      <c r="BU28" s="71">
        <f t="shared" ref="BU28:CX28" si="30">TTEST(BU31:BU36,BU38:BU43,2,2)</f>
        <v>0.81999262105168857</v>
      </c>
      <c r="BV28" s="71">
        <f t="shared" si="30"/>
        <v>3.1665062776433786E-2</v>
      </c>
      <c r="BW28" s="71"/>
      <c r="BX28" s="71"/>
      <c r="BY28" s="71"/>
      <c r="BZ28" s="71"/>
      <c r="CA28" s="71"/>
      <c r="CB28" s="71"/>
      <c r="CC28" s="71">
        <f t="shared" si="30"/>
        <v>0.40761460582907938</v>
      </c>
      <c r="CD28" s="71">
        <f t="shared" si="30"/>
        <v>1.9743907792654145E-2</v>
      </c>
      <c r="CE28" s="71">
        <f t="shared" si="30"/>
        <v>0.64730996111427452</v>
      </c>
      <c r="CF28" s="71">
        <f t="shared" si="30"/>
        <v>6.9983205216028452E-2</v>
      </c>
      <c r="CG28" s="71">
        <f t="shared" si="30"/>
        <v>0.46722392888528841</v>
      </c>
      <c r="CH28" s="71">
        <f t="shared" si="30"/>
        <v>0.88401882281031041</v>
      </c>
      <c r="CI28" s="71">
        <f t="shared" si="30"/>
        <v>0.36215137116502538</v>
      </c>
      <c r="CJ28" s="71">
        <f t="shared" si="30"/>
        <v>0.51487861981444838</v>
      </c>
      <c r="CK28" s="71">
        <f t="shared" si="30"/>
        <v>0.48082608794440196</v>
      </c>
      <c r="CL28" s="71">
        <f t="shared" si="30"/>
        <v>9.1648876113953823E-2</v>
      </c>
      <c r="CM28" s="71">
        <f t="shared" si="30"/>
        <v>0.90258770062791693</v>
      </c>
      <c r="CN28" s="71">
        <f t="shared" si="30"/>
        <v>0.33235620108182884</v>
      </c>
      <c r="CO28" s="71">
        <f t="shared" si="30"/>
        <v>0.75356266733303823</v>
      </c>
      <c r="CP28" s="71">
        <f t="shared" si="30"/>
        <v>0.8866240983947653</v>
      </c>
      <c r="CQ28" s="71">
        <f t="shared" si="30"/>
        <v>0.72020249302599981</v>
      </c>
      <c r="CR28" s="71">
        <f t="shared" si="30"/>
        <v>0.92272835434712475</v>
      </c>
      <c r="CS28" s="71">
        <f t="shared" si="30"/>
        <v>0.99735269839181495</v>
      </c>
      <c r="CT28" s="71">
        <f t="shared" si="30"/>
        <v>0.52458823964810664</v>
      </c>
      <c r="CU28" s="71">
        <f t="shared" si="30"/>
        <v>0.36891710179250636</v>
      </c>
      <c r="CV28" s="71">
        <f t="shared" si="30"/>
        <v>0.42503049705943174</v>
      </c>
      <c r="CW28" s="71">
        <f t="shared" si="30"/>
        <v>0.49430336242451001</v>
      </c>
      <c r="CX28" s="71">
        <f t="shared" si="30"/>
        <v>0.4033286696445797</v>
      </c>
    </row>
    <row r="29" spans="1:102" s="69" customFormat="1" ht="13.8" x14ac:dyDescent="0.3"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</row>
    <row r="30" spans="1:102" s="69" customFormat="1" ht="13.8" x14ac:dyDescent="0.3">
      <c r="H30" s="72" t="s">
        <v>113</v>
      </c>
      <c r="I30" s="71" t="s">
        <v>0</v>
      </c>
      <c r="J30" s="71" t="s">
        <v>1</v>
      </c>
      <c r="K30" s="71" t="s">
        <v>2</v>
      </c>
      <c r="L30" s="71" t="s">
        <v>3</v>
      </c>
      <c r="M30" s="71" t="s">
        <v>4</v>
      </c>
      <c r="N30" s="71" t="s">
        <v>5</v>
      </c>
      <c r="O30" s="71" t="s">
        <v>6</v>
      </c>
      <c r="P30" s="71" t="s">
        <v>7</v>
      </c>
      <c r="Q30" s="71" t="s">
        <v>8</v>
      </c>
      <c r="R30" s="71" t="s">
        <v>9</v>
      </c>
      <c r="S30" s="71" t="s">
        <v>10</v>
      </c>
      <c r="T30" s="71" t="s">
        <v>11</v>
      </c>
      <c r="U30" s="71" t="s">
        <v>12</v>
      </c>
      <c r="V30" s="71" t="s">
        <v>13</v>
      </c>
      <c r="W30" s="71" t="s">
        <v>14</v>
      </c>
      <c r="X30" s="71" t="s">
        <v>15</v>
      </c>
      <c r="Y30" s="71" t="s">
        <v>16</v>
      </c>
      <c r="Z30" s="71" t="s">
        <v>17</v>
      </c>
      <c r="AA30" s="71" t="s">
        <v>18</v>
      </c>
      <c r="AB30" s="71" t="s">
        <v>19</v>
      </c>
      <c r="AC30" s="71" t="s">
        <v>20</v>
      </c>
      <c r="AD30" s="71" t="s">
        <v>21</v>
      </c>
      <c r="AE30" s="71" t="s">
        <v>22</v>
      </c>
      <c r="AF30" s="71" t="s">
        <v>23</v>
      </c>
      <c r="AG30" s="71" t="s">
        <v>24</v>
      </c>
      <c r="AH30" s="71" t="s">
        <v>25</v>
      </c>
      <c r="AI30" s="71" t="s">
        <v>26</v>
      </c>
      <c r="AJ30" s="71" t="s">
        <v>27</v>
      </c>
      <c r="AK30" s="71" t="s">
        <v>28</v>
      </c>
      <c r="AL30" s="71" t="s">
        <v>29</v>
      </c>
      <c r="AM30" s="71" t="s">
        <v>30</v>
      </c>
      <c r="AN30" s="71" t="s">
        <v>31</v>
      </c>
      <c r="AO30" s="71" t="s">
        <v>32</v>
      </c>
      <c r="AP30" s="71" t="s">
        <v>33</v>
      </c>
      <c r="AQ30" s="71" t="s">
        <v>34</v>
      </c>
      <c r="AR30" s="71" t="s">
        <v>35</v>
      </c>
      <c r="AS30" s="71" t="s">
        <v>36</v>
      </c>
      <c r="AT30" s="71" t="s">
        <v>37</v>
      </c>
      <c r="AU30" s="71" t="s">
        <v>38</v>
      </c>
      <c r="AV30" s="71" t="s">
        <v>39</v>
      </c>
      <c r="AW30" s="71" t="s">
        <v>40</v>
      </c>
      <c r="AX30" s="71" t="s">
        <v>41</v>
      </c>
      <c r="AY30" s="71" t="s">
        <v>42</v>
      </c>
      <c r="AZ30" s="71" t="s">
        <v>43</v>
      </c>
      <c r="BA30" s="71" t="s">
        <v>44</v>
      </c>
      <c r="BB30" s="71" t="s">
        <v>45</v>
      </c>
      <c r="BC30" s="71" t="s">
        <v>46</v>
      </c>
      <c r="BD30" s="71" t="s">
        <v>47</v>
      </c>
      <c r="BE30" s="71" t="s">
        <v>48</v>
      </c>
      <c r="BF30" s="71" t="s">
        <v>49</v>
      </c>
      <c r="BG30" s="71" t="s">
        <v>50</v>
      </c>
      <c r="BH30" s="71" t="s">
        <v>51</v>
      </c>
      <c r="BI30" s="71" t="s">
        <v>52</v>
      </c>
      <c r="BJ30" s="71" t="s">
        <v>53</v>
      </c>
      <c r="BK30" s="71" t="s">
        <v>54</v>
      </c>
      <c r="BL30" s="71" t="s">
        <v>55</v>
      </c>
      <c r="BM30" s="71" t="s">
        <v>56</v>
      </c>
      <c r="BN30" s="71" t="s">
        <v>57</v>
      </c>
      <c r="BO30" s="71" t="s">
        <v>58</v>
      </c>
      <c r="BP30" s="71" t="s">
        <v>59</v>
      </c>
      <c r="BQ30" s="71" t="s">
        <v>60</v>
      </c>
      <c r="BR30" s="71" t="s">
        <v>61</v>
      </c>
      <c r="BS30" s="71" t="s">
        <v>62</v>
      </c>
      <c r="BT30" s="71" t="s">
        <v>63</v>
      </c>
      <c r="BU30" s="71" t="s">
        <v>64</v>
      </c>
      <c r="BV30" s="71" t="s">
        <v>65</v>
      </c>
      <c r="BW30" s="71"/>
      <c r="BX30" s="71"/>
      <c r="BY30" s="71"/>
      <c r="BZ30" s="71"/>
      <c r="CA30" s="71"/>
      <c r="CB30" s="71"/>
      <c r="CC30" s="73" t="s">
        <v>67</v>
      </c>
      <c r="CD30" s="73" t="s">
        <v>68</v>
      </c>
      <c r="CE30" s="73" t="s">
        <v>69</v>
      </c>
      <c r="CF30" s="73" t="s">
        <v>70</v>
      </c>
      <c r="CG30" s="73" t="s">
        <v>71</v>
      </c>
      <c r="CH30" s="73" t="s">
        <v>72</v>
      </c>
      <c r="CI30" s="73" t="s">
        <v>73</v>
      </c>
      <c r="CJ30" s="73" t="s">
        <v>74</v>
      </c>
      <c r="CK30" s="73" t="s">
        <v>75</v>
      </c>
      <c r="CL30" s="73" t="s">
        <v>76</v>
      </c>
      <c r="CM30" s="73" t="s">
        <v>77</v>
      </c>
      <c r="CN30" s="73" t="s">
        <v>78</v>
      </c>
      <c r="CO30" s="73" t="s">
        <v>79</v>
      </c>
      <c r="CP30" s="73" t="s">
        <v>80</v>
      </c>
      <c r="CQ30" s="73" t="s">
        <v>81</v>
      </c>
      <c r="CR30" s="71" t="s">
        <v>83</v>
      </c>
      <c r="CS30" s="71" t="s">
        <v>84</v>
      </c>
      <c r="CT30" s="71" t="s">
        <v>85</v>
      </c>
      <c r="CU30" s="71" t="s">
        <v>86</v>
      </c>
      <c r="CV30" s="71" t="s">
        <v>87</v>
      </c>
      <c r="CW30" s="71" t="s">
        <v>88</v>
      </c>
      <c r="CX30" s="71" t="s">
        <v>89</v>
      </c>
    </row>
    <row r="31" spans="1:102" s="69" customFormat="1" ht="13.8" x14ac:dyDescent="0.3">
      <c r="A31" s="74">
        <v>15</v>
      </c>
      <c r="B31" s="74">
        <v>662</v>
      </c>
      <c r="C31" s="74" t="s">
        <v>99</v>
      </c>
      <c r="D31" s="74" t="s">
        <v>100</v>
      </c>
      <c r="E31" s="74" t="s">
        <v>102</v>
      </c>
      <c r="F31" s="75">
        <v>62</v>
      </c>
      <c r="G31" s="74" t="s">
        <v>101</v>
      </c>
      <c r="H31" s="70">
        <v>758.13199999999995</v>
      </c>
      <c r="I31" s="70">
        <v>105.43150301462342</v>
      </c>
      <c r="J31" s="76">
        <v>3.4476504806386687</v>
      </c>
      <c r="K31" s="76">
        <v>1.1554193619052306</v>
      </c>
      <c r="L31" s="76">
        <v>1.069900881725719</v>
      </c>
      <c r="M31" s="76">
        <v>0.79329236108443546</v>
      </c>
      <c r="N31" s="76">
        <v>0.55321704128256688</v>
      </c>
      <c r="O31" s="76">
        <v>0</v>
      </c>
      <c r="P31" s="76">
        <v>3.5531472765611043</v>
      </c>
      <c r="Q31" s="76">
        <v>6.8078812967684454</v>
      </c>
      <c r="R31" s="76">
        <v>0.34942412653540456</v>
      </c>
      <c r="S31" s="76">
        <v>0</v>
      </c>
      <c r="T31" s="76">
        <v>0</v>
      </c>
      <c r="U31" s="76">
        <v>0</v>
      </c>
      <c r="V31" s="76">
        <v>0.14558992186396708</v>
      </c>
      <c r="W31" s="76">
        <v>0</v>
      </c>
      <c r="X31" s="76">
        <v>0</v>
      </c>
      <c r="Y31" s="76">
        <v>6.7941963536517963E-2</v>
      </c>
      <c r="Z31" s="76">
        <v>0</v>
      </c>
      <c r="AA31" s="76">
        <v>0.18441390102769159</v>
      </c>
      <c r="AB31" s="76">
        <v>0.16905393831990986</v>
      </c>
      <c r="AC31" s="76">
        <v>9.4226785293064524E-2</v>
      </c>
      <c r="AD31" s="76">
        <v>0.15796843416778461</v>
      </c>
      <c r="AE31" s="76">
        <v>0</v>
      </c>
      <c r="AF31" s="76">
        <v>4.4342016608500942E-2</v>
      </c>
      <c r="AG31" s="76">
        <v>8.6542576357495821E-2</v>
      </c>
      <c r="AH31" s="76">
        <v>5.5634513372675873E-2</v>
      </c>
      <c r="AI31" s="76">
        <v>4.327128817874791E-2</v>
      </c>
      <c r="AJ31" s="76">
        <v>0</v>
      </c>
      <c r="AK31" s="76">
        <v>0</v>
      </c>
      <c r="AL31" s="76">
        <v>4.9452900775711892E-2</v>
      </c>
      <c r="AM31" s="76">
        <v>0.29053579205730728</v>
      </c>
      <c r="AN31" s="76">
        <v>0</v>
      </c>
      <c r="AO31" s="76">
        <v>0.14835870232713563</v>
      </c>
      <c r="AP31" s="76">
        <v>8.0360963760531812E-2</v>
      </c>
      <c r="AQ31" s="76">
        <v>0.10508741414838776</v>
      </c>
      <c r="AR31" s="76">
        <v>0</v>
      </c>
      <c r="AS31" s="76">
        <v>0</v>
      </c>
      <c r="AT31" s="76">
        <v>0.17665226769695638</v>
      </c>
      <c r="AU31" s="76">
        <v>0.4690422280229532</v>
      </c>
      <c r="AV31" s="76">
        <v>9.746332010866561E-2</v>
      </c>
      <c r="AW31" s="76">
        <v>0.18883518271053959</v>
      </c>
      <c r="AX31" s="76">
        <v>9.1371862601873993E-2</v>
      </c>
      <c r="AY31" s="76">
        <v>0.21320101273770597</v>
      </c>
      <c r="AZ31" s="76">
        <v>0.27728473979926338</v>
      </c>
      <c r="BA31" s="76">
        <v>0.34838339102984367</v>
      </c>
      <c r="BB31" s="76">
        <v>0.62566813082910722</v>
      </c>
      <c r="BC31" s="76">
        <v>0.51191028886017842</v>
      </c>
      <c r="BD31" s="76">
        <v>0.1208677070919866</v>
      </c>
      <c r="BE31" s="76">
        <v>0.23462554906091518</v>
      </c>
      <c r="BF31" s="76">
        <v>0</v>
      </c>
      <c r="BG31" s="76">
        <v>5.6878920984464273E-2</v>
      </c>
      <c r="BH31" s="76">
        <v>0</v>
      </c>
      <c r="BI31" s="76">
        <v>0.17063676295339281</v>
      </c>
      <c r="BJ31" s="76">
        <v>4.9769055861406258E-2</v>
      </c>
      <c r="BK31" s="76">
        <v>0</v>
      </c>
      <c r="BL31" s="76">
        <v>0.18485649319950886</v>
      </c>
      <c r="BM31" s="76">
        <v>7.1098651230580345E-2</v>
      </c>
      <c r="BN31" s="76">
        <v>0.22040581881479909</v>
      </c>
      <c r="BO31" s="76">
        <v>8.5318381476696403E-2</v>
      </c>
      <c r="BP31" s="76">
        <v>7.8208516353638402E-2</v>
      </c>
      <c r="BQ31" s="76">
        <v>0.18485649319950886</v>
      </c>
      <c r="BR31" s="76">
        <v>5.6878920984464273E-2</v>
      </c>
      <c r="BS31" s="76">
        <v>4.9769055861406258E-2</v>
      </c>
      <c r="BT31" s="76">
        <v>2.1329595369174101E-2</v>
      </c>
      <c r="BU31" s="76">
        <v>0.13508743733810266</v>
      </c>
      <c r="BV31" s="76">
        <v>4.9769055861406258E-2</v>
      </c>
      <c r="BW31" s="76"/>
      <c r="BX31" s="76"/>
      <c r="BY31" s="76"/>
      <c r="BZ31" s="76"/>
      <c r="CA31" s="76"/>
      <c r="CB31" s="76"/>
      <c r="CC31" s="70">
        <v>811.21185207075916</v>
      </c>
      <c r="CD31" s="70">
        <v>1452.0598187140981</v>
      </c>
      <c r="CE31" s="70">
        <v>1008.021038633097</v>
      </c>
      <c r="CF31" s="70">
        <v>134.05522639805164</v>
      </c>
      <c r="CG31" s="70">
        <v>161.61991574866562</v>
      </c>
      <c r="CH31" s="70">
        <v>240.25159614613813</v>
      </c>
      <c r="CI31" s="70">
        <v>144.81309087623868</v>
      </c>
      <c r="CJ31" s="70">
        <v>507.62549361898738</v>
      </c>
      <c r="CK31" s="70">
        <v>134.87332392116721</v>
      </c>
      <c r="CL31" s="70">
        <v>116.0220591799587</v>
      </c>
      <c r="CM31" s="70">
        <v>623.15648037136509</v>
      </c>
      <c r="CN31" s="70">
        <v>5507.3119208659609</v>
      </c>
      <c r="CO31" s="70">
        <v>391.69520560459608</v>
      </c>
      <c r="CP31" s="70">
        <v>51.832014833804053</v>
      </c>
      <c r="CQ31" s="70">
        <v>362.64314822599772</v>
      </c>
      <c r="CR31" s="70">
        <v>3737.8137282627999</v>
      </c>
      <c r="CS31" s="70">
        <v>5.336599247799934</v>
      </c>
      <c r="CT31" s="70">
        <v>337.22770157113865</v>
      </c>
      <c r="CU31" s="70">
        <v>50.45138802022187</v>
      </c>
      <c r="CV31" s="70">
        <v>391.33057774792201</v>
      </c>
      <c r="CW31" s="70">
        <v>8.730786843957933</v>
      </c>
      <c r="CX31" s="70">
        <v>749.65526946684008</v>
      </c>
    </row>
    <row r="32" spans="1:102" s="69" customFormat="1" ht="13.8" x14ac:dyDescent="0.3">
      <c r="A32" s="74">
        <v>17</v>
      </c>
      <c r="B32" s="74">
        <v>740</v>
      </c>
      <c r="C32" s="74" t="s">
        <v>99</v>
      </c>
      <c r="D32" s="74" t="s">
        <v>100</v>
      </c>
      <c r="E32" s="74" t="s">
        <v>102</v>
      </c>
      <c r="F32" s="75">
        <v>63</v>
      </c>
      <c r="G32" s="74" t="s">
        <v>101</v>
      </c>
      <c r="H32" s="70">
        <v>781.55600000000004</v>
      </c>
      <c r="I32" s="70">
        <v>55.384017981710237</v>
      </c>
      <c r="J32" s="76">
        <v>1.9645829554477328</v>
      </c>
      <c r="K32" s="76">
        <v>0.9509990132604591</v>
      </c>
      <c r="L32" s="76">
        <v>1.2003765990093433</v>
      </c>
      <c r="M32" s="76">
        <v>0.72022595940560585</v>
      </c>
      <c r="N32" s="76">
        <v>1.022929623503614</v>
      </c>
      <c r="O32" s="76">
        <v>0.19034717553005917</v>
      </c>
      <c r="P32" s="76">
        <v>3.3628001010310458</v>
      </c>
      <c r="Q32" s="76">
        <v>7.0081130996145777</v>
      </c>
      <c r="R32" s="76">
        <v>0.20023180284613074</v>
      </c>
      <c r="S32" s="76">
        <v>0.21201014419002076</v>
      </c>
      <c r="T32" s="76">
        <v>0.62032597744487572</v>
      </c>
      <c r="U32" s="76">
        <v>0.57265369266493715</v>
      </c>
      <c r="V32" s="76">
        <v>0</v>
      </c>
      <c r="W32" s="76">
        <v>5.8235968745586827E-2</v>
      </c>
      <c r="X32" s="76">
        <v>0</v>
      </c>
      <c r="Y32" s="76">
        <v>0.22000254859443916</v>
      </c>
      <c r="Z32" s="76">
        <v>0.20382589060955389</v>
      </c>
      <c r="AA32" s="76">
        <v>4.5294642357678647E-2</v>
      </c>
      <c r="AB32" s="76">
        <v>0</v>
      </c>
      <c r="AC32" s="76">
        <v>3.0485136418344404E-2</v>
      </c>
      <c r="AD32" s="76">
        <v>0</v>
      </c>
      <c r="AE32" s="76">
        <v>6.3741648874720114E-2</v>
      </c>
      <c r="AF32" s="76">
        <v>0.29099448399328753</v>
      </c>
      <c r="AG32" s="76">
        <v>7.4179351163567817E-2</v>
      </c>
      <c r="AH32" s="76">
        <v>0.19162999050588356</v>
      </c>
      <c r="AI32" s="76">
        <v>0.17308515271499164</v>
      </c>
      <c r="AJ32" s="76">
        <v>6.7997738566603849E-2</v>
      </c>
      <c r="AK32" s="76">
        <v>0.16072192752106362</v>
      </c>
      <c r="AL32" s="76">
        <v>0.32144385504212725</v>
      </c>
      <c r="AM32" s="76">
        <v>0.69852222345693038</v>
      </c>
      <c r="AN32" s="76">
        <v>0</v>
      </c>
      <c r="AO32" s="76">
        <v>0.18544837790891958</v>
      </c>
      <c r="AP32" s="76">
        <v>8.0360963760531812E-2</v>
      </c>
      <c r="AQ32" s="76">
        <v>0.16690354011802763</v>
      </c>
      <c r="AR32" s="76">
        <v>0.13401206514941519</v>
      </c>
      <c r="AS32" s="76">
        <v>0.43249348298220358</v>
      </c>
      <c r="AT32" s="76">
        <v>0.74924927333536673</v>
      </c>
      <c r="AU32" s="76">
        <v>2.4731317477573898</v>
      </c>
      <c r="AV32" s="76">
        <v>0</v>
      </c>
      <c r="AW32" s="76">
        <v>0.19492664021733122</v>
      </c>
      <c r="AX32" s="76">
        <v>0.23756684276487242</v>
      </c>
      <c r="AY32" s="76">
        <v>0.23147538525808078</v>
      </c>
      <c r="AZ32" s="76">
        <v>0.34838339102984367</v>
      </c>
      <c r="BA32" s="76">
        <v>2.02631156007154</v>
      </c>
      <c r="BB32" s="76">
        <v>1.8201254715028568</v>
      </c>
      <c r="BC32" s="76">
        <v>0.49058069349100436</v>
      </c>
      <c r="BD32" s="76">
        <v>9.2428246599754432E-2</v>
      </c>
      <c r="BE32" s="76">
        <v>0.51191028886017842</v>
      </c>
      <c r="BF32" s="76">
        <v>0.50480042373712042</v>
      </c>
      <c r="BG32" s="76">
        <v>9.9538111722812517E-2</v>
      </c>
      <c r="BH32" s="76">
        <v>0.21329595369174106</v>
      </c>
      <c r="BI32" s="76">
        <v>0.20618608856868298</v>
      </c>
      <c r="BJ32" s="76">
        <v>0</v>
      </c>
      <c r="BK32" s="76">
        <v>0.17774662807645086</v>
      </c>
      <c r="BL32" s="76">
        <v>0</v>
      </c>
      <c r="BM32" s="76">
        <v>9.2428246599754432E-2</v>
      </c>
      <c r="BN32" s="76">
        <v>0.13508743733810266</v>
      </c>
      <c r="BO32" s="76">
        <v>8.5318381476696403E-2</v>
      </c>
      <c r="BP32" s="76">
        <v>0.11375784196892855</v>
      </c>
      <c r="BQ32" s="76">
        <v>0</v>
      </c>
      <c r="BR32" s="76">
        <v>0.10664797684587053</v>
      </c>
      <c r="BS32" s="76">
        <v>4.2659190738348202E-2</v>
      </c>
      <c r="BT32" s="76">
        <v>0</v>
      </c>
      <c r="BU32" s="76">
        <v>4.2659190738348202E-2</v>
      </c>
      <c r="BV32" s="76">
        <v>6.3988786107522302E-2</v>
      </c>
      <c r="BW32" s="76"/>
      <c r="BX32" s="76"/>
      <c r="BY32" s="76"/>
      <c r="BZ32" s="76"/>
      <c r="CA32" s="76"/>
      <c r="CB32" s="76"/>
      <c r="CC32" s="70">
        <v>808.14247094988605</v>
      </c>
      <c r="CD32" s="70">
        <v>1438.602254973679</v>
      </c>
      <c r="CE32" s="70">
        <v>1104.3697316230287</v>
      </c>
      <c r="CF32" s="70">
        <v>109.11674276460909</v>
      </c>
      <c r="CG32" s="70">
        <v>180.43850566647487</v>
      </c>
      <c r="CH32" s="70">
        <v>294.77270396222667</v>
      </c>
      <c r="CI32" s="70">
        <v>106.65155766205434</v>
      </c>
      <c r="CJ32" s="70">
        <v>268.74167499853615</v>
      </c>
      <c r="CK32" s="70">
        <v>59.847956715999274</v>
      </c>
      <c r="CL32" s="70">
        <v>84.368445042760598</v>
      </c>
      <c r="CM32" s="70">
        <v>817.37820296503173</v>
      </c>
      <c r="CN32" s="70">
        <v>6513.6125051390718</v>
      </c>
      <c r="CO32" s="70">
        <v>364.30874750930445</v>
      </c>
      <c r="CP32" s="70">
        <v>28.786515701099347</v>
      </c>
      <c r="CQ32" s="70">
        <v>261.33244943695775</v>
      </c>
      <c r="CR32" s="70">
        <v>3447.1947956004801</v>
      </c>
      <c r="CS32" s="70">
        <v>1.6369033157951334</v>
      </c>
      <c r="CT32" s="70">
        <v>293.05191424980063</v>
      </c>
      <c r="CU32" s="70">
        <v>107.77979347227266</v>
      </c>
      <c r="CV32" s="70">
        <v>891.77850252673989</v>
      </c>
      <c r="CW32" s="70">
        <v>5.0806729813117339</v>
      </c>
      <c r="CX32" s="70">
        <v>709.65349197690671</v>
      </c>
    </row>
    <row r="33" spans="1:102" s="69" customFormat="1" ht="13.8" x14ac:dyDescent="0.3">
      <c r="A33" s="74">
        <v>17</v>
      </c>
      <c r="B33" s="74">
        <v>742</v>
      </c>
      <c r="C33" s="74" t="s">
        <v>99</v>
      </c>
      <c r="D33" s="74" t="s">
        <v>100</v>
      </c>
      <c r="E33" s="74" t="s">
        <v>102</v>
      </c>
      <c r="F33" s="75">
        <v>63</v>
      </c>
      <c r="G33" s="74" t="s">
        <v>101</v>
      </c>
      <c r="H33" s="70">
        <v>794.78400000000011</v>
      </c>
      <c r="I33" s="70">
        <v>103.59269765398923</v>
      </c>
      <c r="J33" s="76">
        <v>3.2434879382097863</v>
      </c>
      <c r="K33" s="76">
        <v>1.2087464093777798</v>
      </c>
      <c r="L33" s="76">
        <v>1.4717660909592813</v>
      </c>
      <c r="M33" s="76">
        <v>0.98117739397285431</v>
      </c>
      <c r="N33" s="76">
        <v>0</v>
      </c>
      <c r="O33" s="76">
        <v>0.2196313563808375</v>
      </c>
      <c r="P33" s="76">
        <v>4.3828657339998234</v>
      </c>
      <c r="Q33" s="76">
        <v>8.229134485597843</v>
      </c>
      <c r="R33" s="76">
        <v>0.3023107611598444</v>
      </c>
      <c r="S33" s="76">
        <v>0.35727635409799802</v>
      </c>
      <c r="T33" s="76">
        <v>0.85589280432267645</v>
      </c>
      <c r="U33" s="76">
        <v>0.25882652775816373</v>
      </c>
      <c r="V33" s="76">
        <v>0</v>
      </c>
      <c r="W33" s="76">
        <v>0</v>
      </c>
      <c r="X33" s="76">
        <v>0</v>
      </c>
      <c r="Y33" s="76">
        <v>0</v>
      </c>
      <c r="Z33" s="76">
        <v>0.43676976559190123</v>
      </c>
      <c r="AA33" s="76">
        <v>0.30735650171281936</v>
      </c>
      <c r="AB33" s="76">
        <v>9.9769537369127151E-2</v>
      </c>
      <c r="AC33" s="76">
        <v>0</v>
      </c>
      <c r="AD33" s="76">
        <v>0</v>
      </c>
      <c r="AE33" s="76">
        <v>0.10531228944518975</v>
      </c>
      <c r="AF33" s="76">
        <v>0.18568219454809773</v>
      </c>
      <c r="AG33" s="76">
        <v>0</v>
      </c>
      <c r="AH33" s="76">
        <v>0</v>
      </c>
      <c r="AI33" s="76">
        <v>0</v>
      </c>
      <c r="AJ33" s="76">
        <v>0</v>
      </c>
      <c r="AK33" s="76">
        <v>0.40798643139962304</v>
      </c>
      <c r="AL33" s="76">
        <v>0.56252674632372268</v>
      </c>
      <c r="AM33" s="76">
        <v>0.7788831872174623</v>
      </c>
      <c r="AN33" s="76">
        <v>4.327128817874791E-2</v>
      </c>
      <c r="AO33" s="76">
        <v>8.0360963760531812E-2</v>
      </c>
      <c r="AP33" s="76">
        <v>0.14835870232713563</v>
      </c>
      <c r="AQ33" s="76">
        <v>0.11126902674535175</v>
      </c>
      <c r="AR33" s="76">
        <v>0.17056081019016481</v>
      </c>
      <c r="AS33" s="76">
        <v>0.49340805805011961</v>
      </c>
      <c r="AT33" s="76">
        <v>1.4680412591367755</v>
      </c>
      <c r="AU33" s="76">
        <v>5.4031228085241478</v>
      </c>
      <c r="AV33" s="76">
        <v>7.9188947588290787E-2</v>
      </c>
      <c r="AW33" s="76">
        <v>0.121829150135832</v>
      </c>
      <c r="AX33" s="76">
        <v>0.33503016287353798</v>
      </c>
      <c r="AY33" s="76">
        <v>0.36548745040749597</v>
      </c>
      <c r="AZ33" s="76">
        <v>0.7749752984133258</v>
      </c>
      <c r="BA33" s="76">
        <v>6.3917687456291734</v>
      </c>
      <c r="BB33" s="76">
        <v>4.9413562605253345</v>
      </c>
      <c r="BC33" s="76">
        <v>1.2584461267812723</v>
      </c>
      <c r="BD33" s="76">
        <v>0</v>
      </c>
      <c r="BE33" s="76">
        <v>0.46925109812183036</v>
      </c>
      <c r="BF33" s="76">
        <v>0.24884527930703118</v>
      </c>
      <c r="BG33" s="76">
        <v>0.1279775722150446</v>
      </c>
      <c r="BH33" s="76">
        <v>0.23462554906091518</v>
      </c>
      <c r="BI33" s="76">
        <v>7.8208516353638402E-2</v>
      </c>
      <c r="BJ33" s="76">
        <v>0.10664797684587053</v>
      </c>
      <c r="BK33" s="76">
        <v>0.49769055861406236</v>
      </c>
      <c r="BL33" s="76">
        <v>0.16352689783033483</v>
      </c>
      <c r="BM33" s="76">
        <v>0</v>
      </c>
      <c r="BN33" s="76">
        <v>0.22751568393785709</v>
      </c>
      <c r="BO33" s="76">
        <v>0.10664797684587053</v>
      </c>
      <c r="BP33" s="76">
        <v>6.3988786107522302E-2</v>
      </c>
      <c r="BQ33" s="76">
        <v>5.6878920984464273E-2</v>
      </c>
      <c r="BR33" s="76">
        <v>7.1098651230580342E-3</v>
      </c>
      <c r="BS33" s="76">
        <v>3.5549325615290173E-2</v>
      </c>
      <c r="BT33" s="76">
        <v>9.2428246599754432E-2</v>
      </c>
      <c r="BU33" s="76">
        <v>8.5318381476696403E-2</v>
      </c>
      <c r="BV33" s="76">
        <v>0</v>
      </c>
      <c r="BW33" s="76"/>
      <c r="BX33" s="76"/>
      <c r="BY33" s="76"/>
      <c r="BZ33" s="76"/>
      <c r="CA33" s="76"/>
      <c r="CB33" s="76"/>
      <c r="CC33" s="70">
        <v>710.1780568420188</v>
      </c>
      <c r="CD33" s="70">
        <v>1279.5994430490668</v>
      </c>
      <c r="CE33" s="70">
        <v>1025.897406223417</v>
      </c>
      <c r="CF33" s="70">
        <v>132.7674051915794</v>
      </c>
      <c r="CG33" s="70">
        <v>208.10427681837109</v>
      </c>
      <c r="CH33" s="70">
        <v>291.76036101667307</v>
      </c>
      <c r="CI33" s="70">
        <v>133.33626613600944</v>
      </c>
      <c r="CJ33" s="70">
        <v>321.07679404326944</v>
      </c>
      <c r="CK33" s="70">
        <v>54.677845271946964</v>
      </c>
      <c r="CL33" s="70">
        <v>83.115011354115268</v>
      </c>
      <c r="CM33" s="70">
        <v>583.20746214604947</v>
      </c>
      <c r="CN33" s="70">
        <v>6935.7181920260746</v>
      </c>
      <c r="CO33" s="70">
        <v>410.95235010469167</v>
      </c>
      <c r="CP33" s="70">
        <v>27.361440666391456</v>
      </c>
      <c r="CQ33" s="70">
        <v>287.21992718682566</v>
      </c>
      <c r="CR33" s="70">
        <v>3380.9648167146806</v>
      </c>
      <c r="CS33" s="70">
        <v>0.60656204758686671</v>
      </c>
      <c r="CT33" s="70">
        <v>412.26997938175396</v>
      </c>
      <c r="CU33" s="70">
        <v>45.604395094214063</v>
      </c>
      <c r="CV33" s="70">
        <v>422.81432041258</v>
      </c>
      <c r="CW33" s="70">
        <v>6.1761390495679995</v>
      </c>
      <c r="CX33" s="70">
        <v>659.66370088905671</v>
      </c>
    </row>
    <row r="34" spans="1:102" s="69" customFormat="1" ht="13.8" x14ac:dyDescent="0.3">
      <c r="A34" s="74">
        <v>18</v>
      </c>
      <c r="B34" s="74">
        <v>745</v>
      </c>
      <c r="C34" s="74" t="s">
        <v>99</v>
      </c>
      <c r="D34" s="74" t="s">
        <v>100</v>
      </c>
      <c r="E34" s="74" t="s">
        <v>102</v>
      </c>
      <c r="F34" s="75">
        <v>63</v>
      </c>
      <c r="G34" s="74" t="s">
        <v>101</v>
      </c>
      <c r="H34" s="70">
        <v>747.82399999999996</v>
      </c>
      <c r="I34" s="70">
        <v>105.09172376320188</v>
      </c>
      <c r="J34" s="76">
        <v>1.5369972533796972</v>
      </c>
      <c r="K34" s="76">
        <v>0.62659280780245197</v>
      </c>
      <c r="L34" s="76">
        <v>1.1429672834045486</v>
      </c>
      <c r="M34" s="76">
        <v>1.1325292260218585</v>
      </c>
      <c r="N34" s="76">
        <v>0.70456887333157103</v>
      </c>
      <c r="O34" s="76">
        <v>0.13177881382850248</v>
      </c>
      <c r="P34" s="76">
        <v>3.4408912499664539</v>
      </c>
      <c r="Q34" s="76">
        <v>6.395639349732293</v>
      </c>
      <c r="R34" s="76">
        <v>9.4226730751120341E-2</v>
      </c>
      <c r="S34" s="76">
        <v>0</v>
      </c>
      <c r="T34" s="76">
        <v>0.25912350956558095</v>
      </c>
      <c r="U34" s="76">
        <v>0</v>
      </c>
      <c r="V34" s="76">
        <v>0.31382716490677354</v>
      </c>
      <c r="W34" s="76">
        <v>7.4412626730472053E-2</v>
      </c>
      <c r="X34" s="76">
        <v>5.5000637148609789E-2</v>
      </c>
      <c r="Y34" s="76">
        <v>0.20059055901257686</v>
      </c>
      <c r="Z34" s="76">
        <v>0</v>
      </c>
      <c r="AA34" s="76">
        <v>0</v>
      </c>
      <c r="AB34" s="76">
        <v>0</v>
      </c>
      <c r="AC34" s="76">
        <v>0</v>
      </c>
      <c r="AD34" s="76">
        <v>0</v>
      </c>
      <c r="AE34" s="76">
        <v>0</v>
      </c>
      <c r="AF34" s="76">
        <v>0.13302604982550287</v>
      </c>
      <c r="AG34" s="76">
        <v>5.5634513372675873E-2</v>
      </c>
      <c r="AH34" s="76">
        <v>0</v>
      </c>
      <c r="AI34" s="76">
        <v>0</v>
      </c>
      <c r="AJ34" s="76">
        <v>0</v>
      </c>
      <c r="AK34" s="76">
        <v>8.6542576357495821E-2</v>
      </c>
      <c r="AL34" s="76">
        <v>0.15454031492409964</v>
      </c>
      <c r="AM34" s="76">
        <v>0.33380708023605526</v>
      </c>
      <c r="AN34" s="76">
        <v>0</v>
      </c>
      <c r="AO34" s="76">
        <v>0.12363225193927974</v>
      </c>
      <c r="AP34" s="76">
        <v>0.11126902674535175</v>
      </c>
      <c r="AQ34" s="76">
        <v>0</v>
      </c>
      <c r="AR34" s="76">
        <v>0.17665226769695638</v>
      </c>
      <c r="AS34" s="76">
        <v>0.26802413029883038</v>
      </c>
      <c r="AT34" s="76">
        <v>0.31066433284637157</v>
      </c>
      <c r="AU34" s="76">
        <v>0.96245028607307292</v>
      </c>
      <c r="AV34" s="76">
        <v>0.12792060764262358</v>
      </c>
      <c r="AW34" s="76">
        <v>0.39594473794145407</v>
      </c>
      <c r="AX34" s="76">
        <v>0.12792060764262358</v>
      </c>
      <c r="AY34" s="76">
        <v>0.13401206514941519</v>
      </c>
      <c r="AZ34" s="76">
        <v>0.19196635832256698</v>
      </c>
      <c r="BA34" s="76">
        <v>0.65410759132133933</v>
      </c>
      <c r="BB34" s="76">
        <v>0.72520624255191957</v>
      </c>
      <c r="BC34" s="76">
        <v>0.41237217713736596</v>
      </c>
      <c r="BD34" s="76">
        <v>7.1098651230580345E-2</v>
      </c>
      <c r="BE34" s="76">
        <v>0.39104258176819201</v>
      </c>
      <c r="BF34" s="76">
        <v>0.19907622344562503</v>
      </c>
      <c r="BG34" s="76">
        <v>7.8208516353638402E-2</v>
      </c>
      <c r="BH34" s="76">
        <v>5.6878920984464273E-2</v>
      </c>
      <c r="BI34" s="76">
        <v>8.5318381476696403E-2</v>
      </c>
      <c r="BJ34" s="76">
        <v>0</v>
      </c>
      <c r="BK34" s="76">
        <v>6.3988786107522302E-2</v>
      </c>
      <c r="BL34" s="76">
        <v>0.17774662807645086</v>
      </c>
      <c r="BM34" s="76">
        <v>4.2659190738348202E-2</v>
      </c>
      <c r="BN34" s="76">
        <v>0.17063676295339281</v>
      </c>
      <c r="BO34" s="76">
        <v>0.21329595369174106</v>
      </c>
      <c r="BP34" s="76">
        <v>7.1098651230580345E-2</v>
      </c>
      <c r="BQ34" s="76">
        <v>0.1208677070919866</v>
      </c>
      <c r="BR34" s="76">
        <v>2.8439460492232137E-2</v>
      </c>
      <c r="BS34" s="76">
        <v>0</v>
      </c>
      <c r="BT34" s="76">
        <v>0</v>
      </c>
      <c r="BU34" s="76">
        <v>7.8208516353638402E-2</v>
      </c>
      <c r="BV34" s="76">
        <v>5.6878920984464273E-2</v>
      </c>
      <c r="BW34" s="76"/>
      <c r="BX34" s="76"/>
      <c r="BY34" s="76"/>
      <c r="BZ34" s="76"/>
      <c r="CA34" s="76"/>
      <c r="CB34" s="76"/>
      <c r="CC34" s="70">
        <v>646.61628946393796</v>
      </c>
      <c r="CD34" s="70">
        <v>1609.3662990747921</v>
      </c>
      <c r="CE34" s="70">
        <v>1075.0462163652235</v>
      </c>
      <c r="CF34" s="70">
        <v>146.30693084881477</v>
      </c>
      <c r="CG34" s="70">
        <v>160.96004311518402</v>
      </c>
      <c r="CH34" s="70">
        <v>262.55673093382518</v>
      </c>
      <c r="CI34" s="70">
        <v>164.60297688267966</v>
      </c>
      <c r="CJ34" s="70">
        <v>287.21412687289916</v>
      </c>
      <c r="CK34" s="70">
        <v>60.161296803517587</v>
      </c>
      <c r="CL34" s="70">
        <v>75.329599288022507</v>
      </c>
      <c r="CM34" s="70">
        <v>547.31560917036359</v>
      </c>
      <c r="CN34" s="70">
        <v>6991.8109299271673</v>
      </c>
      <c r="CO34" s="70">
        <v>347.93906412225675</v>
      </c>
      <c r="CP34" s="70">
        <v>27.646455673333037</v>
      </c>
      <c r="CQ34" s="70">
        <v>208.19212063817821</v>
      </c>
      <c r="CR34" s="70">
        <v>3340.6013424755865</v>
      </c>
      <c r="CS34" s="70">
        <v>3.2768010992929337</v>
      </c>
      <c r="CT34" s="70">
        <v>332.41744416211998</v>
      </c>
      <c r="CU34" s="70">
        <v>51.082240158797667</v>
      </c>
      <c r="CV34" s="70">
        <v>378.009850961496</v>
      </c>
      <c r="CW34" s="70">
        <v>11.381279912492467</v>
      </c>
      <c r="CX34" s="70">
        <v>686.78773004357333</v>
      </c>
    </row>
    <row r="35" spans="1:102" s="69" customFormat="1" ht="13.8" x14ac:dyDescent="0.3">
      <c r="A35" s="74">
        <v>18</v>
      </c>
      <c r="B35" s="74">
        <v>746</v>
      </c>
      <c r="C35" s="74" t="s">
        <v>99</v>
      </c>
      <c r="D35" s="74" t="s">
        <v>100</v>
      </c>
      <c r="E35" s="74" t="s">
        <v>102</v>
      </c>
      <c r="F35" s="75">
        <v>63</v>
      </c>
      <c r="G35" s="74" t="s">
        <v>101</v>
      </c>
      <c r="H35" s="70">
        <v>650.77600000000007</v>
      </c>
      <c r="I35" s="70">
        <v>137.55063578135326</v>
      </c>
      <c r="J35" s="76">
        <v>2.6001833233867058</v>
      </c>
      <c r="K35" s="76">
        <v>1.2176342506232047</v>
      </c>
      <c r="L35" s="76">
        <v>1.3360713449843122</v>
      </c>
      <c r="M35" s="76">
        <v>0.37055103708549281</v>
      </c>
      <c r="N35" s="76">
        <v>2.1919920503648873</v>
      </c>
      <c r="O35" s="76">
        <v>0</v>
      </c>
      <c r="P35" s="76">
        <v>3.7142102712403853</v>
      </c>
      <c r="Q35" s="76">
        <v>5.7439044620370456</v>
      </c>
      <c r="R35" s="76">
        <v>0.16882289259575728</v>
      </c>
      <c r="S35" s="76">
        <v>0</v>
      </c>
      <c r="T35" s="76">
        <v>0</v>
      </c>
      <c r="U35" s="76">
        <v>9.0589284715357293E-2</v>
      </c>
      <c r="V35" s="76">
        <v>0</v>
      </c>
      <c r="W35" s="76">
        <v>0</v>
      </c>
      <c r="X35" s="76">
        <v>0.25235586456420961</v>
      </c>
      <c r="Y35" s="76">
        <v>0.17147257463978344</v>
      </c>
      <c r="Z35" s="76">
        <v>0.25882652775816373</v>
      </c>
      <c r="AA35" s="76">
        <v>6.4706631939540932E-2</v>
      </c>
      <c r="AB35" s="76">
        <v>0.26605209965100574</v>
      </c>
      <c r="AC35" s="76">
        <v>0.11916916963534629</v>
      </c>
      <c r="AD35" s="76">
        <v>0</v>
      </c>
      <c r="AE35" s="76">
        <v>0.10254091340715846</v>
      </c>
      <c r="AF35" s="76">
        <v>0.55704658364429316</v>
      </c>
      <c r="AG35" s="76">
        <v>0.14835870232713563</v>
      </c>
      <c r="AH35" s="76">
        <v>0</v>
      </c>
      <c r="AI35" s="76">
        <v>0.29671740465427127</v>
      </c>
      <c r="AJ35" s="76">
        <v>0.12363225193927974</v>
      </c>
      <c r="AK35" s="76">
        <v>0.29053579205730728</v>
      </c>
      <c r="AL35" s="76">
        <v>1.2672305823776171</v>
      </c>
      <c r="AM35" s="76">
        <v>1.4835870232713566</v>
      </c>
      <c r="AN35" s="76">
        <v>6.1816125969639868E-2</v>
      </c>
      <c r="AO35" s="76">
        <v>0.18544837790891958</v>
      </c>
      <c r="AP35" s="76">
        <v>0.32762546763909128</v>
      </c>
      <c r="AQ35" s="76">
        <v>0.49452900775711894</v>
      </c>
      <c r="AR35" s="76">
        <v>0.18883518271053959</v>
      </c>
      <c r="AS35" s="76">
        <v>1.7787055919831469</v>
      </c>
      <c r="AT35" s="76">
        <v>2.3147538525808078</v>
      </c>
      <c r="AU35" s="76">
        <v>7.1818284005072952</v>
      </c>
      <c r="AV35" s="76">
        <v>1.8274372520374799E-2</v>
      </c>
      <c r="AW35" s="76">
        <v>0.34721307788712114</v>
      </c>
      <c r="AX35" s="76">
        <v>0.63351158070632629</v>
      </c>
      <c r="AY35" s="76">
        <v>1.3157548214669856</v>
      </c>
      <c r="AZ35" s="76">
        <v>1.4077532943654909</v>
      </c>
      <c r="BA35" s="76">
        <v>7.5862260863029238</v>
      </c>
      <c r="BB35" s="76">
        <v>5.8585288613998205</v>
      </c>
      <c r="BC35" s="76">
        <v>1.2015672057968076</v>
      </c>
      <c r="BD35" s="76">
        <v>0.1564170327072768</v>
      </c>
      <c r="BE35" s="76">
        <v>1.791686011010625</v>
      </c>
      <c r="BF35" s="76">
        <v>0.96694165673589283</v>
      </c>
      <c r="BG35" s="76">
        <v>0.27017487467620532</v>
      </c>
      <c r="BH35" s="76">
        <v>0</v>
      </c>
      <c r="BI35" s="76">
        <v>0.21329595369174106</v>
      </c>
      <c r="BJ35" s="76">
        <v>0.29861433516843744</v>
      </c>
      <c r="BK35" s="76">
        <v>0.1564170327072768</v>
      </c>
      <c r="BL35" s="76">
        <v>8.5318381476696403E-2</v>
      </c>
      <c r="BM35" s="76">
        <v>0</v>
      </c>
      <c r="BN35" s="76">
        <v>0.31283406541455361</v>
      </c>
      <c r="BO35" s="76">
        <v>0</v>
      </c>
      <c r="BP35" s="76">
        <v>7.8208516353638402E-2</v>
      </c>
      <c r="BQ35" s="76">
        <v>7.1098651230580345E-2</v>
      </c>
      <c r="BR35" s="76">
        <v>9.2428246599754432E-2</v>
      </c>
      <c r="BS35" s="76">
        <v>0</v>
      </c>
      <c r="BT35" s="76">
        <v>0</v>
      </c>
      <c r="BU35" s="76">
        <v>0.10664797684587053</v>
      </c>
      <c r="BV35" s="76">
        <v>0.11375784196892855</v>
      </c>
      <c r="BW35" s="76"/>
      <c r="BX35" s="76"/>
      <c r="BY35" s="76"/>
      <c r="BZ35" s="76"/>
      <c r="CA35" s="76"/>
      <c r="CB35" s="76"/>
      <c r="CC35" s="70">
        <v>945.11360346884919</v>
      </c>
      <c r="CD35" s="70">
        <v>1672.9221883362657</v>
      </c>
      <c r="CE35" s="70">
        <v>1116.1304997745549</v>
      </c>
      <c r="CF35" s="70">
        <v>131.34036007089389</v>
      </c>
      <c r="CG35" s="70">
        <v>234.20590543164417</v>
      </c>
      <c r="CH35" s="70">
        <v>324.66618357459072</v>
      </c>
      <c r="CI35" s="70">
        <v>120.04845954513567</v>
      </c>
      <c r="CJ35" s="70">
        <v>279.81256556569127</v>
      </c>
      <c r="CK35" s="70">
        <v>72.244473928442829</v>
      </c>
      <c r="CL35" s="70">
        <v>63.783886155993741</v>
      </c>
      <c r="CM35" s="70">
        <v>711.61071680388909</v>
      </c>
      <c r="CN35" s="70">
        <v>7239.939036236161</v>
      </c>
      <c r="CO35" s="70">
        <v>358.11181173591729</v>
      </c>
      <c r="CP35" s="70">
        <v>25.508843121271202</v>
      </c>
      <c r="CQ35" s="70">
        <v>234.69856761694587</v>
      </c>
      <c r="CR35" s="70">
        <v>5313.7353877280202</v>
      </c>
      <c r="CS35" s="70">
        <v>3.2248220853139329</v>
      </c>
      <c r="CT35" s="70">
        <v>476.74900083215533</v>
      </c>
      <c r="CU35" s="70">
        <v>90.10131741166866</v>
      </c>
      <c r="CV35" s="70">
        <v>632.30397110157196</v>
      </c>
      <c r="CW35" s="70">
        <v>6.2519229182410676</v>
      </c>
      <c r="CX35" s="70">
        <v>616.32040935409668</v>
      </c>
    </row>
    <row r="36" spans="1:102" s="69" customFormat="1" ht="13.8" x14ac:dyDescent="0.3">
      <c r="A36" s="74">
        <v>19</v>
      </c>
      <c r="B36" s="74">
        <v>751</v>
      </c>
      <c r="C36" s="74" t="s">
        <v>99</v>
      </c>
      <c r="D36" s="74" t="s">
        <v>100</v>
      </c>
      <c r="E36" s="74" t="s">
        <v>102</v>
      </c>
      <c r="F36" s="75">
        <v>62</v>
      </c>
      <c r="G36" s="74" t="s">
        <v>101</v>
      </c>
      <c r="H36" s="70">
        <v>701.13599999999985</v>
      </c>
      <c r="I36" s="70">
        <v>144.20631170625745</v>
      </c>
      <c r="J36" s="76">
        <v>1.995399942984168</v>
      </c>
      <c r="K36" s="76">
        <v>1.1243119175462435</v>
      </c>
      <c r="L36" s="76">
        <v>1.4456709475025566</v>
      </c>
      <c r="M36" s="76">
        <v>0.96030127920747455</v>
      </c>
      <c r="N36" s="76">
        <v>0.58453121343063674</v>
      </c>
      <c r="O36" s="76">
        <v>0</v>
      </c>
      <c r="P36" s="76">
        <v>3.5287437925187897</v>
      </c>
      <c r="Q36" s="76">
        <v>5.9402101511018781</v>
      </c>
      <c r="R36" s="76">
        <v>0.38868526434837142</v>
      </c>
      <c r="S36" s="76">
        <v>7.0670048063340249E-2</v>
      </c>
      <c r="T36" s="76">
        <v>0.3062368749411411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0.15853124825187526</v>
      </c>
      <c r="AA36" s="76">
        <v>0.10676594270024253</v>
      </c>
      <c r="AB36" s="76">
        <v>0</v>
      </c>
      <c r="AC36" s="76">
        <v>0</v>
      </c>
      <c r="AD36" s="76">
        <v>0</v>
      </c>
      <c r="AE36" s="76">
        <v>0</v>
      </c>
      <c r="AF36" s="76">
        <v>7.7598529064876673E-2</v>
      </c>
      <c r="AG36" s="76">
        <v>0</v>
      </c>
      <c r="AH36" s="76">
        <v>9.2724188954459788E-2</v>
      </c>
      <c r="AI36" s="76">
        <v>6.7997738566603849E-2</v>
      </c>
      <c r="AJ36" s="76">
        <v>0</v>
      </c>
      <c r="AK36" s="76">
        <v>0</v>
      </c>
      <c r="AL36" s="76">
        <v>0</v>
      </c>
      <c r="AM36" s="76">
        <v>9.2724188954459788E-2</v>
      </c>
      <c r="AN36" s="76">
        <v>0</v>
      </c>
      <c r="AO36" s="76">
        <v>0.15454031492409964</v>
      </c>
      <c r="AP36" s="76">
        <v>0.17926676531195557</v>
      </c>
      <c r="AQ36" s="76">
        <v>3.0908062984819934E-2</v>
      </c>
      <c r="AR36" s="76">
        <v>6.7006032574707594E-2</v>
      </c>
      <c r="AS36" s="76">
        <v>4.8731660054332805E-2</v>
      </c>
      <c r="AT36" s="76">
        <v>9.1371862601873993E-2</v>
      </c>
      <c r="AU36" s="76">
        <v>0.6761517832538676</v>
      </c>
      <c r="AV36" s="76">
        <v>0</v>
      </c>
      <c r="AW36" s="76">
        <v>9.1371862601873993E-2</v>
      </c>
      <c r="AX36" s="76">
        <v>0</v>
      </c>
      <c r="AY36" s="76">
        <v>0</v>
      </c>
      <c r="AZ36" s="76">
        <v>0.22751568393785709</v>
      </c>
      <c r="BA36" s="76">
        <v>0.17063676295339281</v>
      </c>
      <c r="BB36" s="76">
        <v>0.26306500955314727</v>
      </c>
      <c r="BC36" s="76">
        <v>0.31283406541455361</v>
      </c>
      <c r="BD36" s="76">
        <v>4.9769055861406258E-2</v>
      </c>
      <c r="BE36" s="76">
        <v>0.48347082836794641</v>
      </c>
      <c r="BF36" s="76">
        <v>8.5318381476696403E-2</v>
      </c>
      <c r="BG36" s="76">
        <v>7.1098651230580345E-2</v>
      </c>
      <c r="BH36" s="76">
        <v>2.8439460492232137E-2</v>
      </c>
      <c r="BI36" s="76">
        <v>0</v>
      </c>
      <c r="BJ36" s="76">
        <v>0.16352689783033483</v>
      </c>
      <c r="BK36" s="76">
        <v>0</v>
      </c>
      <c r="BL36" s="76">
        <v>7.1098651230580345E-2</v>
      </c>
      <c r="BM36" s="76">
        <v>0.1279775722150446</v>
      </c>
      <c r="BN36" s="76">
        <v>0.1208677070919866</v>
      </c>
      <c r="BO36" s="76">
        <v>7.1098651230580345E-2</v>
      </c>
      <c r="BP36" s="76">
        <v>2.1329595369174101E-2</v>
      </c>
      <c r="BQ36" s="76">
        <v>7.1098651230580342E-3</v>
      </c>
      <c r="BR36" s="76">
        <v>2.1329595369174101E-2</v>
      </c>
      <c r="BS36" s="76">
        <v>9.2428246599754432E-2</v>
      </c>
      <c r="BT36" s="76">
        <v>7.1098651230580342E-3</v>
      </c>
      <c r="BU36" s="76">
        <v>7.1098651230580345E-2</v>
      </c>
      <c r="BV36" s="76">
        <v>7.1098651230580342E-3</v>
      </c>
      <c r="BW36" s="76"/>
      <c r="BX36" s="76"/>
      <c r="BY36" s="76"/>
      <c r="BZ36" s="76"/>
      <c r="CA36" s="76"/>
      <c r="CB36" s="76"/>
      <c r="CC36" s="70">
        <v>630.24625681928126</v>
      </c>
      <c r="CD36" s="70">
        <v>1571.2553832720935</v>
      </c>
      <c r="CE36" s="70">
        <v>872.96261732728476</v>
      </c>
      <c r="CF36" s="70">
        <v>142.23463135807816</v>
      </c>
      <c r="CG36" s="70">
        <v>206.39349591675204</v>
      </c>
      <c r="CH36" s="70">
        <v>322.64262495467682</v>
      </c>
      <c r="CI36" s="70">
        <v>139.92562178534257</v>
      </c>
      <c r="CJ36" s="70">
        <v>278.68031539405047</v>
      </c>
      <c r="CK36" s="70">
        <v>77.727925460013438</v>
      </c>
      <c r="CL36" s="70">
        <v>91.112271367584725</v>
      </c>
      <c r="CM36" s="70">
        <v>483.54580883583492</v>
      </c>
      <c r="CN36" s="70">
        <v>6016.9449980043555</v>
      </c>
      <c r="CO36" s="70">
        <v>285.79201647373611</v>
      </c>
      <c r="CP36" s="70">
        <v>32.064188280927489</v>
      </c>
      <c r="CQ36" s="70">
        <v>232.25910065598791</v>
      </c>
      <c r="CR36" s="70">
        <v>5035.151800562493</v>
      </c>
      <c r="CS36" s="70">
        <v>5.6527618284260663</v>
      </c>
      <c r="CT36" s="70">
        <v>321.04338047297074</v>
      </c>
      <c r="CU36" s="70">
        <v>59.301210438397263</v>
      </c>
      <c r="CV36" s="70">
        <v>458.26011955178069</v>
      </c>
      <c r="CW36" s="70">
        <v>11.878747542790133</v>
      </c>
      <c r="CX36" s="70">
        <v>802.64562134465314</v>
      </c>
    </row>
    <row r="37" spans="1:102" s="69" customFormat="1" ht="13.8" x14ac:dyDescent="0.3"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</row>
    <row r="38" spans="1:102" s="69" customFormat="1" ht="13.8" x14ac:dyDescent="0.3">
      <c r="A38" s="74">
        <v>15</v>
      </c>
      <c r="B38" s="74">
        <v>663</v>
      </c>
      <c r="C38" s="74" t="s">
        <v>99</v>
      </c>
      <c r="D38" s="74" t="s">
        <v>102</v>
      </c>
      <c r="E38" s="74" t="s">
        <v>102</v>
      </c>
      <c r="F38" s="75">
        <v>62</v>
      </c>
      <c r="G38" s="74" t="s">
        <v>101</v>
      </c>
      <c r="H38" s="70">
        <v>757.87599999999998</v>
      </c>
      <c r="I38" s="70">
        <v>136.43136295314116</v>
      </c>
      <c r="J38" s="76">
        <v>1.7873852771132313</v>
      </c>
      <c r="K38" s="76">
        <v>0.71102729963398814</v>
      </c>
      <c r="L38" s="76">
        <v>0.89767293491133482</v>
      </c>
      <c r="M38" s="76">
        <v>1.1325292260218585</v>
      </c>
      <c r="N38" s="76">
        <v>0.44883646745566741</v>
      </c>
      <c r="O38" s="76">
        <v>0</v>
      </c>
      <c r="P38" s="76">
        <v>4.2218027393205428</v>
      </c>
      <c r="Q38" s="76">
        <v>5.7242738931305617</v>
      </c>
      <c r="R38" s="76">
        <v>0.23556682687780084</v>
      </c>
      <c r="S38" s="76">
        <v>0</v>
      </c>
      <c r="T38" s="76">
        <v>0.31408910250373451</v>
      </c>
      <c r="U38" s="76">
        <v>0</v>
      </c>
      <c r="V38" s="76">
        <v>0.2167672169974621</v>
      </c>
      <c r="W38" s="76">
        <v>0</v>
      </c>
      <c r="X38" s="76">
        <v>0.25559119616118664</v>
      </c>
      <c r="Y38" s="76">
        <v>0.23294387498234731</v>
      </c>
      <c r="Z38" s="76">
        <v>0.22647321178839319</v>
      </c>
      <c r="AA38" s="76">
        <v>0.17470790623676052</v>
      </c>
      <c r="AB38" s="76">
        <v>5.5427520760626178E-3</v>
      </c>
      <c r="AC38" s="76">
        <v>0</v>
      </c>
      <c r="AD38" s="76">
        <v>5.5427520760626195E-2</v>
      </c>
      <c r="AE38" s="76">
        <v>0</v>
      </c>
      <c r="AF38" s="76">
        <v>0.18013944247203512</v>
      </c>
      <c r="AG38" s="76">
        <v>5.5634513372675873E-2</v>
      </c>
      <c r="AH38" s="76">
        <v>6.7997738566603849E-2</v>
      </c>
      <c r="AI38" s="76">
        <v>1.2363225193927973E-2</v>
      </c>
      <c r="AJ38" s="76">
        <v>0.11745063934231574</v>
      </c>
      <c r="AK38" s="76">
        <v>0</v>
      </c>
      <c r="AL38" s="76">
        <v>0.12363225193927974</v>
      </c>
      <c r="AM38" s="76">
        <v>0</v>
      </c>
      <c r="AN38" s="76">
        <v>3.7089675581783908E-2</v>
      </c>
      <c r="AO38" s="76">
        <v>9.2724188954459788E-2</v>
      </c>
      <c r="AP38" s="76">
        <v>3.7089675581783908E-2</v>
      </c>
      <c r="AQ38" s="76">
        <v>4.327128817874791E-2</v>
      </c>
      <c r="AR38" s="76">
        <v>0</v>
      </c>
      <c r="AS38" s="76">
        <v>0.14619498016299839</v>
      </c>
      <c r="AT38" s="76">
        <v>0.15228643766979003</v>
      </c>
      <c r="AU38" s="76">
        <v>0.54823117561124401</v>
      </c>
      <c r="AV38" s="76">
        <v>0</v>
      </c>
      <c r="AW38" s="76">
        <v>5.4823117561124401E-2</v>
      </c>
      <c r="AX38" s="76">
        <v>0</v>
      </c>
      <c r="AY38" s="76">
        <v>3.6548745040749599E-2</v>
      </c>
      <c r="AZ38" s="76">
        <v>0.1279775722150446</v>
      </c>
      <c r="BA38" s="76">
        <v>0.41237217713736596</v>
      </c>
      <c r="BB38" s="76">
        <v>0.23462554906091518</v>
      </c>
      <c r="BC38" s="76">
        <v>0.4052623120143079</v>
      </c>
      <c r="BD38" s="76">
        <v>0</v>
      </c>
      <c r="BE38" s="76">
        <v>0.29150447004537938</v>
      </c>
      <c r="BF38" s="76">
        <v>1.4219730246116068E-2</v>
      </c>
      <c r="BG38" s="76">
        <v>0.1279775722150446</v>
      </c>
      <c r="BH38" s="76">
        <v>0.10664797684587053</v>
      </c>
      <c r="BI38" s="76">
        <v>2.1329595369174101E-2</v>
      </c>
      <c r="BJ38" s="76">
        <v>0</v>
      </c>
      <c r="BK38" s="76">
        <v>7.8208516353638402E-2</v>
      </c>
      <c r="BL38" s="76">
        <v>0.14930716758421872</v>
      </c>
      <c r="BM38" s="76">
        <v>8.5318381476696403E-2</v>
      </c>
      <c r="BN38" s="76">
        <v>0.34127352590678561</v>
      </c>
      <c r="BO38" s="76">
        <v>7.1098651230580342E-3</v>
      </c>
      <c r="BP38" s="76">
        <v>0</v>
      </c>
      <c r="BQ38" s="76">
        <v>9.9538111722812517E-2</v>
      </c>
      <c r="BR38" s="76">
        <v>4.2659190738348202E-2</v>
      </c>
      <c r="BS38" s="76">
        <v>7.1098651230580342E-3</v>
      </c>
      <c r="BT38" s="76">
        <v>2.1329595369174101E-2</v>
      </c>
      <c r="BU38" s="76">
        <v>6.3988786107522302E-2</v>
      </c>
      <c r="BV38" s="76">
        <v>0.13508743733810266</v>
      </c>
      <c r="BW38" s="76"/>
      <c r="BX38" s="76"/>
      <c r="BY38" s="76"/>
      <c r="BZ38" s="76"/>
      <c r="CA38" s="76"/>
      <c r="CB38" s="76"/>
      <c r="CC38" s="70">
        <v>591.11164752814898</v>
      </c>
      <c r="CD38" s="70">
        <v>1394.8369006245862</v>
      </c>
      <c r="CE38" s="70">
        <v>1049.351738137032</v>
      </c>
      <c r="CF38" s="70">
        <v>111.60537023117033</v>
      </c>
      <c r="CG38" s="70">
        <v>178.70328503768988</v>
      </c>
      <c r="CH38" s="70">
        <v>285.39075036080783</v>
      </c>
      <c r="CI38" s="70">
        <v>158.10089746711247</v>
      </c>
      <c r="CJ38" s="70">
        <v>333.3218699736077</v>
      </c>
      <c r="CK38" s="70">
        <v>74.57494082936033</v>
      </c>
      <c r="CL38" s="70">
        <v>84.121289104154471</v>
      </c>
      <c r="CM38" s="70">
        <v>445.8663929531341</v>
      </c>
      <c r="CN38" s="70">
        <v>5527.2107412945616</v>
      </c>
      <c r="CO38" s="70">
        <v>273.33151120896849</v>
      </c>
      <c r="CP38" s="70">
        <v>42.406161389950448</v>
      </c>
      <c r="CQ38" s="70">
        <v>244.67489518862499</v>
      </c>
      <c r="CR38" s="70">
        <v>3961.5982454270265</v>
      </c>
      <c r="CS38" s="70">
        <v>3.390481147993933</v>
      </c>
      <c r="CT38" s="70">
        <v>345.94681619472266</v>
      </c>
      <c r="CU38" s="70">
        <v>43.380983026182122</v>
      </c>
      <c r="CV38" s="70">
        <v>352.83915284698264</v>
      </c>
      <c r="CW38" s="70">
        <v>8.7446514117172658</v>
      </c>
      <c r="CX38" s="70">
        <v>693.0120220570667</v>
      </c>
    </row>
    <row r="39" spans="1:102" s="69" customFormat="1" ht="13.8" x14ac:dyDescent="0.3">
      <c r="A39" s="74">
        <v>15</v>
      </c>
      <c r="B39" s="74">
        <v>664</v>
      </c>
      <c r="C39" s="74" t="s">
        <v>99</v>
      </c>
      <c r="D39" s="74" t="s">
        <v>102</v>
      </c>
      <c r="E39" s="74" t="s">
        <v>102</v>
      </c>
      <c r="F39" s="75">
        <v>62</v>
      </c>
      <c r="G39" s="74" t="s">
        <v>101</v>
      </c>
      <c r="H39" s="70">
        <v>667.60799999999995</v>
      </c>
      <c r="I39" s="70">
        <v>190.99591332848181</v>
      </c>
      <c r="J39" s="76">
        <v>3.0046562848024148</v>
      </c>
      <c r="K39" s="76">
        <v>0</v>
      </c>
      <c r="L39" s="76">
        <v>1.2160336850833782</v>
      </c>
      <c r="M39" s="76">
        <v>1.2003765990093433</v>
      </c>
      <c r="N39" s="76">
        <v>1.3465094023670021</v>
      </c>
      <c r="O39" s="76">
        <v>0.32700668616702477</v>
      </c>
      <c r="P39" s="76">
        <v>3.0650775957147993</v>
      </c>
      <c r="Q39" s="76">
        <v>6.5762405836719413</v>
      </c>
      <c r="R39" s="76">
        <v>0.17667512015835066</v>
      </c>
      <c r="S39" s="76">
        <v>0</v>
      </c>
      <c r="T39" s="76">
        <v>0.40438971947355817</v>
      </c>
      <c r="U39" s="76">
        <v>0</v>
      </c>
      <c r="V39" s="76">
        <v>0</v>
      </c>
      <c r="W39" s="76">
        <v>0</v>
      </c>
      <c r="X39" s="76">
        <v>0.1132366058941966</v>
      </c>
      <c r="Y39" s="76">
        <v>0.38176912844329142</v>
      </c>
      <c r="Z39" s="76">
        <v>0.20059055901257686</v>
      </c>
      <c r="AA39" s="76">
        <v>8.4118621521403175E-2</v>
      </c>
      <c r="AB39" s="76">
        <v>8.3141281140939299E-2</v>
      </c>
      <c r="AC39" s="76">
        <v>0.20508182681431691</v>
      </c>
      <c r="AD39" s="76">
        <v>0</v>
      </c>
      <c r="AE39" s="76">
        <v>0.1995390747382543</v>
      </c>
      <c r="AF39" s="76">
        <v>0</v>
      </c>
      <c r="AG39" s="76">
        <v>0.10508741414838776</v>
      </c>
      <c r="AH39" s="76">
        <v>0</v>
      </c>
      <c r="AI39" s="76">
        <v>6.1816125969639868E-2</v>
      </c>
      <c r="AJ39" s="76">
        <v>0</v>
      </c>
      <c r="AK39" s="76">
        <v>0</v>
      </c>
      <c r="AL39" s="76">
        <v>6.1816125969639868E-2</v>
      </c>
      <c r="AM39" s="76">
        <v>0</v>
      </c>
      <c r="AN39" s="76">
        <v>0</v>
      </c>
      <c r="AO39" s="76">
        <v>0</v>
      </c>
      <c r="AP39" s="76">
        <v>0.14835870232713563</v>
      </c>
      <c r="AQ39" s="76">
        <v>0.12363225193927974</v>
      </c>
      <c r="AR39" s="76">
        <v>0</v>
      </c>
      <c r="AS39" s="76">
        <v>0</v>
      </c>
      <c r="AT39" s="76">
        <v>0.10355477761545721</v>
      </c>
      <c r="AU39" s="76">
        <v>0.73097490081499195</v>
      </c>
      <c r="AV39" s="76">
        <v>0</v>
      </c>
      <c r="AW39" s="76">
        <v>0.121829150135832</v>
      </c>
      <c r="AX39" s="76">
        <v>0.13401206514941519</v>
      </c>
      <c r="AY39" s="76">
        <v>0.2619326727920388</v>
      </c>
      <c r="AZ39" s="76">
        <v>0.21329595369174106</v>
      </c>
      <c r="BA39" s="76">
        <v>0.52613001910629453</v>
      </c>
      <c r="BB39" s="76">
        <v>0.45503136787571419</v>
      </c>
      <c r="BC39" s="76">
        <v>0.34127352590678561</v>
      </c>
      <c r="BD39" s="76">
        <v>0.1279775722150446</v>
      </c>
      <c r="BE39" s="76">
        <v>0.41948204226042407</v>
      </c>
      <c r="BF39" s="76">
        <v>9.9538111722812517E-2</v>
      </c>
      <c r="BG39" s="76">
        <v>0</v>
      </c>
      <c r="BH39" s="76">
        <v>0.10664797684587053</v>
      </c>
      <c r="BI39" s="76">
        <v>2.8439460492232137E-2</v>
      </c>
      <c r="BJ39" s="76">
        <v>5.6878920984464273E-2</v>
      </c>
      <c r="BK39" s="76">
        <v>9.2428246599754432E-2</v>
      </c>
      <c r="BL39" s="76">
        <v>4.9769055861406258E-2</v>
      </c>
      <c r="BM39" s="76">
        <v>9.9538111722812517E-2</v>
      </c>
      <c r="BN39" s="76">
        <v>0.23462554906091518</v>
      </c>
      <c r="BO39" s="76">
        <v>0.17063676295339281</v>
      </c>
      <c r="BP39" s="76">
        <v>2.1329595369174101E-2</v>
      </c>
      <c r="BQ39" s="76">
        <v>0.10664797684587053</v>
      </c>
      <c r="BR39" s="76">
        <v>5.6878920984464273E-2</v>
      </c>
      <c r="BS39" s="76">
        <v>7.1098651230580342E-3</v>
      </c>
      <c r="BT39" s="76">
        <v>0</v>
      </c>
      <c r="BU39" s="76">
        <v>7.1098651230580345E-2</v>
      </c>
      <c r="BV39" s="76">
        <v>0.16352689783033483</v>
      </c>
      <c r="BW39" s="76"/>
      <c r="BX39" s="76"/>
      <c r="BY39" s="76"/>
      <c r="BZ39" s="76"/>
      <c r="CA39" s="76"/>
      <c r="CB39" s="76"/>
      <c r="CC39" s="70">
        <v>849.45122520163682</v>
      </c>
      <c r="CD39" s="70">
        <v>1407.2766654266538</v>
      </c>
      <c r="CE39" s="70">
        <v>1017.2280399860061</v>
      </c>
      <c r="CF39" s="70">
        <v>132.43674839532298</v>
      </c>
      <c r="CG39" s="70">
        <v>188.96797044740404</v>
      </c>
      <c r="CH39" s="70">
        <v>288.49507324363026</v>
      </c>
      <c r="CI39" s="70">
        <v>151.83882769440186</v>
      </c>
      <c r="CJ39" s="70">
        <v>316.25424701591027</v>
      </c>
      <c r="CK39" s="70">
        <v>77.865011748302706</v>
      </c>
      <c r="CL39" s="70">
        <v>72.628537958969886</v>
      </c>
      <c r="CM39" s="70">
        <v>498.10741678623907</v>
      </c>
      <c r="CN39" s="70">
        <v>5718.9719133579738</v>
      </c>
      <c r="CO39" s="70">
        <v>326.83838675767686</v>
      </c>
      <c r="CP39" s="70">
        <v>39.433862031845436</v>
      </c>
      <c r="CQ39" s="70">
        <v>280.61152041945422</v>
      </c>
      <c r="CR39" s="70">
        <v>5796.9686486210458</v>
      </c>
      <c r="CS39" s="70">
        <v>6.6407450635668663</v>
      </c>
      <c r="CT39" s="70">
        <v>409.52016902591197</v>
      </c>
      <c r="CU39" s="70">
        <v>45.285761960252465</v>
      </c>
      <c r="CV39" s="70">
        <v>358.33182522699593</v>
      </c>
      <c r="CW39" s="70">
        <v>8.9751489416795334</v>
      </c>
      <c r="CX39" s="70">
        <v>566.62638837461657</v>
      </c>
    </row>
    <row r="40" spans="1:102" s="69" customFormat="1" ht="13.8" x14ac:dyDescent="0.3">
      <c r="A40" s="74">
        <v>17</v>
      </c>
      <c r="B40" s="74">
        <v>741</v>
      </c>
      <c r="C40" s="74" t="s">
        <v>99</v>
      </c>
      <c r="D40" s="74" t="s">
        <v>102</v>
      </c>
      <c r="E40" s="74" t="s">
        <v>102</v>
      </c>
      <c r="F40" s="75">
        <v>63</v>
      </c>
      <c r="G40" s="74" t="s">
        <v>101</v>
      </c>
      <c r="H40" s="70">
        <v>768.41200000000003</v>
      </c>
      <c r="I40" s="70">
        <v>100.51469737640591</v>
      </c>
      <c r="J40" s="76">
        <v>1.614039722220785</v>
      </c>
      <c r="K40" s="76">
        <v>1.1776389650187926</v>
      </c>
      <c r="L40" s="76">
        <v>1.7170604394524951</v>
      </c>
      <c r="M40" s="76">
        <v>0.57931218473929169</v>
      </c>
      <c r="N40" s="76">
        <v>1.0542437956516841</v>
      </c>
      <c r="O40" s="76">
        <v>0.27819971808239419</v>
      </c>
      <c r="P40" s="76">
        <v>3.8459890850688878</v>
      </c>
      <c r="Q40" s="76">
        <v>6.0383629956342961</v>
      </c>
      <c r="R40" s="76">
        <v>0.29445853359725105</v>
      </c>
      <c r="S40" s="76">
        <v>0.60069540853839221</v>
      </c>
      <c r="T40" s="76">
        <v>0.47113365375560168</v>
      </c>
      <c r="U40" s="76">
        <v>0</v>
      </c>
      <c r="V40" s="76">
        <v>0</v>
      </c>
      <c r="W40" s="76">
        <v>4.8529973954655699E-2</v>
      </c>
      <c r="X40" s="76">
        <v>0.22970854338537028</v>
      </c>
      <c r="Y40" s="76">
        <v>0.18117856943071459</v>
      </c>
      <c r="Z40" s="76">
        <v>0.3397098176825899</v>
      </c>
      <c r="AA40" s="76">
        <v>0</v>
      </c>
      <c r="AB40" s="76">
        <v>7.4827153026845353E-2</v>
      </c>
      <c r="AC40" s="76">
        <v>0.16073981020581593</v>
      </c>
      <c r="AD40" s="76">
        <v>0</v>
      </c>
      <c r="AE40" s="76">
        <v>0.3270223724876945</v>
      </c>
      <c r="AF40" s="76">
        <v>0</v>
      </c>
      <c r="AG40" s="76">
        <v>0</v>
      </c>
      <c r="AH40" s="76">
        <v>9.8905801551423783E-2</v>
      </c>
      <c r="AI40" s="76">
        <v>6.7997738566603849E-2</v>
      </c>
      <c r="AJ40" s="76">
        <v>0</v>
      </c>
      <c r="AK40" s="76">
        <v>0.34617030542998328</v>
      </c>
      <c r="AL40" s="76">
        <v>0.74797512423264223</v>
      </c>
      <c r="AM40" s="76">
        <v>1.6381273381954564</v>
      </c>
      <c r="AN40" s="76">
        <v>7.4179351163567817E-2</v>
      </c>
      <c r="AO40" s="76">
        <v>6.1816125969639868E-2</v>
      </c>
      <c r="AP40" s="76">
        <v>0.22253805349070349</v>
      </c>
      <c r="AQ40" s="76">
        <v>0.21017482829677553</v>
      </c>
      <c r="AR40" s="76">
        <v>8.5280405095082404E-2</v>
      </c>
      <c r="AS40" s="76">
        <v>1.2061085863447365</v>
      </c>
      <c r="AT40" s="76">
        <v>1.8700774545850209</v>
      </c>
      <c r="AU40" s="76">
        <v>8.4732173919471148</v>
      </c>
      <c r="AV40" s="76">
        <v>6.0914575067915998E-2</v>
      </c>
      <c r="AW40" s="76">
        <v>0.29848141783278842</v>
      </c>
      <c r="AX40" s="76">
        <v>0.18274372520374799</v>
      </c>
      <c r="AY40" s="76">
        <v>0.18883518271053959</v>
      </c>
      <c r="AZ40" s="76">
        <v>0.50480042373712042</v>
      </c>
      <c r="BA40" s="76">
        <v>6.8183606530126557</v>
      </c>
      <c r="BB40" s="76">
        <v>6.0504952197223876</v>
      </c>
      <c r="BC40" s="76">
        <v>1.7276972249031028</v>
      </c>
      <c r="BD40" s="76">
        <v>7.8208516353638402E-2</v>
      </c>
      <c r="BE40" s="76">
        <v>0.76786543329026791</v>
      </c>
      <c r="BF40" s="76">
        <v>0.19196635832256698</v>
      </c>
      <c r="BG40" s="76">
        <v>0</v>
      </c>
      <c r="BH40" s="76">
        <v>0.25595514443008921</v>
      </c>
      <c r="BI40" s="76">
        <v>0.19907622344562503</v>
      </c>
      <c r="BJ40" s="76">
        <v>0.14219730246116069</v>
      </c>
      <c r="BK40" s="76">
        <v>0.29150447004537938</v>
      </c>
      <c r="BL40" s="76">
        <v>0.16352689783033483</v>
      </c>
      <c r="BM40" s="76">
        <v>4.9769055861406258E-2</v>
      </c>
      <c r="BN40" s="76">
        <v>0.24884527930703118</v>
      </c>
      <c r="BO40" s="76">
        <v>0</v>
      </c>
      <c r="BP40" s="76">
        <v>0.14930716758421872</v>
      </c>
      <c r="BQ40" s="76">
        <v>6.3988786107522302E-2</v>
      </c>
      <c r="BR40" s="76">
        <v>4.9769055861406258E-2</v>
      </c>
      <c r="BS40" s="76">
        <v>4.2659190738348202E-2</v>
      </c>
      <c r="BT40" s="76">
        <v>0</v>
      </c>
      <c r="BU40" s="76">
        <v>6.3988786107522302E-2</v>
      </c>
      <c r="BV40" s="76">
        <v>0.24173541418397321</v>
      </c>
      <c r="BW40" s="76"/>
      <c r="BX40" s="76"/>
      <c r="BY40" s="76"/>
      <c r="BZ40" s="76"/>
      <c r="CA40" s="76"/>
      <c r="CB40" s="76"/>
      <c r="CC40" s="70">
        <v>680.76315443365127</v>
      </c>
      <c r="CD40" s="70">
        <v>1182.1169225092265</v>
      </c>
      <c r="CE40" s="70">
        <v>1055.803359523012</v>
      </c>
      <c r="CF40" s="70">
        <v>103.44336826042047</v>
      </c>
      <c r="CG40" s="70">
        <v>201.57886966505276</v>
      </c>
      <c r="CH40" s="70">
        <v>297.07220239394707</v>
      </c>
      <c r="CI40" s="70">
        <v>119.74299272695467</v>
      </c>
      <c r="CJ40" s="70">
        <v>301.38822161418113</v>
      </c>
      <c r="CK40" s="70">
        <v>55.206606669634141</v>
      </c>
      <c r="CL40" s="70">
        <v>58.258185528585479</v>
      </c>
      <c r="CM40" s="70">
        <v>739.42840923328197</v>
      </c>
      <c r="CN40" s="70">
        <v>6606.0754295912602</v>
      </c>
      <c r="CO40" s="70">
        <v>347.85021916493218</v>
      </c>
      <c r="CP40" s="70">
        <v>23.920902368310987</v>
      </c>
      <c r="CQ40" s="70">
        <v>241.27056442967609</v>
      </c>
      <c r="CR40" s="70">
        <v>1558.8559198455935</v>
      </c>
      <c r="CS40" s="70">
        <v>1.3467992831715998</v>
      </c>
      <c r="CT40" s="70">
        <v>336.43559905148601</v>
      </c>
      <c r="CU40" s="70">
        <v>62.38429690544374</v>
      </c>
      <c r="CV40" s="70">
        <v>545.081862671762</v>
      </c>
      <c r="CW40" s="70">
        <v>5.782430519361867</v>
      </c>
      <c r="CX40" s="70">
        <v>785.54143928285998</v>
      </c>
    </row>
    <row r="41" spans="1:102" s="69" customFormat="1" ht="13.8" x14ac:dyDescent="0.3">
      <c r="A41" s="74">
        <v>17</v>
      </c>
      <c r="B41" s="74">
        <v>743</v>
      </c>
      <c r="C41" s="74" t="s">
        <v>99</v>
      </c>
      <c r="D41" s="74" t="s">
        <v>102</v>
      </c>
      <c r="E41" s="74" t="s">
        <v>102</v>
      </c>
      <c r="F41" s="75">
        <v>63</v>
      </c>
      <c r="G41" s="74" t="s">
        <v>101</v>
      </c>
      <c r="H41" s="70">
        <v>787.12000000000012</v>
      </c>
      <c r="I41" s="70">
        <v>117.32377681437717</v>
      </c>
      <c r="J41" s="76">
        <v>1.3636516984872498</v>
      </c>
      <c r="K41" s="76">
        <v>0.84434491831536074</v>
      </c>
      <c r="L41" s="76">
        <v>1.7849078124399795</v>
      </c>
      <c r="M41" s="76">
        <v>0.75154013155367572</v>
      </c>
      <c r="N41" s="76">
        <v>1.2369097998487582</v>
      </c>
      <c r="O41" s="76">
        <v>0.22451205318930056</v>
      </c>
      <c r="P41" s="76">
        <v>3.3481580106056561</v>
      </c>
      <c r="Q41" s="76">
        <v>5.9637668337896583</v>
      </c>
      <c r="R41" s="76">
        <v>0.26304962334687765</v>
      </c>
      <c r="S41" s="76">
        <v>0</v>
      </c>
      <c r="T41" s="76">
        <v>0.2905324198159544</v>
      </c>
      <c r="U41" s="76">
        <v>0.13264859547605887</v>
      </c>
      <c r="V41" s="76">
        <v>9.3824616312334325E-2</v>
      </c>
      <c r="W41" s="76">
        <v>5.5000637148609789E-2</v>
      </c>
      <c r="X41" s="76">
        <v>0</v>
      </c>
      <c r="Y41" s="76">
        <v>0.13588392707303593</v>
      </c>
      <c r="Z41" s="76">
        <v>0.33000382289165875</v>
      </c>
      <c r="AA41" s="76">
        <v>9.7059947909311398E-2</v>
      </c>
      <c r="AB41" s="76">
        <v>8.8684033217001884E-2</v>
      </c>
      <c r="AC41" s="76">
        <v>0</v>
      </c>
      <c r="AD41" s="76">
        <v>6.3741648874720114E-2</v>
      </c>
      <c r="AE41" s="76">
        <v>0</v>
      </c>
      <c r="AF41" s="76">
        <v>0.35473613286800754</v>
      </c>
      <c r="AG41" s="76">
        <v>0</v>
      </c>
      <c r="AH41" s="76">
        <v>0.20399321569981152</v>
      </c>
      <c r="AI41" s="76">
        <v>0</v>
      </c>
      <c r="AJ41" s="76">
        <v>3.7089675581783908E-2</v>
      </c>
      <c r="AK41" s="76">
        <v>0.45125771957837096</v>
      </c>
      <c r="AL41" s="76">
        <v>0.58107158411461457</v>
      </c>
      <c r="AM41" s="76">
        <v>0.82833608799317415</v>
      </c>
      <c r="AN41" s="76">
        <v>0</v>
      </c>
      <c r="AO41" s="76">
        <v>4.327128817874791E-2</v>
      </c>
      <c r="AP41" s="76">
        <v>0.18544837790891958</v>
      </c>
      <c r="AQ41" s="76">
        <v>0</v>
      </c>
      <c r="AR41" s="76">
        <v>0.13401206514941519</v>
      </c>
      <c r="AS41" s="76">
        <v>0.62132866569274314</v>
      </c>
      <c r="AT41" s="76">
        <v>0.74924927333536673</v>
      </c>
      <c r="AU41" s="76">
        <v>4.5076785550257839</v>
      </c>
      <c r="AV41" s="76">
        <v>0</v>
      </c>
      <c r="AW41" s="76">
        <v>0.45076785550257836</v>
      </c>
      <c r="AX41" s="76">
        <v>0.33503016287353798</v>
      </c>
      <c r="AY41" s="76">
        <v>0.29848141783278842</v>
      </c>
      <c r="AZ41" s="76">
        <v>0.49058069349100436</v>
      </c>
      <c r="BA41" s="76">
        <v>3.9246455479280349</v>
      </c>
      <c r="BB41" s="76">
        <v>2.2893765696246873</v>
      </c>
      <c r="BC41" s="76">
        <v>0.86029367989002226</v>
      </c>
      <c r="BD41" s="76">
        <v>7.1098651230580345E-2</v>
      </c>
      <c r="BE41" s="76">
        <v>0.49769055861406236</v>
      </c>
      <c r="BF41" s="76">
        <v>9.9538111722812517E-2</v>
      </c>
      <c r="BG41" s="76">
        <v>5.6878920984464273E-2</v>
      </c>
      <c r="BH41" s="76">
        <v>9.2428246599754432E-2</v>
      </c>
      <c r="BI41" s="76">
        <v>0</v>
      </c>
      <c r="BJ41" s="76">
        <v>0.10664797684587053</v>
      </c>
      <c r="BK41" s="76">
        <v>0.1208677070919866</v>
      </c>
      <c r="BL41" s="76">
        <v>0</v>
      </c>
      <c r="BM41" s="76">
        <v>4.9769055861406258E-2</v>
      </c>
      <c r="BN41" s="76">
        <v>0.1279775722150446</v>
      </c>
      <c r="BO41" s="76">
        <v>0.13508743733810266</v>
      </c>
      <c r="BP41" s="76">
        <v>0.11375784196892855</v>
      </c>
      <c r="BQ41" s="76">
        <v>0.19907622344562503</v>
      </c>
      <c r="BR41" s="76">
        <v>0.19196635832256698</v>
      </c>
      <c r="BS41" s="76">
        <v>3.5549325615290173E-2</v>
      </c>
      <c r="BT41" s="76">
        <v>0</v>
      </c>
      <c r="BU41" s="76">
        <v>9.2428246599754432E-2</v>
      </c>
      <c r="BV41" s="76">
        <v>9.2428246599754432E-2</v>
      </c>
      <c r="BW41" s="76"/>
      <c r="BX41" s="76"/>
      <c r="BY41" s="76"/>
      <c r="BZ41" s="76"/>
      <c r="CA41" s="76"/>
      <c r="CB41" s="76"/>
      <c r="CC41" s="70">
        <v>691.37809747667109</v>
      </c>
      <c r="CD41" s="70">
        <v>1190.3724027869623</v>
      </c>
      <c r="CE41" s="70">
        <v>1124.956676253986</v>
      </c>
      <c r="CF41" s="70">
        <v>125.64958257742865</v>
      </c>
      <c r="CG41" s="70">
        <v>201.0656353945671</v>
      </c>
      <c r="CH41" s="70">
        <v>264.78724441259385</v>
      </c>
      <c r="CI41" s="70">
        <v>161.89741363593359</v>
      </c>
      <c r="CJ41" s="70">
        <v>296.04148469254375</v>
      </c>
      <c r="CK41" s="70">
        <v>58.927520208914203</v>
      </c>
      <c r="CL41" s="70">
        <v>70.28055654221177</v>
      </c>
      <c r="CM41" s="70">
        <v>595.64006258922211</v>
      </c>
      <c r="CN41" s="70">
        <v>6529.555064025767</v>
      </c>
      <c r="CO41" s="70">
        <v>410.73023771138025</v>
      </c>
      <c r="CP41" s="70">
        <v>29.76371001061333</v>
      </c>
      <c r="CQ41" s="70">
        <v>274.54926297170039</v>
      </c>
      <c r="CR41" s="70">
        <v>2042.9123176267599</v>
      </c>
      <c r="CS41" s="70">
        <v>0.31111847904013334</v>
      </c>
      <c r="CT41" s="70">
        <v>305.71904864937602</v>
      </c>
      <c r="CU41" s="70">
        <v>49.792119790090076</v>
      </c>
      <c r="CV41" s="70">
        <v>378.17940334635131</v>
      </c>
      <c r="CW41" s="70">
        <v>7.6439951939887996</v>
      </c>
      <c r="CX41" s="70">
        <v>737.14874890268663</v>
      </c>
    </row>
    <row r="42" spans="1:102" s="69" customFormat="1" ht="13.8" x14ac:dyDescent="0.3">
      <c r="A42" s="74">
        <v>17</v>
      </c>
      <c r="B42" s="74">
        <v>744</v>
      </c>
      <c r="C42" s="74" t="s">
        <v>99</v>
      </c>
      <c r="D42" s="74" t="s">
        <v>102</v>
      </c>
      <c r="E42" s="74" t="s">
        <v>102</v>
      </c>
      <c r="F42" s="75">
        <v>63</v>
      </c>
      <c r="G42" s="74" t="s">
        <v>101</v>
      </c>
      <c r="H42" s="70">
        <v>709.31600000000003</v>
      </c>
      <c r="I42" s="70">
        <v>149.24303943321198</v>
      </c>
      <c r="J42" s="76">
        <v>2.6926342859960104</v>
      </c>
      <c r="K42" s="76">
        <v>0.59548536344346503</v>
      </c>
      <c r="L42" s="76">
        <v>1.2421288285401029</v>
      </c>
      <c r="M42" s="76">
        <v>0.58453121343063674</v>
      </c>
      <c r="N42" s="76">
        <v>2.9069989810791479</v>
      </c>
      <c r="O42" s="76">
        <v>0</v>
      </c>
      <c r="P42" s="76">
        <v>3.8801539627281287</v>
      </c>
      <c r="Q42" s="76">
        <v>4.8880116577143671</v>
      </c>
      <c r="R42" s="76">
        <v>0.23556682687780084</v>
      </c>
      <c r="S42" s="76">
        <v>0.15311843747057055</v>
      </c>
      <c r="T42" s="76">
        <v>0.46328142619300838</v>
      </c>
      <c r="U42" s="76">
        <v>0.1132366058941966</v>
      </c>
      <c r="V42" s="76">
        <v>0.14235459026699002</v>
      </c>
      <c r="W42" s="76">
        <v>0</v>
      </c>
      <c r="X42" s="76">
        <v>0.10029527950628843</v>
      </c>
      <c r="Y42" s="76">
        <v>0.3850044600402685</v>
      </c>
      <c r="Z42" s="76">
        <v>0.22647321178839319</v>
      </c>
      <c r="AA42" s="76">
        <v>0</v>
      </c>
      <c r="AB42" s="76">
        <v>9.1455409255033204E-2</v>
      </c>
      <c r="AC42" s="76">
        <v>0</v>
      </c>
      <c r="AD42" s="76">
        <v>0</v>
      </c>
      <c r="AE42" s="76">
        <v>0.23833833927069259</v>
      </c>
      <c r="AF42" s="76">
        <v>0.59307447213870024</v>
      </c>
      <c r="AG42" s="76">
        <v>9.8905801551423783E-2</v>
      </c>
      <c r="AH42" s="76">
        <v>0.20399321569981152</v>
      </c>
      <c r="AI42" s="76">
        <v>0.12981386453624372</v>
      </c>
      <c r="AJ42" s="76">
        <v>0</v>
      </c>
      <c r="AK42" s="76">
        <v>0.44507610698140698</v>
      </c>
      <c r="AL42" s="76">
        <v>1.0385109162899497</v>
      </c>
      <c r="AM42" s="76">
        <v>1.6443089507924202</v>
      </c>
      <c r="AN42" s="76">
        <v>0.12363225193927974</v>
      </c>
      <c r="AO42" s="76">
        <v>0.26580934166945142</v>
      </c>
      <c r="AP42" s="76">
        <v>0.34617030542998328</v>
      </c>
      <c r="AQ42" s="76">
        <v>0.74797512423264223</v>
      </c>
      <c r="AR42" s="76">
        <v>0.24974975777845554</v>
      </c>
      <c r="AS42" s="76">
        <v>1.1634683837971953</v>
      </c>
      <c r="AT42" s="76">
        <v>2.4000342576758902</v>
      </c>
      <c r="AU42" s="76">
        <v>6.6518715974164264</v>
      </c>
      <c r="AV42" s="76">
        <v>0</v>
      </c>
      <c r="AW42" s="76">
        <v>0.24974975777845554</v>
      </c>
      <c r="AX42" s="76">
        <v>0.65178595322670119</v>
      </c>
      <c r="AY42" s="76">
        <v>1.4558583441231923</v>
      </c>
      <c r="AZ42" s="76">
        <v>1.5001815409652453</v>
      </c>
      <c r="BA42" s="76">
        <v>7.9417193424558246</v>
      </c>
      <c r="BB42" s="76">
        <v>5.7092216938156017</v>
      </c>
      <c r="BC42" s="76">
        <v>1.208677070919866</v>
      </c>
      <c r="BD42" s="76">
        <v>0</v>
      </c>
      <c r="BE42" s="76">
        <v>1.8343452017489732</v>
      </c>
      <c r="BF42" s="76">
        <v>2.2396075137632812</v>
      </c>
      <c r="BG42" s="76">
        <v>0.42659190738348213</v>
      </c>
      <c r="BH42" s="76">
        <v>0.19907622344562503</v>
      </c>
      <c r="BI42" s="76">
        <v>0.19196635832256698</v>
      </c>
      <c r="BJ42" s="76">
        <v>0.31283406541455361</v>
      </c>
      <c r="BK42" s="76">
        <v>0.34127352590678561</v>
      </c>
      <c r="BL42" s="76">
        <v>0</v>
      </c>
      <c r="BM42" s="76">
        <v>0</v>
      </c>
      <c r="BN42" s="76">
        <v>0.25595514443008921</v>
      </c>
      <c r="BO42" s="76">
        <v>0</v>
      </c>
      <c r="BP42" s="76">
        <v>0.18485649319950886</v>
      </c>
      <c r="BQ42" s="76">
        <v>9.9538111722812517E-2</v>
      </c>
      <c r="BR42" s="76">
        <v>6.3988786107522302E-2</v>
      </c>
      <c r="BS42" s="76">
        <v>0</v>
      </c>
      <c r="BT42" s="76">
        <v>1.4219730246116068E-2</v>
      </c>
      <c r="BU42" s="76">
        <v>0.22751568393785709</v>
      </c>
      <c r="BV42" s="76">
        <v>0.1564170327072768</v>
      </c>
      <c r="BW42" s="76"/>
      <c r="BX42" s="76"/>
      <c r="BY42" s="76"/>
      <c r="BZ42" s="76"/>
      <c r="CA42" s="76"/>
      <c r="CB42" s="76"/>
      <c r="CC42" s="70">
        <v>667.33461202983153</v>
      </c>
      <c r="CD42" s="70">
        <v>1399.4735402326296</v>
      </c>
      <c r="CE42" s="70">
        <v>1186.0902691787765</v>
      </c>
      <c r="CF42" s="70">
        <v>128.08600107615993</v>
      </c>
      <c r="CG42" s="70">
        <v>229.12244218111906</v>
      </c>
      <c r="CH42" s="70">
        <v>328.62132087714969</v>
      </c>
      <c r="CI42" s="70">
        <v>146.31860590870227</v>
      </c>
      <c r="CJ42" s="70">
        <v>279.89643594877577</v>
      </c>
      <c r="CK42" s="70">
        <v>60.611723179325168</v>
      </c>
      <c r="CL42" s="70">
        <v>71.692876191389573</v>
      </c>
      <c r="CM42" s="70">
        <v>628.11746956274419</v>
      </c>
      <c r="CN42" s="70">
        <v>6350.0543856516324</v>
      </c>
      <c r="CO42" s="70">
        <v>413.17347403780531</v>
      </c>
      <c r="CP42" s="70">
        <v>28.888306775007056</v>
      </c>
      <c r="CQ42" s="70">
        <v>257.52760917695605</v>
      </c>
      <c r="CR42" s="70">
        <v>4489.0688344559931</v>
      </c>
      <c r="CS42" s="70">
        <v>1.3608028805804002</v>
      </c>
      <c r="CT42" s="70">
        <v>487.56342326682335</v>
      </c>
      <c r="CU42" s="70">
        <v>88.964113400968017</v>
      </c>
      <c r="CV42" s="70">
        <v>723.10506293895992</v>
      </c>
      <c r="CW42" s="70">
        <v>5.7902771240981998</v>
      </c>
      <c r="CX42" s="70">
        <v>689.31513132270663</v>
      </c>
    </row>
    <row r="43" spans="1:102" s="69" customFormat="1" ht="13.8" x14ac:dyDescent="0.3">
      <c r="A43" s="74">
        <v>19</v>
      </c>
      <c r="B43" s="74">
        <v>750</v>
      </c>
      <c r="C43" s="74" t="s">
        <v>99</v>
      </c>
      <c r="D43" s="74" t="s">
        <v>102</v>
      </c>
      <c r="E43" s="74" t="s">
        <v>102</v>
      </c>
      <c r="F43" s="75">
        <v>62</v>
      </c>
      <c r="G43" s="74" t="s">
        <v>101</v>
      </c>
      <c r="H43" s="70">
        <v>729.38400000000001</v>
      </c>
      <c r="I43" s="70">
        <v>251.93632142167363</v>
      </c>
      <c r="J43" s="76">
        <v>3.9715392687580637</v>
      </c>
      <c r="K43" s="76">
        <v>2.4841516280962455</v>
      </c>
      <c r="L43" s="76">
        <v>1.0751199104170639</v>
      </c>
      <c r="M43" s="76">
        <v>0.57409315604794675</v>
      </c>
      <c r="N43" s="76">
        <v>1.2003765990093433</v>
      </c>
      <c r="O43" s="76">
        <v>0.19034717553005917</v>
      </c>
      <c r="P43" s="76">
        <v>4.4707182765521596</v>
      </c>
      <c r="Q43" s="76">
        <v>5.5907860245664729</v>
      </c>
      <c r="R43" s="76">
        <v>0.11385729965760374</v>
      </c>
      <c r="S43" s="76">
        <v>0.34157189897281126</v>
      </c>
      <c r="T43" s="76">
        <v>0</v>
      </c>
      <c r="U43" s="76">
        <v>9.3824616312334325E-2</v>
      </c>
      <c r="V43" s="76">
        <v>0</v>
      </c>
      <c r="W43" s="76">
        <v>0.1132366058941966</v>
      </c>
      <c r="X43" s="76">
        <v>0</v>
      </c>
      <c r="Y43" s="76">
        <v>0.34294514927956687</v>
      </c>
      <c r="Z43" s="76">
        <v>0.17470790623676052</v>
      </c>
      <c r="AA43" s="76">
        <v>0.16176657984885229</v>
      </c>
      <c r="AB43" s="76">
        <v>0</v>
      </c>
      <c r="AC43" s="76">
        <v>0.23002421115659871</v>
      </c>
      <c r="AD43" s="76">
        <v>3.3256512456375717E-2</v>
      </c>
      <c r="AE43" s="76">
        <v>0.13579742586353416</v>
      </c>
      <c r="AF43" s="76">
        <v>0.11362641755928368</v>
      </c>
      <c r="AG43" s="76">
        <v>5.5634513372675873E-2</v>
      </c>
      <c r="AH43" s="76">
        <v>0.10508741414838776</v>
      </c>
      <c r="AI43" s="76">
        <v>4.327128817874791E-2</v>
      </c>
      <c r="AJ43" s="76">
        <v>0</v>
      </c>
      <c r="AK43" s="76">
        <v>0.17926676531195557</v>
      </c>
      <c r="AL43" s="76">
        <v>0</v>
      </c>
      <c r="AM43" s="76">
        <v>0.2534461164755234</v>
      </c>
      <c r="AN43" s="76">
        <v>0</v>
      </c>
      <c r="AO43" s="76">
        <v>9.2724188954459788E-2</v>
      </c>
      <c r="AP43" s="76">
        <v>0.14217708973017168</v>
      </c>
      <c r="AQ43" s="76">
        <v>0</v>
      </c>
      <c r="AR43" s="76">
        <v>3.6548745040749599E-2</v>
      </c>
      <c r="AS43" s="76">
        <v>0.23756684276487242</v>
      </c>
      <c r="AT43" s="76">
        <v>0.32893870536674641</v>
      </c>
      <c r="AU43" s="76">
        <v>1.4984985466707335</v>
      </c>
      <c r="AV43" s="76">
        <v>0</v>
      </c>
      <c r="AW43" s="76">
        <v>0.34112162038032962</v>
      </c>
      <c r="AX43" s="76">
        <v>8.5280405095082404E-2</v>
      </c>
      <c r="AY43" s="76">
        <v>0</v>
      </c>
      <c r="AZ43" s="76">
        <v>0.32705379566066967</v>
      </c>
      <c r="BA43" s="76">
        <v>1.805905741256741</v>
      </c>
      <c r="BB43" s="76">
        <v>1.2015672057968076</v>
      </c>
      <c r="BC43" s="76">
        <v>0.63277799595216511</v>
      </c>
      <c r="BD43" s="76">
        <v>5.6878920984464273E-2</v>
      </c>
      <c r="BE43" s="76">
        <v>0.36260312127595978</v>
      </c>
      <c r="BF43" s="76">
        <v>0.18485649319950886</v>
      </c>
      <c r="BG43" s="76">
        <v>7.1098651230580345E-2</v>
      </c>
      <c r="BH43" s="76">
        <v>5.6878920984464273E-2</v>
      </c>
      <c r="BI43" s="76">
        <v>0</v>
      </c>
      <c r="BJ43" s="76">
        <v>0.11375784196892855</v>
      </c>
      <c r="BK43" s="76">
        <v>9.2428246599754432E-2</v>
      </c>
      <c r="BL43" s="76">
        <v>8.5318381476696403E-2</v>
      </c>
      <c r="BM43" s="76">
        <v>6.3988786107522302E-2</v>
      </c>
      <c r="BN43" s="76">
        <v>0.23462554906091518</v>
      </c>
      <c r="BO43" s="76">
        <v>0.10664797684587053</v>
      </c>
      <c r="BP43" s="76">
        <v>7.1098651230580342E-3</v>
      </c>
      <c r="BQ43" s="76">
        <v>0.10664797684587053</v>
      </c>
      <c r="BR43" s="76">
        <v>9.2428246599754432E-2</v>
      </c>
      <c r="BS43" s="76">
        <v>9.9538111722812517E-2</v>
      </c>
      <c r="BT43" s="76">
        <v>9.2428246599754432E-2</v>
      </c>
      <c r="BU43" s="76">
        <v>4.2659190738348202E-2</v>
      </c>
      <c r="BV43" s="76">
        <v>2.1329595369174101E-2</v>
      </c>
      <c r="BW43" s="76"/>
      <c r="BX43" s="76"/>
      <c r="BY43" s="76"/>
      <c r="BZ43" s="76"/>
      <c r="CA43" s="76"/>
      <c r="CB43" s="76"/>
      <c r="CC43" s="70">
        <v>757.24190069540668</v>
      </c>
      <c r="CD43" s="70">
        <v>1070.8375719161834</v>
      </c>
      <c r="CE43" s="70">
        <v>917.36231728218934</v>
      </c>
      <c r="CF43" s="70">
        <v>105.00963729531918</v>
      </c>
      <c r="CG43" s="70">
        <v>215.92498951148659</v>
      </c>
      <c r="CH43" s="70">
        <v>286.67846948257119</v>
      </c>
      <c r="CI43" s="70">
        <v>131.93984639575339</v>
      </c>
      <c r="CJ43" s="70">
        <v>258.23690951720152</v>
      </c>
      <c r="CK43" s="70">
        <v>75.926219956783115</v>
      </c>
      <c r="CL43" s="70">
        <v>67.826651151765276</v>
      </c>
      <c r="CM43" s="70">
        <v>923.94908818550687</v>
      </c>
      <c r="CN43" s="70">
        <v>6464.4334322097266</v>
      </c>
      <c r="CO43" s="70">
        <v>332.48004154778556</v>
      </c>
      <c r="CP43" s="70">
        <v>33.102457234786094</v>
      </c>
      <c r="CQ43" s="70">
        <v>235.09907711799869</v>
      </c>
      <c r="CR43" s="70">
        <v>5908.2573490786326</v>
      </c>
      <c r="CS43" s="70">
        <v>6.6559649668459997</v>
      </c>
      <c r="CT43" s="70">
        <v>446.87978052935262</v>
      </c>
      <c r="CU43" s="70">
        <v>42.69384658230193</v>
      </c>
      <c r="CV43" s="70">
        <v>292.59770870531537</v>
      </c>
      <c r="CW43" s="70">
        <v>7.0016044104989339</v>
      </c>
      <c r="CX43" s="70">
        <v>459.83202247843997</v>
      </c>
    </row>
    <row r="49" spans="9:18" x14ac:dyDescent="0.3">
      <c r="I49" s="56">
        <v>87.400942841435878</v>
      </c>
      <c r="J49" s="56">
        <v>88.476901418082349</v>
      </c>
      <c r="K49" s="56">
        <v>67.04049592951047</v>
      </c>
      <c r="M49" s="56">
        <v>63.647088110856259</v>
      </c>
      <c r="N49" s="56">
        <v>142.19206420604817</v>
      </c>
      <c r="O49" s="56">
        <v>82.269448091275805</v>
      </c>
      <c r="P49" s="56">
        <v>111.8996919712323</v>
      </c>
      <c r="Q49" s="56">
        <v>134.86726928041645</v>
      </c>
      <c r="R49" s="56">
        <v>81.400404625522896</v>
      </c>
    </row>
    <row r="50" spans="9:18" x14ac:dyDescent="0.3">
      <c r="I50" s="56">
        <v>2.7012463401543689</v>
      </c>
      <c r="J50" s="56">
        <v>3.5706129783649709</v>
      </c>
      <c r="K50" s="56">
        <v>2.5460022976167611</v>
      </c>
      <c r="L50" s="56">
        <v>1.8474041061975282</v>
      </c>
      <c r="M50" s="56">
        <v>1.7193277711040023</v>
      </c>
      <c r="N50" s="56">
        <v>5.5305690154022633</v>
      </c>
      <c r="O50" s="56">
        <v>2.2549197178587477</v>
      </c>
      <c r="P50" s="56">
        <v>3.357152419875761</v>
      </c>
      <c r="Q50" s="56">
        <v>2.6197432178221254</v>
      </c>
      <c r="R50" s="56">
        <v>2.3170173348737904</v>
      </c>
    </row>
    <row r="51" spans="9:18" x14ac:dyDescent="0.3">
      <c r="I51" s="56">
        <v>1.9353963790446937</v>
      </c>
      <c r="J51" s="56">
        <v>2.0250672537494672</v>
      </c>
      <c r="K51" s="56">
        <v>2.0586938317637573</v>
      </c>
      <c r="L51" s="56">
        <v>2.2529807269574329</v>
      </c>
      <c r="M51" s="56">
        <v>1.6402297498081473</v>
      </c>
      <c r="N51" s="56">
        <v>2.622873085114624</v>
      </c>
      <c r="O51" s="56">
        <v>2.1857275709288526</v>
      </c>
      <c r="P51" s="56">
        <v>2.417377330582851</v>
      </c>
      <c r="Q51" s="56">
        <v>2.9591388652575241</v>
      </c>
      <c r="R51" s="56">
        <v>2.8283688396463962</v>
      </c>
    </row>
    <row r="52" spans="9:18" x14ac:dyDescent="0.3">
      <c r="I52" s="56">
        <v>1.6009898760695371</v>
      </c>
      <c r="J52" s="56">
        <v>1.9078888938464449</v>
      </c>
      <c r="K52" s="56">
        <v>2.1227182062902807</v>
      </c>
      <c r="L52" s="56">
        <v>2.1380631571791255</v>
      </c>
      <c r="M52" s="56">
        <v>2.1329481735495106</v>
      </c>
      <c r="N52" s="56">
        <v>2.27105273154912</v>
      </c>
      <c r="O52" s="56">
        <v>2.2915126660675802</v>
      </c>
      <c r="P52" s="56">
        <v>1.8874289593279847</v>
      </c>
      <c r="Q52" s="56">
        <v>2.2403628297714286</v>
      </c>
      <c r="R52" s="56">
        <v>2.1585230916975862</v>
      </c>
    </row>
    <row r="53" spans="9:18" x14ac:dyDescent="0.3">
      <c r="I53" s="56">
        <v>1.4475403671810829</v>
      </c>
      <c r="J53" s="56">
        <v>1.8413941066614483</v>
      </c>
      <c r="K53" s="56">
        <v>0.94115698784918467</v>
      </c>
      <c r="L53" s="56">
        <v>1.9590387301425962</v>
      </c>
      <c r="M53" s="56">
        <v>1.5293801052549252</v>
      </c>
      <c r="N53" s="56">
        <v>1.3401257109591653</v>
      </c>
      <c r="O53" s="56">
        <v>1.4680003016995431</v>
      </c>
      <c r="P53" s="56">
        <v>1.6572546959953036</v>
      </c>
      <c r="Q53" s="56">
        <v>1.8362791230318334</v>
      </c>
      <c r="R53" s="56">
        <v>2.1482931244383563</v>
      </c>
    </row>
    <row r="54" spans="9:18" x14ac:dyDescent="0.3">
      <c r="I54" s="56">
        <v>3.0945650959171562</v>
      </c>
      <c r="J54" s="56">
        <v>1.9130038774760603</v>
      </c>
      <c r="K54" s="56">
        <v>1.3247807600703196</v>
      </c>
      <c r="M54" s="56">
        <v>2.0511084354756686</v>
      </c>
      <c r="N54" s="56">
        <v>4.1533667072474882</v>
      </c>
      <c r="O54" s="56">
        <v>2.27105273154912</v>
      </c>
      <c r="P54" s="56">
        <v>3.2224396866575349</v>
      </c>
      <c r="Q54" s="56">
        <v>4.5267605122093926</v>
      </c>
      <c r="R54" s="56">
        <v>1.3196657764407047</v>
      </c>
    </row>
    <row r="55" spans="9:18" x14ac:dyDescent="0.3">
      <c r="I55" s="56">
        <v>3.2521404959973248</v>
      </c>
      <c r="J55" s="56">
        <v>3.7591076711610873</v>
      </c>
      <c r="K55" s="56">
        <v>4.4170863453097997</v>
      </c>
      <c r="L55" s="56">
        <v>3.7321413320566315</v>
      </c>
      <c r="M55" s="56">
        <v>3.5487702261463347</v>
      </c>
      <c r="N55" s="56">
        <v>3.5218038870418789</v>
      </c>
      <c r="O55" s="56">
        <v>2.6966339104455432</v>
      </c>
      <c r="P55" s="56">
        <v>3.5056240835792059</v>
      </c>
      <c r="Q55" s="56">
        <v>3.3114664420271267</v>
      </c>
      <c r="R55" s="56">
        <v>4.5627045764738599</v>
      </c>
    </row>
    <row r="56" spans="9:18" x14ac:dyDescent="0.3">
      <c r="I56" s="56">
        <v>7.5447531188340857</v>
      </c>
      <c r="J56" s="56">
        <v>8.120395523628142</v>
      </c>
      <c r="L56" s="56">
        <v>7.4526503340670391</v>
      </c>
      <c r="M56" s="56">
        <v>7.5792916631217313</v>
      </c>
      <c r="N56" s="56">
        <v>8.5617213673035835</v>
      </c>
      <c r="O56" s="56">
        <v>9.6976557127638525</v>
      </c>
      <c r="P56" s="56">
        <v>8.220173540459113</v>
      </c>
      <c r="Q56" s="56">
        <v>8.7727902490614049</v>
      </c>
      <c r="R56" s="56">
        <v>5.7525864319085942</v>
      </c>
    </row>
  </sheetData>
  <conditionalFormatting sqref="I2:CB2">
    <cfRule type="cellIs" dxfId="12" priority="8" operator="equal">
      <formula>0</formula>
    </cfRule>
  </conditionalFormatting>
  <conditionalFormatting sqref="H3">
    <cfRule type="expression" dxfId="11" priority="6">
      <formula>ABS(H$14-H3)/H$17&gt;1.71</formula>
    </cfRule>
  </conditionalFormatting>
  <conditionalFormatting sqref="H8:H12">
    <cfRule type="expression" dxfId="10" priority="5">
      <formula>ABS(H$15-H8)/H$18&gt;1.71</formula>
    </cfRule>
  </conditionalFormatting>
  <conditionalFormatting sqref="H4:H7">
    <cfRule type="expression" dxfId="9" priority="4">
      <formula>ABS(H$14-H4)/H$17&gt;1.71</formula>
    </cfRule>
  </conditionalFormatting>
  <conditionalFormatting sqref="I3:CX3">
    <cfRule type="expression" dxfId="8" priority="3">
      <formula>ABS(I$14-I3)/I$17&gt;1.71</formula>
    </cfRule>
  </conditionalFormatting>
  <conditionalFormatting sqref="I8:CX12">
    <cfRule type="expression" dxfId="7" priority="2">
      <formula>ABS(I$15-I8)/I$18&gt;1.71</formula>
    </cfRule>
  </conditionalFormatting>
  <conditionalFormatting sqref="I4:CX7">
    <cfRule type="expression" dxfId="6" priority="1">
      <formula>ABS(I$14-I4)/I$17&gt;1.71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3"/>
  <sheetViews>
    <sheetView topLeftCell="BI1" workbookViewId="0">
      <selection activeCell="BO3" sqref="BO3:BX12"/>
    </sheetView>
  </sheetViews>
  <sheetFormatPr defaultRowHeight="15.6" x14ac:dyDescent="0.3"/>
  <cols>
    <col min="7" max="7" width="13" customWidth="1"/>
    <col min="16" max="16" width="13.3984375" bestFit="1" customWidth="1"/>
  </cols>
  <sheetData>
    <row r="1" spans="1:98" x14ac:dyDescent="0.3">
      <c r="A1" t="s">
        <v>112</v>
      </c>
      <c r="K1" s="13"/>
      <c r="O1" s="40"/>
      <c r="AB1" s="13"/>
    </row>
    <row r="2" spans="1:98" x14ac:dyDescent="0.3">
      <c r="A2" s="19" t="s">
        <v>91</v>
      </c>
      <c r="B2" s="19" t="s">
        <v>92</v>
      </c>
      <c r="C2" s="19" t="s">
        <v>93</v>
      </c>
      <c r="D2" s="19" t="s">
        <v>95</v>
      </c>
      <c r="E2" s="19" t="s">
        <v>96</v>
      </c>
      <c r="F2" s="19" t="s">
        <v>97</v>
      </c>
      <c r="G2" s="19" t="s">
        <v>98</v>
      </c>
      <c r="H2" s="19" t="s">
        <v>113</v>
      </c>
      <c r="I2" s="28" t="s">
        <v>0</v>
      </c>
      <c r="J2" s="28" t="s">
        <v>1</v>
      </c>
      <c r="K2" s="37" t="s">
        <v>2</v>
      </c>
      <c r="L2" s="28" t="s">
        <v>3</v>
      </c>
      <c r="M2" s="28" t="s">
        <v>4</v>
      </c>
      <c r="N2" s="28" t="s">
        <v>5</v>
      </c>
      <c r="O2" s="41" t="s">
        <v>6</v>
      </c>
      <c r="P2" s="28" t="s">
        <v>7</v>
      </c>
      <c r="Q2" s="28" t="s">
        <v>8</v>
      </c>
      <c r="R2" s="44" t="s">
        <v>9</v>
      </c>
      <c r="S2" s="28" t="s">
        <v>10</v>
      </c>
      <c r="T2" s="28" t="s">
        <v>11</v>
      </c>
      <c r="U2" s="28" t="s">
        <v>12</v>
      </c>
      <c r="V2" s="28" t="s">
        <v>13</v>
      </c>
      <c r="W2" s="28" t="s">
        <v>14</v>
      </c>
      <c r="X2" s="28" t="s">
        <v>15</v>
      </c>
      <c r="Y2" s="28" t="s">
        <v>16</v>
      </c>
      <c r="Z2" s="28" t="s">
        <v>17</v>
      </c>
      <c r="AA2" s="28" t="s">
        <v>18</v>
      </c>
      <c r="AB2" s="37" t="s">
        <v>19</v>
      </c>
      <c r="AC2" s="28" t="s">
        <v>20</v>
      </c>
      <c r="AD2" s="28" t="s">
        <v>21</v>
      </c>
      <c r="AE2" s="28" t="s">
        <v>22</v>
      </c>
      <c r="AF2" s="28" t="s">
        <v>23</v>
      </c>
      <c r="AG2" s="28" t="s">
        <v>24</v>
      </c>
      <c r="AH2" s="28" t="s">
        <v>25</v>
      </c>
      <c r="AI2" s="28" t="s">
        <v>26</v>
      </c>
      <c r="AJ2" s="28" t="s">
        <v>27</v>
      </c>
      <c r="AK2" s="28" t="s">
        <v>28</v>
      </c>
      <c r="AL2" s="28" t="s">
        <v>29</v>
      </c>
      <c r="AM2" s="28" t="s">
        <v>30</v>
      </c>
      <c r="AN2" s="28" t="s">
        <v>31</v>
      </c>
      <c r="AO2" s="28" t="s">
        <v>32</v>
      </c>
      <c r="AP2" s="28" t="s">
        <v>33</v>
      </c>
      <c r="AQ2" s="28" t="s">
        <v>34</v>
      </c>
      <c r="AR2" s="28" t="s">
        <v>35</v>
      </c>
      <c r="AS2" s="28" t="s">
        <v>36</v>
      </c>
      <c r="AT2" s="28" t="s">
        <v>37</v>
      </c>
      <c r="AU2" s="28" t="s">
        <v>38</v>
      </c>
      <c r="AV2" s="28" t="s">
        <v>39</v>
      </c>
      <c r="AW2" s="28" t="s">
        <v>40</v>
      </c>
      <c r="AX2" s="28" t="s">
        <v>41</v>
      </c>
      <c r="AY2" s="28" t="s">
        <v>42</v>
      </c>
      <c r="AZ2" s="28" t="s">
        <v>43</v>
      </c>
      <c r="BA2" s="28" t="s">
        <v>44</v>
      </c>
      <c r="BB2" s="28" t="s">
        <v>45</v>
      </c>
      <c r="BC2" s="28" t="s">
        <v>46</v>
      </c>
      <c r="BD2" s="28" t="s">
        <v>47</v>
      </c>
      <c r="BE2" s="28" t="s">
        <v>48</v>
      </c>
      <c r="BF2" s="28" t="s">
        <v>49</v>
      </c>
      <c r="BG2" s="28" t="s">
        <v>50</v>
      </c>
      <c r="BH2" s="28" t="s">
        <v>118</v>
      </c>
      <c r="BI2" s="28" t="s">
        <v>51</v>
      </c>
      <c r="BJ2" s="28" t="s">
        <v>52</v>
      </c>
      <c r="BK2" s="28" t="s">
        <v>53</v>
      </c>
      <c r="BL2" s="28" t="s">
        <v>54</v>
      </c>
      <c r="BM2" s="28" t="s">
        <v>55</v>
      </c>
      <c r="BN2" s="28" t="s">
        <v>118</v>
      </c>
      <c r="BO2" s="28" t="s">
        <v>56</v>
      </c>
      <c r="BP2" s="28" t="s">
        <v>57</v>
      </c>
      <c r="BQ2" s="28" t="s">
        <v>58</v>
      </c>
      <c r="BR2" s="28" t="s">
        <v>59</v>
      </c>
      <c r="BS2" s="28" t="s">
        <v>60</v>
      </c>
      <c r="BT2" s="28" t="s">
        <v>61</v>
      </c>
      <c r="BU2" s="28" t="s">
        <v>62</v>
      </c>
      <c r="BV2" s="28" t="s">
        <v>63</v>
      </c>
      <c r="BW2" s="28" t="s">
        <v>64</v>
      </c>
      <c r="BX2" s="28" t="s">
        <v>65</v>
      </c>
      <c r="BY2" s="30" t="s">
        <v>67</v>
      </c>
      <c r="BZ2" s="30" t="s">
        <v>68</v>
      </c>
      <c r="CA2" s="30" t="s">
        <v>69</v>
      </c>
      <c r="CB2" s="30" t="s">
        <v>70</v>
      </c>
      <c r="CC2" s="30" t="s">
        <v>71</v>
      </c>
      <c r="CD2" s="30" t="s">
        <v>72</v>
      </c>
      <c r="CE2" s="30" t="s">
        <v>73</v>
      </c>
      <c r="CF2" s="30" t="s">
        <v>74</v>
      </c>
      <c r="CG2" s="30" t="s">
        <v>75</v>
      </c>
      <c r="CH2" s="30" t="s">
        <v>76</v>
      </c>
      <c r="CI2" s="30" t="s">
        <v>77</v>
      </c>
      <c r="CJ2" s="30" t="s">
        <v>78</v>
      </c>
      <c r="CK2" s="30" t="s">
        <v>79</v>
      </c>
      <c r="CL2" s="30" t="s">
        <v>80</v>
      </c>
      <c r="CM2" s="30" t="s">
        <v>81</v>
      </c>
      <c r="CN2" s="31" t="s">
        <v>83</v>
      </c>
      <c r="CO2" s="32" t="s">
        <v>84</v>
      </c>
      <c r="CP2" s="32" t="s">
        <v>85</v>
      </c>
      <c r="CQ2" s="32" t="s">
        <v>86</v>
      </c>
      <c r="CR2" s="32" t="s">
        <v>87</v>
      </c>
      <c r="CS2" s="32" t="s">
        <v>88</v>
      </c>
      <c r="CT2" s="32" t="s">
        <v>89</v>
      </c>
    </row>
    <row r="3" spans="1:98" x14ac:dyDescent="0.3">
      <c r="A3" s="19">
        <v>1</v>
      </c>
      <c r="B3" s="19">
        <v>1160</v>
      </c>
      <c r="C3" s="19" t="s">
        <v>99</v>
      </c>
      <c r="D3" s="19" t="s">
        <v>100</v>
      </c>
      <c r="E3" s="19"/>
      <c r="F3" s="19">
        <v>66</v>
      </c>
      <c r="G3" s="19" t="s">
        <v>101</v>
      </c>
      <c r="H3" s="16">
        <f>FC!B4*50/2.5</f>
        <v>606.03599999999994</v>
      </c>
      <c r="I3" s="29">
        <f>AC!B4*50/2.5</f>
        <v>87.400942841435878</v>
      </c>
      <c r="J3" s="29">
        <f>AC!C4*50/2.5</f>
        <v>2.7012463401543689</v>
      </c>
      <c r="K3" s="38">
        <f>AC!D4*50/2.5</f>
        <v>1.9353963790446937</v>
      </c>
      <c r="L3" s="29">
        <f>AC!E4*50/2.5</f>
        <v>1.6009898760695371</v>
      </c>
      <c r="M3" s="29">
        <f>AC!F4*50/2.5</f>
        <v>1.4475403671810829</v>
      </c>
      <c r="N3" s="29">
        <f>AC!G4*50/2.5</f>
        <v>3.0945650959171562</v>
      </c>
      <c r="O3" s="42">
        <f>AC!H4*50/2.5</f>
        <v>0.2265172484774256</v>
      </c>
      <c r="P3" s="29">
        <f>AC!I4*50/2.5</f>
        <v>3.2521404959973248</v>
      </c>
      <c r="Q3" s="29">
        <f>AC!J4*50/2.5</f>
        <v>7.5447531188340857</v>
      </c>
      <c r="R3" s="45">
        <f>AC!K4*50/2.5</f>
        <v>0</v>
      </c>
      <c r="S3" s="29">
        <f>AC!L4*50/2.5</f>
        <v>0.24176981001350328</v>
      </c>
      <c r="T3" s="29">
        <f>AC!M4*50/2.5</f>
        <v>0</v>
      </c>
      <c r="U3" s="29">
        <f>AC!N4*50/2.5</f>
        <v>1.746910965123729E-2</v>
      </c>
      <c r="V3" s="29">
        <f>AC!O4*50/2.5</f>
        <v>9.8991621357011339E-2</v>
      </c>
      <c r="W3" s="29">
        <f>AC!P4*50/2.5</f>
        <v>4.3672774128093235E-2</v>
      </c>
      <c r="X3" s="29">
        <f>AC!Q4*50/2.5</f>
        <v>7.278795688015538E-2</v>
      </c>
      <c r="Y3" s="29">
        <f>AC!R4*50/2.5</f>
        <v>0.10772617618262996</v>
      </c>
      <c r="Z3" s="29">
        <f>AC!S4*50/2.5</f>
        <v>0.15722198686113562</v>
      </c>
      <c r="AA3" s="29">
        <f>AC!T4*50/2.5</f>
        <v>0</v>
      </c>
      <c r="AB3" s="38">
        <f>AC!U4*50/2.5</f>
        <v>0.11344209830928345</v>
      </c>
      <c r="AC3" s="29">
        <f>AC!V4*50/2.5</f>
        <v>7.2190426196816745E-2</v>
      </c>
      <c r="AD3" s="29">
        <f>AC!W4*50/2.5</f>
        <v>1.8047606549204186E-2</v>
      </c>
      <c r="AE3" s="29">
        <f>AC!X4*50/2.5</f>
        <v>7.2190426196816745E-2</v>
      </c>
      <c r="AF3" s="29">
        <f>AC!Y4*50/2.5</f>
        <v>0.27071409823806281</v>
      </c>
      <c r="AG3" s="29">
        <f>AC!Z4*50/2.5</f>
        <v>2.7673140303216919E-2</v>
      </c>
      <c r="AH3" s="29">
        <f>AC!AA4*50/2.5</f>
        <v>0.10377427613706344</v>
      </c>
      <c r="AI3" s="29">
        <f>AC!AB4*50/2.5</f>
        <v>0.12452913136447612</v>
      </c>
      <c r="AJ3" s="29">
        <f>AC!AC4*50/2.5</f>
        <v>0</v>
      </c>
      <c r="AK3" s="29">
        <f>AC!AD4*50/2.5</f>
        <v>0.2767314030321692</v>
      </c>
      <c r="AL3" s="29">
        <f>AC!AE4*50/2.5</f>
        <v>0.35975082394182001</v>
      </c>
      <c r="AM3" s="29">
        <f>AC!AF4*50/2.5</f>
        <v>0.93396848523357112</v>
      </c>
      <c r="AN3" s="29">
        <f>AC!AG4*50/2.5</f>
        <v>0</v>
      </c>
      <c r="AO3" s="29">
        <f>AC!AH4*50/2.5</f>
        <v>2.0754855227412689E-2</v>
      </c>
      <c r="AP3" s="29">
        <f>AC!AI4*50/2.5</f>
        <v>0.15220227166769307</v>
      </c>
      <c r="AQ3" s="29">
        <f>AC!AJ4*50/2.5</f>
        <v>0.11069256121286768</v>
      </c>
      <c r="AR3" s="29">
        <f>AC!AK4*50/2.5</f>
        <v>0.1151105597678794</v>
      </c>
      <c r="AS3" s="29">
        <f>AC!AL4*50/2.5</f>
        <v>0.54485664956796243</v>
      </c>
      <c r="AT3" s="29">
        <f>AC!AM4*50/2.5</f>
        <v>1.0743652245002075</v>
      </c>
      <c r="AU3" s="29">
        <f>AC!AN4*50/2.5</f>
        <v>5.410196309090332</v>
      </c>
      <c r="AV3" s="29">
        <f>AC!AO4*50/2.5</f>
        <v>0</v>
      </c>
      <c r="AW3" s="29">
        <f>AC!AP4*50/2.5</f>
        <v>0.13813267172145527</v>
      </c>
      <c r="AX3" s="29">
        <f>AC!AQ4*50/2.5</f>
        <v>0.24556919417147607</v>
      </c>
      <c r="AY3" s="29">
        <f>AC!AR4*50/2.5</f>
        <v>0.19185093294646571</v>
      </c>
      <c r="AZ3" s="29">
        <f>AC!AS4*50/2.5</f>
        <v>0.45413868701076376</v>
      </c>
      <c r="BA3" s="29">
        <f>AC!AT4*50/2.5</f>
        <v>5.7878526280733524</v>
      </c>
      <c r="BB3" s="29">
        <f>AC!AU4*50/2.5</f>
        <v>4.7926125267518902</v>
      </c>
      <c r="BC3" s="29">
        <f>AC!AV4*50/2.5</f>
        <v>1.6329667681876401</v>
      </c>
      <c r="BD3" s="29">
        <f>AC!AW4*50/2.5</f>
        <v>9.6625252555481683E-2</v>
      </c>
      <c r="BE3" s="29">
        <f>AC!AX4*50/2.5</f>
        <v>0.53143888905514935</v>
      </c>
      <c r="BF3" s="29">
        <f>AC!AY4*50/2.5</f>
        <v>0.40582606073302302</v>
      </c>
      <c r="BG3" s="29">
        <f>AC!AZ4*50/2.5</f>
        <v>0.10628777781102985</v>
      </c>
      <c r="BH3" s="29">
        <f>SUM(BC3:BG3,AT3:AW3,AL3:AO3,AE3:AG3,X3:Z3)</f>
        <v>11.41862690271914</v>
      </c>
      <c r="BI3" s="29">
        <f>AC!BA4*50/2.5</f>
        <v>0.10628777781102985</v>
      </c>
      <c r="BJ3" s="29">
        <f>AC!BB4*50/2.5</f>
        <v>9.6625252555481683E-2</v>
      </c>
      <c r="BK3" s="29">
        <f>AC!BC4*50/2.5</f>
        <v>7.7300202044385327E-2</v>
      </c>
      <c r="BL3" s="29">
        <f>AC!BD4*50/2.5</f>
        <v>0.11595030306657798</v>
      </c>
      <c r="BM3" s="29">
        <f>AC!BE4*50/2.5</f>
        <v>6.763767678883717E-2</v>
      </c>
      <c r="BN3" s="29">
        <f>SUM(BI3:BM3,AZ3:BC3,AR3:AU3,AK3:AM3,AD3:AF3)</f>
        <v>22.207303408407981</v>
      </c>
      <c r="BO3" s="29">
        <f>AC!BF4*50/2.5</f>
        <v>0</v>
      </c>
      <c r="BP3" s="29">
        <f>AC!BG4*50/2.5</f>
        <v>0.12561282832212614</v>
      </c>
      <c r="BQ3" s="29">
        <f>AC!BH4*50/2.5</f>
        <v>0.18358797985541514</v>
      </c>
      <c r="BR3" s="29">
        <f>AC!BI4*50/2.5</f>
        <v>8.6962727299933512E-2</v>
      </c>
      <c r="BS3" s="29">
        <f>AC!BJ4*50/2.5</f>
        <v>9.6625252555481683E-2</v>
      </c>
      <c r="BT3" s="29">
        <f>AC!BK4*50/2.5</f>
        <v>0</v>
      </c>
      <c r="BU3" s="29">
        <f>AC!BL4*50/2.5</f>
        <v>0</v>
      </c>
      <c r="BV3" s="29">
        <f>AC!BM4*50/2.5</f>
        <v>0</v>
      </c>
      <c r="BW3" s="29">
        <f>AC!BN4*50/2.5</f>
        <v>5.7975151533288992E-2</v>
      </c>
      <c r="BX3" s="29">
        <f>AC!BO4*50/2.5</f>
        <v>6.763767678883717E-2</v>
      </c>
      <c r="BY3" s="29">
        <f>AA!B4*50/2.5</f>
        <v>868.11635928148007</v>
      </c>
      <c r="BZ3" s="29">
        <f>AA!C4*50/2.5</f>
        <v>1562.3513348085842</v>
      </c>
      <c r="CA3" s="29">
        <f>AA!D4*50/2.5</f>
        <v>836.13242086058585</v>
      </c>
      <c r="CB3" s="29">
        <f>AA!E4*50/2.5</f>
        <v>117.34965438233667</v>
      </c>
      <c r="CC3" s="29">
        <f>AA!F4*50/2.5</f>
        <v>233.75596669425508</v>
      </c>
      <c r="CD3" s="29">
        <f>AA!G4*50/2.5</f>
        <v>273.53376929936576</v>
      </c>
      <c r="CE3" s="29">
        <f>AA!H4*50/2.5</f>
        <v>124.86296208786727</v>
      </c>
      <c r="CF3" s="29">
        <f>AA!I4*50/2.5</f>
        <v>195.68284770290663</v>
      </c>
      <c r="CG3" s="29">
        <f>AA!J4*50/2.5</f>
        <v>74.671530620071096</v>
      </c>
      <c r="CH3" s="29">
        <f>AA!K4*50/2.5</f>
        <v>55.419120907491958</v>
      </c>
      <c r="CI3" s="29">
        <f>AA!L4*50/2.5</f>
        <v>1054.6125224700486</v>
      </c>
      <c r="CJ3" s="29">
        <f>AA!M4*50/2.5</f>
        <v>4196.9898330749147</v>
      </c>
      <c r="CK3" s="29">
        <f>AA!N4*50/2.5</f>
        <v>69.844676937051503</v>
      </c>
      <c r="CL3" s="29">
        <f>AA!O4*50/2.5</f>
        <v>253.64500752036247</v>
      </c>
      <c r="CM3" s="29">
        <f>AA!P4*50/2.5</f>
        <v>331.20204602507926</v>
      </c>
      <c r="CN3" s="19">
        <f>OA!B4*300/15</f>
        <v>2758.0008993876927</v>
      </c>
      <c r="CO3" s="19">
        <f>OA!C4*300/15</f>
        <v>20.715160514741267</v>
      </c>
      <c r="CP3" s="19">
        <f>OA!D4*300/15</f>
        <v>341.12493166423729</v>
      </c>
      <c r="CQ3" s="19">
        <f>OA!E4*300/15</f>
        <v>192.96149964182067</v>
      </c>
      <c r="CR3" s="19">
        <f>OA!F4*300/15</f>
        <v>1172.82142478536</v>
      </c>
      <c r="CS3" s="19">
        <f>OA!G4*300/15</f>
        <v>30.178723513307265</v>
      </c>
      <c r="CT3" s="19">
        <f>OA!H4*300/15</f>
        <v>729.63558913259328</v>
      </c>
    </row>
    <row r="4" spans="1:98" x14ac:dyDescent="0.3">
      <c r="A4" s="19">
        <v>4</v>
      </c>
      <c r="B4" s="19">
        <v>1155</v>
      </c>
      <c r="C4" s="19" t="s">
        <v>99</v>
      </c>
      <c r="D4" s="19" t="s">
        <v>100</v>
      </c>
      <c r="E4" s="19"/>
      <c r="F4" s="19">
        <v>66</v>
      </c>
      <c r="G4" s="19" t="s">
        <v>101</v>
      </c>
      <c r="H4" s="16">
        <f>FC!B7*50/2.5</f>
        <v>671.548</v>
      </c>
      <c r="I4" s="29">
        <f>AC!B7*50/2.5</f>
        <v>88.476901418082349</v>
      </c>
      <c r="J4" s="29">
        <f>AC!C7*50/2.5</f>
        <v>3.5706129783649709</v>
      </c>
      <c r="K4" s="38">
        <f>AC!D7*50/2.5</f>
        <v>2.0250672537494672</v>
      </c>
      <c r="L4" s="29">
        <f>AC!E7*50/2.5</f>
        <v>1.9078888938464449</v>
      </c>
      <c r="M4" s="29">
        <f>AC!F7*50/2.5</f>
        <v>1.8413941066614483</v>
      </c>
      <c r="N4" s="29">
        <f>AC!G7*50/2.5</f>
        <v>1.9130038774760603</v>
      </c>
      <c r="O4" s="42">
        <f>AC!H7*50/2.5</f>
        <v>0.35056240835792063</v>
      </c>
      <c r="P4" s="29">
        <f>AC!I7*50/2.5</f>
        <v>3.7591076711610873</v>
      </c>
      <c r="Q4" s="29">
        <f>AC!J7*50/2.5</f>
        <v>8.120395523628142</v>
      </c>
      <c r="R4" s="45">
        <f>AC!K7*50/2.5</f>
        <v>1.5350464127841478E-2</v>
      </c>
      <c r="S4" s="29">
        <f>AC!L7*50/2.5</f>
        <v>0.24560742604546365</v>
      </c>
      <c r="T4" s="29">
        <f>AC!M7*50/2.5</f>
        <v>0.39527445129191807</v>
      </c>
      <c r="U4" s="29">
        <f>AC!N7*50/2.5</f>
        <v>0</v>
      </c>
      <c r="V4" s="29">
        <f>AC!O7*50/2.5</f>
        <v>0.14266439548510454</v>
      </c>
      <c r="W4" s="29">
        <f>AC!P7*50/2.5</f>
        <v>0</v>
      </c>
      <c r="X4" s="29">
        <f>AC!Q7*50/2.5</f>
        <v>0</v>
      </c>
      <c r="Y4" s="29">
        <f>AC!R7*50/2.5</f>
        <v>5.5318847228918097E-2</v>
      </c>
      <c r="Z4" s="29">
        <f>AC!S7*50/2.5</f>
        <v>0.18051413306278533</v>
      </c>
      <c r="AA4" s="29">
        <f>AC!T7*50/2.5</f>
        <v>0</v>
      </c>
      <c r="AB4" s="38">
        <f>AC!U7*50/2.5</f>
        <v>9.2816262253050091E-2</v>
      </c>
      <c r="AC4" s="29">
        <f>AC!V7*50/2.5</f>
        <v>0.22172773760450853</v>
      </c>
      <c r="AD4" s="29">
        <f>AC!W7*50/2.5</f>
        <v>2.3204065563262523E-2</v>
      </c>
      <c r="AE4" s="29">
        <f>AC!X7*50/2.5</f>
        <v>7.9925114717904255E-2</v>
      </c>
      <c r="AF4" s="29">
        <f>AC!Y7*50/2.5</f>
        <v>0.26297940971697525</v>
      </c>
      <c r="AG4" s="29">
        <f>AC!Z7*50/2.5</f>
        <v>4.1509710454825377E-2</v>
      </c>
      <c r="AH4" s="29">
        <f>AC!AA7*50/2.5</f>
        <v>0.13144741644028035</v>
      </c>
      <c r="AI4" s="29">
        <f>AC!AB7*50/2.5</f>
        <v>8.3019420909650754E-2</v>
      </c>
      <c r="AJ4" s="29">
        <f>AC!AC7*50/2.5</f>
        <v>0</v>
      </c>
      <c r="AK4" s="29">
        <f>AC!AD7*50/2.5</f>
        <v>0.25597654780475654</v>
      </c>
      <c r="AL4" s="29">
        <f>AC!AE7*50/2.5</f>
        <v>0.54654452098853423</v>
      </c>
      <c r="AM4" s="29">
        <f>AC!AF7*50/2.5</f>
        <v>0.87862220462713714</v>
      </c>
      <c r="AN4" s="29">
        <f>AC!AG7*50/2.5</f>
        <v>0</v>
      </c>
      <c r="AO4" s="29">
        <f>AC!AH7*50/2.5</f>
        <v>0.11069256121286768</v>
      </c>
      <c r="AP4" s="29">
        <f>AC!AI7*50/2.5</f>
        <v>0.1383657015160846</v>
      </c>
      <c r="AQ4" s="29">
        <f>AC!AJ7*50/2.5</f>
        <v>8.3019420909650754E-2</v>
      </c>
      <c r="AR4" s="29">
        <f>AC!AK7*50/2.5</f>
        <v>0</v>
      </c>
      <c r="AS4" s="29">
        <f>AC!AL7*50/2.5</f>
        <v>0.45276820175365895</v>
      </c>
      <c r="AT4" s="29">
        <f>AC!AM7*50/2.5</f>
        <v>0.64461913470012466</v>
      </c>
      <c r="AU4" s="29">
        <f>AC!AN7*50/2.5</f>
        <v>3.7449302111150096</v>
      </c>
      <c r="AV4" s="29">
        <f>AC!AO7*50/2.5</f>
        <v>0</v>
      </c>
      <c r="AW4" s="29">
        <f>AC!AP7*50/2.5</f>
        <v>0.20719900758218293</v>
      </c>
      <c r="AX4" s="29">
        <f>AC!AQ7*50/2.5</f>
        <v>0.19952497026432431</v>
      </c>
      <c r="AY4" s="29">
        <f>AC!AR7*50/2.5</f>
        <v>0.36835379125721407</v>
      </c>
      <c r="AZ4" s="29">
        <f>AC!AS7*50/2.5</f>
        <v>0.35751343445528216</v>
      </c>
      <c r="BA4" s="29">
        <f>AC!AT7*50/2.5</f>
        <v>3.5074966677639843</v>
      </c>
      <c r="BB4" s="29">
        <f>AC!AU7*50/2.5</f>
        <v>3.8166974759415262</v>
      </c>
      <c r="BC4" s="29">
        <f>AC!AV7*50/2.5</f>
        <v>1.1305154548991354</v>
      </c>
      <c r="BD4" s="29">
        <f>AC!AW7*50/2.5</f>
        <v>0</v>
      </c>
      <c r="BE4" s="29">
        <f>AC!AX7*50/2.5</f>
        <v>0.57008899007734182</v>
      </c>
      <c r="BF4" s="29">
        <f>AC!AY7*50/2.5</f>
        <v>0.42515111124411942</v>
      </c>
      <c r="BG4" s="29">
        <f>AC!AZ7*50/2.5</f>
        <v>0.10628777781102985</v>
      </c>
      <c r="BH4" s="29">
        <f t="shared" ref="BH4:BH12" si="0">SUM(BC4:BG4,AT4:AW4,AL4:AO4,AE4:AG4,X4:Z4)</f>
        <v>8.9848981894388906</v>
      </c>
      <c r="BI4" s="29">
        <f>AC!BA7*50/2.5</f>
        <v>5.7975151533288992E-2</v>
      </c>
      <c r="BJ4" s="29">
        <f>AC!BB7*50/2.5</f>
        <v>0.12561282832212614</v>
      </c>
      <c r="BK4" s="29">
        <f>AC!BC7*50/2.5</f>
        <v>2.8987575766644496E-2</v>
      </c>
      <c r="BL4" s="29">
        <f>AC!BD7*50/2.5</f>
        <v>9.6625252555481683E-2</v>
      </c>
      <c r="BM4" s="29">
        <f>AC!BE7*50/2.5</f>
        <v>6.763767678883717E-2</v>
      </c>
      <c r="BN4" s="29">
        <f t="shared" ref="BN4:BN12" si="1">SUM(BI4:BM4,AZ4:BC4,AR4:AU4,AK4:AM4,AD4:AF4)</f>
        <v>16.078630929013674</v>
      </c>
      <c r="BO4" s="29">
        <f>AC!BF7*50/2.5</f>
        <v>0.11595030306657798</v>
      </c>
      <c r="BP4" s="29">
        <f>AC!BG7*50/2.5</f>
        <v>0.18358797985541514</v>
      </c>
      <c r="BQ4" s="29">
        <f>AC!BH7*50/2.5</f>
        <v>0.14493787883322248</v>
      </c>
      <c r="BR4" s="29">
        <f>AC!BI7*50/2.5</f>
        <v>0.11595030306657798</v>
      </c>
      <c r="BS4" s="29">
        <f>AC!BJ7*50/2.5</f>
        <v>2.8987575766644496E-2</v>
      </c>
      <c r="BT4" s="29">
        <f>AC!BK7*50/2.5</f>
        <v>0</v>
      </c>
      <c r="BU4" s="29">
        <f>AC!BL7*50/2.5</f>
        <v>0</v>
      </c>
      <c r="BV4" s="29">
        <f>AC!BM7*50/2.5</f>
        <v>0</v>
      </c>
      <c r="BW4" s="29">
        <f>AC!BN7*50/2.5</f>
        <v>3.8650101022192664E-2</v>
      </c>
      <c r="BX4" s="29">
        <f>AC!BO7*50/2.5</f>
        <v>3.8650101022192664E-2</v>
      </c>
      <c r="BY4" s="29">
        <f>AA!B7*50/2.5</f>
        <v>729.53368157980447</v>
      </c>
      <c r="BZ4" s="29">
        <f>AA!C7*50/2.5</f>
        <v>1798.5466938593461</v>
      </c>
      <c r="CA4" s="29">
        <f>AA!D7*50/2.5</f>
        <v>829.08990702576466</v>
      </c>
      <c r="CB4" s="29">
        <f>AA!E7*50/2.5</f>
        <v>91.411034480344625</v>
      </c>
      <c r="CC4" s="29">
        <f>AA!F7*50/2.5</f>
        <v>186.24724248361886</v>
      </c>
      <c r="CD4" s="29">
        <f>AA!G7*50/2.5</f>
        <v>288.20966788049617</v>
      </c>
      <c r="CE4" s="29">
        <f>AA!H7*50/2.5</f>
        <v>121.08238329898161</v>
      </c>
      <c r="CF4" s="29">
        <f>AA!I7*50/2.5</f>
        <v>262.35589658433412</v>
      </c>
      <c r="CG4" s="29">
        <f>AA!J7*50/2.5</f>
        <v>74.157693594423009</v>
      </c>
      <c r="CH4" s="29">
        <f>AA!K7*50/2.5</f>
        <v>73.370836146237806</v>
      </c>
      <c r="CI4" s="29">
        <f>AA!L7*50/2.5</f>
        <v>853.10477232656831</v>
      </c>
      <c r="CJ4" s="29">
        <f>AA!M7*50/2.5</f>
        <v>4605.0130106131501</v>
      </c>
      <c r="CK4" s="29">
        <f>AA!N7*50/2.5</f>
        <v>59.700820679930565</v>
      </c>
      <c r="CL4" s="29">
        <f>AA!O7*50/2.5</f>
        <v>258.67659141279125</v>
      </c>
      <c r="CM4" s="29">
        <f>AA!P7*50/2.5</f>
        <v>308.66602397556966</v>
      </c>
      <c r="CN4" s="19">
        <f>OA!B7*300/15</f>
        <v>3352.1547150703668</v>
      </c>
      <c r="CO4" s="19">
        <f>OA!C7*300/15</f>
        <v>9.8735786002983996</v>
      </c>
      <c r="CP4" s="19">
        <f>OA!D7*300/15</f>
        <v>400.95207329447595</v>
      </c>
      <c r="CQ4" s="19">
        <f>OA!E7*300/15</f>
        <v>153.96110046000467</v>
      </c>
      <c r="CR4" s="19">
        <f>OA!F7*300/15</f>
        <v>932.06235452456008</v>
      </c>
      <c r="CS4" s="19">
        <f>OA!G7*300/15</f>
        <v>11.457940146540865</v>
      </c>
      <c r="CT4" s="19">
        <f>OA!H7*300/15</f>
        <v>660.14918612125393</v>
      </c>
    </row>
    <row r="5" spans="1:98" x14ac:dyDescent="0.3">
      <c r="A5" s="19">
        <v>10</v>
      </c>
      <c r="B5" s="19">
        <v>1213</v>
      </c>
      <c r="C5" s="19" t="s">
        <v>99</v>
      </c>
      <c r="D5" s="19" t="s">
        <v>100</v>
      </c>
      <c r="E5" s="19"/>
      <c r="F5" s="19">
        <v>60</v>
      </c>
      <c r="G5" s="19" t="s">
        <v>101</v>
      </c>
      <c r="H5" s="16">
        <f>FC!B13*50/2.5</f>
        <v>635.55600000000004</v>
      </c>
      <c r="I5" s="29">
        <f>AC!B13*50/2.5</f>
        <v>67.04049592951047</v>
      </c>
      <c r="J5" s="29">
        <f>AC!C13*50/2.5</f>
        <v>2.5460022976167611</v>
      </c>
      <c r="K5" s="38">
        <f>AC!D13*50/2.5</f>
        <v>2.0586938317637573</v>
      </c>
      <c r="L5" s="29">
        <f>AC!E13*50/2.5</f>
        <v>2.1227182062902807</v>
      </c>
      <c r="M5" s="29">
        <f>AC!F13*50/2.5</f>
        <v>0.94115698784918467</v>
      </c>
      <c r="N5" s="29">
        <f>AC!G13*50/2.5</f>
        <v>1.3247807600703196</v>
      </c>
      <c r="O5" s="42">
        <f>AC!H13*50/2.5</f>
        <v>0.1941576415520791</v>
      </c>
      <c r="P5" s="29">
        <f>AC!I13*50/2.5</f>
        <v>4.4170863453097997</v>
      </c>
      <c r="Q5" s="29">
        <f>AC!J13*50/2.5</f>
        <v>5.0925164744114095</v>
      </c>
      <c r="R5" s="45">
        <f>AC!K13*50/2.5</f>
        <v>8.0589936671167747E-2</v>
      </c>
      <c r="S5" s="29">
        <f>AC!L13*50/2.5</f>
        <v>0.14966702524645442</v>
      </c>
      <c r="T5" s="29">
        <f>AC!M13*50/2.5</f>
        <v>0</v>
      </c>
      <c r="U5" s="29">
        <f>AC!N13*50/2.5</f>
        <v>5.2407328953711876E-2</v>
      </c>
      <c r="V5" s="29">
        <f>AC!O13*50/2.5</f>
        <v>0.12519528583386724</v>
      </c>
      <c r="W5" s="29">
        <f>AC!P13*50/2.5</f>
        <v>0</v>
      </c>
      <c r="X5" s="29">
        <f>AC!Q13*50/2.5</f>
        <v>1.746910965123729E-2</v>
      </c>
      <c r="Y5" s="29">
        <f>AC!R13*50/2.5</f>
        <v>0</v>
      </c>
      <c r="Z5" s="29">
        <f>AC!S13*50/2.5</f>
        <v>0.21836387064046611</v>
      </c>
      <c r="AA5" s="29">
        <f>AC!T13*50/2.5</f>
        <v>5.2407328953711876E-2</v>
      </c>
      <c r="AB5" s="38">
        <f>AC!U13*50/2.5</f>
        <v>6.9612196689787562E-2</v>
      </c>
      <c r="AC5" s="29">
        <f>AC!V13*50/2.5</f>
        <v>6.1877508168700059E-2</v>
      </c>
      <c r="AD5" s="29">
        <f>AC!W13*50/2.5</f>
        <v>0</v>
      </c>
      <c r="AE5" s="29">
        <f>AC!X13*50/2.5</f>
        <v>0.12633324584442929</v>
      </c>
      <c r="AF5" s="29">
        <f>AC!Y13*50/2.5</f>
        <v>0.19336721302718768</v>
      </c>
      <c r="AG5" s="29">
        <f>AC!Z13*50/2.5</f>
        <v>5.5346280606433838E-2</v>
      </c>
      <c r="AH5" s="29">
        <f>AC!AA13*50/2.5</f>
        <v>0.11069256121286768</v>
      </c>
      <c r="AI5" s="29">
        <f>AC!AB13*50/2.5</f>
        <v>0.10377427613706344</v>
      </c>
      <c r="AJ5" s="29">
        <f>AC!AC13*50/2.5</f>
        <v>0</v>
      </c>
      <c r="AK5" s="29">
        <f>AC!AD13*50/2.5</f>
        <v>0.21446683734993113</v>
      </c>
      <c r="AL5" s="29">
        <f>AC!AE13*50/2.5</f>
        <v>0.28364968810797336</v>
      </c>
      <c r="AM5" s="29">
        <f>AC!AF13*50/2.5</f>
        <v>0.62264565682238071</v>
      </c>
      <c r="AN5" s="29">
        <f>AC!AG13*50/2.5</f>
        <v>0</v>
      </c>
      <c r="AO5" s="29">
        <f>AC!AH13*50/2.5</f>
        <v>0.13144741644028035</v>
      </c>
      <c r="AP5" s="29">
        <f>AC!AI13*50/2.5</f>
        <v>0.16603884181930151</v>
      </c>
      <c r="AQ5" s="29">
        <f>AC!AJ13*50/2.5</f>
        <v>0.19371198212251847</v>
      </c>
      <c r="AR5" s="29">
        <f>AC!AK13*50/2.5</f>
        <v>6.9066335860727635E-2</v>
      </c>
      <c r="AS5" s="29">
        <f>AC!AL13*50/2.5</f>
        <v>0.35300571662149688</v>
      </c>
      <c r="AT5" s="29">
        <f>AC!AM13*50/2.5</f>
        <v>0.62927106006440736</v>
      </c>
      <c r="AU5" s="29">
        <f>AC!AN13*50/2.5</f>
        <v>2.2638410087682952</v>
      </c>
      <c r="AV5" s="29">
        <f>AC!AO13*50/2.5</f>
        <v>4.6044223907151759E-2</v>
      </c>
      <c r="AW5" s="29">
        <f>AC!AP13*50/2.5</f>
        <v>9.2088447814303517E-2</v>
      </c>
      <c r="AX5" s="29">
        <f>AC!AQ13*50/2.5</f>
        <v>0.19185093294646571</v>
      </c>
      <c r="AY5" s="29">
        <f>AC!AR13*50/2.5</f>
        <v>0.4757903137072349</v>
      </c>
      <c r="AZ5" s="29">
        <f>AC!AS13*50/2.5</f>
        <v>0.33818838394418582</v>
      </c>
      <c r="BA5" s="29">
        <f>AC!AT13*50/2.5</f>
        <v>1.6426292934431885</v>
      </c>
      <c r="BB5" s="29">
        <f>AC!AU13*50/2.5</f>
        <v>2.0774429299428556</v>
      </c>
      <c r="BC5" s="29">
        <f>AC!AV13*50/2.5</f>
        <v>0.97591505081036478</v>
      </c>
      <c r="BD5" s="29">
        <f>AC!AW13*50/2.5</f>
        <v>6.763767678883717E-2</v>
      </c>
      <c r="BE5" s="29">
        <f>AC!AX13*50/2.5</f>
        <v>0.38650101022192673</v>
      </c>
      <c r="BF5" s="29">
        <f>AC!AY13*50/2.5</f>
        <v>0.36717595971083028</v>
      </c>
      <c r="BG5" s="29">
        <f>AC!AZ13*50/2.5</f>
        <v>0.12561282832212614</v>
      </c>
      <c r="BH5" s="29">
        <f t="shared" si="0"/>
        <v>6.6027097475486327</v>
      </c>
      <c r="BI5" s="29">
        <f>AC!BA13*50/2.5</f>
        <v>0.22223808087760782</v>
      </c>
      <c r="BJ5" s="29">
        <f>AC!BB13*50/2.5</f>
        <v>8.6962727299933512E-2</v>
      </c>
      <c r="BK5" s="29">
        <f>AC!BC13*50/2.5</f>
        <v>0</v>
      </c>
      <c r="BL5" s="29">
        <f>AC!BD13*50/2.5</f>
        <v>0.11595030306657798</v>
      </c>
      <c r="BM5" s="29">
        <f>AC!BE13*50/2.5</f>
        <v>8.6962727299933512E-2</v>
      </c>
      <c r="BN5" s="29">
        <f t="shared" si="1"/>
        <v>10.301936259151477</v>
      </c>
      <c r="BO5" s="29">
        <f>AC!BF13*50/2.5</f>
        <v>2.8987575766644496E-2</v>
      </c>
      <c r="BP5" s="29">
        <f>AC!BG13*50/2.5</f>
        <v>7.7300202044385327E-2</v>
      </c>
      <c r="BQ5" s="29">
        <f>AC!BH13*50/2.5</f>
        <v>0.24156313138870417</v>
      </c>
      <c r="BR5" s="29">
        <f>AC!BI13*50/2.5</f>
        <v>0.24156313138870417</v>
      </c>
      <c r="BS5" s="29">
        <f>AC!BJ13*50/2.5</f>
        <v>9.6625252555481683E-2</v>
      </c>
      <c r="BT5" s="29">
        <f>AC!BK13*50/2.5</f>
        <v>0</v>
      </c>
      <c r="BU5" s="29">
        <f>AC!BL13*50/2.5</f>
        <v>0</v>
      </c>
      <c r="BV5" s="29">
        <f>AC!BM13*50/2.5</f>
        <v>4.8312626277740842E-2</v>
      </c>
      <c r="BW5" s="29">
        <f>AC!BN13*50/2.5</f>
        <v>2.8987575766644496E-2</v>
      </c>
      <c r="BX5" s="29">
        <f>AC!BO13*50/2.5</f>
        <v>1.9325050511096332E-2</v>
      </c>
      <c r="BY5" s="29">
        <f>AA!B13*50/2.5</f>
        <v>716.48919810011307</v>
      </c>
      <c r="BZ5" s="29">
        <f>AA!C13*50/2.5</f>
        <v>1109.5039679287552</v>
      </c>
      <c r="CA5" s="29">
        <f>AA!D13*50/2.5</f>
        <v>622.31018477506188</v>
      </c>
      <c r="CB5" s="29">
        <f>AA!E13*50/2.5</f>
        <v>86.265034821504372</v>
      </c>
      <c r="CC5" s="29">
        <f>AA!F13*50/2.5</f>
        <v>176.53981045113932</v>
      </c>
      <c r="CD5" s="29">
        <f>AA!G13*50/2.5</f>
        <v>215.76693445874631</v>
      </c>
      <c r="CE5" s="29">
        <f>AA!H13*50/2.5</f>
        <v>84.232126312810152</v>
      </c>
      <c r="CF5" s="29">
        <f>AA!I13*50/2.5</f>
        <v>189.14896739757543</v>
      </c>
      <c r="CG5" s="29">
        <f>AA!J13*50/2.5</f>
        <v>52.99861893112935</v>
      </c>
      <c r="CH5" s="29">
        <f>AA!K13*50/2.5</f>
        <v>65.635958841664547</v>
      </c>
      <c r="CI5" s="29">
        <f>AA!L13*50/2.5</f>
        <v>649.4111754018702</v>
      </c>
      <c r="CJ5" s="29">
        <f>AA!M13*50/2.5</f>
        <v>4325.9994418984115</v>
      </c>
      <c r="CK5" s="29">
        <f>AA!N13*50/2.5</f>
        <v>40.807888401042796</v>
      </c>
      <c r="CL5" s="29">
        <f>AA!O13*50/2.5</f>
        <v>241.70010917410877</v>
      </c>
      <c r="CM5" s="29">
        <f>AA!P13*50/2.5</f>
        <v>213.38480070645491</v>
      </c>
      <c r="CN5" s="19">
        <f>OA!B13*300/15</f>
        <v>3030.5519966916263</v>
      </c>
      <c r="CO5" s="19">
        <f>OA!C13*300/15</f>
        <v>6.0264145711179999</v>
      </c>
      <c r="CP5" s="19">
        <f>OA!D13*300/15</f>
        <v>313.25587534391866</v>
      </c>
      <c r="CQ5" s="19">
        <f>OA!E13*300/15</f>
        <v>111.138817761694</v>
      </c>
      <c r="CR5" s="19">
        <f>OA!F13*300/15</f>
        <v>717.96992160607999</v>
      </c>
      <c r="CS5" s="19">
        <f>OA!G13*300/15</f>
        <v>7.6173422554009322</v>
      </c>
      <c r="CT5" s="19">
        <f>OA!H13*300/15</f>
        <v>543.26500809986726</v>
      </c>
    </row>
    <row r="6" spans="1:98" x14ac:dyDescent="0.3">
      <c r="A6" s="19">
        <v>6</v>
      </c>
      <c r="B6" s="19">
        <v>1205</v>
      </c>
      <c r="C6" s="19" t="s">
        <v>99</v>
      </c>
      <c r="D6" s="19" t="s">
        <v>100</v>
      </c>
      <c r="E6" s="19"/>
      <c r="F6" s="19">
        <v>60</v>
      </c>
      <c r="G6" s="19" t="s">
        <v>101</v>
      </c>
      <c r="H6" s="16">
        <f>FC!B9*50/2.5</f>
        <v>567.88</v>
      </c>
      <c r="I6" s="29">
        <f>AC!B9*50/2.5</f>
        <v>220.24044403509552</v>
      </c>
      <c r="J6" s="29">
        <f>AC!C9*50/2.5</f>
        <v>1.8474041061975282</v>
      </c>
      <c r="K6" s="38">
        <f>AC!D9*50/2.5</f>
        <v>2.2529807269574329</v>
      </c>
      <c r="L6" s="29">
        <f>AC!E9*50/2.5</f>
        <v>2.1380631571791255</v>
      </c>
      <c r="M6" s="29">
        <f>AC!F9*50/2.5</f>
        <v>1.9590387301425962</v>
      </c>
      <c r="N6" s="29">
        <f>AC!G9*50/2.5</f>
        <v>6.9819526544246582</v>
      </c>
      <c r="O6" s="42">
        <f>AC!H9*50/2.5</f>
        <v>0.30202299796990084</v>
      </c>
      <c r="P6" s="29">
        <f>AC!I9*50/2.5</f>
        <v>3.7321413320566315</v>
      </c>
      <c r="Q6" s="29">
        <f>AC!J9*50/2.5</f>
        <v>7.4526503340670391</v>
      </c>
      <c r="R6" s="45">
        <f>AC!K9*50/2.5</f>
        <v>0.10361563286292999</v>
      </c>
      <c r="S6" s="29">
        <f>AC!L9*50/2.5</f>
        <v>0.11896609699077146</v>
      </c>
      <c r="T6" s="29">
        <f>AC!M9*50/2.5</f>
        <v>0.24176981001350328</v>
      </c>
      <c r="U6" s="29">
        <f>AC!N9*50/2.5</f>
        <v>0.1193722492834548</v>
      </c>
      <c r="V6" s="29">
        <f>AC!O9*50/2.5</f>
        <v>0.1193722492834548</v>
      </c>
      <c r="W6" s="29">
        <f>AC!P9*50/2.5</f>
        <v>0</v>
      </c>
      <c r="X6" s="29">
        <f>AC!Q9*50/2.5</f>
        <v>2.9115182752062159E-2</v>
      </c>
      <c r="Y6" s="29">
        <f>AC!R9*50/2.5</f>
        <v>0.1339298406594859</v>
      </c>
      <c r="Z6" s="29">
        <f>AC!S9*50/2.5</f>
        <v>0.13101832238427974</v>
      </c>
      <c r="AA6" s="29">
        <f>AC!T9*50/2.5</f>
        <v>0</v>
      </c>
      <c r="AB6" s="38">
        <f>AC!U9*50/2.5</f>
        <v>5.4142819647612542E-2</v>
      </c>
      <c r="AC6" s="29">
        <f>AC!V9*50/2.5</f>
        <v>0.36095213098408363</v>
      </c>
      <c r="AD6" s="29">
        <f>AC!W9*50/2.5</f>
        <v>4.3829901619495883E-2</v>
      </c>
      <c r="AE6" s="29">
        <f>AC!X9*50/2.5</f>
        <v>0.2268841966185669</v>
      </c>
      <c r="AF6" s="29">
        <f>AC!Y9*50/2.5</f>
        <v>0.42540786865981295</v>
      </c>
      <c r="AG6" s="29">
        <f>AC!Z9*50/2.5</f>
        <v>4.1509710454825377E-2</v>
      </c>
      <c r="AH6" s="29">
        <f>AC!AA9*50/2.5</f>
        <v>0.20754855227412689</v>
      </c>
      <c r="AI6" s="29">
        <f>AC!AB9*50/2.5</f>
        <v>0.29056797318377764</v>
      </c>
      <c r="AJ6" s="29">
        <f>AC!AC9*50/2.5</f>
        <v>0</v>
      </c>
      <c r="AK6" s="29">
        <f>AC!AD9*50/2.5</f>
        <v>0.39434224932084111</v>
      </c>
      <c r="AL6" s="29">
        <f>AC!AE9*50/2.5</f>
        <v>1.0446610464464388</v>
      </c>
      <c r="AM6" s="29">
        <f>AC!AF9*50/2.5</f>
        <v>1.6811432734204277</v>
      </c>
      <c r="AN6" s="29">
        <f>AC!AG9*50/2.5</f>
        <v>0</v>
      </c>
      <c r="AO6" s="29">
        <f>AC!AH9*50/2.5</f>
        <v>0.33899596871440718</v>
      </c>
      <c r="AP6" s="29">
        <f>AC!AI9*50/2.5</f>
        <v>0.53270795083692568</v>
      </c>
      <c r="AQ6" s="29">
        <f>AC!AJ9*50/2.5</f>
        <v>0.4566068150030792</v>
      </c>
      <c r="AR6" s="29">
        <f>AC!AK9*50/2.5</f>
        <v>0.16882882099288979</v>
      </c>
      <c r="AS6" s="29">
        <f>AC!AL9*50/2.5</f>
        <v>1.2201719335395218</v>
      </c>
      <c r="AT6" s="29">
        <f>AC!AM9*50/2.5</f>
        <v>1.6422439860217461</v>
      </c>
      <c r="AU6" s="29">
        <f>AC!AN9*50/2.5</f>
        <v>6.6073461306762784</v>
      </c>
      <c r="AV6" s="29">
        <f>AC!AO9*50/2.5</f>
        <v>0</v>
      </c>
      <c r="AW6" s="29">
        <f>AC!AP9*50/2.5</f>
        <v>0.25324323148933475</v>
      </c>
      <c r="AX6" s="29">
        <f>AC!AQ9*50/2.5</f>
        <v>0.5064864629786695</v>
      </c>
      <c r="AY6" s="29">
        <f>AC!AR9*50/2.5</f>
        <v>0.74438161983228679</v>
      </c>
      <c r="AZ6" s="29">
        <f>AC!AS9*50/2.5</f>
        <v>0.58941404058843805</v>
      </c>
      <c r="BA6" s="29">
        <f>AC!AT9*50/2.5</f>
        <v>7.952258285316141</v>
      </c>
      <c r="BB6" s="29">
        <f>AC!AU9*50/2.5</f>
        <v>5.9231279816510263</v>
      </c>
      <c r="BC6" s="29">
        <f>AC!AV9*50/2.5</f>
        <v>2.3286685865871082</v>
      </c>
      <c r="BD6" s="29">
        <f>AC!AW9*50/2.5</f>
        <v>0.12561282832212614</v>
      </c>
      <c r="BE6" s="29">
        <f>AC!AX9*50/2.5</f>
        <v>1.5556665661432549</v>
      </c>
      <c r="BF6" s="29">
        <f>AC!AY9*50/2.5</f>
        <v>1.1691655559213283</v>
      </c>
      <c r="BG6" s="29">
        <f>AC!AZ9*50/2.5</f>
        <v>0.33818838394418582</v>
      </c>
      <c r="BH6" s="29">
        <f t="shared" si="0"/>
        <v>18.072800679215671</v>
      </c>
      <c r="BI6" s="29">
        <f>AC!BA9*50/2.5</f>
        <v>0.31886333343308948</v>
      </c>
      <c r="BJ6" s="29">
        <f>AC!BB9*50/2.5</f>
        <v>6.763767678883717E-2</v>
      </c>
      <c r="BK6" s="29">
        <f>AC!BC9*50/2.5</f>
        <v>8.6962727299933512E-2</v>
      </c>
      <c r="BL6" s="29">
        <f>AC!BD9*50/2.5</f>
        <v>0.16426292934431885</v>
      </c>
      <c r="BM6" s="29">
        <f>AC!BE9*50/2.5</f>
        <v>9.6625252555481683E-2</v>
      </c>
      <c r="BN6" s="29">
        <f t="shared" si="1"/>
        <v>30.982680220880393</v>
      </c>
      <c r="BO6" s="29">
        <f>AC!BF9*50/2.5</f>
        <v>0</v>
      </c>
      <c r="BP6" s="29">
        <f>AC!BG9*50/2.5</f>
        <v>0.10628777781102985</v>
      </c>
      <c r="BQ6" s="29">
        <f>AC!BH9*50/2.5</f>
        <v>0.20291303036651151</v>
      </c>
      <c r="BR6" s="29">
        <f>AC!BI9*50/2.5</f>
        <v>0.10628777781102985</v>
      </c>
      <c r="BS6" s="29">
        <f>AC!BJ9*50/2.5</f>
        <v>0</v>
      </c>
      <c r="BT6" s="29">
        <f>AC!BK9*50/2.5</f>
        <v>0</v>
      </c>
      <c r="BU6" s="29">
        <f>AC!BL9*50/2.5</f>
        <v>0</v>
      </c>
      <c r="BV6" s="29">
        <f>AC!BM9*50/2.5</f>
        <v>0</v>
      </c>
      <c r="BW6" s="29">
        <f>AC!BN9*50/2.5</f>
        <v>6.763767678883717E-2</v>
      </c>
      <c r="BX6" s="29">
        <f>AC!BO9*50/2.5</f>
        <v>2.8987575766644496E-2</v>
      </c>
      <c r="BY6" s="29">
        <f>AA!B9*50/2.5</f>
        <v>662.15712929479298</v>
      </c>
      <c r="BZ6" s="29">
        <f>AA!C9*50/2.5</f>
        <v>1846.6791760110616</v>
      </c>
      <c r="CA6" s="29">
        <f>AA!D9*50/2.5</f>
        <v>863.90384334129487</v>
      </c>
      <c r="CB6" s="29">
        <f>AA!E9*50/2.5</f>
        <v>114.2377153994569</v>
      </c>
      <c r="CC6" s="29">
        <f>AA!F9*50/2.5</f>
        <v>202.05003881556232</v>
      </c>
      <c r="CD6" s="29">
        <f>AA!G9*50/2.5</f>
        <v>331.96971805705806</v>
      </c>
      <c r="CE6" s="29">
        <f>AA!H9*50/2.5</f>
        <v>125.04991378621878</v>
      </c>
      <c r="CF6" s="29">
        <f>AA!I9*50/2.5</f>
        <v>258.68672055701597</v>
      </c>
      <c r="CG6" s="29">
        <f>AA!J9*50/2.5</f>
        <v>89.829722876689104</v>
      </c>
      <c r="CH6" s="29">
        <f>AA!K9*50/2.5</f>
        <v>77.484770888450413</v>
      </c>
      <c r="CI6" s="29">
        <f>AA!L9*50/2.5</f>
        <v>961.05047363829601</v>
      </c>
      <c r="CJ6" s="29">
        <f>AA!M9*50/2.5</f>
        <v>4527.2970794676348</v>
      </c>
      <c r="CK6" s="29">
        <f>AA!N9*50/2.5</f>
        <v>58.559636851004463</v>
      </c>
      <c r="CL6" s="29">
        <f>AA!O9*50/2.5</f>
        <v>292.42501995956957</v>
      </c>
      <c r="CM6" s="29">
        <f>AA!P9*50/2.5</f>
        <v>368.52627985296664</v>
      </c>
      <c r="CN6" s="19">
        <f>OA!B9*300/15</f>
        <v>2880.1290483640601</v>
      </c>
      <c r="CO6" s="19">
        <f>OA!C9*300/15</f>
        <v>29.921247012091602</v>
      </c>
      <c r="CP6" s="19">
        <f>OA!D9*300/15</f>
        <v>219.55055194966999</v>
      </c>
      <c r="CQ6" s="19">
        <f>OA!E9*300/15</f>
        <v>183.02008729741465</v>
      </c>
      <c r="CR6" s="19">
        <f>OA!F9*300/15</f>
        <v>1066.6461179324801</v>
      </c>
      <c r="CS6" s="19">
        <f>OA!G9*300/15</f>
        <v>45.987012139430938</v>
      </c>
      <c r="CT6" s="19">
        <f>OA!H9*300/15</f>
        <v>810.05948828921328</v>
      </c>
    </row>
    <row r="7" spans="1:98" x14ac:dyDescent="0.3">
      <c r="A7" s="19">
        <v>7</v>
      </c>
      <c r="B7" s="19">
        <v>1206</v>
      </c>
      <c r="C7" s="19" t="s">
        <v>99</v>
      </c>
      <c r="D7" s="19" t="s">
        <v>100</v>
      </c>
      <c r="E7" s="19"/>
      <c r="F7" s="19">
        <v>60</v>
      </c>
      <c r="G7" s="19" t="s">
        <v>101</v>
      </c>
      <c r="H7" s="16">
        <f>FC!B10*50/2.5</f>
        <v>699.976</v>
      </c>
      <c r="I7" s="29">
        <f>AC!B10*50/2.5</f>
        <v>63.647088110856259</v>
      </c>
      <c r="J7" s="29">
        <f>AC!C10*50/2.5</f>
        <v>1.7193277711040023</v>
      </c>
      <c r="K7" s="38">
        <f>AC!D10*50/2.5</f>
        <v>1.6402297498081473</v>
      </c>
      <c r="L7" s="29">
        <f>AC!E10*50/2.5</f>
        <v>2.1329481735495106</v>
      </c>
      <c r="M7" s="29">
        <f>AC!F10*50/2.5</f>
        <v>1.5293801052549252</v>
      </c>
      <c r="N7" s="29">
        <f>AC!G10*50/2.5</f>
        <v>2.0511084354756686</v>
      </c>
      <c r="O7" s="42">
        <f>AC!H10*50/2.5</f>
        <v>0.21573071283564346</v>
      </c>
      <c r="P7" s="29">
        <f>AC!I10*50/2.5</f>
        <v>3.5487702261463347</v>
      </c>
      <c r="Q7" s="29">
        <f>AC!J10*50/2.5</f>
        <v>7.5792916631217313</v>
      </c>
      <c r="R7" s="45">
        <f>AC!K10*50/2.5</f>
        <v>7.6752320639207394E-2</v>
      </c>
      <c r="S7" s="29">
        <f>AC!L10*50/2.5</f>
        <v>0.12280371302273183</v>
      </c>
      <c r="T7" s="29">
        <f>AC!M10*50/2.5</f>
        <v>0</v>
      </c>
      <c r="U7" s="29">
        <f>AC!N10*50/2.5</f>
        <v>5.2407328953711876E-2</v>
      </c>
      <c r="V7" s="29">
        <f>AC!O10*50/2.5</f>
        <v>6.9876438604949159E-2</v>
      </c>
      <c r="W7" s="29">
        <f>AC!P10*50/2.5</f>
        <v>4.0761255852887021E-2</v>
      </c>
      <c r="X7" s="29">
        <f>AC!Q10*50/2.5</f>
        <v>2.0380627926443511E-2</v>
      </c>
      <c r="Y7" s="29">
        <f>AC!R10*50/2.5</f>
        <v>5.8230365504124318E-2</v>
      </c>
      <c r="Z7" s="29">
        <f>AC!S10*50/2.5</f>
        <v>0.1513989503107232</v>
      </c>
      <c r="AA7" s="29">
        <f>AC!T10*50/2.5</f>
        <v>4.949581067850567E-2</v>
      </c>
      <c r="AB7" s="38">
        <f>AC!U10*50/2.5</f>
        <v>4.1251672112466706E-2</v>
      </c>
      <c r="AC7" s="29">
        <f>AC!V10*50/2.5</f>
        <v>6.1877508168700059E-2</v>
      </c>
      <c r="AD7" s="29">
        <f>AC!W10*50/2.5</f>
        <v>0</v>
      </c>
      <c r="AE7" s="29">
        <f>AC!X10*50/2.5</f>
        <v>6.4455737675729222E-2</v>
      </c>
      <c r="AF7" s="29">
        <f>AC!Y10*50/2.5</f>
        <v>0.27587055725212112</v>
      </c>
      <c r="AG7" s="29">
        <f>AC!Z10*50/2.5</f>
        <v>3.459142537902115E-2</v>
      </c>
      <c r="AH7" s="29">
        <f>AC!AA10*50/2.5</f>
        <v>4.1509710454825377E-2</v>
      </c>
      <c r="AI7" s="29">
        <f>AC!AB10*50/2.5</f>
        <v>0.13144741644028035</v>
      </c>
      <c r="AJ7" s="29">
        <f>AC!AC10*50/2.5</f>
        <v>0</v>
      </c>
      <c r="AK7" s="29">
        <f>AC!AD10*50/2.5</f>
        <v>0.16603884181930151</v>
      </c>
      <c r="AL7" s="29">
        <f>AC!AE10*50/2.5</f>
        <v>0.32515939856279874</v>
      </c>
      <c r="AM7" s="29">
        <f>AC!AF10*50/2.5</f>
        <v>0.47736167023049186</v>
      </c>
      <c r="AN7" s="29">
        <f>AC!AG10*50/2.5</f>
        <v>0</v>
      </c>
      <c r="AO7" s="29">
        <f>AC!AH10*50/2.5</f>
        <v>0.12452913136447612</v>
      </c>
      <c r="AP7" s="29">
        <f>AC!AI10*50/2.5</f>
        <v>0.12452913136447612</v>
      </c>
      <c r="AQ7" s="29">
        <f>AC!AJ10*50/2.5</f>
        <v>6.91828507580423E-2</v>
      </c>
      <c r="AR7" s="29">
        <f>AC!AK10*50/2.5</f>
        <v>6.9066335860727635E-2</v>
      </c>
      <c r="AS7" s="29">
        <f>AC!AL10*50/2.5</f>
        <v>0.34533167930363823</v>
      </c>
      <c r="AT7" s="29">
        <f>AC!AM10*50/2.5</f>
        <v>0.53718261225010377</v>
      </c>
      <c r="AU7" s="29">
        <f>AC!AN10*50/2.5</f>
        <v>3.1079851137327443</v>
      </c>
      <c r="AV7" s="29">
        <f>AC!AO10*50/2.5</f>
        <v>5.3718261225010402E-2</v>
      </c>
      <c r="AW7" s="29">
        <f>AC!AP10*50/2.5</f>
        <v>0.14580670903931392</v>
      </c>
      <c r="AX7" s="29">
        <f>AC!AQ10*50/2.5</f>
        <v>7.6740373178586271E-2</v>
      </c>
      <c r="AY7" s="29">
        <f>AC!AR10*50/2.5</f>
        <v>0.13045863440359667</v>
      </c>
      <c r="AZ7" s="29">
        <f>AC!AS10*50/2.5</f>
        <v>0.32852585868863771</v>
      </c>
      <c r="BA7" s="29">
        <f>AC!AT10*50/2.5</f>
        <v>2.5412441422091683</v>
      </c>
      <c r="BB7" s="29">
        <f>AC!AU10*50/2.5</f>
        <v>2.3963062633759451</v>
      </c>
      <c r="BC7" s="29">
        <f>AC!AV10*50/2.5</f>
        <v>0.91793989927707587</v>
      </c>
      <c r="BD7" s="29">
        <f>AC!AW10*50/2.5</f>
        <v>7.7300202044385327E-2</v>
      </c>
      <c r="BE7" s="29">
        <f>AC!AX10*50/2.5</f>
        <v>0.2802132324108968</v>
      </c>
      <c r="BF7" s="29">
        <f>AC!AY10*50/2.5</f>
        <v>0.19325050511096337</v>
      </c>
      <c r="BG7" s="29">
        <f>AC!AZ10*50/2.5</f>
        <v>6.763767678883717E-2</v>
      </c>
      <c r="BH7" s="29">
        <f t="shared" si="0"/>
        <v>6.91301207608526</v>
      </c>
      <c r="BI7" s="29">
        <f>AC!BA10*50/2.5</f>
        <v>0.13527535357767434</v>
      </c>
      <c r="BJ7" s="29">
        <f>AC!BB10*50/2.5</f>
        <v>7.7300202044385327E-2</v>
      </c>
      <c r="BK7" s="29">
        <f>AC!BC10*50/2.5</f>
        <v>0.11595030306657798</v>
      </c>
      <c r="BL7" s="29">
        <f>AC!BD10*50/2.5</f>
        <v>8.6962727299933512E-2</v>
      </c>
      <c r="BM7" s="29">
        <f>AC!BE10*50/2.5</f>
        <v>0.10628777781102985</v>
      </c>
      <c r="BN7" s="29">
        <f t="shared" si="1"/>
        <v>12.074244474038084</v>
      </c>
      <c r="BO7" s="29">
        <f>AC!BF10*50/2.5</f>
        <v>5.7975151533288992E-2</v>
      </c>
      <c r="BP7" s="29">
        <f>AC!BG10*50/2.5</f>
        <v>0.11595030306657798</v>
      </c>
      <c r="BQ7" s="29">
        <f>AC!BH10*50/2.5</f>
        <v>0.18358797985541514</v>
      </c>
      <c r="BR7" s="29">
        <f>AC!BI10*50/2.5</f>
        <v>6.763767678883717E-2</v>
      </c>
      <c r="BS7" s="29">
        <f>AC!BJ10*50/2.5</f>
        <v>0</v>
      </c>
      <c r="BT7" s="29">
        <f>AC!BK10*50/2.5</f>
        <v>2.8987575766644496E-2</v>
      </c>
      <c r="BU7" s="29">
        <f>AC!BL10*50/2.5</f>
        <v>0</v>
      </c>
      <c r="BV7" s="29">
        <f>AC!BM10*50/2.5</f>
        <v>0</v>
      </c>
      <c r="BW7" s="29">
        <f>AC!BN10*50/2.5</f>
        <v>4.8312626277740842E-2</v>
      </c>
      <c r="BX7" s="29">
        <f>AC!BO10*50/2.5</f>
        <v>3.8650101022192664E-2</v>
      </c>
      <c r="BY7" s="29">
        <f>AA!B10*50/2.5</f>
        <v>667.7818148319077</v>
      </c>
      <c r="BZ7" s="29">
        <f>AA!C10*50/2.5</f>
        <v>1596.747632958766</v>
      </c>
      <c r="CA7" s="29">
        <f>AA!D10*50/2.5</f>
        <v>891.83028971144972</v>
      </c>
      <c r="CB7" s="29">
        <f>AA!E10*50/2.5</f>
        <v>115.59375585009725</v>
      </c>
      <c r="CC7" s="29">
        <f>AA!F10*50/2.5</f>
        <v>182.08333106917033</v>
      </c>
      <c r="CD7" s="29">
        <f>AA!G10*50/2.5</f>
        <v>250.3601239714107</v>
      </c>
      <c r="CE7" s="29">
        <f>AA!H10*50/2.5</f>
        <v>123.72047948683041</v>
      </c>
      <c r="CF7" s="29">
        <f>AA!I10*50/2.5</f>
        <v>244.61827557526689</v>
      </c>
      <c r="CG7" s="29">
        <f>AA!J10*50/2.5</f>
        <v>75.075259711651711</v>
      </c>
      <c r="CH7" s="29">
        <f>AA!K10*50/2.5</f>
        <v>70.072888460331853</v>
      </c>
      <c r="CI7" s="29">
        <f>AA!L10*50/2.5</f>
        <v>763.85586758989632</v>
      </c>
      <c r="CJ7" s="29">
        <f>AA!M10*50/2.5</f>
        <v>4501.4370016057965</v>
      </c>
      <c r="CK7" s="29">
        <f>AA!N10*50/2.5</f>
        <v>51.881598148399839</v>
      </c>
      <c r="CL7" s="29">
        <f>AA!O10*50/2.5</f>
        <v>279.90742100767363</v>
      </c>
      <c r="CM7" s="29">
        <f>AA!P10*50/2.5</f>
        <v>327.37867008693382</v>
      </c>
      <c r="CN7" s="19">
        <f>OA!B10*300/15</f>
        <v>2335.3068151905263</v>
      </c>
      <c r="CO7" s="19">
        <f>OA!C10*300/15</f>
        <v>20.390020563047333</v>
      </c>
      <c r="CP7" s="19">
        <f>OA!D10*300/15</f>
        <v>225.26090198178599</v>
      </c>
      <c r="CQ7" s="19">
        <f>OA!E10*300/15</f>
        <v>132.95913820991331</v>
      </c>
      <c r="CR7" s="19">
        <f>OA!F10*300/15</f>
        <v>860.26313194803333</v>
      </c>
      <c r="CS7" s="19">
        <f>OA!G10*300/15</f>
        <v>46.805563284504068</v>
      </c>
      <c r="CT7" s="19">
        <f>OA!H10*300/15</f>
        <v>799.4776697496668</v>
      </c>
    </row>
    <row r="8" spans="1:98" s="36" customFormat="1" x14ac:dyDescent="0.3">
      <c r="A8" s="33">
        <v>2</v>
      </c>
      <c r="B8" s="33">
        <v>1161</v>
      </c>
      <c r="C8" s="33" t="s">
        <v>99</v>
      </c>
      <c r="D8" s="33" t="s">
        <v>102</v>
      </c>
      <c r="E8" s="33"/>
      <c r="F8" s="33">
        <v>66</v>
      </c>
      <c r="G8" s="33" t="s">
        <v>101</v>
      </c>
      <c r="H8" s="34">
        <f>FC!B5*50/2.5</f>
        <v>582.61199999999997</v>
      </c>
      <c r="I8" s="35">
        <f>AC!B5*50/2.5</f>
        <v>142.19206420604817</v>
      </c>
      <c r="J8" s="35">
        <f>AC!C5*50/2.5</f>
        <v>5.5305690154022633</v>
      </c>
      <c r="K8" s="39">
        <f>AC!D5*50/2.5</f>
        <v>2.622873085114624</v>
      </c>
      <c r="L8" s="35">
        <f>AC!E5*50/2.5</f>
        <v>2.27105273154912</v>
      </c>
      <c r="M8" s="35">
        <f>AC!F5*50/2.5</f>
        <v>1.3401257109591653</v>
      </c>
      <c r="N8" s="35">
        <f>AC!G5*50/2.5</f>
        <v>4.1533667072474882</v>
      </c>
      <c r="O8" s="43">
        <f>AC!H5*50/2.5</f>
        <v>0.58247292465623735</v>
      </c>
      <c r="P8" s="35">
        <f>AC!I5*50/2.5</f>
        <v>3.5218038870418789</v>
      </c>
      <c r="Q8" s="35">
        <f>AC!J5*50/2.5</f>
        <v>8.5617213673035835</v>
      </c>
      <c r="R8" s="46">
        <f>AC!K5*50/2.5</f>
        <v>0.12280371302273183</v>
      </c>
      <c r="S8" s="35">
        <f>AC!L5*50/2.5</f>
        <v>0.36073590700427471</v>
      </c>
      <c r="T8" s="35">
        <f>AC!M5*50/2.5</f>
        <v>0.11129086492685072</v>
      </c>
      <c r="U8" s="35">
        <f>AC!N5*50/2.5</f>
        <v>0</v>
      </c>
      <c r="V8" s="35">
        <f>AC!O5*50/2.5</f>
        <v>0.2387444985669096</v>
      </c>
      <c r="W8" s="35">
        <f>AC!P5*50/2.5</f>
        <v>0</v>
      </c>
      <c r="X8" s="35">
        <f>AC!Q5*50/2.5</f>
        <v>0</v>
      </c>
      <c r="Y8" s="35">
        <f>AC!R5*50/2.5</f>
        <v>9.3168584806598898E-2</v>
      </c>
      <c r="Z8" s="35">
        <f>AC!S5*50/2.5</f>
        <v>0.37849737577680809</v>
      </c>
      <c r="AA8" s="35">
        <f>AC!T5*50/2.5</f>
        <v>0</v>
      </c>
      <c r="AB8" s="39">
        <f>AC!U5*50/2.5</f>
        <v>6.1877508168700059E-2</v>
      </c>
      <c r="AC8" s="35">
        <f>AC!V5*50/2.5</f>
        <v>0.20883659006936273</v>
      </c>
      <c r="AD8" s="35">
        <f>AC!W5*50/2.5</f>
        <v>0</v>
      </c>
      <c r="AE8" s="35">
        <f>AC!X5*50/2.5</f>
        <v>0.48212891781445466</v>
      </c>
      <c r="AF8" s="35">
        <f>AC!Y5*50/2.5</f>
        <v>1.0751217044311634</v>
      </c>
      <c r="AG8" s="35">
        <f>AC!Z5*50/2.5</f>
        <v>6.91828507580423E-2</v>
      </c>
      <c r="AH8" s="35">
        <f>AC!AA5*50/2.5</f>
        <v>0.17295712689510573</v>
      </c>
      <c r="AI8" s="35">
        <f>AC!AB5*50/2.5</f>
        <v>0.31824111348699458</v>
      </c>
      <c r="AJ8" s="35">
        <f>AC!AC5*50/2.5</f>
        <v>2.7673140303216919E-2</v>
      </c>
      <c r="AK8" s="35">
        <f>AC!AD5*50/2.5</f>
        <v>0.75409307326266106</v>
      </c>
      <c r="AL8" s="35">
        <f>AC!AE5*50/2.5</f>
        <v>1.5012678614495178</v>
      </c>
      <c r="AM8" s="35">
        <f>AC!AF5*50/2.5</f>
        <v>3.1547379945667289</v>
      </c>
      <c r="AN8" s="35">
        <f>AC!AG5*50/2.5</f>
        <v>2.7673140303216919E-2</v>
      </c>
      <c r="AO8" s="35">
        <f>AC!AH5*50/2.5</f>
        <v>0.24213997765314801</v>
      </c>
      <c r="AP8" s="35">
        <f>AC!AI5*50/2.5</f>
        <v>0.79560278371748638</v>
      </c>
      <c r="AQ8" s="35">
        <f>AC!AJ5*50/2.5</f>
        <v>0.76792964341426961</v>
      </c>
      <c r="AR8" s="35">
        <f>AC!AK5*50/2.5</f>
        <v>0.38370186589293143</v>
      </c>
      <c r="AS8" s="35">
        <f>AC!AL5*50/2.5</f>
        <v>2.7089351732040949</v>
      </c>
      <c r="AT8" s="35">
        <f>AC!AM5*50/2.5</f>
        <v>4.612096428033035</v>
      </c>
      <c r="AU8" s="35">
        <f>AC!AN5*50/2.5</f>
        <v>17.25890992786405</v>
      </c>
      <c r="AV8" s="35">
        <f>AC!AO5*50/2.5</f>
        <v>2.3022111953575879E-2</v>
      </c>
      <c r="AW8" s="35">
        <f>AC!AP5*50/2.5</f>
        <v>0.57555279883939714</v>
      </c>
      <c r="AX8" s="35">
        <f>AC!AQ5*50/2.5</f>
        <v>1.0973873364537838</v>
      </c>
      <c r="AY8" s="35">
        <f>AC!AR5*50/2.5</f>
        <v>2.4480179043969019</v>
      </c>
      <c r="AZ8" s="35">
        <f>AC!AS5*50/2.5</f>
        <v>2.6571944452757457</v>
      </c>
      <c r="BA8" s="35">
        <f>AC!AT5*50/2.5</f>
        <v>25.161215765447423</v>
      </c>
      <c r="BB8" s="35">
        <f>AC!AU5*50/2.5</f>
        <v>16.088104550487696</v>
      </c>
      <c r="BC8" s="35">
        <f>AC!AV5*50/2.5</f>
        <v>3.3625587889307615</v>
      </c>
      <c r="BD8" s="35">
        <f>AC!AW5*50/2.5</f>
        <v>0.25122565664425228</v>
      </c>
      <c r="BE8" s="35">
        <f>AC!AX5*50/2.5</f>
        <v>4.0002854557969405</v>
      </c>
      <c r="BF8" s="35">
        <f>AC!AY5*50/2.5</f>
        <v>2.5219190916980714</v>
      </c>
      <c r="BG8" s="35">
        <f>AC!AZ5*50/2.5</f>
        <v>0.38650101022192673</v>
      </c>
      <c r="BH8" s="29">
        <f t="shared" si="0"/>
        <v>40.015989677541683</v>
      </c>
      <c r="BI8" s="35">
        <f>AC!BA5*50/2.5</f>
        <v>0.26088818189980051</v>
      </c>
      <c r="BJ8" s="35">
        <f>AC!BB5*50/2.5</f>
        <v>0.13527535357767434</v>
      </c>
      <c r="BK8" s="35">
        <f>AC!BC5*50/2.5</f>
        <v>0.23190060613315597</v>
      </c>
      <c r="BL8" s="35">
        <f>AC!BD5*50/2.5</f>
        <v>0.6087390910995345</v>
      </c>
      <c r="BM8" s="35">
        <f>AC!BE5*50/2.5</f>
        <v>0.10628777781102985</v>
      </c>
      <c r="BN8" s="29">
        <f t="shared" si="1"/>
        <v>80.543157507181476</v>
      </c>
      <c r="BO8" s="35">
        <f>AC!BF5*50/2.5</f>
        <v>0</v>
      </c>
      <c r="BP8" s="35">
        <f>AC!BG5*50/2.5</f>
        <v>0.12561282832212614</v>
      </c>
      <c r="BQ8" s="35">
        <f>AC!BH5*50/2.5</f>
        <v>0.25122565664425228</v>
      </c>
      <c r="BR8" s="35">
        <f>AC!BI5*50/2.5</f>
        <v>0</v>
      </c>
      <c r="BS8" s="35">
        <f>AC!BJ5*50/2.5</f>
        <v>4.8312626277740842E-2</v>
      </c>
      <c r="BT8" s="35">
        <f>AC!BK5*50/2.5</f>
        <v>0</v>
      </c>
      <c r="BU8" s="35">
        <f>AC!BL5*50/2.5</f>
        <v>0</v>
      </c>
      <c r="BV8" s="35">
        <f>AC!BM5*50/2.5</f>
        <v>0</v>
      </c>
      <c r="BW8" s="35">
        <f>AC!BN5*50/2.5</f>
        <v>0.11595030306657798</v>
      </c>
      <c r="BX8" s="35">
        <f>AC!BO5*50/2.5</f>
        <v>0</v>
      </c>
      <c r="BY8" s="35">
        <f>AA!B5*50/2.5</f>
        <v>666.22605074717387</v>
      </c>
      <c r="BZ8" s="35">
        <f>AA!C5*50/2.5</f>
        <v>1776.4347879056575</v>
      </c>
      <c r="CA8" s="35">
        <f>AA!D5*50/2.5</f>
        <v>833.87350132866197</v>
      </c>
      <c r="CB8" s="35">
        <f>AA!E5*50/2.5</f>
        <v>119.592336666088</v>
      </c>
      <c r="CC8" s="35">
        <f>AA!F5*50/2.5</f>
        <v>277.2763661163533</v>
      </c>
      <c r="CD8" s="35">
        <f>AA!G5*50/2.5</f>
        <v>309.46518664617582</v>
      </c>
      <c r="CE8" s="35">
        <f>AA!H5*50/2.5</f>
        <v>129.26671320459124</v>
      </c>
      <c r="CF8" s="35">
        <f>AA!I5*50/2.5</f>
        <v>184.47910699917051</v>
      </c>
      <c r="CG8" s="35">
        <f>AA!J5*50/2.5</f>
        <v>78.965740048701377</v>
      </c>
      <c r="CH8" s="35">
        <f>AA!K5*50/2.5</f>
        <v>74.67981538239637</v>
      </c>
      <c r="CI8" s="35">
        <f>AA!L5*50/2.5</f>
        <v>1150.4775170177265</v>
      </c>
      <c r="CJ8" s="35">
        <f>AA!M5*50/2.5</f>
        <v>3856.757279436868</v>
      </c>
      <c r="CK8" s="35">
        <f>AA!N5*50/2.5</f>
        <v>78.657152060425318</v>
      </c>
      <c r="CL8" s="35">
        <f>AA!O5*50/2.5</f>
        <v>253.25638925224803</v>
      </c>
      <c r="CM8" s="35">
        <f>AA!P5*50/2.5</f>
        <v>374.08449156921336</v>
      </c>
      <c r="CN8" s="33">
        <f>OA!B5*300/15</f>
        <v>4168.0266340363069</v>
      </c>
      <c r="CO8" s="33">
        <f>OA!C5*300/15</f>
        <v>10.474689046049532</v>
      </c>
      <c r="CP8" s="33">
        <f>OA!D5*300/15</f>
        <v>447.63052738619069</v>
      </c>
      <c r="CQ8" s="33">
        <f>OA!E5*300/15</f>
        <v>212.25143084591465</v>
      </c>
      <c r="CR8" s="33">
        <f>OA!F5*300/15</f>
        <v>1212.4168868736801</v>
      </c>
      <c r="CS8" s="33">
        <f>OA!G5*300/15</f>
        <v>9.745628755126468</v>
      </c>
      <c r="CT8" s="33">
        <f>OA!H5*300/15</f>
        <v>579.75116870570412</v>
      </c>
    </row>
    <row r="9" spans="1:98" s="36" customFormat="1" x14ac:dyDescent="0.3">
      <c r="A9" s="33">
        <v>3</v>
      </c>
      <c r="B9" s="33">
        <v>1154</v>
      </c>
      <c r="C9" s="33" t="s">
        <v>99</v>
      </c>
      <c r="D9" s="33" t="s">
        <v>102</v>
      </c>
      <c r="E9" s="33"/>
      <c r="F9" s="33">
        <v>66</v>
      </c>
      <c r="G9" s="33" t="s">
        <v>101</v>
      </c>
      <c r="H9" s="34">
        <f>FC!B6*50/2.5</f>
        <v>638.36800000000005</v>
      </c>
      <c r="I9" s="35">
        <f>AC!B6*50/2.5</f>
        <v>82.269448091275805</v>
      </c>
      <c r="J9" s="35">
        <f>AC!C6*50/2.5</f>
        <v>2.2549197178587477</v>
      </c>
      <c r="K9" s="39">
        <f>AC!D6*50/2.5</f>
        <v>2.1857275709288526</v>
      </c>
      <c r="L9" s="35">
        <f>AC!E6*50/2.5</f>
        <v>2.2915126660675802</v>
      </c>
      <c r="M9" s="35">
        <f>AC!F6*50/2.5</f>
        <v>1.4680003016995431</v>
      </c>
      <c r="N9" s="35">
        <f>AC!G6*50/2.5</f>
        <v>2.27105273154912</v>
      </c>
      <c r="O9" s="43">
        <f>AC!H6*50/2.5</f>
        <v>0.26966339104455439</v>
      </c>
      <c r="P9" s="35">
        <f>AC!I6*50/2.5</f>
        <v>2.6966339104455432</v>
      </c>
      <c r="Q9" s="35">
        <f>AC!J6*50/2.5</f>
        <v>9.6976557127638525</v>
      </c>
      <c r="R9" s="46">
        <f>AC!K6*50/2.5</f>
        <v>0.12280371302273183</v>
      </c>
      <c r="S9" s="35">
        <f>AC!L6*50/2.5</f>
        <v>0.14582940921449403</v>
      </c>
      <c r="T9" s="35">
        <f>AC!M6*50/2.5</f>
        <v>0</v>
      </c>
      <c r="U9" s="35">
        <f>AC!N6*50/2.5</f>
        <v>0</v>
      </c>
      <c r="V9" s="35">
        <f>AC!O6*50/2.5</f>
        <v>8.1522511705774042E-2</v>
      </c>
      <c r="W9" s="35">
        <f>AC!P6*50/2.5</f>
        <v>0</v>
      </c>
      <c r="X9" s="35">
        <f>AC!Q6*50/2.5</f>
        <v>0</v>
      </c>
      <c r="Y9" s="35">
        <f>AC!R6*50/2.5</f>
        <v>0</v>
      </c>
      <c r="Z9" s="35">
        <f>AC!S6*50/2.5</f>
        <v>0.16304502341154808</v>
      </c>
      <c r="AA9" s="35">
        <f>AC!T6*50/2.5</f>
        <v>3.78497375776808E-2</v>
      </c>
      <c r="AB9" s="39">
        <f>AC!U6*50/2.5</f>
        <v>0</v>
      </c>
      <c r="AC9" s="35">
        <f>AC!V6*50/2.5</f>
        <v>9.2816262253050091E-2</v>
      </c>
      <c r="AD9" s="35">
        <f>AC!W6*50/2.5</f>
        <v>0</v>
      </c>
      <c r="AE9" s="35">
        <f>AC!X6*50/2.5</f>
        <v>0.13664616387254597</v>
      </c>
      <c r="AF9" s="35">
        <f>AC!Y6*50/2.5</f>
        <v>0.35321744246299613</v>
      </c>
      <c r="AG9" s="35">
        <f>AC!Z6*50/2.5</f>
        <v>2.7673140303216919E-2</v>
      </c>
      <c r="AH9" s="35">
        <f>AC!AA6*50/2.5</f>
        <v>4.8427995530629618E-2</v>
      </c>
      <c r="AI9" s="35">
        <f>AC!AB6*50/2.5</f>
        <v>8.3019420909650754E-2</v>
      </c>
      <c r="AJ9" s="35">
        <f>AC!AC6*50/2.5</f>
        <v>0</v>
      </c>
      <c r="AK9" s="35">
        <f>AC!AD6*50/2.5</f>
        <v>0.24905826272895223</v>
      </c>
      <c r="AL9" s="35">
        <f>AC!AE6*50/2.5</f>
        <v>0.4566068150030792</v>
      </c>
      <c r="AM9" s="35">
        <f>AC!AF6*50/2.5</f>
        <v>0.65723708220140176</v>
      </c>
      <c r="AN9" s="35">
        <f>AC!AG6*50/2.5</f>
        <v>0</v>
      </c>
      <c r="AO9" s="35">
        <f>AC!AH6*50/2.5</f>
        <v>8.3019420909650754E-2</v>
      </c>
      <c r="AP9" s="35">
        <f>AC!AI6*50/2.5</f>
        <v>0.1383657015160846</v>
      </c>
      <c r="AQ9" s="35">
        <f>AC!AJ6*50/2.5</f>
        <v>0.10377427613706344</v>
      </c>
      <c r="AR9" s="35">
        <f>AC!AK6*50/2.5</f>
        <v>6.1392298542869018E-2</v>
      </c>
      <c r="AS9" s="35">
        <f>AC!AL6*50/2.5</f>
        <v>0.33765764198577958</v>
      </c>
      <c r="AT9" s="35">
        <f>AC!AM6*50/2.5</f>
        <v>0.72903354519656949</v>
      </c>
      <c r="AU9" s="35">
        <f>AC!AN6*50/2.5</f>
        <v>4.335831084590124</v>
      </c>
      <c r="AV9" s="35">
        <f>AC!AO6*50/2.5</f>
        <v>3.0696149271434509E-2</v>
      </c>
      <c r="AW9" s="35">
        <f>AC!AP6*50/2.5</f>
        <v>0.18417689562860703</v>
      </c>
      <c r="AX9" s="35">
        <f>AC!AQ6*50/2.5</f>
        <v>0.18417689562860703</v>
      </c>
      <c r="AY9" s="35">
        <f>AC!AR6*50/2.5</f>
        <v>0.29161341807862784</v>
      </c>
      <c r="AZ9" s="35">
        <f>AC!AS6*50/2.5</f>
        <v>0.52177636379960102</v>
      </c>
      <c r="BA9" s="35">
        <f>AC!AT6*50/2.5</f>
        <v>3.7877099001748809</v>
      </c>
      <c r="BB9" s="35">
        <f>AC!AU6*50/2.5</f>
        <v>3.7297347486415915</v>
      </c>
      <c r="BC9" s="35">
        <f>AC!AV6*50/2.5</f>
        <v>1.043552727599202</v>
      </c>
      <c r="BD9" s="35">
        <f>AC!AW6*50/2.5</f>
        <v>7.7300202044385327E-2</v>
      </c>
      <c r="BE9" s="35">
        <f>AC!AX6*50/2.5</f>
        <v>0.35751343445528216</v>
      </c>
      <c r="BF9" s="35">
        <f>AC!AY6*50/2.5</f>
        <v>0.31886333343308948</v>
      </c>
      <c r="BG9" s="35">
        <f>AC!AZ6*50/2.5</f>
        <v>5.7975151533288992E-2</v>
      </c>
      <c r="BH9" s="29">
        <f t="shared" si="0"/>
        <v>9.0123876119164219</v>
      </c>
      <c r="BI9" s="35">
        <f>AC!BA6*50/2.5</f>
        <v>0.10628777781102985</v>
      </c>
      <c r="BJ9" s="35">
        <f>AC!BB6*50/2.5</f>
        <v>6.763767678883717E-2</v>
      </c>
      <c r="BK9" s="35">
        <f>AC!BC6*50/2.5</f>
        <v>7.7300202044385327E-2</v>
      </c>
      <c r="BL9" s="35">
        <f>AC!BD6*50/2.5</f>
        <v>8.6962727299933512E-2</v>
      </c>
      <c r="BM9" s="35">
        <f>AC!BE6*50/2.5</f>
        <v>5.7975151533288992E-2</v>
      </c>
      <c r="BN9" s="29">
        <f t="shared" si="1"/>
        <v>16.795617612277066</v>
      </c>
      <c r="BO9" s="35">
        <f>AC!BF6*50/2.5</f>
        <v>5.7975151533288992E-2</v>
      </c>
      <c r="BP9" s="35">
        <f>AC!BG6*50/2.5</f>
        <v>0.13527535357767434</v>
      </c>
      <c r="BQ9" s="35">
        <f>AC!BH6*50/2.5</f>
        <v>0.16426292934431885</v>
      </c>
      <c r="BR9" s="35">
        <f>AC!BI6*50/2.5</f>
        <v>0</v>
      </c>
      <c r="BS9" s="35">
        <f>AC!BJ6*50/2.5</f>
        <v>0</v>
      </c>
      <c r="BT9" s="35">
        <f>AC!BK6*50/2.5</f>
        <v>0</v>
      </c>
      <c r="BU9" s="35">
        <f>AC!BL6*50/2.5</f>
        <v>1.9325050511096332E-2</v>
      </c>
      <c r="BV9" s="35">
        <f>AC!BM6*50/2.5</f>
        <v>0</v>
      </c>
      <c r="BW9" s="35">
        <f>AC!BN6*50/2.5</f>
        <v>0</v>
      </c>
      <c r="BX9" s="35">
        <f>AC!BO6*50/2.5</f>
        <v>1.9325050511096332E-2</v>
      </c>
      <c r="BY9" s="35">
        <f>AA!B6*50/2.5</f>
        <v>682.02303991524047</v>
      </c>
      <c r="BZ9" s="35">
        <f>AA!C6*50/2.5</f>
        <v>1831.491200204488</v>
      </c>
      <c r="CA9" s="35">
        <f>AA!D6*50/2.5</f>
        <v>817.28594515796738</v>
      </c>
      <c r="CB9" s="35">
        <f>AA!E6*50/2.5</f>
        <v>103.37200666035167</v>
      </c>
      <c r="CC9" s="35">
        <f>AA!F6*50/2.5</f>
        <v>217.37624287717728</v>
      </c>
      <c r="CD9" s="35">
        <f>AA!G6*50/2.5</f>
        <v>296.84123741073546</v>
      </c>
      <c r="CE9" s="35">
        <f>AA!H6*50/2.5</f>
        <v>119.48290765752998</v>
      </c>
      <c r="CF9" s="35">
        <f>AA!I6*50/2.5</f>
        <v>236.94636206360178</v>
      </c>
      <c r="CG9" s="35">
        <f>AA!J6*50/2.5</f>
        <v>84.049056338148347</v>
      </c>
      <c r="CH9" s="35">
        <f>AA!K6*50/2.5</f>
        <v>76.736782753502666</v>
      </c>
      <c r="CI9" s="35">
        <f>AA!L6*50/2.5</f>
        <v>1077.5834301619493</v>
      </c>
      <c r="CJ9" s="35">
        <f>AA!M6*50/2.5</f>
        <v>4280.1142812545013</v>
      </c>
      <c r="CK9" s="35">
        <f>AA!N6*50/2.5</f>
        <v>53.994901535300031</v>
      </c>
      <c r="CL9" s="35">
        <f>AA!O6*50/2.5</f>
        <v>267.59435798636417</v>
      </c>
      <c r="CM9" s="35">
        <f>AA!P6*50/2.5</f>
        <v>304.30366993160635</v>
      </c>
      <c r="CN9" s="33">
        <f>OA!B6*300/15</f>
        <v>3297.5110487172469</v>
      </c>
      <c r="CO9" s="33">
        <f>OA!C6*300/15</f>
        <v>23.383330039350597</v>
      </c>
      <c r="CP9" s="33">
        <f>OA!D6*300/15</f>
        <v>324.64006983423729</v>
      </c>
      <c r="CQ9" s="33">
        <f>OA!E6*300/15</f>
        <v>189.44464792398003</v>
      </c>
      <c r="CR9" s="33">
        <f>OA!F6*300/15</f>
        <v>1124.67843863396</v>
      </c>
      <c r="CS9" s="33">
        <f>OA!G6*300/15</f>
        <v>25.666300878585261</v>
      </c>
      <c r="CT9" s="33">
        <f>OA!H6*300/15</f>
        <v>704.52522425767995</v>
      </c>
    </row>
    <row r="10" spans="1:98" s="36" customFormat="1" x14ac:dyDescent="0.3">
      <c r="A10" s="33">
        <v>5</v>
      </c>
      <c r="B10" s="33">
        <v>1204</v>
      </c>
      <c r="C10" s="33" t="s">
        <v>99</v>
      </c>
      <c r="D10" s="33" t="s">
        <v>102</v>
      </c>
      <c r="E10" s="33"/>
      <c r="F10" s="33">
        <v>60</v>
      </c>
      <c r="G10" s="33" t="s">
        <v>101</v>
      </c>
      <c r="H10" s="34">
        <f>FC!B8*50/2.5</f>
        <v>640.40400000000011</v>
      </c>
      <c r="I10" s="35">
        <f>AC!B8*50/2.5</f>
        <v>111.8996919712323</v>
      </c>
      <c r="J10" s="35">
        <f>AC!C8*50/2.5</f>
        <v>3.357152419875761</v>
      </c>
      <c r="K10" s="39">
        <f>AC!D8*50/2.5</f>
        <v>2.417377330582851</v>
      </c>
      <c r="L10" s="35">
        <f>AC!E8*50/2.5</f>
        <v>1.8874289593279847</v>
      </c>
      <c r="M10" s="35">
        <f>AC!F8*50/2.5</f>
        <v>1.6572546959953036</v>
      </c>
      <c r="N10" s="35">
        <f>AC!G8*50/2.5</f>
        <v>3.2224396866575349</v>
      </c>
      <c r="O10" s="43">
        <f>AC!H8*50/2.5</f>
        <v>0.25887685540277217</v>
      </c>
      <c r="P10" s="35">
        <f>AC!I8*50/2.5</f>
        <v>3.5056240835792059</v>
      </c>
      <c r="Q10" s="35">
        <f>AC!J8*50/2.5</f>
        <v>8.220173540459113</v>
      </c>
      <c r="R10" s="46">
        <f>AC!K8*50/2.5</f>
        <v>4.6051392383524431E-2</v>
      </c>
      <c r="S10" s="35">
        <f>AC!L8*50/2.5</f>
        <v>0.22258172985370145</v>
      </c>
      <c r="T10" s="35">
        <f>AC!M8*50/2.5</f>
        <v>0.26863312223722585</v>
      </c>
      <c r="U10" s="35">
        <f>AC!N8*50/2.5</f>
        <v>0</v>
      </c>
      <c r="V10" s="35">
        <f>AC!O8*50/2.5</f>
        <v>0.12228376755866104</v>
      </c>
      <c r="W10" s="35">
        <f>AC!P8*50/2.5</f>
        <v>0</v>
      </c>
      <c r="X10" s="35">
        <f>AC!Q8*50/2.5</f>
        <v>0</v>
      </c>
      <c r="Y10" s="35">
        <f>AC!R8*50/2.5</f>
        <v>0</v>
      </c>
      <c r="Z10" s="35">
        <f>AC!S8*50/2.5</f>
        <v>0.22709842546608483</v>
      </c>
      <c r="AA10" s="35">
        <f>AC!T8*50/2.5</f>
        <v>0</v>
      </c>
      <c r="AB10" s="39">
        <f>AC!U8*50/2.5</f>
        <v>2.0625836056233353E-2</v>
      </c>
      <c r="AC10" s="35">
        <f>AC!V8*50/2.5</f>
        <v>0.11086386880225427</v>
      </c>
      <c r="AD10" s="35">
        <f>AC!W8*50/2.5</f>
        <v>0</v>
      </c>
      <c r="AE10" s="35">
        <f>AC!X8*50/2.5</f>
        <v>0.15469377042175014</v>
      </c>
      <c r="AF10" s="35">
        <f>AC!Y8*50/2.5</f>
        <v>0.3145439998575586</v>
      </c>
      <c r="AG10" s="35">
        <f>AC!Z8*50/2.5</f>
        <v>2.7673140303216919E-2</v>
      </c>
      <c r="AH10" s="35">
        <f>AC!AA8*50/2.5</f>
        <v>0.11069256121286768</v>
      </c>
      <c r="AI10" s="35">
        <f>AC!AB8*50/2.5</f>
        <v>0.17295712689510573</v>
      </c>
      <c r="AJ10" s="35">
        <f>AC!AC8*50/2.5</f>
        <v>3.459142537902115E-2</v>
      </c>
      <c r="AK10" s="35">
        <f>AC!AD8*50/2.5</f>
        <v>0.38050567916923267</v>
      </c>
      <c r="AL10" s="35">
        <f>AC!AE8*50/2.5</f>
        <v>0.58113594636755528</v>
      </c>
      <c r="AM10" s="35">
        <f>AC!AF8*50/2.5</f>
        <v>1.1276804673560894</v>
      </c>
      <c r="AN10" s="35">
        <f>AC!AG8*50/2.5</f>
        <v>0</v>
      </c>
      <c r="AO10" s="35">
        <f>AC!AH8*50/2.5</f>
        <v>0.13144741644028035</v>
      </c>
      <c r="AP10" s="35">
        <f>AC!AI8*50/2.5</f>
        <v>0.23522169257734388</v>
      </c>
      <c r="AQ10" s="35">
        <f>AC!AJ8*50/2.5</f>
        <v>0.24905826272895223</v>
      </c>
      <c r="AR10" s="35">
        <f>AC!AK8*50/2.5</f>
        <v>0.1151105597678794</v>
      </c>
      <c r="AS10" s="35">
        <f>AC!AL8*50/2.5</f>
        <v>0.69066335860727646</v>
      </c>
      <c r="AT10" s="35">
        <f>AC!AM8*50/2.5</f>
        <v>1.1050613737716422</v>
      </c>
      <c r="AU10" s="35">
        <f>AC!AN8*50/2.5</f>
        <v>5.6711135778975255</v>
      </c>
      <c r="AV10" s="35">
        <f>AC!AO8*50/2.5</f>
        <v>0</v>
      </c>
      <c r="AW10" s="35">
        <f>AC!AP8*50/2.5</f>
        <v>0.20719900758218293</v>
      </c>
      <c r="AX10" s="35">
        <f>AC!AQ8*50/2.5</f>
        <v>0.26859130612505189</v>
      </c>
      <c r="AY10" s="35">
        <f>AC!AR8*50/2.5</f>
        <v>0.55253068688582108</v>
      </c>
      <c r="AZ10" s="35">
        <f>AC!AS8*50/2.5</f>
        <v>0.62806414161063084</v>
      </c>
      <c r="BA10" s="35">
        <f>AC!AT8*50/2.5</f>
        <v>6.3772666686617896</v>
      </c>
      <c r="BB10" s="35">
        <f>AC!AU8*50/2.5</f>
        <v>4.7829500014963422</v>
      </c>
      <c r="BC10" s="35">
        <f>AC!AV8*50/2.5</f>
        <v>1.1401779801546836</v>
      </c>
      <c r="BD10" s="35">
        <f>AC!AW8*50/2.5</f>
        <v>5.7975151533288992E-2</v>
      </c>
      <c r="BE10" s="35">
        <f>AC!AX8*50/2.5</f>
        <v>0.92760242453262387</v>
      </c>
      <c r="BF10" s="35">
        <f>AC!AY8*50/2.5</f>
        <v>0.79232707095494959</v>
      </c>
      <c r="BG10" s="35">
        <f>AC!AZ8*50/2.5</f>
        <v>0.19325050511096337</v>
      </c>
      <c r="BH10" s="29">
        <f t="shared" si="0"/>
        <v>12.658980257750395</v>
      </c>
      <c r="BI10" s="35">
        <f>AC!BA8*50/2.5</f>
        <v>0.16426292934431885</v>
      </c>
      <c r="BJ10" s="35">
        <f>AC!BB8*50/2.5</f>
        <v>0</v>
      </c>
      <c r="BK10" s="35">
        <f>AC!BC8*50/2.5</f>
        <v>0</v>
      </c>
      <c r="BL10" s="35">
        <f>AC!BD8*50/2.5</f>
        <v>0.14493787883322248</v>
      </c>
      <c r="BM10" s="35">
        <f>AC!BE8*50/2.5</f>
        <v>0</v>
      </c>
      <c r="BN10" s="29">
        <f t="shared" si="1"/>
        <v>23.3781683333175</v>
      </c>
      <c r="BO10" s="35">
        <f>AC!BF8*50/2.5</f>
        <v>6.763767678883717E-2</v>
      </c>
      <c r="BP10" s="35">
        <f>AC!BG8*50/2.5</f>
        <v>0.19325050511096337</v>
      </c>
      <c r="BQ10" s="35">
        <f>AC!BH8*50/2.5</f>
        <v>0.20291303036651151</v>
      </c>
      <c r="BR10" s="35">
        <f>AC!BI8*50/2.5</f>
        <v>0.10628777781102985</v>
      </c>
      <c r="BS10" s="35">
        <f>AC!BJ8*50/2.5</f>
        <v>6.763767678883717E-2</v>
      </c>
      <c r="BT10" s="35">
        <f>AC!BK8*50/2.5</f>
        <v>0</v>
      </c>
      <c r="BU10" s="35">
        <f>AC!BL8*50/2.5</f>
        <v>0</v>
      </c>
      <c r="BV10" s="35">
        <f>AC!BM8*50/2.5</f>
        <v>3.8650101022192664E-2</v>
      </c>
      <c r="BW10" s="35">
        <f>AC!BN8*50/2.5</f>
        <v>0</v>
      </c>
      <c r="BX10" s="35">
        <f>AC!BO8*50/2.5</f>
        <v>0</v>
      </c>
      <c r="BY10" s="35">
        <f>AA!B8*50/2.5</f>
        <v>544.87645213793462</v>
      </c>
      <c r="BZ10" s="35">
        <f>AA!C8*50/2.5</f>
        <v>1643.4283233054416</v>
      </c>
      <c r="CA10" s="35">
        <f>AA!D8*50/2.5</f>
        <v>874.26829766423884</v>
      </c>
      <c r="CB10" s="35">
        <f>AA!E8*50/2.5</f>
        <v>96.765655746975682</v>
      </c>
      <c r="CC10" s="35">
        <f>AA!F8*50/2.5</f>
        <v>180.90439229519993</v>
      </c>
      <c r="CD10" s="35">
        <f>AA!G8*50/2.5</f>
        <v>303.01938924504105</v>
      </c>
      <c r="CE10" s="35">
        <f>AA!H8*50/2.5</f>
        <v>135.04144344255951</v>
      </c>
      <c r="CF10" s="35">
        <f>AA!I8*50/2.5</f>
        <v>229.23520602758026</v>
      </c>
      <c r="CG10" s="35">
        <f>AA!J8*50/2.5</f>
        <v>84.856514521309592</v>
      </c>
      <c r="CH10" s="35">
        <f>AA!K8*50/2.5</f>
        <v>64.258980684147133</v>
      </c>
      <c r="CI10" s="35">
        <f>AA!L8*50/2.5</f>
        <v>782.51363118671657</v>
      </c>
      <c r="CJ10" s="35">
        <f>AA!M8*50/2.5</f>
        <v>4594.3122887392847</v>
      </c>
      <c r="CK10" s="35">
        <f>AA!N8*50/2.5</f>
        <v>51.775932979054822</v>
      </c>
      <c r="CL10" s="35">
        <f>AA!O8*50/2.5</f>
        <v>288.39566212701476</v>
      </c>
      <c r="CM10" s="35">
        <f>AA!P8*50/2.5</f>
        <v>339.74148038913114</v>
      </c>
      <c r="CN10" s="33">
        <f>OA!B8*300/15</f>
        <v>2671.8279042995596</v>
      </c>
      <c r="CO10" s="33">
        <f>OA!C8*300/15</f>
        <v>10.822403541913932</v>
      </c>
      <c r="CP10" s="33">
        <f>OA!D8*300/15</f>
        <v>329.80845312113928</v>
      </c>
      <c r="CQ10" s="33">
        <f>OA!E8*300/15</f>
        <v>150.00802185777465</v>
      </c>
      <c r="CR10" s="33">
        <f>OA!F8*300/15</f>
        <v>914.26855032371338</v>
      </c>
      <c r="CS10" s="33">
        <f>OA!G8*300/15</f>
        <v>17.327931041950997</v>
      </c>
      <c r="CT10" s="33">
        <f>OA!H8*300/15</f>
        <v>702.70778653309344</v>
      </c>
    </row>
    <row r="11" spans="1:98" s="36" customFormat="1" x14ac:dyDescent="0.3">
      <c r="A11" s="33">
        <v>8</v>
      </c>
      <c r="B11" s="33">
        <v>1207</v>
      </c>
      <c r="C11" s="33" t="s">
        <v>99</v>
      </c>
      <c r="D11" s="33" t="s">
        <v>102</v>
      </c>
      <c r="E11" s="33"/>
      <c r="F11" s="33">
        <v>60</v>
      </c>
      <c r="G11" s="33" t="s">
        <v>101</v>
      </c>
      <c r="H11" s="34">
        <f>FC!B11*50/2.5</f>
        <v>555.58000000000004</v>
      </c>
      <c r="I11" s="35">
        <f>AC!B11*50/2.5</f>
        <v>134.86726928041645</v>
      </c>
      <c r="J11" s="35">
        <f>AC!C11*50/2.5</f>
        <v>2.6197432178221254</v>
      </c>
      <c r="K11" s="39">
        <f>AC!D11*50/2.5</f>
        <v>2.9591388652575241</v>
      </c>
      <c r="L11" s="35">
        <f>AC!E11*50/2.5</f>
        <v>2.2403628297714286</v>
      </c>
      <c r="M11" s="35">
        <f>AC!F11*50/2.5</f>
        <v>1.8362791230318334</v>
      </c>
      <c r="N11" s="35">
        <f>AC!G11*50/2.5</f>
        <v>4.5267605122093926</v>
      </c>
      <c r="O11" s="43">
        <f>AC!H11*50/2.5</f>
        <v>0.44224796131306904</v>
      </c>
      <c r="P11" s="35">
        <f>AC!I11*50/2.5</f>
        <v>3.3114664420271267</v>
      </c>
      <c r="Q11" s="35">
        <f>AC!J11*50/2.5</f>
        <v>8.7727902490614049</v>
      </c>
      <c r="R11" s="46">
        <f>AC!K11*50/2.5</f>
        <v>0.19188080159801849</v>
      </c>
      <c r="S11" s="35">
        <f>AC!L11*50/2.5</f>
        <v>0.26095789017330512</v>
      </c>
      <c r="T11" s="35">
        <f>AC!M11*50/2.5</f>
        <v>0.26095789017330512</v>
      </c>
      <c r="U11" s="35">
        <f>AC!N11*50/2.5</f>
        <v>9.0257066531392663E-2</v>
      </c>
      <c r="V11" s="35">
        <f>AC!O11*50/2.5</f>
        <v>6.1141883779330518E-2</v>
      </c>
      <c r="W11" s="35">
        <f>AC!P11*50/2.5</f>
        <v>0</v>
      </c>
      <c r="X11" s="35">
        <f>AC!Q11*50/2.5</f>
        <v>0</v>
      </c>
      <c r="Y11" s="35">
        <f>AC!R11*50/2.5</f>
        <v>6.6964920329742952E-2</v>
      </c>
      <c r="Z11" s="35">
        <f>AC!S11*50/2.5</f>
        <v>0.51825025298670646</v>
      </c>
      <c r="AA11" s="35">
        <f>AC!T11*50/2.5</f>
        <v>3.493821930247458E-2</v>
      </c>
      <c r="AB11" s="39">
        <f>AC!U11*50/2.5</f>
        <v>2.8360524577320863E-2</v>
      </c>
      <c r="AC11" s="35">
        <f>AC!V11*50/2.5</f>
        <v>0.27071409823806281</v>
      </c>
      <c r="AD11" s="35">
        <f>AC!W11*50/2.5</f>
        <v>0</v>
      </c>
      <c r="AE11" s="35">
        <f>AC!X11*50/2.5</f>
        <v>0.55174111450424224</v>
      </c>
      <c r="AF11" s="35">
        <f>AC!Y11*50/2.5</f>
        <v>1.2375501633740011</v>
      </c>
      <c r="AG11" s="35">
        <f>AC!Z11*50/2.5</f>
        <v>3.459142537902115E-2</v>
      </c>
      <c r="AH11" s="35">
        <f>AC!AA11*50/2.5</f>
        <v>0.14528398659188882</v>
      </c>
      <c r="AI11" s="35">
        <f>AC!AB11*50/2.5</f>
        <v>0.28364968810797336</v>
      </c>
      <c r="AJ11" s="35">
        <f>AC!AC11*50/2.5</f>
        <v>4.8427995530629618E-2</v>
      </c>
      <c r="AK11" s="35">
        <f>AC!AD11*50/2.5</f>
        <v>0.89245877477874558</v>
      </c>
      <c r="AL11" s="35">
        <f>AC!AE11*50/2.5</f>
        <v>2.3314620705460256</v>
      </c>
      <c r="AM11" s="35">
        <f>AC!AF11*50/2.5</f>
        <v>4.3377647425292514</v>
      </c>
      <c r="AN11" s="35">
        <f>AC!AG11*50/2.5</f>
        <v>0</v>
      </c>
      <c r="AO11" s="35">
        <f>AC!AH11*50/2.5</f>
        <v>0.33899596871440718</v>
      </c>
      <c r="AP11" s="35">
        <f>AC!AI11*50/2.5</f>
        <v>0.64340051204979354</v>
      </c>
      <c r="AQ11" s="35">
        <f>AC!AJ11*50/2.5</f>
        <v>0.85786734939972453</v>
      </c>
      <c r="AR11" s="35">
        <f>AC!AK11*50/2.5</f>
        <v>0.4681162763893762</v>
      </c>
      <c r="AS11" s="35">
        <f>AC!AL11*50/2.5</f>
        <v>3.0312447405541576</v>
      </c>
      <c r="AT11" s="35">
        <f>AC!AM11*50/2.5</f>
        <v>5.1492790402831385</v>
      </c>
      <c r="AU11" s="35">
        <f>AC!AN11*50/2.5</f>
        <v>20.328524855007505</v>
      </c>
      <c r="AV11" s="35">
        <f>AC!AO11*50/2.5</f>
        <v>0</v>
      </c>
      <c r="AW11" s="35">
        <f>AC!AP11*50/2.5</f>
        <v>0.57555279883939714</v>
      </c>
      <c r="AX11" s="35">
        <f>AC!AQ11*50/2.5</f>
        <v>0.97460273936804565</v>
      </c>
      <c r="AY11" s="35">
        <f>AC!AR11*50/2.5</f>
        <v>2.1180342997289809</v>
      </c>
      <c r="AZ11" s="35">
        <f>AC!AS11*50/2.5</f>
        <v>1.971155152131826</v>
      </c>
      <c r="BA11" s="35">
        <f>AC!AT11*50/2.5</f>
        <v>25.711979705013675</v>
      </c>
      <c r="BB11" s="35">
        <f>AC!AU11*50/2.5</f>
        <v>18.368460510797064</v>
      </c>
      <c r="BC11" s="35">
        <f>AC!AV11*50/2.5</f>
        <v>4.3288113144855789</v>
      </c>
      <c r="BD11" s="35">
        <f>AC!AW11*50/2.5</f>
        <v>0.19325050511096337</v>
      </c>
      <c r="BE11" s="35">
        <f>AC!AX11*50/2.5</f>
        <v>2.0967679804539521</v>
      </c>
      <c r="BF11" s="35">
        <f>AC!AY11*50/2.5</f>
        <v>2.1160930309650485</v>
      </c>
      <c r="BG11" s="35">
        <f>AC!AZ11*50/2.5</f>
        <v>0.5121138385440529</v>
      </c>
      <c r="BH11" s="29">
        <f t="shared" si="0"/>
        <v>44.71771402205303</v>
      </c>
      <c r="BI11" s="35">
        <f>AC!BA11*50/2.5</f>
        <v>0.26088818189980051</v>
      </c>
      <c r="BJ11" s="35">
        <f>AC!BB11*50/2.5</f>
        <v>0.25122565664425228</v>
      </c>
      <c r="BK11" s="35">
        <f>AC!BC11*50/2.5</f>
        <v>0.61840161635508262</v>
      </c>
      <c r="BL11" s="35">
        <f>AC!BD11*50/2.5</f>
        <v>0.76333949518830535</v>
      </c>
      <c r="BM11" s="35">
        <f>AC!BE11*50/2.5</f>
        <v>0.15460040408877065</v>
      </c>
      <c r="BN11" s="29">
        <f t="shared" si="1"/>
        <v>90.75700381457078</v>
      </c>
      <c r="BO11" s="35">
        <f>AC!BF11*50/2.5</f>
        <v>0</v>
      </c>
      <c r="BP11" s="35">
        <f>AC!BG11*50/2.5</f>
        <v>0.15460040408877065</v>
      </c>
      <c r="BQ11" s="35">
        <f>AC!BH11*50/2.5</f>
        <v>0.18358797985541514</v>
      </c>
      <c r="BR11" s="35">
        <f>AC!BI11*50/2.5</f>
        <v>0.26088818189980051</v>
      </c>
      <c r="BS11" s="35">
        <f>AC!BJ11*50/2.5</f>
        <v>0</v>
      </c>
      <c r="BT11" s="35">
        <f>AC!BK11*50/2.5</f>
        <v>0</v>
      </c>
      <c r="BU11" s="35">
        <f>AC!BL11*50/2.5</f>
        <v>0</v>
      </c>
      <c r="BV11" s="35">
        <f>AC!BM11*50/2.5</f>
        <v>0</v>
      </c>
      <c r="BW11" s="35">
        <f>AC!BN11*50/2.5</f>
        <v>3.8650101022192664E-2</v>
      </c>
      <c r="BX11" s="35">
        <f>AC!BO11*50/2.5</f>
        <v>0</v>
      </c>
      <c r="BY11" s="35">
        <f>AA!B11*50/2.5</f>
        <v>679.74923086832177</v>
      </c>
      <c r="BZ11" s="35">
        <f>AA!C11*50/2.5</f>
        <v>1414.9386284506622</v>
      </c>
      <c r="CA11" s="35">
        <f>AA!D11*50/2.5</f>
        <v>743.45028124195119</v>
      </c>
      <c r="CB11" s="35">
        <f>AA!E11*50/2.5</f>
        <v>109.35249275035521</v>
      </c>
      <c r="CC11" s="35">
        <f>AA!F11*50/2.5</f>
        <v>220.03512606953595</v>
      </c>
      <c r="CD11" s="35">
        <f>AA!G11*50/2.5</f>
        <v>325.68004723657367</v>
      </c>
      <c r="CE11" s="35">
        <f>AA!H11*50/2.5</f>
        <v>105.37844063745645</v>
      </c>
      <c r="CF11" s="35">
        <f>AA!I11*50/2.5</f>
        <v>198.56717324309784</v>
      </c>
      <c r="CG11" s="35">
        <f>AA!J11*50/2.5</f>
        <v>88.600184279602658</v>
      </c>
      <c r="CH11" s="35">
        <f>AA!K11*50/2.5</f>
        <v>65.465961538267322</v>
      </c>
      <c r="CI11" s="35">
        <f>AA!L11*50/2.5</f>
        <v>953.18532852373698</v>
      </c>
      <c r="CJ11" s="35">
        <f>AA!M11*50/2.5</f>
        <v>3544.1682573063067</v>
      </c>
      <c r="CK11" s="35">
        <f>AA!N11*50/2.5</f>
        <v>47.042133392398384</v>
      </c>
      <c r="CL11" s="35">
        <f>AA!O11*50/2.5</f>
        <v>264.13770075945166</v>
      </c>
      <c r="CM11" s="35">
        <f>AA!P11*50/2.5</f>
        <v>262.80235578363062</v>
      </c>
      <c r="CN11" s="33">
        <f>OA!B11*300/15</f>
        <v>2384.7092809624332</v>
      </c>
      <c r="CO11" s="33">
        <f>OA!C11*300/15</f>
        <v>16.138155055257066</v>
      </c>
      <c r="CP11" s="33">
        <f>OA!D11*300/15</f>
        <v>335.39969037539532</v>
      </c>
      <c r="CQ11" s="33">
        <f>OA!E11*300/15</f>
        <v>161.61396093230732</v>
      </c>
      <c r="CR11" s="33">
        <f>OA!F11*300/15</f>
        <v>970.39742244785339</v>
      </c>
      <c r="CS11" s="33">
        <f>OA!G11*300/15</f>
        <v>19.817597517795136</v>
      </c>
      <c r="CT11" s="33">
        <f>OA!H11*300/15</f>
        <v>674.46791156085317</v>
      </c>
    </row>
    <row r="12" spans="1:98" s="36" customFormat="1" x14ac:dyDescent="0.3">
      <c r="A12" s="33">
        <v>9</v>
      </c>
      <c r="B12" s="33">
        <v>1212</v>
      </c>
      <c r="C12" s="33" t="s">
        <v>99</v>
      </c>
      <c r="D12" s="33" t="s">
        <v>102</v>
      </c>
      <c r="E12" s="33"/>
      <c r="F12" s="33">
        <v>60</v>
      </c>
      <c r="G12" s="33" t="s">
        <v>101</v>
      </c>
      <c r="H12" s="34">
        <f>FC!B12*50/2.5</f>
        <v>824.09199999999998</v>
      </c>
      <c r="I12" s="35">
        <f>AC!B12*50/2.5</f>
        <v>81.400404625522896</v>
      </c>
      <c r="J12" s="35">
        <f>AC!C12*50/2.5</f>
        <v>2.3170173348737904</v>
      </c>
      <c r="K12" s="39">
        <f>AC!D12*50/2.5</f>
        <v>2.8283688396463962</v>
      </c>
      <c r="L12" s="35">
        <f>AC!E12*50/2.5</f>
        <v>2.1585230916975862</v>
      </c>
      <c r="M12" s="35">
        <f>AC!F12*50/2.5</f>
        <v>2.1482931244383563</v>
      </c>
      <c r="N12" s="35">
        <f>AC!G12*50/2.5</f>
        <v>1.3196657764407047</v>
      </c>
      <c r="O12" s="43">
        <f>AC!H12*50/2.5</f>
        <v>0.38292201528326714</v>
      </c>
      <c r="P12" s="35">
        <f>AC!I12*50/2.5</f>
        <v>4.5627045764738599</v>
      </c>
      <c r="Q12" s="35">
        <f>AC!J12*50/2.5</f>
        <v>5.7525864319085942</v>
      </c>
      <c r="R12" s="46">
        <f>AC!K12*50/2.5</f>
        <v>0.15734225731037513</v>
      </c>
      <c r="S12" s="35">
        <f>AC!L12*50/2.5</f>
        <v>0.14199179318253369</v>
      </c>
      <c r="T12" s="35">
        <f>AC!M12*50/2.5</f>
        <v>0.23793219398154292</v>
      </c>
      <c r="U12" s="35">
        <f>AC!N12*50/2.5</f>
        <v>8.1522511705774042E-2</v>
      </c>
      <c r="V12" s="35">
        <f>AC!O12*50/2.5</f>
        <v>0.10772617618262996</v>
      </c>
      <c r="W12" s="35">
        <f>AC!P12*50/2.5</f>
        <v>0</v>
      </c>
      <c r="X12" s="35">
        <f>AC!Q12*50/2.5</f>
        <v>0</v>
      </c>
      <c r="Y12" s="35">
        <f>AC!R12*50/2.5</f>
        <v>0</v>
      </c>
      <c r="Z12" s="35">
        <f>AC!S12*50/2.5</f>
        <v>0.15431046858592939</v>
      </c>
      <c r="AA12" s="35">
        <f>AC!T12*50/2.5</f>
        <v>5.5318847228918097E-2</v>
      </c>
      <c r="AB12" s="39">
        <f>AC!U12*50/2.5</f>
        <v>5.1564590140583379E-2</v>
      </c>
      <c r="AC12" s="35">
        <f>AC!V12*50/2.5</f>
        <v>9.7972721267108417E-2</v>
      </c>
      <c r="AD12" s="35">
        <f>AC!W12*50/2.5</f>
        <v>0</v>
      </c>
      <c r="AE12" s="35">
        <f>AC!X12*50/2.5</f>
        <v>5.6721049154641726E-2</v>
      </c>
      <c r="AF12" s="35">
        <f>AC!Y12*50/2.5</f>
        <v>0.18047606549204182</v>
      </c>
      <c r="AG12" s="35">
        <f>AC!Z12*50/2.5</f>
        <v>6.2264565682238059E-2</v>
      </c>
      <c r="AH12" s="35">
        <f>AC!AA12*50/2.5</f>
        <v>8.3019420909650754E-2</v>
      </c>
      <c r="AI12" s="35">
        <f>AC!AB12*50/2.5</f>
        <v>6.91828507580423E-2</v>
      </c>
      <c r="AJ12" s="35">
        <f>AC!AC12*50/2.5</f>
        <v>1.383657015160846E-2</v>
      </c>
      <c r="AK12" s="35">
        <f>AC!AD12*50/2.5</f>
        <v>0.19371198212251847</v>
      </c>
      <c r="AL12" s="35">
        <f>AC!AE12*50/2.5</f>
        <v>0.36666910901762417</v>
      </c>
      <c r="AM12" s="35">
        <f>AC!AF12*50/2.5</f>
        <v>0.48427995530629603</v>
      </c>
      <c r="AN12" s="35">
        <f>AC!AG12*50/2.5</f>
        <v>0</v>
      </c>
      <c r="AO12" s="35">
        <f>AC!AH12*50/2.5</f>
        <v>0.11069256121286768</v>
      </c>
      <c r="AP12" s="35">
        <f>AC!AI12*50/2.5</f>
        <v>0.11069256121286768</v>
      </c>
      <c r="AQ12" s="35">
        <f>AC!AJ12*50/2.5</f>
        <v>6.91828507580423E-2</v>
      </c>
      <c r="AR12" s="35">
        <f>AC!AK12*50/2.5</f>
        <v>2.3022111953575879E-2</v>
      </c>
      <c r="AS12" s="35">
        <f>AC!AL12*50/2.5</f>
        <v>0.2302211195357588</v>
      </c>
      <c r="AT12" s="35">
        <f>AC!AM12*50/2.5</f>
        <v>0.39137590321079008</v>
      </c>
      <c r="AU12" s="35">
        <f>AC!AN12*50/2.5</f>
        <v>2.0029237399611013</v>
      </c>
      <c r="AV12" s="35">
        <f>AC!AO12*50/2.5</f>
        <v>6.1392298542869018E-2</v>
      </c>
      <c r="AW12" s="35">
        <f>AC!AP12*50/2.5</f>
        <v>7.6740373178586271E-2</v>
      </c>
      <c r="AX12" s="35">
        <f>AC!AQ12*50/2.5</f>
        <v>0.12278459708573804</v>
      </c>
      <c r="AY12" s="35">
        <f>AC!AR12*50/2.5</f>
        <v>0.13045863440359667</v>
      </c>
      <c r="AZ12" s="35">
        <f>AC!AS12*50/2.5</f>
        <v>0.26088818189980051</v>
      </c>
      <c r="BA12" s="35">
        <f>AC!AT12*50/2.5</f>
        <v>1.797229697531959</v>
      </c>
      <c r="BB12" s="35">
        <f>AC!AU12*50/2.5</f>
        <v>1.8648673743207957</v>
      </c>
      <c r="BC12" s="35">
        <f>AC!AV12*50/2.5</f>
        <v>1.0338902023436538</v>
      </c>
      <c r="BD12" s="35">
        <f>AC!AW12*50/2.5</f>
        <v>6.763767678883717E-2</v>
      </c>
      <c r="BE12" s="35">
        <f>AC!AX12*50/2.5</f>
        <v>0.27055070715534868</v>
      </c>
      <c r="BF12" s="35">
        <f>AC!AY12*50/2.5</f>
        <v>0.37683848496637851</v>
      </c>
      <c r="BG12" s="35">
        <f>AC!AZ12*50/2.5</f>
        <v>6.763767678883717E-2</v>
      </c>
      <c r="BH12" s="29">
        <f t="shared" si="0"/>
        <v>5.76440083738804</v>
      </c>
      <c r="BI12" s="35">
        <f>AC!BA12*50/2.5</f>
        <v>0.16426292934431885</v>
      </c>
      <c r="BJ12" s="35">
        <f>AC!BB12*50/2.5</f>
        <v>9.6625252555481683E-2</v>
      </c>
      <c r="BK12" s="35">
        <f>AC!BC12*50/2.5</f>
        <v>7.7300202044385327E-2</v>
      </c>
      <c r="BL12" s="35">
        <f>AC!BD12*50/2.5</f>
        <v>9.6625252555481683E-2</v>
      </c>
      <c r="BM12" s="35">
        <f>AC!BE12*50/2.5</f>
        <v>4.8312626277740842E-2</v>
      </c>
      <c r="BN12" s="29">
        <f t="shared" si="1"/>
        <v>9.3694027546279681</v>
      </c>
      <c r="BO12" s="35">
        <f>AC!BF12*50/2.5</f>
        <v>2.8987575766644496E-2</v>
      </c>
      <c r="BP12" s="35">
        <f>AC!BG12*50/2.5</f>
        <v>7.7300202044385327E-2</v>
      </c>
      <c r="BQ12" s="35">
        <f>AC!BH12*50/2.5</f>
        <v>0.18358797985541514</v>
      </c>
      <c r="BR12" s="35">
        <f>AC!BI12*50/2.5</f>
        <v>8.6962727299933512E-2</v>
      </c>
      <c r="BS12" s="35">
        <f>AC!BJ12*50/2.5</f>
        <v>0</v>
      </c>
      <c r="BT12" s="35">
        <f>AC!BK12*50/2.5</f>
        <v>2.8987575766644496E-2</v>
      </c>
      <c r="BU12" s="35">
        <f>AC!BL12*50/2.5</f>
        <v>2.8987575766644496E-2</v>
      </c>
      <c r="BV12" s="35">
        <f>AC!BM12*50/2.5</f>
        <v>4.8312626277740842E-2</v>
      </c>
      <c r="BW12" s="35">
        <f>AC!BN12*50/2.5</f>
        <v>4.8312626277740842E-2</v>
      </c>
      <c r="BX12" s="35">
        <f>AC!BO12*50/2.5</f>
        <v>8.6962727299933512E-2</v>
      </c>
      <c r="BY12" s="35">
        <f>AA!B12*50/2.5</f>
        <v>690.63957946145865</v>
      </c>
      <c r="BZ12" s="35">
        <f>AA!C12*50/2.5</f>
        <v>1476.8072946039113</v>
      </c>
      <c r="CA12" s="35">
        <f>AA!D12*50/2.5</f>
        <v>854.15948457613376</v>
      </c>
      <c r="CB12" s="35">
        <f>AA!E12*50/2.5</f>
        <v>130.49281567315839</v>
      </c>
      <c r="CC12" s="35">
        <f>AA!F12*50/2.5</f>
        <v>205.83769317448846</v>
      </c>
      <c r="CD12" s="35">
        <f>AA!G12*50/2.5</f>
        <v>276.32174395383583</v>
      </c>
      <c r="CE12" s="35">
        <f>AA!H12*50/2.5</f>
        <v>115.82696333421192</v>
      </c>
      <c r="CF12" s="35">
        <f>AA!I12*50/2.5</f>
        <v>251.23064092931071</v>
      </c>
      <c r="CG12" s="35">
        <f>AA!J12*50/2.5</f>
        <v>70.065348711583042</v>
      </c>
      <c r="CH12" s="35">
        <f>AA!K12*50/2.5</f>
        <v>81.887701046438281</v>
      </c>
      <c r="CI12" s="35">
        <f>AA!L12*50/2.5</f>
        <v>763.87538407901445</v>
      </c>
      <c r="CJ12" s="35">
        <f>AA!M12*50/2.5</f>
        <v>5342.8588004012699</v>
      </c>
      <c r="CK12" s="35">
        <f>AA!N12*50/2.5</f>
        <v>55.262883567440142</v>
      </c>
      <c r="CL12" s="35">
        <f>AA!O12*50/2.5</f>
        <v>299.42014878562907</v>
      </c>
      <c r="CM12" s="35">
        <f>AA!P12*50/2.5</f>
        <v>304.74158964258339</v>
      </c>
      <c r="CN12" s="33">
        <f>OA!B12*300/15</f>
        <v>2589.2308159839599</v>
      </c>
      <c r="CO12" s="33">
        <f>OA!C12*300/15</f>
        <v>8.1612458910163994</v>
      </c>
      <c r="CP12" s="33">
        <f>OA!D12*300/15</f>
        <v>233.81368012196933</v>
      </c>
      <c r="CQ12" s="33">
        <f>OA!E12*300/15</f>
        <v>121.13364049938333</v>
      </c>
      <c r="CR12" s="33">
        <f>OA!F12*300/15</f>
        <v>719.88137957267998</v>
      </c>
      <c r="CS12" s="33">
        <f>OA!G12*300/15</f>
        <v>13.2053793632106</v>
      </c>
      <c r="CT12" s="33">
        <f>OA!H12*300/15</f>
        <v>651.54373946514215</v>
      </c>
    </row>
    <row r="13" spans="1:98" x14ac:dyDescent="0.3">
      <c r="K13" s="13"/>
      <c r="O13" s="40"/>
      <c r="R13" s="47"/>
      <c r="AB13" s="13"/>
    </row>
    <row r="14" spans="1:98" x14ac:dyDescent="0.3">
      <c r="A14" s="19"/>
      <c r="B14" s="19"/>
      <c r="C14" s="19"/>
      <c r="D14" s="19"/>
      <c r="E14" s="19"/>
      <c r="F14" s="19" t="s">
        <v>119</v>
      </c>
      <c r="G14" s="19" t="s">
        <v>114</v>
      </c>
      <c r="H14" s="29">
        <f t="shared" ref="H14:AM14" si="2">AVERAGE(H3:H7)</f>
        <v>636.19920000000002</v>
      </c>
      <c r="I14" s="29">
        <f t="shared" si="2"/>
        <v>105.36117446699609</v>
      </c>
      <c r="J14" s="29">
        <f t="shared" si="2"/>
        <v>2.476918698687526</v>
      </c>
      <c r="K14" s="38">
        <f t="shared" si="2"/>
        <v>1.9824735882646998</v>
      </c>
      <c r="L14" s="29">
        <f t="shared" si="2"/>
        <v>1.9805216613869796</v>
      </c>
      <c r="M14" s="29">
        <f t="shared" si="2"/>
        <v>1.5437020594178477</v>
      </c>
      <c r="N14" s="29">
        <f t="shared" si="2"/>
        <v>3.0730821646727726</v>
      </c>
      <c r="O14" s="42">
        <f t="shared" si="2"/>
        <v>0.25779820183859392</v>
      </c>
      <c r="P14" s="29">
        <f t="shared" si="2"/>
        <v>3.7418492141342354</v>
      </c>
      <c r="Q14" s="29">
        <f t="shared" si="2"/>
        <v>7.157921422812481</v>
      </c>
      <c r="R14" s="45">
        <f t="shared" si="2"/>
        <v>5.5261670860229331E-2</v>
      </c>
      <c r="S14" s="29">
        <f t="shared" si="2"/>
        <v>0.17576281426378493</v>
      </c>
      <c r="T14" s="29">
        <f t="shared" si="2"/>
        <v>0.12740885226108428</v>
      </c>
      <c r="U14" s="29">
        <f t="shared" si="2"/>
        <v>4.833120336842317E-2</v>
      </c>
      <c r="V14" s="29">
        <f t="shared" si="2"/>
        <v>0.11121999811287742</v>
      </c>
      <c r="W14" s="29">
        <f t="shared" si="2"/>
        <v>1.6886805996196054E-2</v>
      </c>
      <c r="X14" s="29">
        <f t="shared" si="2"/>
        <v>2.795057544197967E-2</v>
      </c>
      <c r="Y14" s="29">
        <f t="shared" si="2"/>
        <v>7.1041045915031659E-2</v>
      </c>
      <c r="Z14" s="29">
        <f t="shared" si="2"/>
        <v>0.167703452651878</v>
      </c>
      <c r="AA14" s="29">
        <f t="shared" si="2"/>
        <v>2.0380627926443511E-2</v>
      </c>
      <c r="AB14" s="38">
        <f t="shared" si="2"/>
        <v>7.4253009802440068E-2</v>
      </c>
      <c r="AC14" s="29">
        <f t="shared" si="2"/>
        <v>0.15572506222456181</v>
      </c>
      <c r="AD14" s="29">
        <f t="shared" si="2"/>
        <v>1.7016314746392518E-2</v>
      </c>
      <c r="AE14" s="29">
        <f t="shared" si="2"/>
        <v>0.11395774421068927</v>
      </c>
      <c r="AF14" s="29">
        <f t="shared" si="2"/>
        <v>0.28566782937883195</v>
      </c>
      <c r="AG14" s="29">
        <f t="shared" si="2"/>
        <v>4.0126053439664536E-2</v>
      </c>
      <c r="AH14" s="29">
        <f t="shared" si="2"/>
        <v>0.11899450330383274</v>
      </c>
      <c r="AI14" s="29">
        <f t="shared" si="2"/>
        <v>0.14666764360704967</v>
      </c>
      <c r="AJ14" s="29">
        <f t="shared" si="2"/>
        <v>0</v>
      </c>
      <c r="AK14" s="29">
        <f t="shared" si="2"/>
        <v>0.2615111758653999</v>
      </c>
      <c r="AL14" s="29">
        <f t="shared" si="2"/>
        <v>0.51195309560951308</v>
      </c>
      <c r="AM14" s="29">
        <f t="shared" si="2"/>
        <v>0.91874825806680183</v>
      </c>
      <c r="AN14" s="29">
        <f t="shared" ref="AN14:BS14" si="3">AVERAGE(AN3:AN7)</f>
        <v>0</v>
      </c>
      <c r="AO14" s="29">
        <f t="shared" si="3"/>
        <v>0.14528398659188879</v>
      </c>
      <c r="AP14" s="29">
        <f t="shared" si="3"/>
        <v>0.22276877944089621</v>
      </c>
      <c r="AQ14" s="29">
        <f t="shared" si="3"/>
        <v>0.18264272600123169</v>
      </c>
      <c r="AR14" s="29">
        <f t="shared" si="3"/>
        <v>8.4414410496444894E-2</v>
      </c>
      <c r="AS14" s="29">
        <f t="shared" si="3"/>
        <v>0.58322683615725557</v>
      </c>
      <c r="AT14" s="29">
        <f t="shared" si="3"/>
        <v>0.9055364035073179</v>
      </c>
      <c r="AU14" s="29">
        <f t="shared" si="3"/>
        <v>4.2268597546765321</v>
      </c>
      <c r="AV14" s="29">
        <f t="shared" si="3"/>
        <v>1.9952497026432432E-2</v>
      </c>
      <c r="AW14" s="29">
        <f t="shared" si="3"/>
        <v>0.16729401352931808</v>
      </c>
      <c r="AX14" s="29">
        <f t="shared" si="3"/>
        <v>0.24403438670790437</v>
      </c>
      <c r="AY14" s="29">
        <f t="shared" si="3"/>
        <v>0.38216705842935961</v>
      </c>
      <c r="AZ14" s="29">
        <f t="shared" si="3"/>
        <v>0.41355608093746155</v>
      </c>
      <c r="BA14" s="29">
        <f t="shared" si="3"/>
        <v>4.2862962033611671</v>
      </c>
      <c r="BB14" s="29">
        <f t="shared" si="3"/>
        <v>3.8012374355326477</v>
      </c>
      <c r="BC14" s="29">
        <f t="shared" si="3"/>
        <v>1.3972011519522647</v>
      </c>
      <c r="BD14" s="29">
        <f t="shared" si="3"/>
        <v>7.3435191942166064E-2</v>
      </c>
      <c r="BE14" s="29">
        <f t="shared" si="3"/>
        <v>0.66478173758171388</v>
      </c>
      <c r="BF14" s="29">
        <f t="shared" si="3"/>
        <v>0.5121138385440529</v>
      </c>
      <c r="BG14" s="29">
        <f t="shared" si="3"/>
        <v>0.14880288893544175</v>
      </c>
      <c r="BH14" s="29">
        <f t="shared" si="3"/>
        <v>10.39840951900152</v>
      </c>
      <c r="BI14" s="29">
        <f t="shared" si="3"/>
        <v>0.16812793944653809</v>
      </c>
      <c r="BJ14" s="29">
        <f t="shared" si="3"/>
        <v>9.0827737402152761E-2</v>
      </c>
      <c r="BK14" s="29">
        <f t="shared" si="3"/>
        <v>6.1840161635508262E-2</v>
      </c>
      <c r="BL14" s="29">
        <f t="shared" si="3"/>
        <v>0.11595030306657801</v>
      </c>
      <c r="BM14" s="29">
        <f t="shared" si="3"/>
        <v>8.5030222248823881E-2</v>
      </c>
      <c r="BN14" s="29">
        <f t="shared" si="3"/>
        <v>18.32895905829832</v>
      </c>
      <c r="BO14" s="29">
        <f t="shared" si="3"/>
        <v>4.0582606073302295E-2</v>
      </c>
      <c r="BP14" s="29">
        <f t="shared" si="3"/>
        <v>0.12174781821990688</v>
      </c>
      <c r="BQ14" s="29">
        <f t="shared" si="3"/>
        <v>0.19131800005985369</v>
      </c>
      <c r="BR14" s="29">
        <f t="shared" si="3"/>
        <v>0.12368032327101652</v>
      </c>
      <c r="BS14" s="29">
        <f t="shared" si="3"/>
        <v>4.4447616175521572E-2</v>
      </c>
      <c r="BT14" s="29">
        <f t="shared" ref="BT14:CT14" si="4">AVERAGE(BT3:BT7)</f>
        <v>5.7975151533288995E-3</v>
      </c>
      <c r="BU14" s="29">
        <f t="shared" si="4"/>
        <v>0</v>
      </c>
      <c r="BV14" s="29">
        <f t="shared" si="4"/>
        <v>9.6625252555481676E-3</v>
      </c>
      <c r="BW14" s="29">
        <f t="shared" si="4"/>
        <v>4.8312626277740835E-2</v>
      </c>
      <c r="BX14" s="29">
        <f t="shared" si="4"/>
        <v>3.8650101022192664E-2</v>
      </c>
      <c r="BY14" s="29">
        <f t="shared" si="4"/>
        <v>728.81563661761959</v>
      </c>
      <c r="BZ14" s="29">
        <f t="shared" si="4"/>
        <v>1582.7657611133027</v>
      </c>
      <c r="CA14" s="29">
        <f t="shared" si="4"/>
        <v>808.65332914283135</v>
      </c>
      <c r="CB14" s="29">
        <f t="shared" si="4"/>
        <v>104.97143898674797</v>
      </c>
      <c r="CC14" s="29">
        <f t="shared" si="4"/>
        <v>196.13527790274918</v>
      </c>
      <c r="CD14" s="29">
        <f t="shared" si="4"/>
        <v>271.96804273341542</v>
      </c>
      <c r="CE14" s="29">
        <f t="shared" si="4"/>
        <v>115.78957299454164</v>
      </c>
      <c r="CF14" s="29">
        <f t="shared" si="4"/>
        <v>230.09854156341981</v>
      </c>
      <c r="CG14" s="29">
        <f t="shared" si="4"/>
        <v>73.346565146792855</v>
      </c>
      <c r="CH14" s="29">
        <f t="shared" si="4"/>
        <v>68.396715048835318</v>
      </c>
      <c r="CI14" s="29">
        <f t="shared" si="4"/>
        <v>856.40696228533579</v>
      </c>
      <c r="CJ14" s="29">
        <f t="shared" si="4"/>
        <v>4431.3472733319813</v>
      </c>
      <c r="CK14" s="29">
        <f t="shared" si="4"/>
        <v>56.158924203485832</v>
      </c>
      <c r="CL14" s="29">
        <f t="shared" si="4"/>
        <v>265.27082981490111</v>
      </c>
      <c r="CM14" s="29">
        <f t="shared" si="4"/>
        <v>309.83156412940087</v>
      </c>
      <c r="CN14" s="29">
        <f t="shared" si="4"/>
        <v>2871.2286949408544</v>
      </c>
      <c r="CO14" s="29">
        <f t="shared" si="4"/>
        <v>17.385284252259318</v>
      </c>
      <c r="CP14" s="29">
        <f t="shared" si="4"/>
        <v>300.02886684681761</v>
      </c>
      <c r="CQ14" s="29">
        <f t="shared" si="4"/>
        <v>154.80812867416944</v>
      </c>
      <c r="CR14" s="29">
        <f t="shared" si="4"/>
        <v>949.95259015930276</v>
      </c>
      <c r="CS14" s="29">
        <f t="shared" si="4"/>
        <v>28.409316267836818</v>
      </c>
      <c r="CT14" s="29">
        <f t="shared" si="4"/>
        <v>708.51738827851898</v>
      </c>
    </row>
    <row r="15" spans="1:98" x14ac:dyDescent="0.3">
      <c r="A15" s="19"/>
      <c r="B15" s="19"/>
      <c r="C15" s="19"/>
      <c r="D15" s="19"/>
      <c r="E15" s="19"/>
      <c r="F15" s="19" t="s">
        <v>119</v>
      </c>
      <c r="G15" s="19" t="s">
        <v>115</v>
      </c>
      <c r="H15" s="29">
        <f>AVERAGE(H8:H12)</f>
        <v>648.21119999999996</v>
      </c>
      <c r="I15" s="29">
        <f t="shared" ref="I15:BV15" si="5">AVERAGE(I8:I12)</f>
        <v>110.52577563489913</v>
      </c>
      <c r="J15" s="29">
        <f t="shared" si="5"/>
        <v>3.2158803411665375</v>
      </c>
      <c r="K15" s="38">
        <f t="shared" si="5"/>
        <v>2.6026971383060493</v>
      </c>
      <c r="L15" s="29">
        <f t="shared" si="5"/>
        <v>2.1697760556827399</v>
      </c>
      <c r="M15" s="29">
        <f t="shared" si="5"/>
        <v>1.6899905912248401</v>
      </c>
      <c r="N15" s="29">
        <f t="shared" si="5"/>
        <v>3.0986570828208477</v>
      </c>
      <c r="O15" s="42">
        <f t="shared" si="5"/>
        <v>0.38723662953998</v>
      </c>
      <c r="P15" s="29">
        <f t="shared" si="5"/>
        <v>3.5196465799135233</v>
      </c>
      <c r="Q15" s="29">
        <f t="shared" si="5"/>
        <v>8.2009854602993109</v>
      </c>
      <c r="R15" s="45">
        <f t="shared" si="5"/>
        <v>0.12817637546747634</v>
      </c>
      <c r="S15" s="29">
        <f t="shared" si="5"/>
        <v>0.22641934588566182</v>
      </c>
      <c r="T15" s="29">
        <f t="shared" si="5"/>
        <v>0.1757628142637849</v>
      </c>
      <c r="U15" s="29">
        <f t="shared" si="5"/>
        <v>3.4355915647433344E-2</v>
      </c>
      <c r="V15" s="29">
        <f t="shared" si="5"/>
        <v>0.12228376755866104</v>
      </c>
      <c r="W15" s="29">
        <f t="shared" si="5"/>
        <v>0</v>
      </c>
      <c r="X15" s="38">
        <f t="shared" si="5"/>
        <v>0</v>
      </c>
      <c r="Y15" s="29">
        <f t="shared" si="5"/>
        <v>3.2026701027268366E-2</v>
      </c>
      <c r="Z15" s="29">
        <f t="shared" si="5"/>
        <v>0.28824030924541538</v>
      </c>
      <c r="AA15" s="29">
        <f t="shared" si="5"/>
        <v>2.5621360821814699E-2</v>
      </c>
      <c r="AB15" s="38">
        <f t="shared" si="5"/>
        <v>3.2485691788567528E-2</v>
      </c>
      <c r="AC15" s="29">
        <f t="shared" si="5"/>
        <v>0.15624070812596766</v>
      </c>
      <c r="AD15" s="42">
        <f t="shared" si="5"/>
        <v>0</v>
      </c>
      <c r="AE15" s="29">
        <f t="shared" si="5"/>
        <v>0.27638620315352691</v>
      </c>
      <c r="AF15" s="29">
        <f t="shared" si="5"/>
        <v>0.63218187512355217</v>
      </c>
      <c r="AG15" s="29">
        <f t="shared" si="5"/>
        <v>4.4277024485147073E-2</v>
      </c>
      <c r="AH15" s="29">
        <f t="shared" si="5"/>
        <v>0.11207621822802852</v>
      </c>
      <c r="AI15" s="29">
        <f t="shared" si="5"/>
        <v>0.18541004003155334</v>
      </c>
      <c r="AJ15" s="29">
        <f t="shared" si="5"/>
        <v>2.490582627289523E-2</v>
      </c>
      <c r="AK15" s="29">
        <f t="shared" si="5"/>
        <v>0.49396555441242207</v>
      </c>
      <c r="AL15" s="29">
        <f t="shared" si="5"/>
        <v>1.0474283604767605</v>
      </c>
      <c r="AM15" s="29">
        <f t="shared" si="5"/>
        <v>1.9523400483919535</v>
      </c>
      <c r="AN15" s="29">
        <f t="shared" si="5"/>
        <v>5.5346280606433842E-3</v>
      </c>
      <c r="AO15" s="29">
        <f t="shared" si="5"/>
        <v>0.18125906898607078</v>
      </c>
      <c r="AP15" s="29">
        <f t="shared" si="5"/>
        <v>0.38465665021471518</v>
      </c>
      <c r="AQ15" s="29">
        <f t="shared" si="5"/>
        <v>0.40956247648761046</v>
      </c>
      <c r="AR15" s="29">
        <f t="shared" si="5"/>
        <v>0.21026862250932637</v>
      </c>
      <c r="AS15" s="29">
        <f t="shared" si="5"/>
        <v>1.3997444067774134</v>
      </c>
      <c r="AT15" s="29">
        <f t="shared" si="5"/>
        <v>2.3973692580990349</v>
      </c>
      <c r="AU15" s="29">
        <f t="shared" si="5"/>
        <v>9.9194606370640592</v>
      </c>
      <c r="AV15" s="29">
        <f t="shared" si="5"/>
        <v>2.3022111953575879E-2</v>
      </c>
      <c r="AW15" s="29">
        <f t="shared" si="5"/>
        <v>0.32384437481363409</v>
      </c>
      <c r="AX15" s="29">
        <f t="shared" si="5"/>
        <v>0.52950857493224524</v>
      </c>
      <c r="AY15" s="29">
        <f t="shared" si="5"/>
        <v>1.1081309886987856</v>
      </c>
      <c r="AZ15" s="29">
        <f t="shared" si="5"/>
        <v>1.2078156569435208</v>
      </c>
      <c r="BA15" s="29">
        <f t="shared" si="5"/>
        <v>12.567080347365946</v>
      </c>
      <c r="BB15" s="29">
        <f t="shared" si="5"/>
        <v>8.9668234371486975</v>
      </c>
      <c r="BC15" s="29">
        <f t="shared" si="5"/>
        <v>2.181798202702776</v>
      </c>
      <c r="BD15" s="29">
        <f t="shared" si="5"/>
        <v>0.1294778384243454</v>
      </c>
      <c r="BE15" s="29">
        <f t="shared" si="5"/>
        <v>1.5305440004788293</v>
      </c>
      <c r="BF15" s="29">
        <f t="shared" si="5"/>
        <v>1.2252082024035074</v>
      </c>
      <c r="BG15" s="29">
        <f t="shared" si="5"/>
        <v>0.24349563643981384</v>
      </c>
      <c r="BH15" s="29">
        <f t="shared" si="5"/>
        <v>22.433894481329915</v>
      </c>
      <c r="BI15" s="29">
        <f t="shared" si="5"/>
        <v>0.19131800005985372</v>
      </c>
      <c r="BJ15" s="29">
        <f t="shared" si="5"/>
        <v>0.11015278791324909</v>
      </c>
      <c r="BK15" s="29">
        <f t="shared" si="5"/>
        <v>0.20098052531540186</v>
      </c>
      <c r="BL15" s="29">
        <f t="shared" si="5"/>
        <v>0.34012088899529547</v>
      </c>
      <c r="BM15" s="29">
        <f t="shared" si="5"/>
        <v>7.3435191942166064E-2</v>
      </c>
      <c r="BN15" s="29">
        <f t="shared" ref="BN15" si="6">AVERAGE(BN8:BN12)</f>
        <v>44.168670004394961</v>
      </c>
      <c r="BO15" s="29">
        <f t="shared" si="5"/>
        <v>3.0920080817754131E-2</v>
      </c>
      <c r="BP15" s="29">
        <f t="shared" si="5"/>
        <v>0.13720785862878399</v>
      </c>
      <c r="BQ15" s="29">
        <f t="shared" si="5"/>
        <v>0.19711551521318257</v>
      </c>
      <c r="BR15" s="29">
        <f t="shared" si="5"/>
        <v>9.0827737402152775E-2</v>
      </c>
      <c r="BS15" s="29">
        <f t="shared" si="5"/>
        <v>2.3190060613315602E-2</v>
      </c>
      <c r="BT15" s="29">
        <f t="shared" si="5"/>
        <v>5.7975151533288995E-3</v>
      </c>
      <c r="BU15" s="29">
        <f t="shared" si="5"/>
        <v>9.6625252555481659E-3</v>
      </c>
      <c r="BV15" s="29">
        <f t="shared" si="5"/>
        <v>1.7392545459986704E-2</v>
      </c>
      <c r="BW15" s="29">
        <f t="shared" ref="BW15:CT15" si="7">AVERAGE(BW8:BW12)</f>
        <v>4.0582606073302295E-2</v>
      </c>
      <c r="BX15" s="29">
        <f t="shared" si="7"/>
        <v>2.1257555562205967E-2</v>
      </c>
      <c r="BY15" s="29">
        <f t="shared" si="7"/>
        <v>652.70287062602597</v>
      </c>
      <c r="BZ15" s="29">
        <f t="shared" si="7"/>
        <v>1628.6200468940319</v>
      </c>
      <c r="CA15" s="29">
        <f t="shared" si="7"/>
        <v>824.60750199379072</v>
      </c>
      <c r="CB15" s="29">
        <f t="shared" si="7"/>
        <v>111.9150614993858</v>
      </c>
      <c r="CC15" s="29">
        <f t="shared" si="7"/>
        <v>220.28596410655101</v>
      </c>
      <c r="CD15" s="29">
        <f t="shared" si="7"/>
        <v>302.26552089847235</v>
      </c>
      <c r="CE15" s="29">
        <f t="shared" si="7"/>
        <v>120.99929365526982</v>
      </c>
      <c r="CF15" s="29">
        <f t="shared" si="7"/>
        <v>220.09169785255222</v>
      </c>
      <c r="CG15" s="29">
        <f t="shared" si="7"/>
        <v>81.307368779869009</v>
      </c>
      <c r="CH15" s="29">
        <f t="shared" si="7"/>
        <v>72.605848280950354</v>
      </c>
      <c r="CI15" s="29">
        <f t="shared" si="7"/>
        <v>945.52705819382879</v>
      </c>
      <c r="CJ15" s="29">
        <f t="shared" si="7"/>
        <v>4323.6421814276455</v>
      </c>
      <c r="CK15" s="29">
        <f t="shared" si="7"/>
        <v>57.346600706923745</v>
      </c>
      <c r="CL15" s="29">
        <f t="shared" si="7"/>
        <v>274.56085178214153</v>
      </c>
      <c r="CM15" s="29">
        <f t="shared" si="7"/>
        <v>317.13471746323296</v>
      </c>
      <c r="CN15" s="29">
        <f t="shared" si="7"/>
        <v>3022.2611367999011</v>
      </c>
      <c r="CO15" s="29">
        <f t="shared" si="7"/>
        <v>13.795964714717504</v>
      </c>
      <c r="CP15" s="29">
        <f t="shared" si="7"/>
        <v>334.25848416778638</v>
      </c>
      <c r="CQ15" s="29">
        <f t="shared" si="7"/>
        <v>166.89034041187202</v>
      </c>
      <c r="CR15" s="29">
        <f t="shared" si="7"/>
        <v>988.32853557037743</v>
      </c>
      <c r="CS15" s="29">
        <f t="shared" si="7"/>
        <v>17.152567511333693</v>
      </c>
      <c r="CT15" s="29">
        <f t="shared" si="7"/>
        <v>662.59916610449454</v>
      </c>
    </row>
    <row r="16" spans="1:98" x14ac:dyDescent="0.3">
      <c r="A16" s="19"/>
      <c r="B16" s="19"/>
      <c r="C16" s="19"/>
      <c r="D16" s="19"/>
      <c r="E16" s="19"/>
      <c r="F16" s="19"/>
      <c r="G16" s="19"/>
      <c r="H16" s="29"/>
      <c r="I16" s="29"/>
      <c r="J16" s="29"/>
      <c r="K16" s="38"/>
      <c r="L16" s="29"/>
      <c r="M16" s="29"/>
      <c r="N16" s="29"/>
      <c r="O16" s="42"/>
      <c r="P16" s="29"/>
      <c r="Q16" s="29"/>
      <c r="R16" s="45"/>
      <c r="S16" s="29"/>
      <c r="T16" s="29"/>
      <c r="U16" s="29"/>
      <c r="V16" s="29"/>
      <c r="W16" s="29"/>
      <c r="X16" s="29"/>
      <c r="Y16" s="29"/>
      <c r="Z16" s="29"/>
      <c r="AA16" s="29"/>
      <c r="AB16" s="38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</row>
    <row r="17" spans="1:98" x14ac:dyDescent="0.3">
      <c r="A17" s="19"/>
      <c r="B17" s="19"/>
      <c r="C17" s="19"/>
      <c r="D17" s="19"/>
      <c r="E17" s="19"/>
      <c r="F17" s="19"/>
      <c r="G17" s="19" t="s">
        <v>116</v>
      </c>
      <c r="H17" s="29">
        <f t="shared" ref="H17:AM17" si="8">STDEV(H3:H7)/SQRT(5)</f>
        <v>23.339626506009047</v>
      </c>
      <c r="I17" s="29">
        <f t="shared" si="8"/>
        <v>29.166277253906529</v>
      </c>
      <c r="J17" s="29">
        <f t="shared" si="8"/>
        <v>0.33327880576785601</v>
      </c>
      <c r="K17" s="38">
        <f t="shared" si="8"/>
        <v>0.1000362350680071</v>
      </c>
      <c r="L17" s="29">
        <f t="shared" si="8"/>
        <v>0.10430554081057843</v>
      </c>
      <c r="M17" s="29">
        <f t="shared" si="8"/>
        <v>0.17799408104447897</v>
      </c>
      <c r="N17" s="29">
        <f t="shared" si="8"/>
        <v>1.0180004852385187</v>
      </c>
      <c r="O17" s="42">
        <f t="shared" si="8"/>
        <v>2.9461265410530527E-2</v>
      </c>
      <c r="P17" s="29">
        <f t="shared" si="8"/>
        <v>0.19149822516844717</v>
      </c>
      <c r="Q17" s="29">
        <f t="shared" si="8"/>
        <v>0.52944833398619362</v>
      </c>
      <c r="R17" s="45">
        <f t="shared" si="8"/>
        <v>2.01099868316349E-2</v>
      </c>
      <c r="S17" s="29">
        <f t="shared" si="8"/>
        <v>2.8237135995462202E-2</v>
      </c>
      <c r="T17" s="29">
        <f t="shared" si="8"/>
        <v>8.1709685688313091E-2</v>
      </c>
      <c r="U17" s="29">
        <f t="shared" si="8"/>
        <v>2.0455358530130884E-2</v>
      </c>
      <c r="V17" s="29">
        <f t="shared" si="8"/>
        <v>1.2468642875237388E-2</v>
      </c>
      <c r="W17" s="29">
        <f t="shared" si="8"/>
        <v>1.0351256191840078E-2</v>
      </c>
      <c r="X17" s="29">
        <f t="shared" si="8"/>
        <v>1.2165827103956871E-2</v>
      </c>
      <c r="Y17" s="29">
        <f t="shared" si="8"/>
        <v>2.3193674305700712E-2</v>
      </c>
      <c r="Z17" s="29">
        <f t="shared" si="8"/>
        <v>1.4919933290458674E-2</v>
      </c>
      <c r="AA17" s="29">
        <f t="shared" si="8"/>
        <v>1.2489022038182968E-2</v>
      </c>
      <c r="AB17" s="38">
        <f t="shared" si="8"/>
        <v>1.3029628128384612E-2</v>
      </c>
      <c r="AC17" s="29">
        <f t="shared" si="8"/>
        <v>5.9610093578923259E-2</v>
      </c>
      <c r="AD17" s="29">
        <f t="shared" si="8"/>
        <v>8.177500226390317E-3</v>
      </c>
      <c r="AE17" s="29">
        <f t="shared" si="8"/>
        <v>3.0214825888434094E-2</v>
      </c>
      <c r="AF17" s="29">
        <f t="shared" si="8"/>
        <v>3.80006890464182E-2</v>
      </c>
      <c r="AG17" s="29">
        <f t="shared" si="8"/>
        <v>4.5890711578316081E-3</v>
      </c>
      <c r="AH17" s="29">
        <f t="shared" si="8"/>
        <v>2.674076038088722E-2</v>
      </c>
      <c r="AI17" s="29">
        <f t="shared" si="8"/>
        <v>3.6959444744927183E-2</v>
      </c>
      <c r="AJ17" s="29">
        <f t="shared" si="8"/>
        <v>0</v>
      </c>
      <c r="AK17" s="29">
        <f t="shared" si="8"/>
        <v>3.8232524015993502E-2</v>
      </c>
      <c r="AL17" s="29">
        <f t="shared" si="8"/>
        <v>0.14056211976002431</v>
      </c>
      <c r="AM17" s="29">
        <f t="shared" si="8"/>
        <v>0.20803686996554224</v>
      </c>
      <c r="AN17" s="29">
        <f t="shared" ref="AN17:BS17" si="9">STDEV(AN3:AN7)/SQRT(5)</f>
        <v>0</v>
      </c>
      <c r="AO17" s="29">
        <f t="shared" si="9"/>
        <v>5.2369178900880942E-2</v>
      </c>
      <c r="AP17" s="29">
        <f t="shared" si="9"/>
        <v>7.7793031765343093E-2</v>
      </c>
      <c r="AQ17" s="29">
        <f t="shared" si="9"/>
        <v>7.1816997610013589E-2</v>
      </c>
      <c r="AR17" s="29">
        <f t="shared" si="9"/>
        <v>2.7986573360332896E-2</v>
      </c>
      <c r="AS17" s="29">
        <f t="shared" si="9"/>
        <v>0.16336870158071259</v>
      </c>
      <c r="AT17" s="29">
        <f t="shared" si="9"/>
        <v>0.20631603301914025</v>
      </c>
      <c r="AU17" s="29">
        <f t="shared" si="9"/>
        <v>0.78754618693839085</v>
      </c>
      <c r="AV17" s="29">
        <f t="shared" si="9"/>
        <v>1.2278459708573804E-2</v>
      </c>
      <c r="AW17" s="29">
        <f t="shared" si="9"/>
        <v>2.8237954815366992E-2</v>
      </c>
      <c r="AX17" s="29">
        <f t="shared" si="9"/>
        <v>7.1265326749462718E-2</v>
      </c>
      <c r="AY17" s="29">
        <f t="shared" si="9"/>
        <v>0.10948353006627619</v>
      </c>
      <c r="AZ17" s="29">
        <f t="shared" si="9"/>
        <v>4.9307289805254131E-2</v>
      </c>
      <c r="BA17" s="29">
        <f t="shared" si="9"/>
        <v>1.1474898654519476</v>
      </c>
      <c r="BB17" s="29">
        <f t="shared" si="9"/>
        <v>0.72217664632848477</v>
      </c>
      <c r="BC17" s="29">
        <f t="shared" si="9"/>
        <v>0.26471792496239394</v>
      </c>
      <c r="BD17" s="29">
        <f t="shared" si="9"/>
        <v>2.0858525295517287E-2</v>
      </c>
      <c r="BE17" s="29">
        <f t="shared" si="9"/>
        <v>0.22866524745066097</v>
      </c>
      <c r="BF17" s="29">
        <f t="shared" si="9"/>
        <v>0.16930111947187648</v>
      </c>
      <c r="BG17" s="29">
        <f t="shared" si="9"/>
        <v>4.8273960704297812E-2</v>
      </c>
      <c r="BH17" s="29">
        <f t="shared" si="9"/>
        <v>2.1034551285790393</v>
      </c>
      <c r="BI17" s="29">
        <f t="shared" si="9"/>
        <v>4.6198593636824783E-2</v>
      </c>
      <c r="BJ17" s="29">
        <f t="shared" si="9"/>
        <v>9.948178625906974E-3</v>
      </c>
      <c r="BK17" s="29">
        <f t="shared" si="9"/>
        <v>2.085852529551729E-2</v>
      </c>
      <c r="BL17" s="29">
        <f t="shared" si="9"/>
        <v>1.3318871919077874E-2</v>
      </c>
      <c r="BM17" s="29">
        <f t="shared" si="9"/>
        <v>7.7300202044385336E-3</v>
      </c>
      <c r="BN17" s="29">
        <f t="shared" si="9"/>
        <v>3.7668072713933469</v>
      </c>
      <c r="BO17" s="29">
        <f t="shared" si="9"/>
        <v>2.1692315398386935E-2</v>
      </c>
      <c r="BP17" s="29">
        <f t="shared" si="9"/>
        <v>1.7446143569969472E-2</v>
      </c>
      <c r="BQ17" s="29">
        <f t="shared" si="9"/>
        <v>1.5699745252367628E-2</v>
      </c>
      <c r="BR17" s="29">
        <f t="shared" si="9"/>
        <v>3.0616637942687749E-2</v>
      </c>
      <c r="BS17" s="29">
        <f t="shared" si="9"/>
        <v>2.1949038126095367E-2</v>
      </c>
      <c r="BT17" s="29">
        <f t="shared" ref="BT17:CT17" si="10">STDEV(BT3:BT7)/SQRT(5)</f>
        <v>5.7975151533288987E-3</v>
      </c>
      <c r="BU17" s="29">
        <f t="shared" si="10"/>
        <v>0</v>
      </c>
      <c r="BV17" s="29">
        <f t="shared" si="10"/>
        <v>9.6625252555481676E-3</v>
      </c>
      <c r="BW17" s="29">
        <f t="shared" si="10"/>
        <v>6.8324371315843851E-3</v>
      </c>
      <c r="BX17" s="29">
        <f t="shared" si="10"/>
        <v>8.0842486366931119E-3</v>
      </c>
      <c r="BY17" s="29">
        <f t="shared" si="10"/>
        <v>37.232802748413569</v>
      </c>
      <c r="BZ17" s="29">
        <f t="shared" si="10"/>
        <v>130.53747889584369</v>
      </c>
      <c r="CA17" s="29">
        <f t="shared" si="10"/>
        <v>47.88921994493861</v>
      </c>
      <c r="CB17" s="29">
        <f t="shared" si="10"/>
        <v>6.6548171937793841</v>
      </c>
      <c r="CC17" s="29">
        <f t="shared" si="10"/>
        <v>10.318704910777127</v>
      </c>
      <c r="CD17" s="29">
        <f t="shared" si="10"/>
        <v>19.354469320118135</v>
      </c>
      <c r="CE17" s="29">
        <f t="shared" si="10"/>
        <v>7.9210664086202547</v>
      </c>
      <c r="CF17" s="29">
        <f t="shared" si="10"/>
        <v>15.700240786616126</v>
      </c>
      <c r="CG17" s="29">
        <f t="shared" si="10"/>
        <v>5.8785000285220743</v>
      </c>
      <c r="CH17" s="29">
        <f t="shared" si="10"/>
        <v>3.7827498032109537</v>
      </c>
      <c r="CI17" s="29">
        <f t="shared" si="10"/>
        <v>71.295011723039451</v>
      </c>
      <c r="CJ17" s="29">
        <f t="shared" si="10"/>
        <v>74.263146648919687</v>
      </c>
      <c r="CK17" s="29">
        <f t="shared" si="10"/>
        <v>4.7935273971237295</v>
      </c>
      <c r="CL17" s="29">
        <f t="shared" si="10"/>
        <v>9.1809651992900001</v>
      </c>
      <c r="CM17" s="29">
        <f t="shared" si="10"/>
        <v>25.99327291475668</v>
      </c>
      <c r="CN17" s="29">
        <f t="shared" si="10"/>
        <v>166.85109566472721</v>
      </c>
      <c r="CO17" s="29">
        <f t="shared" si="10"/>
        <v>4.2586178554289411</v>
      </c>
      <c r="CP17" s="29">
        <f t="shared" si="10"/>
        <v>34.724876987312378</v>
      </c>
      <c r="CQ17" s="29">
        <f t="shared" si="10"/>
        <v>15.226127022700391</v>
      </c>
      <c r="CR17" s="29">
        <f t="shared" si="10"/>
        <v>79.204834077882253</v>
      </c>
      <c r="CS17" s="29">
        <f t="shared" si="10"/>
        <v>8.2770267433187303</v>
      </c>
      <c r="CT17" s="29">
        <f t="shared" si="10"/>
        <v>49.334765339383281</v>
      </c>
    </row>
    <row r="18" spans="1:98" x14ac:dyDescent="0.3">
      <c r="A18" s="19"/>
      <c r="B18" s="19"/>
      <c r="C18" s="19"/>
      <c r="D18" s="19"/>
      <c r="E18" s="19"/>
      <c r="F18" s="19"/>
      <c r="G18" s="19" t="s">
        <v>116</v>
      </c>
      <c r="H18" s="29">
        <f>STDEV(H8:H12)/SQRT(5)</f>
        <v>46.891199078718522</v>
      </c>
      <c r="I18" s="29">
        <f t="shared" ref="I18:BV18" si="11">STDEV(I8:I12)/SQRT(5)</f>
        <v>12.735495815930436</v>
      </c>
      <c r="J18" s="29">
        <f t="shared" si="11"/>
        <v>0.61092229261654296</v>
      </c>
      <c r="K18" s="38">
        <f t="shared" si="11"/>
        <v>0.13903102919508836</v>
      </c>
      <c r="L18" s="29">
        <f t="shared" si="11"/>
        <v>7.4130213839295772E-2</v>
      </c>
      <c r="M18" s="29">
        <f t="shared" si="11"/>
        <v>0.14216158208381982</v>
      </c>
      <c r="N18" s="29">
        <f t="shared" si="11"/>
        <v>0.5923239384121719</v>
      </c>
      <c r="O18" s="42">
        <f t="shared" si="11"/>
        <v>5.9775317430028195E-2</v>
      </c>
      <c r="P18" s="29">
        <f t="shared" si="11"/>
        <v>0.30073743469022557</v>
      </c>
      <c r="Q18" s="29">
        <f t="shared" si="11"/>
        <v>0.65924725787486371</v>
      </c>
      <c r="R18" s="45">
        <f t="shared" si="11"/>
        <v>2.4198291698305233E-2</v>
      </c>
      <c r="S18" s="29">
        <f t="shared" si="11"/>
        <v>4.0540921596055615E-2</v>
      </c>
      <c r="T18" s="29">
        <f t="shared" si="11"/>
        <v>5.2343732177803019E-2</v>
      </c>
      <c r="U18" s="29">
        <f t="shared" si="11"/>
        <v>2.1083895837584819E-2</v>
      </c>
      <c r="V18" s="29">
        <f t="shared" si="11"/>
        <v>3.0963555403439036E-2</v>
      </c>
      <c r="W18" s="29">
        <f t="shared" si="11"/>
        <v>0</v>
      </c>
      <c r="X18" s="29">
        <f t="shared" si="11"/>
        <v>0</v>
      </c>
      <c r="Y18" s="29">
        <f t="shared" si="11"/>
        <v>2.0045121421661517E-2</v>
      </c>
      <c r="Z18" s="29">
        <f t="shared" si="11"/>
        <v>7.014282003345329E-2</v>
      </c>
      <c r="AA18" s="29">
        <f t="shared" si="11"/>
        <v>1.1025393438910428E-2</v>
      </c>
      <c r="AB18" s="38">
        <f t="shared" si="11"/>
        <v>1.1047344898083677E-2</v>
      </c>
      <c r="AC18" s="29">
        <f t="shared" si="11"/>
        <v>3.5600112369935294E-2</v>
      </c>
      <c r="AD18" s="29">
        <f t="shared" si="11"/>
        <v>0</v>
      </c>
      <c r="AE18" s="29">
        <f t="shared" si="11"/>
        <v>0.10018470404327956</v>
      </c>
      <c r="AF18" s="29">
        <f t="shared" si="11"/>
        <v>0.21741890094404323</v>
      </c>
      <c r="AG18" s="29">
        <f t="shared" si="11"/>
        <v>8.9135867936290664E-3</v>
      </c>
      <c r="AH18" s="29">
        <f t="shared" si="11"/>
        <v>2.2030148830082131E-2</v>
      </c>
      <c r="AI18" s="29">
        <f t="shared" si="11"/>
        <v>5.0716267600087989E-2</v>
      </c>
      <c r="AJ18" s="29">
        <f t="shared" si="11"/>
        <v>8.3593956629375715E-3</v>
      </c>
      <c r="AK18" s="29">
        <f t="shared" si="11"/>
        <v>0.13954714350782768</v>
      </c>
      <c r="AL18" s="29">
        <f t="shared" si="11"/>
        <v>0.37977919464712295</v>
      </c>
      <c r="AM18" s="29">
        <f t="shared" si="11"/>
        <v>0.76316994656844994</v>
      </c>
      <c r="AN18" s="29">
        <f t="shared" si="11"/>
        <v>5.5346280606433833E-3</v>
      </c>
      <c r="AO18" s="29">
        <f t="shared" si="11"/>
        <v>4.780129484588426E-2</v>
      </c>
      <c r="AP18" s="29">
        <f t="shared" si="11"/>
        <v>0.14033379327798676</v>
      </c>
      <c r="AQ18" s="29">
        <f t="shared" si="11"/>
        <v>0.16800752976094532</v>
      </c>
      <c r="AR18" s="29">
        <f t="shared" si="11"/>
        <v>9.0234410005213164E-2</v>
      </c>
      <c r="AS18" s="29">
        <f t="shared" si="11"/>
        <v>0.6072224777719718</v>
      </c>
      <c r="AT18" s="29">
        <f t="shared" si="11"/>
        <v>1.0236072719852263</v>
      </c>
      <c r="AU18" s="29">
        <f t="shared" si="11"/>
        <v>3.7021146790927273</v>
      </c>
      <c r="AV18" s="29">
        <f t="shared" si="11"/>
        <v>1.1382436789323762E-2</v>
      </c>
      <c r="AW18" s="29">
        <f t="shared" si="11"/>
        <v>0.10509229170438247</v>
      </c>
      <c r="AX18" s="29">
        <f t="shared" si="11"/>
        <v>0.20896785483056979</v>
      </c>
      <c r="AY18" s="29">
        <f t="shared" si="11"/>
        <v>0.48715693135518257</v>
      </c>
      <c r="AZ18" s="29">
        <f t="shared" si="11"/>
        <v>0.46833852239820023</v>
      </c>
      <c r="BA18" s="29">
        <f t="shared" si="11"/>
        <v>5.3046274510915286</v>
      </c>
      <c r="BB18" s="29">
        <f t="shared" si="11"/>
        <v>3.4239823242460128</v>
      </c>
      <c r="BC18" s="29">
        <f t="shared" si="11"/>
        <v>0.69649583958054284</v>
      </c>
      <c r="BD18" s="29">
        <f t="shared" si="11"/>
        <v>3.9082495966593245E-2</v>
      </c>
      <c r="BE18" s="29">
        <f t="shared" si="11"/>
        <v>0.69811728254161765</v>
      </c>
      <c r="BF18" s="29">
        <f t="shared" si="11"/>
        <v>0.45846009537983617</v>
      </c>
      <c r="BG18" s="29">
        <f t="shared" si="11"/>
        <v>8.9575309362314143E-2</v>
      </c>
      <c r="BH18" s="29">
        <f t="shared" si="11"/>
        <v>8.243956871192486</v>
      </c>
      <c r="BI18" s="29">
        <f t="shared" si="11"/>
        <v>3.0310157374233593E-2</v>
      </c>
      <c r="BJ18" s="29">
        <f t="shared" si="11"/>
        <v>4.1627432763381045E-2</v>
      </c>
      <c r="BK18" s="29">
        <f t="shared" si="11"/>
        <v>0.11094666171801543</v>
      </c>
      <c r="BL18" s="29">
        <f t="shared" si="11"/>
        <v>0.14365676356924525</v>
      </c>
      <c r="BM18" s="29">
        <f t="shared" si="11"/>
        <v>2.6391255778822498E-2</v>
      </c>
      <c r="BN18" s="29">
        <f t="shared" ref="BN18" si="12">STDEV(BN8:BN12)/SQRT(5)</f>
        <v>17.155311344327377</v>
      </c>
      <c r="BO18" s="29">
        <f t="shared" si="11"/>
        <v>1.4135055848216064E-2</v>
      </c>
      <c r="BP18" s="29">
        <f t="shared" si="11"/>
        <v>1.8934605202278878E-2</v>
      </c>
      <c r="BQ18" s="29">
        <f t="shared" si="11"/>
        <v>1.484385295606531E-2</v>
      </c>
      <c r="BR18" s="29">
        <f t="shared" si="11"/>
        <v>4.7788001474460481E-2</v>
      </c>
      <c r="BS18" s="29">
        <f t="shared" si="11"/>
        <v>1.4525960593016902E-2</v>
      </c>
      <c r="BT18" s="29">
        <f t="shared" si="11"/>
        <v>5.7975151533288987E-3</v>
      </c>
      <c r="BU18" s="29">
        <f t="shared" si="11"/>
        <v>6.1111175512865443E-3</v>
      </c>
      <c r="BV18" s="29">
        <f t="shared" si="11"/>
        <v>1.0759732754557227E-2</v>
      </c>
      <c r="BW18" s="29">
        <f t="shared" ref="BW18:CT18" si="13">STDEV(BW8:BW12)/SQRT(5)</f>
        <v>2.1257555562205963E-2</v>
      </c>
      <c r="BX18" s="29">
        <f t="shared" si="13"/>
        <v>1.6847188451337595E-2</v>
      </c>
      <c r="BY18" s="29">
        <f t="shared" si="13"/>
        <v>27.239479373995611</v>
      </c>
      <c r="BZ18" s="29">
        <f t="shared" si="13"/>
        <v>81.21947054185874</v>
      </c>
      <c r="CA18" s="29">
        <f t="shared" si="13"/>
        <v>22.433761075113939</v>
      </c>
      <c r="CB18" s="29">
        <f t="shared" si="13"/>
        <v>5.9713002912003388</v>
      </c>
      <c r="CC18" s="29">
        <f t="shared" si="13"/>
        <v>15.836817940879477</v>
      </c>
      <c r="CD18" s="29">
        <f t="shared" si="13"/>
        <v>8.0720070661163366</v>
      </c>
      <c r="CE18" s="29">
        <f t="shared" si="13"/>
        <v>5.1893914532514662</v>
      </c>
      <c r="CF18" s="29">
        <f t="shared" si="13"/>
        <v>12.387249513723804</v>
      </c>
      <c r="CG18" s="29">
        <f t="shared" si="13"/>
        <v>3.2028478297035829</v>
      </c>
      <c r="CH18" s="29">
        <f t="shared" si="13"/>
        <v>3.377624396610003</v>
      </c>
      <c r="CI18" s="29">
        <f t="shared" si="13"/>
        <v>77.15987725083292</v>
      </c>
      <c r="CJ18" s="29">
        <f t="shared" si="13"/>
        <v>311.40974708329799</v>
      </c>
      <c r="CK18" s="29">
        <f t="shared" si="13"/>
        <v>5.5087646029536756</v>
      </c>
      <c r="CL18" s="29">
        <f t="shared" si="13"/>
        <v>8.4274576875895892</v>
      </c>
      <c r="CM18" s="29">
        <f t="shared" si="13"/>
        <v>18.741095784839946</v>
      </c>
      <c r="CN18" s="29">
        <f t="shared" si="13"/>
        <v>324.44815970631498</v>
      </c>
      <c r="CO18" s="29">
        <f t="shared" si="13"/>
        <v>2.7297108253179148</v>
      </c>
      <c r="CP18" s="29">
        <f t="shared" si="13"/>
        <v>33.952906993020868</v>
      </c>
      <c r="CQ18" s="29">
        <f t="shared" si="13"/>
        <v>15.768407909126442</v>
      </c>
      <c r="CR18" s="29">
        <f t="shared" si="13"/>
        <v>85.637949254720453</v>
      </c>
      <c r="CS18" s="29">
        <f t="shared" si="13"/>
        <v>2.7391588961463276</v>
      </c>
      <c r="CT18" s="29">
        <f t="shared" si="13"/>
        <v>22.905649996044236</v>
      </c>
    </row>
    <row r="19" spans="1:98" x14ac:dyDescent="0.3">
      <c r="A19" s="19"/>
      <c r="B19" s="19"/>
      <c r="C19" s="19"/>
      <c r="D19" s="19"/>
      <c r="E19" s="19"/>
      <c r="F19" s="19"/>
      <c r="G19" s="19"/>
      <c r="H19" s="29"/>
      <c r="I19" s="29"/>
      <c r="J19" s="29"/>
      <c r="K19" s="38"/>
      <c r="L19" s="29"/>
      <c r="M19" s="29"/>
      <c r="N19" s="29"/>
      <c r="O19" s="42"/>
      <c r="P19" s="29"/>
      <c r="Q19" s="29"/>
      <c r="R19" s="45"/>
      <c r="S19" s="29"/>
      <c r="T19" s="29"/>
      <c r="U19" s="29"/>
      <c r="V19" s="29"/>
      <c r="W19" s="29"/>
      <c r="X19" s="29"/>
      <c r="Y19" s="29"/>
      <c r="Z19" s="29"/>
      <c r="AA19" s="29"/>
      <c r="AB19" s="38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</row>
    <row r="20" spans="1:98" x14ac:dyDescent="0.3">
      <c r="A20" s="19"/>
      <c r="B20" s="19"/>
      <c r="C20" s="19"/>
      <c r="D20" s="19"/>
      <c r="E20" s="19"/>
      <c r="F20" s="19"/>
      <c r="G20" s="19" t="s">
        <v>117</v>
      </c>
      <c r="H20" s="29">
        <f t="shared" ref="H20:AM20" si="14">TTEST(H3:H7,H8:H12,2,2)</f>
        <v>0.82436676689734245</v>
      </c>
      <c r="I20" s="29">
        <f t="shared" si="14"/>
        <v>0.87511045343363714</v>
      </c>
      <c r="J20" s="29">
        <f t="shared" si="14"/>
        <v>0.31930346433437756</v>
      </c>
      <c r="K20" s="38">
        <f t="shared" si="14"/>
        <v>6.7717237778536542E-3</v>
      </c>
      <c r="L20" s="29">
        <f t="shared" si="14"/>
        <v>0.17741243987114833</v>
      </c>
      <c r="M20" s="29">
        <f t="shared" si="14"/>
        <v>0.53871516856170798</v>
      </c>
      <c r="N20" s="29">
        <f t="shared" si="14"/>
        <v>0.98320756521585562</v>
      </c>
      <c r="O20" s="42">
        <f t="shared" si="14"/>
        <v>8.8030724806941726E-2</v>
      </c>
      <c r="P20" s="29">
        <f t="shared" si="14"/>
        <v>0.55048083812658266</v>
      </c>
      <c r="Q20" s="29">
        <f t="shared" si="14"/>
        <v>0.25235676650886524</v>
      </c>
      <c r="R20" s="45">
        <f t="shared" si="14"/>
        <v>4.9117017747845895E-2</v>
      </c>
      <c r="S20" s="29">
        <f t="shared" si="14"/>
        <v>0.33521221581308019</v>
      </c>
      <c r="T20" s="29">
        <f t="shared" si="14"/>
        <v>0.63168126129709878</v>
      </c>
      <c r="U20" s="29">
        <f t="shared" si="14"/>
        <v>0.6469811006947076</v>
      </c>
      <c r="V20" s="29">
        <f t="shared" si="14"/>
        <v>0.74881936804841298</v>
      </c>
      <c r="W20" s="29">
        <f t="shared" si="14"/>
        <v>0.14145606827830245</v>
      </c>
      <c r="X20" s="38">
        <f t="shared" si="14"/>
        <v>5.0670860735864617E-2</v>
      </c>
      <c r="Y20" s="29">
        <f t="shared" si="14"/>
        <v>0.23887283045802568</v>
      </c>
      <c r="Z20" s="29">
        <f t="shared" si="14"/>
        <v>0.13130097483510308</v>
      </c>
      <c r="AA20" s="29">
        <f t="shared" si="14"/>
        <v>0.76112731915773979</v>
      </c>
      <c r="AB20" s="38">
        <f t="shared" si="14"/>
        <v>4.0248008177586753E-2</v>
      </c>
      <c r="AC20" s="29">
        <f t="shared" si="14"/>
        <v>0.99425627436683417</v>
      </c>
      <c r="AD20" s="42">
        <f t="shared" si="14"/>
        <v>7.1019072801219371E-2</v>
      </c>
      <c r="AE20" s="29">
        <f t="shared" si="14"/>
        <v>0.15920811609505309</v>
      </c>
      <c r="AF20" s="29">
        <f t="shared" si="14"/>
        <v>0.15506402011446213</v>
      </c>
      <c r="AG20" s="29">
        <f t="shared" si="14"/>
        <v>0.68972326688368302</v>
      </c>
      <c r="AH20" s="29">
        <f t="shared" si="14"/>
        <v>0.8467124154331529</v>
      </c>
      <c r="AI20" s="29">
        <f t="shared" si="14"/>
        <v>0.55415637323723987</v>
      </c>
      <c r="AJ20" s="29">
        <f t="shared" si="14"/>
        <v>1.7617040438036503E-2</v>
      </c>
      <c r="AK20" s="29">
        <f t="shared" si="14"/>
        <v>0.14681567137848317</v>
      </c>
      <c r="AL20" s="29">
        <f t="shared" si="14"/>
        <v>0.22261993275670319</v>
      </c>
      <c r="AM20" s="29">
        <f t="shared" si="14"/>
        <v>0.22763734008475717</v>
      </c>
      <c r="AN20" s="29">
        <f t="shared" ref="AN20:BS20" si="15">TTEST(AN3:AN7,AN8:AN12,2,2)</f>
        <v>0.34659350708733427</v>
      </c>
      <c r="AO20" s="29">
        <f t="shared" si="15"/>
        <v>0.62558227312130188</v>
      </c>
      <c r="AP20" s="29">
        <f t="shared" si="15"/>
        <v>0.34254232971633419</v>
      </c>
      <c r="AQ20" s="29">
        <f t="shared" si="15"/>
        <v>0.24943101958129207</v>
      </c>
      <c r="AR20" s="29">
        <f t="shared" si="15"/>
        <v>0.21951111714100949</v>
      </c>
      <c r="AS20" s="29">
        <f t="shared" si="15"/>
        <v>0.23029319879053498</v>
      </c>
      <c r="AT20" s="29">
        <f t="shared" si="15"/>
        <v>0.19094998100923349</v>
      </c>
      <c r="AU20" s="29">
        <f t="shared" si="15"/>
        <v>0.17098985728705618</v>
      </c>
      <c r="AV20" s="29">
        <f t="shared" si="15"/>
        <v>0.85909294317228047</v>
      </c>
      <c r="AW20" s="29">
        <f t="shared" si="15"/>
        <v>0.18820720393622004</v>
      </c>
      <c r="AX20" s="29">
        <f t="shared" si="15"/>
        <v>0.23210113514896791</v>
      </c>
      <c r="AY20" s="29">
        <f t="shared" si="15"/>
        <v>0.18404079792449976</v>
      </c>
      <c r="AZ20" s="29">
        <f t="shared" si="15"/>
        <v>0.1301667114998023</v>
      </c>
      <c r="BA20" s="29">
        <f t="shared" si="15"/>
        <v>0.16558211937420686</v>
      </c>
      <c r="BB20" s="29">
        <f t="shared" si="15"/>
        <v>0.17814038981912919</v>
      </c>
      <c r="BC20" s="29">
        <f t="shared" si="15"/>
        <v>0.3231030396090942</v>
      </c>
      <c r="BD20" s="29">
        <f t="shared" si="15"/>
        <v>0.24145275773727609</v>
      </c>
      <c r="BE20" s="29">
        <f t="shared" si="15"/>
        <v>0.27244899289513613</v>
      </c>
      <c r="BF20" s="29">
        <f t="shared" si="15"/>
        <v>0.18265546979989669</v>
      </c>
      <c r="BG20" s="29">
        <f t="shared" si="15"/>
        <v>0.37928931921409093</v>
      </c>
      <c r="BH20" s="29">
        <f t="shared" si="15"/>
        <v>0.19490734698964565</v>
      </c>
      <c r="BI20" s="29">
        <f t="shared" si="15"/>
        <v>0.68574995343277978</v>
      </c>
      <c r="BJ20" s="29">
        <f t="shared" si="15"/>
        <v>0.66360144665038323</v>
      </c>
      <c r="BK20" s="29">
        <f t="shared" si="15"/>
        <v>0.25274347161027039</v>
      </c>
      <c r="BL20" s="29">
        <f t="shared" si="15"/>
        <v>0.1588387531871209</v>
      </c>
      <c r="BM20" s="29">
        <f t="shared" si="15"/>
        <v>0.68439124591794687</v>
      </c>
      <c r="BN20" s="29">
        <f t="shared" si="15"/>
        <v>0.17945139185401557</v>
      </c>
      <c r="BO20" s="29">
        <f t="shared" si="15"/>
        <v>0.71869692113171058</v>
      </c>
      <c r="BP20" s="29">
        <f t="shared" si="15"/>
        <v>0.56481236769580545</v>
      </c>
      <c r="BQ20" s="29">
        <f t="shared" si="15"/>
        <v>0.79523607741291502</v>
      </c>
      <c r="BR20" s="29">
        <f t="shared" si="15"/>
        <v>0.57861635239305143</v>
      </c>
      <c r="BS20" s="29">
        <f t="shared" si="15"/>
        <v>0.44264454098042061</v>
      </c>
      <c r="BT20" s="29">
        <f t="shared" ref="BT20:CT20" si="16">TTEST(BT3:BT7,BT8:BT12,2,2)</f>
        <v>1</v>
      </c>
      <c r="BU20" s="29">
        <f t="shared" si="16"/>
        <v>0.15250228520801445</v>
      </c>
      <c r="BV20" s="29">
        <f t="shared" si="16"/>
        <v>0.60751121457670021</v>
      </c>
      <c r="BW20" s="29">
        <f t="shared" si="16"/>
        <v>0.73812575009351655</v>
      </c>
      <c r="BX20" s="29">
        <f t="shared" si="16"/>
        <v>0.37920959066063675</v>
      </c>
      <c r="BY20" s="29">
        <f t="shared" si="16"/>
        <v>0.13758247758894526</v>
      </c>
      <c r="BZ20" s="29">
        <f t="shared" si="16"/>
        <v>0.77310849417918759</v>
      </c>
      <c r="CA20" s="29">
        <f t="shared" si="16"/>
        <v>0.77058490206608354</v>
      </c>
      <c r="CB20" s="29">
        <f t="shared" si="16"/>
        <v>0.45973950708091638</v>
      </c>
      <c r="CC20" s="29">
        <f t="shared" si="16"/>
        <v>0.23718656776545097</v>
      </c>
      <c r="CD20" s="29">
        <f t="shared" si="16"/>
        <v>0.18652142073445055</v>
      </c>
      <c r="CE20" s="29">
        <f t="shared" si="16"/>
        <v>0.59723562714458844</v>
      </c>
      <c r="CF20" s="29">
        <f t="shared" si="16"/>
        <v>0.63028104279536268</v>
      </c>
      <c r="CG20" s="29">
        <f t="shared" si="16"/>
        <v>0.26846755156543289</v>
      </c>
      <c r="CH20" s="29">
        <f t="shared" si="16"/>
        <v>0.43060872124578098</v>
      </c>
      <c r="CI20" s="29">
        <f t="shared" si="16"/>
        <v>0.42091789701232507</v>
      </c>
      <c r="CJ20" s="29">
        <f t="shared" si="16"/>
        <v>0.74520226670426271</v>
      </c>
      <c r="CK20" s="29">
        <f t="shared" si="16"/>
        <v>0.87483277757001332</v>
      </c>
      <c r="CL20" s="29">
        <f t="shared" si="16"/>
        <v>0.47733215247364069</v>
      </c>
      <c r="CM20" s="29">
        <f t="shared" si="16"/>
        <v>0.82543830296533416</v>
      </c>
      <c r="CN20" s="29">
        <f t="shared" si="16"/>
        <v>0.68977018422436831</v>
      </c>
      <c r="CO20" s="29">
        <f t="shared" si="16"/>
        <v>0.4981213326849937</v>
      </c>
      <c r="CP20" s="29">
        <f t="shared" si="16"/>
        <v>0.50092803947487641</v>
      </c>
      <c r="CQ20" s="29">
        <f t="shared" si="16"/>
        <v>0.59655010236648764</v>
      </c>
      <c r="CR20" s="29">
        <f t="shared" si="16"/>
        <v>0.75061544674488601</v>
      </c>
      <c r="CS20" s="29">
        <f t="shared" si="16"/>
        <v>0.23271357762342718</v>
      </c>
      <c r="CT20" s="29">
        <f t="shared" si="16"/>
        <v>0.42308462997988971</v>
      </c>
    </row>
    <row r="21" spans="1:98" x14ac:dyDescent="0.3">
      <c r="A21" s="19"/>
      <c r="B21" s="19"/>
      <c r="C21" s="19"/>
      <c r="D21" s="19"/>
      <c r="E21" s="19"/>
      <c r="F21" s="19"/>
      <c r="G21" s="19"/>
      <c r="H21" s="29"/>
      <c r="I21" s="29"/>
      <c r="J21" s="29"/>
      <c r="K21" s="38"/>
      <c r="L21" s="29"/>
      <c r="M21" s="29"/>
      <c r="N21" s="29"/>
      <c r="O21" s="42"/>
      <c r="P21" s="29"/>
      <c r="Q21" s="29"/>
      <c r="R21" s="45"/>
      <c r="S21" s="29"/>
      <c r="T21" s="29"/>
      <c r="U21" s="29"/>
      <c r="V21" s="29"/>
      <c r="W21" s="29"/>
      <c r="X21" s="38"/>
      <c r="Y21" s="29"/>
      <c r="Z21" s="29"/>
      <c r="AA21" s="29"/>
      <c r="AB21" s="38"/>
      <c r="AC21" s="29"/>
      <c r="AD21" s="42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</row>
    <row r="22" spans="1:98" x14ac:dyDescent="0.3">
      <c r="A22" s="19"/>
      <c r="B22" s="19"/>
      <c r="C22" s="19"/>
      <c r="D22" s="19"/>
      <c r="E22" s="19"/>
      <c r="F22" s="19"/>
      <c r="G22" s="19"/>
      <c r="H22" s="29"/>
      <c r="I22" s="29"/>
      <c r="J22" s="29"/>
      <c r="K22" s="38"/>
      <c r="L22" s="29"/>
      <c r="M22" s="29"/>
      <c r="N22" s="29"/>
      <c r="O22" s="42"/>
      <c r="P22" s="29"/>
      <c r="Q22" s="29"/>
      <c r="R22" s="45"/>
      <c r="S22" s="29"/>
      <c r="T22" s="29"/>
      <c r="U22" s="29"/>
      <c r="V22" s="29"/>
      <c r="W22" s="29"/>
      <c r="X22" s="38"/>
      <c r="Y22" s="29"/>
      <c r="Z22" s="29"/>
      <c r="AA22" s="29"/>
      <c r="AB22" s="38"/>
      <c r="AC22" s="29"/>
      <c r="AD22" s="42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</row>
    <row r="23" spans="1:98" x14ac:dyDescent="0.3">
      <c r="A23" s="19"/>
      <c r="B23" s="19"/>
      <c r="C23" s="19"/>
      <c r="D23" s="19"/>
      <c r="E23" s="19"/>
      <c r="F23" s="19"/>
      <c r="G23" s="1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</row>
    <row r="24" spans="1:98" x14ac:dyDescent="0.3">
      <c r="A24" s="19"/>
      <c r="B24" s="19"/>
      <c r="C24" s="19"/>
      <c r="D24" s="19"/>
      <c r="E24" s="19"/>
      <c r="F24" s="19"/>
      <c r="G24" s="1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</row>
    <row r="25" spans="1:98" s="20" customFormat="1" x14ac:dyDescent="0.3">
      <c r="F25" s="19" t="s">
        <v>120</v>
      </c>
      <c r="G25" s="19" t="s">
        <v>114</v>
      </c>
      <c r="H25" s="48">
        <f>AVERAGE(H31:H36)</f>
        <v>739.03466666666657</v>
      </c>
      <c r="I25" s="48">
        <f t="shared" ref="I25:BV25" si="17">AVERAGE(I31:I36)</f>
        <v>108.54281498352259</v>
      </c>
      <c r="J25" s="48">
        <f t="shared" si="17"/>
        <v>2.4647169823411264</v>
      </c>
      <c r="K25" s="48">
        <f t="shared" si="17"/>
        <v>1.0472839600858952</v>
      </c>
      <c r="L25" s="48">
        <f t="shared" si="17"/>
        <v>1.2777921912642933</v>
      </c>
      <c r="M25" s="48">
        <f t="shared" si="17"/>
        <v>0.82634620946295356</v>
      </c>
      <c r="N25" s="48">
        <f t="shared" si="17"/>
        <v>0.84287313365221272</v>
      </c>
      <c r="O25" s="48">
        <f t="shared" si="17"/>
        <v>9.0292890956566521E-2</v>
      </c>
      <c r="P25" s="48">
        <f t="shared" si="17"/>
        <v>3.6637764042196004</v>
      </c>
      <c r="Q25" s="48">
        <f t="shared" si="17"/>
        <v>6.6874804741420135</v>
      </c>
      <c r="R25" s="48">
        <f t="shared" si="17"/>
        <v>0.25061692970610477</v>
      </c>
      <c r="S25" s="48">
        <f t="shared" si="17"/>
        <v>0.10665942439189317</v>
      </c>
      <c r="T25" s="48">
        <f t="shared" si="17"/>
        <v>0.34026319437904573</v>
      </c>
      <c r="U25" s="48">
        <f t="shared" si="17"/>
        <v>0.15367825085640971</v>
      </c>
      <c r="V25" s="48">
        <f t="shared" si="17"/>
        <v>7.6569514461790097E-2</v>
      </c>
      <c r="W25" s="48">
        <f t="shared" si="17"/>
        <v>2.2108099246009816E-2</v>
      </c>
      <c r="X25" s="48">
        <f t="shared" si="17"/>
        <v>5.1226083618803236E-2</v>
      </c>
      <c r="Y25" s="48">
        <f t="shared" si="17"/>
        <v>0.11000127429721958</v>
      </c>
      <c r="Z25" s="48">
        <f t="shared" si="17"/>
        <v>0.17632557203524901</v>
      </c>
      <c r="AA25" s="48">
        <f t="shared" si="17"/>
        <v>0.11808960328966217</v>
      </c>
      <c r="AB25" s="48">
        <f t="shared" si="17"/>
        <v>8.9145929223340456E-2</v>
      </c>
      <c r="AC25" s="48">
        <f t="shared" si="17"/>
        <v>4.0646848557792541E-2</v>
      </c>
      <c r="AD25" s="48">
        <f t="shared" si="17"/>
        <v>2.6328072361297434E-2</v>
      </c>
      <c r="AE25" s="48">
        <f t="shared" si="17"/>
        <v>4.5265808621178051E-2</v>
      </c>
      <c r="AF25" s="48">
        <f t="shared" si="17"/>
        <v>0.21478164294742649</v>
      </c>
      <c r="AG25" s="48">
        <f t="shared" si="17"/>
        <v>6.0785857203479197E-2</v>
      </c>
      <c r="AH25" s="48">
        <f t="shared" si="17"/>
        <v>5.6664782138836529E-2</v>
      </c>
      <c r="AI25" s="48">
        <f t="shared" si="17"/>
        <v>9.6845264019102442E-2</v>
      </c>
      <c r="AJ25" s="48">
        <f t="shared" si="17"/>
        <v>3.1938331750980598E-2</v>
      </c>
      <c r="AK25" s="48">
        <f t="shared" si="17"/>
        <v>0.15763112122258163</v>
      </c>
      <c r="AL25" s="48">
        <f t="shared" si="17"/>
        <v>0.39253239990721306</v>
      </c>
      <c r="AM25" s="48">
        <f t="shared" si="17"/>
        <v>0.61300991586559528</v>
      </c>
      <c r="AN25" s="48">
        <f t="shared" si="17"/>
        <v>1.7514569024731298E-2</v>
      </c>
      <c r="AO25" s="48">
        <f t="shared" si="17"/>
        <v>0.14629816479481431</v>
      </c>
      <c r="AP25" s="48">
        <f t="shared" si="17"/>
        <v>0.15454031492409967</v>
      </c>
      <c r="AQ25" s="48">
        <f t="shared" si="17"/>
        <v>0.15144950862561768</v>
      </c>
      <c r="AR25" s="48">
        <f t="shared" si="17"/>
        <v>0.1228443930536306</v>
      </c>
      <c r="AS25" s="48">
        <f t="shared" si="17"/>
        <v>0.50356048722810554</v>
      </c>
      <c r="AT25" s="48">
        <f t="shared" si="17"/>
        <v>0.85178880803302526</v>
      </c>
      <c r="AU25" s="48">
        <f t="shared" si="17"/>
        <v>2.8609545423564544</v>
      </c>
      <c r="AV25" s="48">
        <f t="shared" si="17"/>
        <v>5.3807874643325794E-2</v>
      </c>
      <c r="AW25" s="48">
        <f t="shared" si="17"/>
        <v>0.22335344191569204</v>
      </c>
      <c r="AX25" s="48">
        <f t="shared" si="17"/>
        <v>0.23756684276487239</v>
      </c>
      <c r="AY25" s="48">
        <f t="shared" si="17"/>
        <v>0.37665512250328059</v>
      </c>
      <c r="AZ25" s="48">
        <f t="shared" si="17"/>
        <v>0.53797979431139131</v>
      </c>
      <c r="BA25" s="48">
        <f t="shared" si="17"/>
        <v>2.8629056895513689</v>
      </c>
      <c r="BB25" s="48">
        <f t="shared" si="17"/>
        <v>2.3723249960603643</v>
      </c>
      <c r="BC25" s="48">
        <f t="shared" si="17"/>
        <v>0.69795175958019706</v>
      </c>
      <c r="BD25" s="48">
        <f t="shared" si="17"/>
        <v>8.1763448915167403E-2</v>
      </c>
      <c r="BE25" s="48">
        <f t="shared" si="17"/>
        <v>0.64699772619828122</v>
      </c>
      <c r="BF25" s="48">
        <f t="shared" si="17"/>
        <v>0.33416366078372767</v>
      </c>
      <c r="BG25" s="48">
        <f t="shared" si="17"/>
        <v>0.11731277453045758</v>
      </c>
      <c r="BH25" s="48"/>
      <c r="BI25" s="48">
        <f t="shared" si="17"/>
        <v>8.8873314038225446E-2</v>
      </c>
      <c r="BJ25" s="48">
        <f t="shared" si="17"/>
        <v>0.12560761717402527</v>
      </c>
      <c r="BK25" s="48">
        <f t="shared" si="17"/>
        <v>0.10309304428434152</v>
      </c>
      <c r="BL25" s="48">
        <f t="shared" si="17"/>
        <v>0.14930716758421872</v>
      </c>
      <c r="BM25" s="48">
        <f t="shared" si="17"/>
        <v>0.11375784196892856</v>
      </c>
      <c r="BN25" s="48"/>
      <c r="BO25" s="48">
        <f t="shared" si="17"/>
        <v>5.56939434639546E-2</v>
      </c>
      <c r="BP25" s="48">
        <f t="shared" si="17"/>
        <v>0.19789124592511531</v>
      </c>
      <c r="BQ25" s="48">
        <f t="shared" si="17"/>
        <v>9.3613224120264127E-2</v>
      </c>
      <c r="BR25" s="48">
        <f t="shared" si="17"/>
        <v>7.1098651230580359E-2</v>
      </c>
      <c r="BS25" s="48">
        <f t="shared" si="17"/>
        <v>7.3468606271599693E-2</v>
      </c>
      <c r="BT25" s="48">
        <f t="shared" si="17"/>
        <v>5.2139010902425585E-2</v>
      </c>
      <c r="BU25" s="48">
        <f t="shared" si="17"/>
        <v>3.6734303135799846E-2</v>
      </c>
      <c r="BV25" s="48">
        <f t="shared" si="17"/>
        <v>2.0144617848664427E-2</v>
      </c>
      <c r="BW25" s="48">
        <f t="shared" ref="BW25:CT25" si="18">AVERAGE(BW31:BW36)</f>
        <v>8.6503358997206084E-2</v>
      </c>
      <c r="BX25" s="48">
        <f t="shared" si="18"/>
        <v>4.8584078340896571E-2</v>
      </c>
      <c r="BY25" s="48">
        <f t="shared" si="18"/>
        <v>758.58475493578874</v>
      </c>
      <c r="BZ25" s="48">
        <f t="shared" si="18"/>
        <v>1503.9675645699992</v>
      </c>
      <c r="CA25" s="48">
        <f t="shared" si="18"/>
        <v>1033.7379183244341</v>
      </c>
      <c r="CB25" s="48">
        <f t="shared" si="18"/>
        <v>132.6368827720045</v>
      </c>
      <c r="CC25" s="48">
        <f t="shared" si="18"/>
        <v>191.95369044951531</v>
      </c>
      <c r="CD25" s="48">
        <f t="shared" si="18"/>
        <v>289.44170009802173</v>
      </c>
      <c r="CE25" s="48">
        <f t="shared" si="18"/>
        <v>134.89632881457672</v>
      </c>
      <c r="CF25" s="48">
        <f t="shared" si="18"/>
        <v>323.85849508223902</v>
      </c>
      <c r="CG25" s="48">
        <f t="shared" si="18"/>
        <v>76.58880368351457</v>
      </c>
      <c r="CH25" s="48">
        <f t="shared" si="18"/>
        <v>85.621878731405914</v>
      </c>
      <c r="CI25" s="48">
        <f t="shared" si="18"/>
        <v>627.70238004875569</v>
      </c>
      <c r="CJ25" s="48">
        <f t="shared" si="18"/>
        <v>6534.2229303664653</v>
      </c>
      <c r="CK25" s="48">
        <f t="shared" si="18"/>
        <v>359.79986592508368</v>
      </c>
      <c r="CL25" s="48">
        <f t="shared" si="18"/>
        <v>32.199909712804434</v>
      </c>
      <c r="CM25" s="48">
        <f t="shared" si="18"/>
        <v>264.39088562681553</v>
      </c>
      <c r="CN25" s="48">
        <f t="shared" si="18"/>
        <v>4042.5769785573434</v>
      </c>
      <c r="CO25" s="48">
        <f t="shared" si="18"/>
        <v>3.2890749373691448</v>
      </c>
      <c r="CP25" s="48">
        <f t="shared" si="18"/>
        <v>362.12657011165652</v>
      </c>
      <c r="CQ25" s="48">
        <f t="shared" si="18"/>
        <v>67.386724099262025</v>
      </c>
      <c r="CR25" s="48">
        <f t="shared" si="18"/>
        <v>529.08289038368184</v>
      </c>
      <c r="CS25" s="48">
        <f t="shared" si="18"/>
        <v>8.2499248747268883</v>
      </c>
      <c r="CT25" s="48">
        <f t="shared" si="18"/>
        <v>704.12103717918774</v>
      </c>
    </row>
    <row r="26" spans="1:98" s="20" customFormat="1" x14ac:dyDescent="0.3">
      <c r="F26" s="19" t="s">
        <v>120</v>
      </c>
      <c r="G26" s="19" t="s">
        <v>115</v>
      </c>
      <c r="H26" s="48">
        <f>AVERAGE(H38:H43)</f>
        <v>736.6193333333332</v>
      </c>
      <c r="I26" s="48">
        <f t="shared" ref="I26:BV26" si="19">AVERAGE(I38:I43)</f>
        <v>157.74085188788195</v>
      </c>
      <c r="J26" s="48">
        <f t="shared" si="19"/>
        <v>2.405651089562959</v>
      </c>
      <c r="K26" s="48">
        <f t="shared" si="19"/>
        <v>0.9687746957513087</v>
      </c>
      <c r="L26" s="48">
        <f t="shared" si="19"/>
        <v>1.3221539351407257</v>
      </c>
      <c r="M26" s="48">
        <f t="shared" si="19"/>
        <v>0.80373041846712534</v>
      </c>
      <c r="N26" s="48">
        <f t="shared" si="19"/>
        <v>1.3656458409019339</v>
      </c>
      <c r="O26" s="48">
        <f t="shared" si="19"/>
        <v>0.17001093882812979</v>
      </c>
      <c r="P26" s="48">
        <f t="shared" si="19"/>
        <v>3.8053166116650292</v>
      </c>
      <c r="Q26" s="48">
        <f t="shared" si="19"/>
        <v>5.7969069980845491</v>
      </c>
      <c r="R26" s="48">
        <f t="shared" si="19"/>
        <v>0.21986237175261414</v>
      </c>
      <c r="S26" s="48">
        <f t="shared" si="19"/>
        <v>0.18256429083029566</v>
      </c>
      <c r="T26" s="48">
        <f t="shared" si="19"/>
        <v>0.32390438695697621</v>
      </c>
      <c r="U26" s="48">
        <f t="shared" si="19"/>
        <v>5.6618302947098298E-2</v>
      </c>
      <c r="V26" s="48">
        <f t="shared" si="19"/>
        <v>7.5491070596131082E-2</v>
      </c>
      <c r="W26" s="48">
        <f t="shared" si="19"/>
        <v>3.6127869499577019E-2</v>
      </c>
      <c r="X26" s="48">
        <f t="shared" si="19"/>
        <v>0.11647193749117367</v>
      </c>
      <c r="Y26" s="48">
        <f t="shared" si="19"/>
        <v>0.27662085154153743</v>
      </c>
      <c r="Z26" s="48">
        <f t="shared" si="19"/>
        <v>0.24965975490006206</v>
      </c>
      <c r="AA26" s="48">
        <f t="shared" si="19"/>
        <v>8.6275509252721247E-2</v>
      </c>
      <c r="AB26" s="48">
        <f t="shared" si="19"/>
        <v>5.7275104785980385E-2</v>
      </c>
      <c r="AC26" s="48">
        <f t="shared" si="19"/>
        <v>9.9307641362788579E-2</v>
      </c>
      <c r="AD26" s="48">
        <f t="shared" si="19"/>
        <v>2.5404280348620339E-2</v>
      </c>
      <c r="AE26" s="48">
        <f t="shared" si="19"/>
        <v>0.15011620206002926</v>
      </c>
      <c r="AF26" s="48">
        <f t="shared" si="19"/>
        <v>0.20692941083967109</v>
      </c>
      <c r="AG26" s="48">
        <f t="shared" si="19"/>
        <v>5.2543707074193889E-2</v>
      </c>
      <c r="AH26" s="48">
        <f t="shared" si="19"/>
        <v>0.11332956427767306</v>
      </c>
      <c r="AI26" s="48">
        <f t="shared" si="19"/>
        <v>5.2543707074193889E-2</v>
      </c>
      <c r="AJ26" s="48">
        <f t="shared" si="19"/>
        <v>2.5756719154016606E-2</v>
      </c>
      <c r="AK26" s="48">
        <f t="shared" si="19"/>
        <v>0.23696181621695278</v>
      </c>
      <c r="AL26" s="48">
        <f t="shared" si="19"/>
        <v>0.42550100042435429</v>
      </c>
      <c r="AM26" s="48">
        <f t="shared" si="19"/>
        <v>0.72736974890942907</v>
      </c>
      <c r="AN26" s="48">
        <f t="shared" si="19"/>
        <v>3.9150213114105242E-2</v>
      </c>
      <c r="AO26" s="48">
        <f t="shared" si="19"/>
        <v>9.2724188954459788E-2</v>
      </c>
      <c r="AP26" s="48">
        <f t="shared" si="19"/>
        <v>0.18029703407811626</v>
      </c>
      <c r="AQ26" s="48">
        <f t="shared" si="19"/>
        <v>0.1875089154412409</v>
      </c>
      <c r="AR26" s="48">
        <f t="shared" si="19"/>
        <v>8.4265162177283789E-2</v>
      </c>
      <c r="AS26" s="48">
        <f t="shared" si="19"/>
        <v>0.56244457646042434</v>
      </c>
      <c r="AT26" s="48">
        <f t="shared" si="19"/>
        <v>0.93402348437471183</v>
      </c>
      <c r="AU26" s="48">
        <f t="shared" si="19"/>
        <v>3.7350786945810497</v>
      </c>
      <c r="AV26" s="48">
        <f t="shared" si="19"/>
        <v>1.0152429177986E-2</v>
      </c>
      <c r="AW26" s="48">
        <f t="shared" si="19"/>
        <v>0.25279548653185141</v>
      </c>
      <c r="AX26" s="48">
        <f t="shared" si="19"/>
        <v>0.23147538525808078</v>
      </c>
      <c r="AY26" s="48">
        <f t="shared" si="19"/>
        <v>0.37360939374988478</v>
      </c>
      <c r="AZ26" s="48">
        <f t="shared" si="19"/>
        <v>0.52731499662680414</v>
      </c>
      <c r="BA26" s="48">
        <f t="shared" si="19"/>
        <v>3.5715222468161527</v>
      </c>
      <c r="BB26" s="48">
        <f t="shared" si="19"/>
        <v>2.6567196009826857</v>
      </c>
      <c r="BC26" s="48">
        <f t="shared" si="19"/>
        <v>0.86266363493104159</v>
      </c>
      <c r="BD26" s="48">
        <f t="shared" si="19"/>
        <v>5.5693943463954614E-2</v>
      </c>
      <c r="BE26" s="48">
        <f t="shared" si="19"/>
        <v>0.69558180453917773</v>
      </c>
      <c r="BF26" s="48">
        <f t="shared" si="19"/>
        <v>0.47162105316284969</v>
      </c>
      <c r="BG26" s="48">
        <f t="shared" si="19"/>
        <v>0.11375784196892856</v>
      </c>
      <c r="BH26" s="48"/>
      <c r="BI26" s="48">
        <f t="shared" si="19"/>
        <v>0.13627241485861233</v>
      </c>
      <c r="BJ26" s="48">
        <f t="shared" si="19"/>
        <v>7.3468606271599707E-2</v>
      </c>
      <c r="BK26" s="48">
        <f t="shared" si="19"/>
        <v>0.12205268461249628</v>
      </c>
      <c r="BL26" s="48">
        <f t="shared" si="19"/>
        <v>0.16945178543288311</v>
      </c>
      <c r="BM26" s="48">
        <f t="shared" si="19"/>
        <v>7.4653583792109374E-2</v>
      </c>
      <c r="BN26" s="48"/>
      <c r="BO26" s="48">
        <f t="shared" si="19"/>
        <v>5.8063898504973954E-2</v>
      </c>
      <c r="BP26" s="48">
        <f t="shared" si="19"/>
        <v>0.24055043666346351</v>
      </c>
      <c r="BQ26" s="48">
        <f t="shared" si="19"/>
        <v>6.9913673710070665E-2</v>
      </c>
      <c r="BR26" s="48">
        <f t="shared" si="19"/>
        <v>7.9393493874148055E-2</v>
      </c>
      <c r="BS26" s="48">
        <f t="shared" si="19"/>
        <v>0.11257286444841891</v>
      </c>
      <c r="BT26" s="48">
        <f t="shared" si="19"/>
        <v>8.294842643567707E-2</v>
      </c>
      <c r="BU26" s="48">
        <f t="shared" si="19"/>
        <v>3.1994393053761165E-2</v>
      </c>
      <c r="BV26" s="48">
        <f t="shared" si="19"/>
        <v>2.1329595369174101E-2</v>
      </c>
      <c r="BW26" s="48">
        <f t="shared" ref="BW26:CT26" si="20">AVERAGE(BW38:BW43)</f>
        <v>9.3613224120264113E-2</v>
      </c>
      <c r="BX26" s="48">
        <f t="shared" si="20"/>
        <v>0.13508743733810269</v>
      </c>
      <c r="BY26" s="48">
        <f t="shared" si="20"/>
        <v>706.21343956089106</v>
      </c>
      <c r="BZ26" s="48">
        <f t="shared" si="20"/>
        <v>1274.1523339160401</v>
      </c>
      <c r="CA26" s="48">
        <f t="shared" si="20"/>
        <v>1058.465400060167</v>
      </c>
      <c r="CB26" s="48">
        <f t="shared" si="20"/>
        <v>117.70511797263693</v>
      </c>
      <c r="CC26" s="48">
        <f t="shared" si="20"/>
        <v>202.56053203955324</v>
      </c>
      <c r="CD26" s="48">
        <f t="shared" si="20"/>
        <v>291.84084346178332</v>
      </c>
      <c r="CE26" s="48">
        <f t="shared" si="20"/>
        <v>144.97309730480973</v>
      </c>
      <c r="CF26" s="48">
        <f t="shared" si="20"/>
        <v>297.5231947937034</v>
      </c>
      <c r="CG26" s="48">
        <f t="shared" si="20"/>
        <v>67.185337098719955</v>
      </c>
      <c r="CH26" s="48">
        <f t="shared" si="20"/>
        <v>70.801349412846079</v>
      </c>
      <c r="CI26" s="48">
        <f t="shared" si="20"/>
        <v>638.51813988502136</v>
      </c>
      <c r="CJ26" s="48">
        <f t="shared" si="20"/>
        <v>6199.3834943551547</v>
      </c>
      <c r="CK26" s="48">
        <f t="shared" si="20"/>
        <v>350.73397840475809</v>
      </c>
      <c r="CL26" s="48">
        <f t="shared" si="20"/>
        <v>32.919233301752229</v>
      </c>
      <c r="CM26" s="48">
        <f t="shared" si="20"/>
        <v>255.62215488406841</v>
      </c>
      <c r="CN26" s="48">
        <f t="shared" si="20"/>
        <v>3959.6102191758414</v>
      </c>
      <c r="CO26" s="48">
        <f t="shared" si="20"/>
        <v>3.2843186368664887</v>
      </c>
      <c r="CP26" s="48">
        <f t="shared" si="20"/>
        <v>388.67747278627871</v>
      </c>
      <c r="CQ26" s="48">
        <f t="shared" si="20"/>
        <v>55.416853610873062</v>
      </c>
      <c r="CR26" s="48">
        <f t="shared" si="20"/>
        <v>441.68916928939456</v>
      </c>
      <c r="CS26" s="48">
        <f t="shared" si="20"/>
        <v>7.3230179335574341</v>
      </c>
      <c r="CT26" s="48">
        <f t="shared" si="20"/>
        <v>655.24595873639612</v>
      </c>
    </row>
    <row r="27" spans="1:98" s="20" customFormat="1" ht="13.2" x14ac:dyDescent="0.25"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</row>
    <row r="28" spans="1:98" s="20" customFormat="1" x14ac:dyDescent="0.3">
      <c r="G28" s="19" t="s">
        <v>117</v>
      </c>
      <c r="H28" s="23">
        <f>TTEST(H31:H36,H38:H43,2,2)</f>
        <v>0.93384871991741536</v>
      </c>
      <c r="I28" s="23">
        <f t="shared" ref="I28:BV28" si="21">TTEST(I31:I36,I38:I43,2,2)</f>
        <v>8.8538852535508167E-2</v>
      </c>
      <c r="J28" s="23">
        <f t="shared" si="21"/>
        <v>0.91069808655869333</v>
      </c>
      <c r="K28" s="23">
        <f t="shared" si="21"/>
        <v>0.82893405342639603</v>
      </c>
      <c r="L28" s="23">
        <f t="shared" si="21"/>
        <v>0.78689792603053998</v>
      </c>
      <c r="M28" s="23">
        <f t="shared" si="21"/>
        <v>0.89089907572895433</v>
      </c>
      <c r="N28" s="23">
        <f t="shared" si="21"/>
        <v>0.27289393504564324</v>
      </c>
      <c r="O28" s="23">
        <f>TTEST(O31:O36,O38:O43,2,2)</f>
        <v>0.28660406090693186</v>
      </c>
      <c r="P28" s="23">
        <f t="shared" si="21"/>
        <v>0.60185815092020345</v>
      </c>
      <c r="Q28" s="23">
        <f t="shared" si="21"/>
        <v>6.614877454176446E-2</v>
      </c>
      <c r="R28" s="23">
        <f t="shared" si="21"/>
        <v>0.57883877007906159</v>
      </c>
      <c r="S28" s="23">
        <f t="shared" si="21"/>
        <v>0.53093034652261462</v>
      </c>
      <c r="T28" s="23">
        <f t="shared" si="21"/>
        <v>0.91895598800351475</v>
      </c>
      <c r="U28" s="23">
        <f t="shared" si="21"/>
        <v>0.33990986674074142</v>
      </c>
      <c r="V28" s="23">
        <f t="shared" si="21"/>
        <v>0.98706946873094115</v>
      </c>
      <c r="W28" s="23">
        <f t="shared" si="21"/>
        <v>0.56171409510510051</v>
      </c>
      <c r="X28" s="23">
        <f t="shared" si="21"/>
        <v>0.3076938947051881</v>
      </c>
      <c r="Y28" s="23">
        <f t="shared" si="21"/>
        <v>1.9586154367025405E-2</v>
      </c>
      <c r="Z28" s="23">
        <f t="shared" si="21"/>
        <v>0.34120677688945844</v>
      </c>
      <c r="AA28" s="23">
        <f t="shared" si="21"/>
        <v>0.57621802637158226</v>
      </c>
      <c r="AB28" s="23">
        <f t="shared" si="21"/>
        <v>0.52637909352594303</v>
      </c>
      <c r="AC28" s="23">
        <f t="shared" si="21"/>
        <v>0.27007741869922941</v>
      </c>
      <c r="AD28" s="23">
        <f t="shared" si="21"/>
        <v>0.97518210634526259</v>
      </c>
      <c r="AE28" s="23">
        <f t="shared" si="21"/>
        <v>9.9665545740525746E-2</v>
      </c>
      <c r="AF28" s="23">
        <f t="shared" si="21"/>
        <v>0.94982928755367257</v>
      </c>
      <c r="AG28" s="23">
        <f t="shared" si="21"/>
        <v>0.78671123640490803</v>
      </c>
      <c r="AH28" s="23">
        <f t="shared" si="21"/>
        <v>0.23660052426863173</v>
      </c>
      <c r="AI28" s="23">
        <f t="shared" si="21"/>
        <v>0.40813488929097519</v>
      </c>
      <c r="AJ28" s="23">
        <f t="shared" si="21"/>
        <v>0.83467211610596492</v>
      </c>
      <c r="AK28" s="23">
        <f t="shared" si="21"/>
        <v>0.48068948973505954</v>
      </c>
      <c r="AL28" s="23">
        <f t="shared" si="21"/>
        <v>0.90180000045933895</v>
      </c>
      <c r="AM28" s="23">
        <f t="shared" si="21"/>
        <v>0.76637671136765029</v>
      </c>
      <c r="AN28" s="23">
        <f t="shared" si="21"/>
        <v>0.3823587737679931</v>
      </c>
      <c r="AO28" s="23">
        <f t="shared" si="21"/>
        <v>0.21855799487034394</v>
      </c>
      <c r="AP28" s="23">
        <f t="shared" si="21"/>
        <v>0.65826240103450306</v>
      </c>
      <c r="AQ28" s="23">
        <f t="shared" si="21"/>
        <v>0.79876729909702038</v>
      </c>
      <c r="AR28" s="23">
        <f t="shared" si="21"/>
        <v>0.45585864116796471</v>
      </c>
      <c r="AS28" s="23">
        <f t="shared" si="21"/>
        <v>0.86696449317682955</v>
      </c>
      <c r="AT28" s="23">
        <f t="shared" si="21"/>
        <v>0.88087638361965293</v>
      </c>
      <c r="AU28" s="23">
        <f t="shared" si="21"/>
        <v>0.63408629676310313</v>
      </c>
      <c r="AV28" s="23">
        <f t="shared" si="21"/>
        <v>0.10663410439121067</v>
      </c>
      <c r="AW28" s="23">
        <f t="shared" si="21"/>
        <v>0.71204388854025935</v>
      </c>
      <c r="AX28" s="23">
        <f t="shared" si="21"/>
        <v>0.96435918601489046</v>
      </c>
      <c r="AY28" s="23">
        <f t="shared" si="21"/>
        <v>0.99196011962922204</v>
      </c>
      <c r="AZ28" s="23">
        <f t="shared" si="21"/>
        <v>0.97053653057171774</v>
      </c>
      <c r="BA28" s="23">
        <f t="shared" si="21"/>
        <v>0.71412813520126328</v>
      </c>
      <c r="BB28" s="23">
        <f t="shared" si="21"/>
        <v>0.84843128428757675</v>
      </c>
      <c r="BC28" s="23">
        <f t="shared" si="21"/>
        <v>0.56323936925174367</v>
      </c>
      <c r="BD28" s="23">
        <f t="shared" si="21"/>
        <v>0.4070080169397372</v>
      </c>
      <c r="BE28" s="23">
        <f t="shared" si="21"/>
        <v>0.88668675997143287</v>
      </c>
      <c r="BF28" s="23">
        <f t="shared" si="21"/>
        <v>0.72714302398043196</v>
      </c>
      <c r="BG28" s="23">
        <f t="shared" si="21"/>
        <v>0.96214838408931436</v>
      </c>
      <c r="BH28" s="23"/>
      <c r="BI28" s="23">
        <f t="shared" si="21"/>
        <v>0.39532380223701102</v>
      </c>
      <c r="BJ28" s="23">
        <f t="shared" si="21"/>
        <v>0.3399392523066217</v>
      </c>
      <c r="BK28" s="23">
        <f t="shared" si="21"/>
        <v>0.77253656531256154</v>
      </c>
      <c r="BL28" s="23">
        <f t="shared" si="21"/>
        <v>0.82671829018877241</v>
      </c>
      <c r="BM28" s="23">
        <f t="shared" si="21"/>
        <v>0.37213418386819419</v>
      </c>
      <c r="BN28" s="23"/>
      <c r="BO28" s="23">
        <f t="shared" si="21"/>
        <v>0.92719850198635545</v>
      </c>
      <c r="BP28" s="23">
        <f t="shared" si="21"/>
        <v>0.31323085385513499</v>
      </c>
      <c r="BQ28" s="23">
        <f t="shared" si="21"/>
        <v>0.58654231475218555</v>
      </c>
      <c r="BR28" s="23">
        <f t="shared" si="21"/>
        <v>0.81692999202635941</v>
      </c>
      <c r="BS28" s="23">
        <f t="shared" si="21"/>
        <v>0.27886043992870879</v>
      </c>
      <c r="BT28" s="23">
        <f t="shared" si="21"/>
        <v>0.30056650432289145</v>
      </c>
      <c r="BU28" s="23">
        <f t="shared" si="21"/>
        <v>0.82418819237099872</v>
      </c>
      <c r="BV28" s="23">
        <f t="shared" si="21"/>
        <v>0.95586901722976858</v>
      </c>
      <c r="BW28" s="23">
        <f t="shared" ref="BW28:CT28" si="22">TTEST(BW31:BW36,BW38:BW43,2,2)</f>
        <v>0.81999262105168857</v>
      </c>
      <c r="BX28" s="23">
        <f t="shared" si="22"/>
        <v>3.1665062776433786E-2</v>
      </c>
      <c r="BY28" s="23">
        <f t="shared" si="22"/>
        <v>0.40761460582907938</v>
      </c>
      <c r="BZ28" s="23">
        <f t="shared" si="22"/>
        <v>1.9743907792654145E-2</v>
      </c>
      <c r="CA28" s="23">
        <f t="shared" si="22"/>
        <v>0.64730996111427452</v>
      </c>
      <c r="CB28" s="23">
        <f t="shared" si="22"/>
        <v>6.9983205216028452E-2</v>
      </c>
      <c r="CC28" s="23">
        <f t="shared" si="22"/>
        <v>0.46722392888528841</v>
      </c>
      <c r="CD28" s="23">
        <f t="shared" si="22"/>
        <v>0.88401882281031041</v>
      </c>
      <c r="CE28" s="23">
        <f t="shared" si="22"/>
        <v>0.36215137116502538</v>
      </c>
      <c r="CF28" s="23">
        <f t="shared" si="22"/>
        <v>0.51487861981444838</v>
      </c>
      <c r="CG28" s="23">
        <f t="shared" si="22"/>
        <v>0.48082608794440196</v>
      </c>
      <c r="CH28" s="23">
        <f t="shared" si="22"/>
        <v>9.1648876113953823E-2</v>
      </c>
      <c r="CI28" s="23">
        <f t="shared" si="22"/>
        <v>0.90258770062791693</v>
      </c>
      <c r="CJ28" s="23">
        <f t="shared" si="22"/>
        <v>0.33235620108182884</v>
      </c>
      <c r="CK28" s="23">
        <f t="shared" si="22"/>
        <v>0.75356266733303823</v>
      </c>
      <c r="CL28" s="23">
        <f t="shared" si="22"/>
        <v>0.8866240983947653</v>
      </c>
      <c r="CM28" s="23">
        <f t="shared" si="22"/>
        <v>0.72020249302599981</v>
      </c>
      <c r="CN28" s="23">
        <f t="shared" si="22"/>
        <v>0.92272835434712475</v>
      </c>
      <c r="CO28" s="23">
        <f t="shared" si="22"/>
        <v>0.99735269839181495</v>
      </c>
      <c r="CP28" s="23">
        <f t="shared" si="22"/>
        <v>0.52458823964810664</v>
      </c>
      <c r="CQ28" s="23">
        <f t="shared" si="22"/>
        <v>0.36891710179250636</v>
      </c>
      <c r="CR28" s="23">
        <f t="shared" si="22"/>
        <v>0.42503049705943174</v>
      </c>
      <c r="CS28" s="23">
        <f t="shared" si="22"/>
        <v>0.49430336242451001</v>
      </c>
      <c r="CT28" s="23">
        <f t="shared" si="22"/>
        <v>0.4033286696445797</v>
      </c>
    </row>
    <row r="29" spans="1:98" s="20" customFormat="1" ht="13.2" x14ac:dyDescent="0.25"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</row>
    <row r="30" spans="1:98" s="20" customFormat="1" ht="13.2" x14ac:dyDescent="0.25">
      <c r="H30" s="52" t="s">
        <v>113</v>
      </c>
      <c r="I30" s="23" t="s">
        <v>0</v>
      </c>
      <c r="J30" s="23" t="s">
        <v>1</v>
      </c>
      <c r="K30" s="23" t="s">
        <v>2</v>
      </c>
      <c r="L30" s="23" t="s">
        <v>3</v>
      </c>
      <c r="M30" s="23" t="s">
        <v>4</v>
      </c>
      <c r="N30" s="23" t="s">
        <v>5</v>
      </c>
      <c r="O30" s="23" t="s">
        <v>6</v>
      </c>
      <c r="P30" s="23" t="s">
        <v>7</v>
      </c>
      <c r="Q30" s="23" t="s">
        <v>8</v>
      </c>
      <c r="R30" s="23" t="s">
        <v>9</v>
      </c>
      <c r="S30" s="23" t="s">
        <v>10</v>
      </c>
      <c r="T30" s="23" t="s">
        <v>11</v>
      </c>
      <c r="U30" s="23" t="s">
        <v>12</v>
      </c>
      <c r="V30" s="23" t="s">
        <v>13</v>
      </c>
      <c r="W30" s="23" t="s">
        <v>14</v>
      </c>
      <c r="X30" s="23" t="s">
        <v>15</v>
      </c>
      <c r="Y30" s="23" t="s">
        <v>16</v>
      </c>
      <c r="Z30" s="23" t="s">
        <v>17</v>
      </c>
      <c r="AA30" s="23" t="s">
        <v>18</v>
      </c>
      <c r="AB30" s="23" t="s">
        <v>19</v>
      </c>
      <c r="AC30" s="23" t="s">
        <v>20</v>
      </c>
      <c r="AD30" s="23" t="s">
        <v>21</v>
      </c>
      <c r="AE30" s="23" t="s">
        <v>22</v>
      </c>
      <c r="AF30" s="23" t="s">
        <v>23</v>
      </c>
      <c r="AG30" s="23" t="s">
        <v>24</v>
      </c>
      <c r="AH30" s="23" t="s">
        <v>25</v>
      </c>
      <c r="AI30" s="23" t="s">
        <v>26</v>
      </c>
      <c r="AJ30" s="23" t="s">
        <v>27</v>
      </c>
      <c r="AK30" s="23" t="s">
        <v>28</v>
      </c>
      <c r="AL30" s="23" t="s">
        <v>29</v>
      </c>
      <c r="AM30" s="23" t="s">
        <v>30</v>
      </c>
      <c r="AN30" s="23" t="s">
        <v>31</v>
      </c>
      <c r="AO30" s="23" t="s">
        <v>32</v>
      </c>
      <c r="AP30" s="23" t="s">
        <v>33</v>
      </c>
      <c r="AQ30" s="23" t="s">
        <v>34</v>
      </c>
      <c r="AR30" s="23" t="s">
        <v>35</v>
      </c>
      <c r="AS30" s="23" t="s">
        <v>36</v>
      </c>
      <c r="AT30" s="23" t="s">
        <v>37</v>
      </c>
      <c r="AU30" s="23" t="s">
        <v>38</v>
      </c>
      <c r="AV30" s="23" t="s">
        <v>39</v>
      </c>
      <c r="AW30" s="23" t="s">
        <v>40</v>
      </c>
      <c r="AX30" s="23" t="s">
        <v>41</v>
      </c>
      <c r="AY30" s="23" t="s">
        <v>42</v>
      </c>
      <c r="AZ30" s="23" t="s">
        <v>43</v>
      </c>
      <c r="BA30" s="23" t="s">
        <v>44</v>
      </c>
      <c r="BB30" s="23" t="s">
        <v>45</v>
      </c>
      <c r="BC30" s="23" t="s">
        <v>46</v>
      </c>
      <c r="BD30" s="23" t="s">
        <v>47</v>
      </c>
      <c r="BE30" s="23" t="s">
        <v>48</v>
      </c>
      <c r="BF30" s="23" t="s">
        <v>49</v>
      </c>
      <c r="BG30" s="23" t="s">
        <v>50</v>
      </c>
      <c r="BH30" s="23"/>
      <c r="BI30" s="23" t="s">
        <v>51</v>
      </c>
      <c r="BJ30" s="23" t="s">
        <v>52</v>
      </c>
      <c r="BK30" s="23" t="s">
        <v>53</v>
      </c>
      <c r="BL30" s="23" t="s">
        <v>54</v>
      </c>
      <c r="BM30" s="23" t="s">
        <v>55</v>
      </c>
      <c r="BN30" s="23"/>
      <c r="BO30" s="23" t="s">
        <v>56</v>
      </c>
      <c r="BP30" s="23" t="s">
        <v>57</v>
      </c>
      <c r="BQ30" s="23" t="s">
        <v>58</v>
      </c>
      <c r="BR30" s="23" t="s">
        <v>59</v>
      </c>
      <c r="BS30" s="23" t="s">
        <v>60</v>
      </c>
      <c r="BT30" s="23" t="s">
        <v>61</v>
      </c>
      <c r="BU30" s="23" t="s">
        <v>62</v>
      </c>
      <c r="BV30" s="23" t="s">
        <v>63</v>
      </c>
      <c r="BW30" s="23" t="s">
        <v>64</v>
      </c>
      <c r="BX30" s="23" t="s">
        <v>65</v>
      </c>
      <c r="BY30" s="53" t="s">
        <v>67</v>
      </c>
      <c r="BZ30" s="53" t="s">
        <v>68</v>
      </c>
      <c r="CA30" s="53" t="s">
        <v>69</v>
      </c>
      <c r="CB30" s="53" t="s">
        <v>70</v>
      </c>
      <c r="CC30" s="53" t="s">
        <v>71</v>
      </c>
      <c r="CD30" s="53" t="s">
        <v>72</v>
      </c>
      <c r="CE30" s="53" t="s">
        <v>73</v>
      </c>
      <c r="CF30" s="53" t="s">
        <v>74</v>
      </c>
      <c r="CG30" s="53" t="s">
        <v>75</v>
      </c>
      <c r="CH30" s="53" t="s">
        <v>76</v>
      </c>
      <c r="CI30" s="53" t="s">
        <v>77</v>
      </c>
      <c r="CJ30" s="53" t="s">
        <v>78</v>
      </c>
      <c r="CK30" s="53" t="s">
        <v>79</v>
      </c>
      <c r="CL30" s="53" t="s">
        <v>80</v>
      </c>
      <c r="CM30" s="53" t="s">
        <v>81</v>
      </c>
      <c r="CN30" s="23" t="s">
        <v>83</v>
      </c>
      <c r="CO30" s="23" t="s">
        <v>84</v>
      </c>
      <c r="CP30" s="23" t="s">
        <v>85</v>
      </c>
      <c r="CQ30" s="23" t="s">
        <v>86</v>
      </c>
      <c r="CR30" s="23" t="s">
        <v>87</v>
      </c>
      <c r="CS30" s="23" t="s">
        <v>88</v>
      </c>
      <c r="CT30" s="23" t="s">
        <v>89</v>
      </c>
    </row>
    <row r="31" spans="1:98" s="20" customFormat="1" ht="13.2" x14ac:dyDescent="0.25">
      <c r="A31" s="49">
        <v>15</v>
      </c>
      <c r="B31" s="49">
        <v>662</v>
      </c>
      <c r="C31" s="49" t="s">
        <v>99</v>
      </c>
      <c r="D31" s="49" t="s">
        <v>100</v>
      </c>
      <c r="E31" s="49" t="s">
        <v>102</v>
      </c>
      <c r="F31" s="50">
        <v>62</v>
      </c>
      <c r="G31" s="49" t="s">
        <v>101</v>
      </c>
      <c r="H31" s="48">
        <v>758.13199999999995</v>
      </c>
      <c r="I31" s="48">
        <v>105.43150301462342</v>
      </c>
      <c r="J31" s="51">
        <v>3.4476504806386687</v>
      </c>
      <c r="K31" s="51">
        <v>1.1554193619052306</v>
      </c>
      <c r="L31" s="51">
        <v>1.069900881725719</v>
      </c>
      <c r="M31" s="51">
        <v>0.79329236108443546</v>
      </c>
      <c r="N31" s="51">
        <v>0.55321704128256688</v>
      </c>
      <c r="O31" s="51">
        <v>0</v>
      </c>
      <c r="P31" s="51">
        <v>3.5531472765611043</v>
      </c>
      <c r="Q31" s="51">
        <v>6.8078812967684454</v>
      </c>
      <c r="R31" s="51">
        <v>0.34942412653540456</v>
      </c>
      <c r="S31" s="51">
        <v>0</v>
      </c>
      <c r="T31" s="51">
        <v>0</v>
      </c>
      <c r="U31" s="51">
        <v>0</v>
      </c>
      <c r="V31" s="51">
        <v>0.14558992186396708</v>
      </c>
      <c r="W31" s="51">
        <v>0</v>
      </c>
      <c r="X31" s="51">
        <v>0</v>
      </c>
      <c r="Y31" s="51">
        <v>6.7941963536517963E-2</v>
      </c>
      <c r="Z31" s="51">
        <v>0</v>
      </c>
      <c r="AA31" s="51">
        <v>0.18441390102769159</v>
      </c>
      <c r="AB31" s="51">
        <v>0.16905393831990986</v>
      </c>
      <c r="AC31" s="51">
        <v>9.4226785293064524E-2</v>
      </c>
      <c r="AD31" s="51">
        <v>0.15796843416778461</v>
      </c>
      <c r="AE31" s="51">
        <v>0</v>
      </c>
      <c r="AF31" s="51">
        <v>4.4342016608500942E-2</v>
      </c>
      <c r="AG31" s="51">
        <v>8.6542576357495821E-2</v>
      </c>
      <c r="AH31" s="51">
        <v>5.5634513372675873E-2</v>
      </c>
      <c r="AI31" s="51">
        <v>4.327128817874791E-2</v>
      </c>
      <c r="AJ31" s="51">
        <v>0</v>
      </c>
      <c r="AK31" s="51">
        <v>0</v>
      </c>
      <c r="AL31" s="51">
        <v>4.9452900775711892E-2</v>
      </c>
      <c r="AM31" s="51">
        <v>0.29053579205730728</v>
      </c>
      <c r="AN31" s="51">
        <v>0</v>
      </c>
      <c r="AO31" s="51">
        <v>0.14835870232713563</v>
      </c>
      <c r="AP31" s="51">
        <v>8.0360963760531812E-2</v>
      </c>
      <c r="AQ31" s="51">
        <v>0.10508741414838776</v>
      </c>
      <c r="AR31" s="51">
        <v>0</v>
      </c>
      <c r="AS31" s="51">
        <v>0</v>
      </c>
      <c r="AT31" s="51">
        <v>0.17665226769695638</v>
      </c>
      <c r="AU31" s="51">
        <v>0.4690422280229532</v>
      </c>
      <c r="AV31" s="51">
        <v>9.746332010866561E-2</v>
      </c>
      <c r="AW31" s="51">
        <v>0.18883518271053959</v>
      </c>
      <c r="AX31" s="51">
        <v>9.1371862601873993E-2</v>
      </c>
      <c r="AY31" s="51">
        <v>0.21320101273770597</v>
      </c>
      <c r="AZ31" s="51">
        <v>0.27728473979926338</v>
      </c>
      <c r="BA31" s="51">
        <v>0.34838339102984367</v>
      </c>
      <c r="BB31" s="51">
        <v>0.62566813082910722</v>
      </c>
      <c r="BC31" s="51">
        <v>0.51191028886017842</v>
      </c>
      <c r="BD31" s="51">
        <v>0.1208677070919866</v>
      </c>
      <c r="BE31" s="51">
        <v>0.23462554906091518</v>
      </c>
      <c r="BF31" s="51">
        <v>0</v>
      </c>
      <c r="BG31" s="51">
        <v>5.6878920984464273E-2</v>
      </c>
      <c r="BH31" s="51"/>
      <c r="BI31" s="51">
        <v>0</v>
      </c>
      <c r="BJ31" s="51">
        <v>0.17063676295339281</v>
      </c>
      <c r="BK31" s="51">
        <v>4.9769055861406258E-2</v>
      </c>
      <c r="BL31" s="51">
        <v>0</v>
      </c>
      <c r="BM31" s="51">
        <v>0.18485649319950886</v>
      </c>
      <c r="BN31" s="51"/>
      <c r="BO31" s="51">
        <v>7.1098651230580345E-2</v>
      </c>
      <c r="BP31" s="51">
        <v>0.22040581881479909</v>
      </c>
      <c r="BQ31" s="51">
        <v>8.5318381476696403E-2</v>
      </c>
      <c r="BR31" s="51">
        <v>7.8208516353638402E-2</v>
      </c>
      <c r="BS31" s="51">
        <v>0.18485649319950886</v>
      </c>
      <c r="BT31" s="51">
        <v>5.6878920984464273E-2</v>
      </c>
      <c r="BU31" s="51">
        <v>4.9769055861406258E-2</v>
      </c>
      <c r="BV31" s="51">
        <v>2.1329595369174101E-2</v>
      </c>
      <c r="BW31" s="51">
        <v>0.13508743733810266</v>
      </c>
      <c r="BX31" s="51">
        <v>4.9769055861406258E-2</v>
      </c>
      <c r="BY31" s="48">
        <v>811.21185207075916</v>
      </c>
      <c r="BZ31" s="48">
        <v>1452.0598187140981</v>
      </c>
      <c r="CA31" s="48">
        <v>1008.021038633097</v>
      </c>
      <c r="CB31" s="48">
        <v>134.05522639805164</v>
      </c>
      <c r="CC31" s="48">
        <v>161.61991574866562</v>
      </c>
      <c r="CD31" s="48">
        <v>240.25159614613813</v>
      </c>
      <c r="CE31" s="48">
        <v>144.81309087623868</v>
      </c>
      <c r="CF31" s="48">
        <v>507.62549361898738</v>
      </c>
      <c r="CG31" s="48">
        <v>134.87332392116721</v>
      </c>
      <c r="CH31" s="48">
        <v>116.0220591799587</v>
      </c>
      <c r="CI31" s="48">
        <v>623.15648037136509</v>
      </c>
      <c r="CJ31" s="48">
        <v>5507.3119208659609</v>
      </c>
      <c r="CK31" s="48">
        <v>391.69520560459608</v>
      </c>
      <c r="CL31" s="48">
        <v>51.832014833804053</v>
      </c>
      <c r="CM31" s="48">
        <v>362.64314822599772</v>
      </c>
      <c r="CN31" s="48">
        <v>3737.8137282627999</v>
      </c>
      <c r="CO31" s="48">
        <v>5.336599247799934</v>
      </c>
      <c r="CP31" s="48">
        <v>337.22770157113865</v>
      </c>
      <c r="CQ31" s="48">
        <v>50.45138802022187</v>
      </c>
      <c r="CR31" s="48">
        <v>391.33057774792201</v>
      </c>
      <c r="CS31" s="48">
        <v>8.730786843957933</v>
      </c>
      <c r="CT31" s="48">
        <v>749.65526946684008</v>
      </c>
    </row>
    <row r="32" spans="1:98" s="20" customFormat="1" ht="13.2" x14ac:dyDescent="0.25">
      <c r="A32" s="49">
        <v>17</v>
      </c>
      <c r="B32" s="49">
        <v>740</v>
      </c>
      <c r="C32" s="49" t="s">
        <v>99</v>
      </c>
      <c r="D32" s="49" t="s">
        <v>100</v>
      </c>
      <c r="E32" s="49" t="s">
        <v>102</v>
      </c>
      <c r="F32" s="50">
        <v>63</v>
      </c>
      <c r="G32" s="49" t="s">
        <v>101</v>
      </c>
      <c r="H32" s="48">
        <v>781.55600000000004</v>
      </c>
      <c r="I32" s="48">
        <v>55.384017981710237</v>
      </c>
      <c r="J32" s="51">
        <v>1.9645829554477328</v>
      </c>
      <c r="K32" s="51">
        <v>0.9509990132604591</v>
      </c>
      <c r="L32" s="51">
        <v>1.2003765990093433</v>
      </c>
      <c r="M32" s="51">
        <v>0.72022595940560585</v>
      </c>
      <c r="N32" s="51">
        <v>1.022929623503614</v>
      </c>
      <c r="O32" s="51">
        <v>0.19034717553005917</v>
      </c>
      <c r="P32" s="51">
        <v>3.3628001010310458</v>
      </c>
      <c r="Q32" s="51">
        <v>7.0081130996145777</v>
      </c>
      <c r="R32" s="51">
        <v>0.20023180284613074</v>
      </c>
      <c r="S32" s="51">
        <v>0.21201014419002076</v>
      </c>
      <c r="T32" s="51">
        <v>0.62032597744487572</v>
      </c>
      <c r="U32" s="51">
        <v>0.57265369266493715</v>
      </c>
      <c r="V32" s="51">
        <v>0</v>
      </c>
      <c r="W32" s="51">
        <v>5.8235968745586827E-2</v>
      </c>
      <c r="X32" s="51">
        <v>0</v>
      </c>
      <c r="Y32" s="51">
        <v>0.22000254859443916</v>
      </c>
      <c r="Z32" s="51">
        <v>0.20382589060955389</v>
      </c>
      <c r="AA32" s="51">
        <v>4.5294642357678647E-2</v>
      </c>
      <c r="AB32" s="51">
        <v>0</v>
      </c>
      <c r="AC32" s="51">
        <v>3.0485136418344404E-2</v>
      </c>
      <c r="AD32" s="51">
        <v>0</v>
      </c>
      <c r="AE32" s="51">
        <v>6.3741648874720114E-2</v>
      </c>
      <c r="AF32" s="51">
        <v>0.29099448399328753</v>
      </c>
      <c r="AG32" s="51">
        <v>7.4179351163567817E-2</v>
      </c>
      <c r="AH32" s="51">
        <v>0.19162999050588356</v>
      </c>
      <c r="AI32" s="51">
        <v>0.17308515271499164</v>
      </c>
      <c r="AJ32" s="51">
        <v>6.7997738566603849E-2</v>
      </c>
      <c r="AK32" s="51">
        <v>0.16072192752106362</v>
      </c>
      <c r="AL32" s="51">
        <v>0.32144385504212725</v>
      </c>
      <c r="AM32" s="51">
        <v>0.69852222345693038</v>
      </c>
      <c r="AN32" s="51">
        <v>0</v>
      </c>
      <c r="AO32" s="51">
        <v>0.18544837790891958</v>
      </c>
      <c r="AP32" s="51">
        <v>8.0360963760531812E-2</v>
      </c>
      <c r="AQ32" s="51">
        <v>0.16690354011802763</v>
      </c>
      <c r="AR32" s="51">
        <v>0.13401206514941519</v>
      </c>
      <c r="AS32" s="51">
        <v>0.43249348298220358</v>
      </c>
      <c r="AT32" s="51">
        <v>0.74924927333536673</v>
      </c>
      <c r="AU32" s="51">
        <v>2.4731317477573898</v>
      </c>
      <c r="AV32" s="51">
        <v>0</v>
      </c>
      <c r="AW32" s="51">
        <v>0.19492664021733122</v>
      </c>
      <c r="AX32" s="51">
        <v>0.23756684276487242</v>
      </c>
      <c r="AY32" s="51">
        <v>0.23147538525808078</v>
      </c>
      <c r="AZ32" s="51">
        <v>0.34838339102984367</v>
      </c>
      <c r="BA32" s="51">
        <v>2.02631156007154</v>
      </c>
      <c r="BB32" s="51">
        <v>1.8201254715028568</v>
      </c>
      <c r="BC32" s="51">
        <v>0.49058069349100436</v>
      </c>
      <c r="BD32" s="51">
        <v>9.2428246599754432E-2</v>
      </c>
      <c r="BE32" s="51">
        <v>0.51191028886017842</v>
      </c>
      <c r="BF32" s="51">
        <v>0.50480042373712042</v>
      </c>
      <c r="BG32" s="51">
        <v>9.9538111722812517E-2</v>
      </c>
      <c r="BH32" s="51"/>
      <c r="BI32" s="51">
        <v>0.21329595369174106</v>
      </c>
      <c r="BJ32" s="51">
        <v>0.20618608856868298</v>
      </c>
      <c r="BK32" s="51">
        <v>0</v>
      </c>
      <c r="BL32" s="51">
        <v>0.17774662807645086</v>
      </c>
      <c r="BM32" s="51">
        <v>0</v>
      </c>
      <c r="BN32" s="51"/>
      <c r="BO32" s="51">
        <v>9.2428246599754432E-2</v>
      </c>
      <c r="BP32" s="51">
        <v>0.13508743733810266</v>
      </c>
      <c r="BQ32" s="51">
        <v>8.5318381476696403E-2</v>
      </c>
      <c r="BR32" s="51">
        <v>0.11375784196892855</v>
      </c>
      <c r="BS32" s="51">
        <v>0</v>
      </c>
      <c r="BT32" s="51">
        <v>0.10664797684587053</v>
      </c>
      <c r="BU32" s="51">
        <v>4.2659190738348202E-2</v>
      </c>
      <c r="BV32" s="51">
        <v>0</v>
      </c>
      <c r="BW32" s="51">
        <v>4.2659190738348202E-2</v>
      </c>
      <c r="BX32" s="51">
        <v>6.3988786107522302E-2</v>
      </c>
      <c r="BY32" s="48">
        <v>808.14247094988605</v>
      </c>
      <c r="BZ32" s="48">
        <v>1438.602254973679</v>
      </c>
      <c r="CA32" s="48">
        <v>1104.3697316230287</v>
      </c>
      <c r="CB32" s="48">
        <v>109.11674276460909</v>
      </c>
      <c r="CC32" s="48">
        <v>180.43850566647487</v>
      </c>
      <c r="CD32" s="48">
        <v>294.77270396222667</v>
      </c>
      <c r="CE32" s="48">
        <v>106.65155766205434</v>
      </c>
      <c r="CF32" s="48">
        <v>268.74167499853615</v>
      </c>
      <c r="CG32" s="48">
        <v>59.847956715999274</v>
      </c>
      <c r="CH32" s="48">
        <v>84.368445042760598</v>
      </c>
      <c r="CI32" s="48">
        <v>817.37820296503173</v>
      </c>
      <c r="CJ32" s="48">
        <v>6513.6125051390718</v>
      </c>
      <c r="CK32" s="48">
        <v>364.30874750930445</v>
      </c>
      <c r="CL32" s="48">
        <v>28.786515701099347</v>
      </c>
      <c r="CM32" s="48">
        <v>261.33244943695775</v>
      </c>
      <c r="CN32" s="48">
        <v>3447.1947956004801</v>
      </c>
      <c r="CO32" s="48">
        <v>1.6369033157951334</v>
      </c>
      <c r="CP32" s="48">
        <v>293.05191424980063</v>
      </c>
      <c r="CQ32" s="48">
        <v>107.77979347227266</v>
      </c>
      <c r="CR32" s="48">
        <v>891.77850252673989</v>
      </c>
      <c r="CS32" s="48">
        <v>5.0806729813117339</v>
      </c>
      <c r="CT32" s="48">
        <v>709.65349197690671</v>
      </c>
    </row>
    <row r="33" spans="1:98" s="20" customFormat="1" ht="13.2" x14ac:dyDescent="0.25">
      <c r="A33" s="49">
        <v>17</v>
      </c>
      <c r="B33" s="49">
        <v>742</v>
      </c>
      <c r="C33" s="49" t="s">
        <v>99</v>
      </c>
      <c r="D33" s="49" t="s">
        <v>100</v>
      </c>
      <c r="E33" s="49" t="s">
        <v>102</v>
      </c>
      <c r="F33" s="50">
        <v>63</v>
      </c>
      <c r="G33" s="49" t="s">
        <v>101</v>
      </c>
      <c r="H33" s="48">
        <v>794.78400000000011</v>
      </c>
      <c r="I33" s="48">
        <v>103.59269765398923</v>
      </c>
      <c r="J33" s="51">
        <v>3.2434879382097863</v>
      </c>
      <c r="K33" s="51">
        <v>1.2087464093777798</v>
      </c>
      <c r="L33" s="51">
        <v>1.4717660909592813</v>
      </c>
      <c r="M33" s="51">
        <v>0.98117739397285431</v>
      </c>
      <c r="N33" s="51">
        <v>0</v>
      </c>
      <c r="O33" s="51">
        <v>0.2196313563808375</v>
      </c>
      <c r="P33" s="51">
        <v>4.3828657339998234</v>
      </c>
      <c r="Q33" s="51">
        <v>8.229134485597843</v>
      </c>
      <c r="R33" s="51">
        <v>0.3023107611598444</v>
      </c>
      <c r="S33" s="51">
        <v>0.35727635409799802</v>
      </c>
      <c r="T33" s="51">
        <v>0.85589280432267645</v>
      </c>
      <c r="U33" s="51">
        <v>0.25882652775816373</v>
      </c>
      <c r="V33" s="51">
        <v>0</v>
      </c>
      <c r="W33" s="51">
        <v>0</v>
      </c>
      <c r="X33" s="51">
        <v>0</v>
      </c>
      <c r="Y33" s="51">
        <v>0</v>
      </c>
      <c r="Z33" s="51">
        <v>0.43676976559190123</v>
      </c>
      <c r="AA33" s="51">
        <v>0.30735650171281936</v>
      </c>
      <c r="AB33" s="51">
        <v>9.9769537369127151E-2</v>
      </c>
      <c r="AC33" s="51">
        <v>0</v>
      </c>
      <c r="AD33" s="51">
        <v>0</v>
      </c>
      <c r="AE33" s="51">
        <v>0.10531228944518975</v>
      </c>
      <c r="AF33" s="51">
        <v>0.18568219454809773</v>
      </c>
      <c r="AG33" s="51">
        <v>0</v>
      </c>
      <c r="AH33" s="51">
        <v>0</v>
      </c>
      <c r="AI33" s="51">
        <v>0</v>
      </c>
      <c r="AJ33" s="51">
        <v>0</v>
      </c>
      <c r="AK33" s="51">
        <v>0.40798643139962304</v>
      </c>
      <c r="AL33" s="51">
        <v>0.56252674632372268</v>
      </c>
      <c r="AM33" s="51">
        <v>0.7788831872174623</v>
      </c>
      <c r="AN33" s="51">
        <v>4.327128817874791E-2</v>
      </c>
      <c r="AO33" s="51">
        <v>8.0360963760531812E-2</v>
      </c>
      <c r="AP33" s="51">
        <v>0.14835870232713563</v>
      </c>
      <c r="AQ33" s="51">
        <v>0.11126902674535175</v>
      </c>
      <c r="AR33" s="51">
        <v>0.17056081019016481</v>
      </c>
      <c r="AS33" s="51">
        <v>0.49340805805011961</v>
      </c>
      <c r="AT33" s="51">
        <v>1.4680412591367755</v>
      </c>
      <c r="AU33" s="51">
        <v>5.4031228085241478</v>
      </c>
      <c r="AV33" s="51">
        <v>7.9188947588290787E-2</v>
      </c>
      <c r="AW33" s="51">
        <v>0.121829150135832</v>
      </c>
      <c r="AX33" s="51">
        <v>0.33503016287353798</v>
      </c>
      <c r="AY33" s="51">
        <v>0.36548745040749597</v>
      </c>
      <c r="AZ33" s="51">
        <v>0.7749752984133258</v>
      </c>
      <c r="BA33" s="51">
        <v>6.3917687456291734</v>
      </c>
      <c r="BB33" s="51">
        <v>4.9413562605253345</v>
      </c>
      <c r="BC33" s="51">
        <v>1.2584461267812723</v>
      </c>
      <c r="BD33" s="51">
        <v>0</v>
      </c>
      <c r="BE33" s="51">
        <v>0.46925109812183036</v>
      </c>
      <c r="BF33" s="51">
        <v>0.24884527930703118</v>
      </c>
      <c r="BG33" s="51">
        <v>0.1279775722150446</v>
      </c>
      <c r="BH33" s="51"/>
      <c r="BI33" s="51">
        <v>0.23462554906091518</v>
      </c>
      <c r="BJ33" s="51">
        <v>7.8208516353638402E-2</v>
      </c>
      <c r="BK33" s="51">
        <v>0.10664797684587053</v>
      </c>
      <c r="BL33" s="51">
        <v>0.49769055861406236</v>
      </c>
      <c r="BM33" s="51">
        <v>0.16352689783033483</v>
      </c>
      <c r="BN33" s="51"/>
      <c r="BO33" s="51">
        <v>0</v>
      </c>
      <c r="BP33" s="51">
        <v>0.22751568393785709</v>
      </c>
      <c r="BQ33" s="51">
        <v>0.10664797684587053</v>
      </c>
      <c r="BR33" s="51">
        <v>6.3988786107522302E-2</v>
      </c>
      <c r="BS33" s="51">
        <v>5.6878920984464273E-2</v>
      </c>
      <c r="BT33" s="51">
        <v>7.1098651230580342E-3</v>
      </c>
      <c r="BU33" s="51">
        <v>3.5549325615290173E-2</v>
      </c>
      <c r="BV33" s="51">
        <v>9.2428246599754432E-2</v>
      </c>
      <c r="BW33" s="51">
        <v>8.5318381476696403E-2</v>
      </c>
      <c r="BX33" s="51">
        <v>0</v>
      </c>
      <c r="BY33" s="48">
        <v>710.1780568420188</v>
      </c>
      <c r="BZ33" s="48">
        <v>1279.5994430490668</v>
      </c>
      <c r="CA33" s="48">
        <v>1025.897406223417</v>
      </c>
      <c r="CB33" s="48">
        <v>132.7674051915794</v>
      </c>
      <c r="CC33" s="48">
        <v>208.10427681837109</v>
      </c>
      <c r="CD33" s="48">
        <v>291.76036101667307</v>
      </c>
      <c r="CE33" s="48">
        <v>133.33626613600944</v>
      </c>
      <c r="CF33" s="48">
        <v>321.07679404326944</v>
      </c>
      <c r="CG33" s="48">
        <v>54.677845271946964</v>
      </c>
      <c r="CH33" s="48">
        <v>83.115011354115268</v>
      </c>
      <c r="CI33" s="48">
        <v>583.20746214604947</v>
      </c>
      <c r="CJ33" s="48">
        <v>6935.7181920260746</v>
      </c>
      <c r="CK33" s="48">
        <v>410.95235010469167</v>
      </c>
      <c r="CL33" s="48">
        <v>27.361440666391456</v>
      </c>
      <c r="CM33" s="48">
        <v>287.21992718682566</v>
      </c>
      <c r="CN33" s="48">
        <v>3380.9648167146806</v>
      </c>
      <c r="CO33" s="48">
        <v>0.60656204758686671</v>
      </c>
      <c r="CP33" s="48">
        <v>412.26997938175396</v>
      </c>
      <c r="CQ33" s="48">
        <v>45.604395094214063</v>
      </c>
      <c r="CR33" s="48">
        <v>422.81432041258</v>
      </c>
      <c r="CS33" s="48">
        <v>6.1761390495679995</v>
      </c>
      <c r="CT33" s="48">
        <v>659.66370088905671</v>
      </c>
    </row>
    <row r="34" spans="1:98" s="20" customFormat="1" ht="13.2" x14ac:dyDescent="0.25">
      <c r="A34" s="49">
        <v>18</v>
      </c>
      <c r="B34" s="49">
        <v>745</v>
      </c>
      <c r="C34" s="49" t="s">
        <v>99</v>
      </c>
      <c r="D34" s="49" t="s">
        <v>100</v>
      </c>
      <c r="E34" s="49" t="s">
        <v>102</v>
      </c>
      <c r="F34" s="50">
        <v>63</v>
      </c>
      <c r="G34" s="49" t="s">
        <v>101</v>
      </c>
      <c r="H34" s="48">
        <v>747.82399999999996</v>
      </c>
      <c r="I34" s="48">
        <v>105.09172376320188</v>
      </c>
      <c r="J34" s="51">
        <v>1.5369972533796972</v>
      </c>
      <c r="K34" s="51">
        <v>0.62659280780245197</v>
      </c>
      <c r="L34" s="51">
        <v>1.1429672834045486</v>
      </c>
      <c r="M34" s="51">
        <v>1.1325292260218585</v>
      </c>
      <c r="N34" s="51">
        <v>0.70456887333157103</v>
      </c>
      <c r="O34" s="51">
        <v>0.13177881382850248</v>
      </c>
      <c r="P34" s="51">
        <v>3.4408912499664539</v>
      </c>
      <c r="Q34" s="51">
        <v>6.395639349732293</v>
      </c>
      <c r="R34" s="51">
        <v>9.4226730751120341E-2</v>
      </c>
      <c r="S34" s="51">
        <v>0</v>
      </c>
      <c r="T34" s="51">
        <v>0.25912350956558095</v>
      </c>
      <c r="U34" s="51">
        <v>0</v>
      </c>
      <c r="V34" s="51">
        <v>0.31382716490677354</v>
      </c>
      <c r="W34" s="51">
        <v>7.4412626730472053E-2</v>
      </c>
      <c r="X34" s="51">
        <v>5.5000637148609789E-2</v>
      </c>
      <c r="Y34" s="51">
        <v>0.20059055901257686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0.13302604982550287</v>
      </c>
      <c r="AG34" s="51">
        <v>5.5634513372675873E-2</v>
      </c>
      <c r="AH34" s="51">
        <v>0</v>
      </c>
      <c r="AI34" s="51">
        <v>0</v>
      </c>
      <c r="AJ34" s="51">
        <v>0</v>
      </c>
      <c r="AK34" s="51">
        <v>8.6542576357495821E-2</v>
      </c>
      <c r="AL34" s="51">
        <v>0.15454031492409964</v>
      </c>
      <c r="AM34" s="51">
        <v>0.33380708023605526</v>
      </c>
      <c r="AN34" s="51">
        <v>0</v>
      </c>
      <c r="AO34" s="51">
        <v>0.12363225193927974</v>
      </c>
      <c r="AP34" s="51">
        <v>0.11126902674535175</v>
      </c>
      <c r="AQ34" s="51">
        <v>0</v>
      </c>
      <c r="AR34" s="51">
        <v>0.17665226769695638</v>
      </c>
      <c r="AS34" s="51">
        <v>0.26802413029883038</v>
      </c>
      <c r="AT34" s="51">
        <v>0.31066433284637157</v>
      </c>
      <c r="AU34" s="51">
        <v>0.96245028607307292</v>
      </c>
      <c r="AV34" s="51">
        <v>0.12792060764262358</v>
      </c>
      <c r="AW34" s="51">
        <v>0.39594473794145407</v>
      </c>
      <c r="AX34" s="51">
        <v>0.12792060764262358</v>
      </c>
      <c r="AY34" s="51">
        <v>0.13401206514941519</v>
      </c>
      <c r="AZ34" s="51">
        <v>0.19196635832256698</v>
      </c>
      <c r="BA34" s="51">
        <v>0.65410759132133933</v>
      </c>
      <c r="BB34" s="51">
        <v>0.72520624255191957</v>
      </c>
      <c r="BC34" s="51">
        <v>0.41237217713736596</v>
      </c>
      <c r="BD34" s="51">
        <v>7.1098651230580345E-2</v>
      </c>
      <c r="BE34" s="51">
        <v>0.39104258176819201</v>
      </c>
      <c r="BF34" s="51">
        <v>0.19907622344562503</v>
      </c>
      <c r="BG34" s="51">
        <v>7.8208516353638402E-2</v>
      </c>
      <c r="BH34" s="51"/>
      <c r="BI34" s="51">
        <v>5.6878920984464273E-2</v>
      </c>
      <c r="BJ34" s="51">
        <v>8.5318381476696403E-2</v>
      </c>
      <c r="BK34" s="51">
        <v>0</v>
      </c>
      <c r="BL34" s="51">
        <v>6.3988786107522302E-2</v>
      </c>
      <c r="BM34" s="51">
        <v>0.17774662807645086</v>
      </c>
      <c r="BN34" s="51"/>
      <c r="BO34" s="51">
        <v>4.2659190738348202E-2</v>
      </c>
      <c r="BP34" s="51">
        <v>0.17063676295339281</v>
      </c>
      <c r="BQ34" s="51">
        <v>0.21329595369174106</v>
      </c>
      <c r="BR34" s="51">
        <v>7.1098651230580345E-2</v>
      </c>
      <c r="BS34" s="51">
        <v>0.1208677070919866</v>
      </c>
      <c r="BT34" s="51">
        <v>2.8439460492232137E-2</v>
      </c>
      <c r="BU34" s="51">
        <v>0</v>
      </c>
      <c r="BV34" s="51">
        <v>0</v>
      </c>
      <c r="BW34" s="51">
        <v>7.8208516353638402E-2</v>
      </c>
      <c r="BX34" s="51">
        <v>5.6878920984464273E-2</v>
      </c>
      <c r="BY34" s="48">
        <v>646.61628946393796</v>
      </c>
      <c r="BZ34" s="48">
        <v>1609.3662990747921</v>
      </c>
      <c r="CA34" s="48">
        <v>1075.0462163652235</v>
      </c>
      <c r="CB34" s="48">
        <v>146.30693084881477</v>
      </c>
      <c r="CC34" s="48">
        <v>160.96004311518402</v>
      </c>
      <c r="CD34" s="48">
        <v>262.55673093382518</v>
      </c>
      <c r="CE34" s="48">
        <v>164.60297688267966</v>
      </c>
      <c r="CF34" s="48">
        <v>287.21412687289916</v>
      </c>
      <c r="CG34" s="48">
        <v>60.161296803517587</v>
      </c>
      <c r="CH34" s="48">
        <v>75.329599288022507</v>
      </c>
      <c r="CI34" s="48">
        <v>547.31560917036359</v>
      </c>
      <c r="CJ34" s="48">
        <v>6991.8109299271673</v>
      </c>
      <c r="CK34" s="48">
        <v>347.93906412225675</v>
      </c>
      <c r="CL34" s="48">
        <v>27.646455673333037</v>
      </c>
      <c r="CM34" s="48">
        <v>208.19212063817821</v>
      </c>
      <c r="CN34" s="48">
        <v>3340.6013424755865</v>
      </c>
      <c r="CO34" s="48">
        <v>3.2768010992929337</v>
      </c>
      <c r="CP34" s="48">
        <v>332.41744416211998</v>
      </c>
      <c r="CQ34" s="48">
        <v>51.082240158797667</v>
      </c>
      <c r="CR34" s="48">
        <v>378.009850961496</v>
      </c>
      <c r="CS34" s="48">
        <v>11.381279912492467</v>
      </c>
      <c r="CT34" s="48">
        <v>686.78773004357333</v>
      </c>
    </row>
    <row r="35" spans="1:98" s="20" customFormat="1" ht="13.2" x14ac:dyDescent="0.25">
      <c r="A35" s="49">
        <v>18</v>
      </c>
      <c r="B35" s="49">
        <v>746</v>
      </c>
      <c r="C35" s="49" t="s">
        <v>99</v>
      </c>
      <c r="D35" s="49" t="s">
        <v>100</v>
      </c>
      <c r="E35" s="49" t="s">
        <v>102</v>
      </c>
      <c r="F35" s="50">
        <v>63</v>
      </c>
      <c r="G35" s="49" t="s">
        <v>101</v>
      </c>
      <c r="H35" s="48">
        <v>650.77600000000007</v>
      </c>
      <c r="I35" s="48">
        <v>137.55063578135326</v>
      </c>
      <c r="J35" s="51">
        <v>2.6001833233867058</v>
      </c>
      <c r="K35" s="51">
        <v>1.2176342506232047</v>
      </c>
      <c r="L35" s="51">
        <v>1.3360713449843122</v>
      </c>
      <c r="M35" s="51">
        <v>0.37055103708549281</v>
      </c>
      <c r="N35" s="51">
        <v>2.1919920503648873</v>
      </c>
      <c r="O35" s="51">
        <v>0</v>
      </c>
      <c r="P35" s="51">
        <v>3.7142102712403853</v>
      </c>
      <c r="Q35" s="51">
        <v>5.7439044620370456</v>
      </c>
      <c r="R35" s="51">
        <v>0.16882289259575728</v>
      </c>
      <c r="S35" s="51">
        <v>0</v>
      </c>
      <c r="T35" s="51">
        <v>0</v>
      </c>
      <c r="U35" s="51">
        <v>9.0589284715357293E-2</v>
      </c>
      <c r="V35" s="51">
        <v>0</v>
      </c>
      <c r="W35" s="51">
        <v>0</v>
      </c>
      <c r="X35" s="51">
        <v>0.25235586456420961</v>
      </c>
      <c r="Y35" s="51">
        <v>0.17147257463978344</v>
      </c>
      <c r="Z35" s="51">
        <v>0.25882652775816373</v>
      </c>
      <c r="AA35" s="51">
        <v>6.4706631939540932E-2</v>
      </c>
      <c r="AB35" s="51">
        <v>0.26605209965100574</v>
      </c>
      <c r="AC35" s="51">
        <v>0.11916916963534629</v>
      </c>
      <c r="AD35" s="51">
        <v>0</v>
      </c>
      <c r="AE35" s="51">
        <v>0.10254091340715846</v>
      </c>
      <c r="AF35" s="51">
        <v>0.55704658364429316</v>
      </c>
      <c r="AG35" s="51">
        <v>0.14835870232713563</v>
      </c>
      <c r="AH35" s="51">
        <v>0</v>
      </c>
      <c r="AI35" s="51">
        <v>0.29671740465427127</v>
      </c>
      <c r="AJ35" s="51">
        <v>0.12363225193927974</v>
      </c>
      <c r="AK35" s="51">
        <v>0.29053579205730728</v>
      </c>
      <c r="AL35" s="51">
        <v>1.2672305823776171</v>
      </c>
      <c r="AM35" s="51">
        <v>1.4835870232713566</v>
      </c>
      <c r="AN35" s="51">
        <v>6.1816125969639868E-2</v>
      </c>
      <c r="AO35" s="51">
        <v>0.18544837790891958</v>
      </c>
      <c r="AP35" s="51">
        <v>0.32762546763909128</v>
      </c>
      <c r="AQ35" s="51">
        <v>0.49452900775711894</v>
      </c>
      <c r="AR35" s="51">
        <v>0.18883518271053959</v>
      </c>
      <c r="AS35" s="51">
        <v>1.7787055919831469</v>
      </c>
      <c r="AT35" s="51">
        <v>2.3147538525808078</v>
      </c>
      <c r="AU35" s="51">
        <v>7.1818284005072952</v>
      </c>
      <c r="AV35" s="51">
        <v>1.8274372520374799E-2</v>
      </c>
      <c r="AW35" s="51">
        <v>0.34721307788712114</v>
      </c>
      <c r="AX35" s="51">
        <v>0.63351158070632629</v>
      </c>
      <c r="AY35" s="51">
        <v>1.3157548214669856</v>
      </c>
      <c r="AZ35" s="51">
        <v>1.4077532943654909</v>
      </c>
      <c r="BA35" s="51">
        <v>7.5862260863029238</v>
      </c>
      <c r="BB35" s="51">
        <v>5.8585288613998205</v>
      </c>
      <c r="BC35" s="51">
        <v>1.2015672057968076</v>
      </c>
      <c r="BD35" s="51">
        <v>0.1564170327072768</v>
      </c>
      <c r="BE35" s="51">
        <v>1.791686011010625</v>
      </c>
      <c r="BF35" s="51">
        <v>0.96694165673589283</v>
      </c>
      <c r="BG35" s="51">
        <v>0.27017487467620532</v>
      </c>
      <c r="BH35" s="51"/>
      <c r="BI35" s="51">
        <v>0</v>
      </c>
      <c r="BJ35" s="51">
        <v>0.21329595369174106</v>
      </c>
      <c r="BK35" s="51">
        <v>0.29861433516843744</v>
      </c>
      <c r="BL35" s="51">
        <v>0.1564170327072768</v>
      </c>
      <c r="BM35" s="51">
        <v>8.5318381476696403E-2</v>
      </c>
      <c r="BN35" s="51"/>
      <c r="BO35" s="51">
        <v>0</v>
      </c>
      <c r="BP35" s="51">
        <v>0.31283406541455361</v>
      </c>
      <c r="BQ35" s="51">
        <v>0</v>
      </c>
      <c r="BR35" s="51">
        <v>7.8208516353638402E-2</v>
      </c>
      <c r="BS35" s="51">
        <v>7.1098651230580345E-2</v>
      </c>
      <c r="BT35" s="51">
        <v>9.2428246599754432E-2</v>
      </c>
      <c r="BU35" s="51">
        <v>0</v>
      </c>
      <c r="BV35" s="51">
        <v>0</v>
      </c>
      <c r="BW35" s="51">
        <v>0.10664797684587053</v>
      </c>
      <c r="BX35" s="51">
        <v>0.11375784196892855</v>
      </c>
      <c r="BY35" s="48">
        <v>945.11360346884919</v>
      </c>
      <c r="BZ35" s="48">
        <v>1672.9221883362657</v>
      </c>
      <c r="CA35" s="48">
        <v>1116.1304997745549</v>
      </c>
      <c r="CB35" s="48">
        <v>131.34036007089389</v>
      </c>
      <c r="CC35" s="48">
        <v>234.20590543164417</v>
      </c>
      <c r="CD35" s="48">
        <v>324.66618357459072</v>
      </c>
      <c r="CE35" s="48">
        <v>120.04845954513567</v>
      </c>
      <c r="CF35" s="48">
        <v>279.81256556569127</v>
      </c>
      <c r="CG35" s="48">
        <v>72.244473928442829</v>
      </c>
      <c r="CH35" s="48">
        <v>63.783886155993741</v>
      </c>
      <c r="CI35" s="48">
        <v>711.61071680388909</v>
      </c>
      <c r="CJ35" s="48">
        <v>7239.939036236161</v>
      </c>
      <c r="CK35" s="48">
        <v>358.11181173591729</v>
      </c>
      <c r="CL35" s="48">
        <v>25.508843121271202</v>
      </c>
      <c r="CM35" s="48">
        <v>234.69856761694587</v>
      </c>
      <c r="CN35" s="48">
        <v>5313.7353877280202</v>
      </c>
      <c r="CO35" s="48">
        <v>3.2248220853139329</v>
      </c>
      <c r="CP35" s="48">
        <v>476.74900083215533</v>
      </c>
      <c r="CQ35" s="48">
        <v>90.10131741166866</v>
      </c>
      <c r="CR35" s="48">
        <v>632.30397110157196</v>
      </c>
      <c r="CS35" s="48">
        <v>6.2519229182410676</v>
      </c>
      <c r="CT35" s="48">
        <v>616.32040935409668</v>
      </c>
    </row>
    <row r="36" spans="1:98" s="20" customFormat="1" ht="13.2" x14ac:dyDescent="0.25">
      <c r="A36" s="49">
        <v>19</v>
      </c>
      <c r="B36" s="49">
        <v>751</v>
      </c>
      <c r="C36" s="49" t="s">
        <v>99</v>
      </c>
      <c r="D36" s="49" t="s">
        <v>100</v>
      </c>
      <c r="E36" s="49" t="s">
        <v>102</v>
      </c>
      <c r="F36" s="50">
        <v>62</v>
      </c>
      <c r="G36" s="49" t="s">
        <v>101</v>
      </c>
      <c r="H36" s="48">
        <v>701.13599999999985</v>
      </c>
      <c r="I36" s="48">
        <v>144.20631170625745</v>
      </c>
      <c r="J36" s="51">
        <v>1.995399942984168</v>
      </c>
      <c r="K36" s="51">
        <v>1.1243119175462435</v>
      </c>
      <c r="L36" s="51">
        <v>1.4456709475025566</v>
      </c>
      <c r="M36" s="51">
        <v>0.96030127920747455</v>
      </c>
      <c r="N36" s="51">
        <v>0.58453121343063674</v>
      </c>
      <c r="O36" s="51">
        <v>0</v>
      </c>
      <c r="P36" s="51">
        <v>3.5287437925187897</v>
      </c>
      <c r="Q36" s="51">
        <v>5.9402101511018781</v>
      </c>
      <c r="R36" s="51">
        <v>0.38868526434837142</v>
      </c>
      <c r="S36" s="51">
        <v>7.0670048063340249E-2</v>
      </c>
      <c r="T36" s="51">
        <v>0.3062368749411411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0.15853124825187526</v>
      </c>
      <c r="AA36" s="51">
        <v>0.10676594270024253</v>
      </c>
      <c r="AB36" s="51">
        <v>0</v>
      </c>
      <c r="AC36" s="51">
        <v>0</v>
      </c>
      <c r="AD36" s="51">
        <v>0</v>
      </c>
      <c r="AE36" s="51">
        <v>0</v>
      </c>
      <c r="AF36" s="51">
        <v>7.7598529064876673E-2</v>
      </c>
      <c r="AG36" s="51">
        <v>0</v>
      </c>
      <c r="AH36" s="51">
        <v>9.2724188954459788E-2</v>
      </c>
      <c r="AI36" s="51">
        <v>6.7997738566603849E-2</v>
      </c>
      <c r="AJ36" s="51">
        <v>0</v>
      </c>
      <c r="AK36" s="51">
        <v>0</v>
      </c>
      <c r="AL36" s="51">
        <v>0</v>
      </c>
      <c r="AM36" s="51">
        <v>9.2724188954459788E-2</v>
      </c>
      <c r="AN36" s="51">
        <v>0</v>
      </c>
      <c r="AO36" s="51">
        <v>0.15454031492409964</v>
      </c>
      <c r="AP36" s="51">
        <v>0.17926676531195557</v>
      </c>
      <c r="AQ36" s="51">
        <v>3.0908062984819934E-2</v>
      </c>
      <c r="AR36" s="51">
        <v>6.7006032574707594E-2</v>
      </c>
      <c r="AS36" s="51">
        <v>4.8731660054332805E-2</v>
      </c>
      <c r="AT36" s="51">
        <v>9.1371862601873993E-2</v>
      </c>
      <c r="AU36" s="51">
        <v>0.6761517832538676</v>
      </c>
      <c r="AV36" s="51">
        <v>0</v>
      </c>
      <c r="AW36" s="51">
        <v>9.1371862601873993E-2</v>
      </c>
      <c r="AX36" s="51">
        <v>0</v>
      </c>
      <c r="AY36" s="51">
        <v>0</v>
      </c>
      <c r="AZ36" s="51">
        <v>0.22751568393785709</v>
      </c>
      <c r="BA36" s="51">
        <v>0.17063676295339281</v>
      </c>
      <c r="BB36" s="51">
        <v>0.26306500955314727</v>
      </c>
      <c r="BC36" s="51">
        <v>0.31283406541455361</v>
      </c>
      <c r="BD36" s="51">
        <v>4.9769055861406258E-2</v>
      </c>
      <c r="BE36" s="51">
        <v>0.48347082836794641</v>
      </c>
      <c r="BF36" s="51">
        <v>8.5318381476696403E-2</v>
      </c>
      <c r="BG36" s="51">
        <v>7.1098651230580345E-2</v>
      </c>
      <c r="BH36" s="51"/>
      <c r="BI36" s="51">
        <v>2.8439460492232137E-2</v>
      </c>
      <c r="BJ36" s="51">
        <v>0</v>
      </c>
      <c r="BK36" s="51">
        <v>0.16352689783033483</v>
      </c>
      <c r="BL36" s="51">
        <v>0</v>
      </c>
      <c r="BM36" s="51">
        <v>7.1098651230580345E-2</v>
      </c>
      <c r="BN36" s="51"/>
      <c r="BO36" s="51">
        <v>0.1279775722150446</v>
      </c>
      <c r="BP36" s="51">
        <v>0.1208677070919866</v>
      </c>
      <c r="BQ36" s="51">
        <v>7.1098651230580345E-2</v>
      </c>
      <c r="BR36" s="51">
        <v>2.1329595369174101E-2</v>
      </c>
      <c r="BS36" s="51">
        <v>7.1098651230580342E-3</v>
      </c>
      <c r="BT36" s="51">
        <v>2.1329595369174101E-2</v>
      </c>
      <c r="BU36" s="51">
        <v>9.2428246599754432E-2</v>
      </c>
      <c r="BV36" s="51">
        <v>7.1098651230580342E-3</v>
      </c>
      <c r="BW36" s="51">
        <v>7.1098651230580345E-2</v>
      </c>
      <c r="BX36" s="51">
        <v>7.1098651230580342E-3</v>
      </c>
      <c r="BY36" s="48">
        <v>630.24625681928126</v>
      </c>
      <c r="BZ36" s="48">
        <v>1571.2553832720935</v>
      </c>
      <c r="CA36" s="48">
        <v>872.96261732728476</v>
      </c>
      <c r="CB36" s="48">
        <v>142.23463135807816</v>
      </c>
      <c r="CC36" s="48">
        <v>206.39349591675204</v>
      </c>
      <c r="CD36" s="48">
        <v>322.64262495467682</v>
      </c>
      <c r="CE36" s="48">
        <v>139.92562178534257</v>
      </c>
      <c r="CF36" s="48">
        <v>278.68031539405047</v>
      </c>
      <c r="CG36" s="48">
        <v>77.727925460013438</v>
      </c>
      <c r="CH36" s="48">
        <v>91.112271367584725</v>
      </c>
      <c r="CI36" s="48">
        <v>483.54580883583492</v>
      </c>
      <c r="CJ36" s="48">
        <v>6016.9449980043555</v>
      </c>
      <c r="CK36" s="48">
        <v>285.79201647373611</v>
      </c>
      <c r="CL36" s="48">
        <v>32.064188280927489</v>
      </c>
      <c r="CM36" s="48">
        <v>232.25910065598791</v>
      </c>
      <c r="CN36" s="48">
        <v>5035.151800562493</v>
      </c>
      <c r="CO36" s="48">
        <v>5.6527618284260663</v>
      </c>
      <c r="CP36" s="48">
        <v>321.04338047297074</v>
      </c>
      <c r="CQ36" s="48">
        <v>59.301210438397263</v>
      </c>
      <c r="CR36" s="48">
        <v>458.26011955178069</v>
      </c>
      <c r="CS36" s="48">
        <v>11.878747542790133</v>
      </c>
      <c r="CT36" s="48">
        <v>802.64562134465314</v>
      </c>
    </row>
    <row r="37" spans="1:98" s="20" customFormat="1" ht="13.2" x14ac:dyDescent="0.25"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</row>
    <row r="38" spans="1:98" s="20" customFormat="1" ht="13.2" x14ac:dyDescent="0.25">
      <c r="A38" s="49">
        <v>15</v>
      </c>
      <c r="B38" s="49">
        <v>663</v>
      </c>
      <c r="C38" s="49" t="s">
        <v>99</v>
      </c>
      <c r="D38" s="49" t="s">
        <v>102</v>
      </c>
      <c r="E38" s="49" t="s">
        <v>102</v>
      </c>
      <c r="F38" s="50">
        <v>62</v>
      </c>
      <c r="G38" s="49" t="s">
        <v>101</v>
      </c>
      <c r="H38" s="48">
        <v>757.87599999999998</v>
      </c>
      <c r="I38" s="48">
        <v>136.43136295314116</v>
      </c>
      <c r="J38" s="51">
        <v>1.7873852771132313</v>
      </c>
      <c r="K38" s="51">
        <v>0.71102729963398814</v>
      </c>
      <c r="L38" s="51">
        <v>0.89767293491133482</v>
      </c>
      <c r="M38" s="51">
        <v>1.1325292260218585</v>
      </c>
      <c r="N38" s="51">
        <v>0.44883646745566741</v>
      </c>
      <c r="O38" s="51">
        <v>0</v>
      </c>
      <c r="P38" s="51">
        <v>4.2218027393205428</v>
      </c>
      <c r="Q38" s="51">
        <v>5.7242738931305617</v>
      </c>
      <c r="R38" s="51">
        <v>0.23556682687780084</v>
      </c>
      <c r="S38" s="51">
        <v>0</v>
      </c>
      <c r="T38" s="51">
        <v>0.31408910250373451</v>
      </c>
      <c r="U38" s="51">
        <v>0</v>
      </c>
      <c r="V38" s="51">
        <v>0.2167672169974621</v>
      </c>
      <c r="W38" s="51">
        <v>0</v>
      </c>
      <c r="X38" s="51">
        <v>0.25559119616118664</v>
      </c>
      <c r="Y38" s="51">
        <v>0.23294387498234731</v>
      </c>
      <c r="Z38" s="51">
        <v>0.22647321178839319</v>
      </c>
      <c r="AA38" s="51">
        <v>0.17470790623676052</v>
      </c>
      <c r="AB38" s="51">
        <v>5.5427520760626178E-3</v>
      </c>
      <c r="AC38" s="51">
        <v>0</v>
      </c>
      <c r="AD38" s="51">
        <v>5.5427520760626195E-2</v>
      </c>
      <c r="AE38" s="51">
        <v>0</v>
      </c>
      <c r="AF38" s="51">
        <v>0.18013944247203512</v>
      </c>
      <c r="AG38" s="51">
        <v>5.5634513372675873E-2</v>
      </c>
      <c r="AH38" s="51">
        <v>6.7997738566603849E-2</v>
      </c>
      <c r="AI38" s="51">
        <v>1.2363225193927973E-2</v>
      </c>
      <c r="AJ38" s="51">
        <v>0.11745063934231574</v>
      </c>
      <c r="AK38" s="51">
        <v>0</v>
      </c>
      <c r="AL38" s="51">
        <v>0.12363225193927974</v>
      </c>
      <c r="AM38" s="51">
        <v>0</v>
      </c>
      <c r="AN38" s="51">
        <v>3.7089675581783908E-2</v>
      </c>
      <c r="AO38" s="51">
        <v>9.2724188954459788E-2</v>
      </c>
      <c r="AP38" s="51">
        <v>3.7089675581783908E-2</v>
      </c>
      <c r="AQ38" s="51">
        <v>4.327128817874791E-2</v>
      </c>
      <c r="AR38" s="51">
        <v>0</v>
      </c>
      <c r="AS38" s="51">
        <v>0.14619498016299839</v>
      </c>
      <c r="AT38" s="51">
        <v>0.15228643766979003</v>
      </c>
      <c r="AU38" s="51">
        <v>0.54823117561124401</v>
      </c>
      <c r="AV38" s="51">
        <v>0</v>
      </c>
      <c r="AW38" s="51">
        <v>5.4823117561124401E-2</v>
      </c>
      <c r="AX38" s="51">
        <v>0</v>
      </c>
      <c r="AY38" s="51">
        <v>3.6548745040749599E-2</v>
      </c>
      <c r="AZ38" s="51">
        <v>0.1279775722150446</v>
      </c>
      <c r="BA38" s="51">
        <v>0.41237217713736596</v>
      </c>
      <c r="BB38" s="51">
        <v>0.23462554906091518</v>
      </c>
      <c r="BC38" s="51">
        <v>0.4052623120143079</v>
      </c>
      <c r="BD38" s="51">
        <v>0</v>
      </c>
      <c r="BE38" s="51">
        <v>0.29150447004537938</v>
      </c>
      <c r="BF38" s="51">
        <v>1.4219730246116068E-2</v>
      </c>
      <c r="BG38" s="51">
        <v>0.1279775722150446</v>
      </c>
      <c r="BH38" s="51"/>
      <c r="BI38" s="51">
        <v>0.10664797684587053</v>
      </c>
      <c r="BJ38" s="51">
        <v>2.1329595369174101E-2</v>
      </c>
      <c r="BK38" s="51">
        <v>0</v>
      </c>
      <c r="BL38" s="51">
        <v>7.8208516353638402E-2</v>
      </c>
      <c r="BM38" s="51">
        <v>0.14930716758421872</v>
      </c>
      <c r="BN38" s="51"/>
      <c r="BO38" s="51">
        <v>8.5318381476696403E-2</v>
      </c>
      <c r="BP38" s="51">
        <v>0.34127352590678561</v>
      </c>
      <c r="BQ38" s="51">
        <v>7.1098651230580342E-3</v>
      </c>
      <c r="BR38" s="51">
        <v>0</v>
      </c>
      <c r="BS38" s="51">
        <v>9.9538111722812517E-2</v>
      </c>
      <c r="BT38" s="51">
        <v>4.2659190738348202E-2</v>
      </c>
      <c r="BU38" s="51">
        <v>7.1098651230580342E-3</v>
      </c>
      <c r="BV38" s="51">
        <v>2.1329595369174101E-2</v>
      </c>
      <c r="BW38" s="51">
        <v>6.3988786107522302E-2</v>
      </c>
      <c r="BX38" s="51">
        <v>0.13508743733810266</v>
      </c>
      <c r="BY38" s="48">
        <v>591.11164752814898</v>
      </c>
      <c r="BZ38" s="48">
        <v>1394.8369006245862</v>
      </c>
      <c r="CA38" s="48">
        <v>1049.351738137032</v>
      </c>
      <c r="CB38" s="48">
        <v>111.60537023117033</v>
      </c>
      <c r="CC38" s="48">
        <v>178.70328503768988</v>
      </c>
      <c r="CD38" s="48">
        <v>285.39075036080783</v>
      </c>
      <c r="CE38" s="48">
        <v>158.10089746711247</v>
      </c>
      <c r="CF38" s="48">
        <v>333.3218699736077</v>
      </c>
      <c r="CG38" s="48">
        <v>74.57494082936033</v>
      </c>
      <c r="CH38" s="48">
        <v>84.121289104154471</v>
      </c>
      <c r="CI38" s="48">
        <v>445.8663929531341</v>
      </c>
      <c r="CJ38" s="48">
        <v>5527.2107412945616</v>
      </c>
      <c r="CK38" s="48">
        <v>273.33151120896849</v>
      </c>
      <c r="CL38" s="48">
        <v>42.406161389950448</v>
      </c>
      <c r="CM38" s="48">
        <v>244.67489518862499</v>
      </c>
      <c r="CN38" s="48">
        <v>3961.5982454270265</v>
      </c>
      <c r="CO38" s="48">
        <v>3.390481147993933</v>
      </c>
      <c r="CP38" s="48">
        <v>345.94681619472266</v>
      </c>
      <c r="CQ38" s="48">
        <v>43.380983026182122</v>
      </c>
      <c r="CR38" s="48">
        <v>352.83915284698264</v>
      </c>
      <c r="CS38" s="48">
        <v>8.7446514117172658</v>
      </c>
      <c r="CT38" s="48">
        <v>693.0120220570667</v>
      </c>
    </row>
    <row r="39" spans="1:98" s="20" customFormat="1" ht="13.2" x14ac:dyDescent="0.25">
      <c r="A39" s="49">
        <v>15</v>
      </c>
      <c r="B39" s="49">
        <v>664</v>
      </c>
      <c r="C39" s="49" t="s">
        <v>99</v>
      </c>
      <c r="D39" s="49" t="s">
        <v>102</v>
      </c>
      <c r="E39" s="49" t="s">
        <v>102</v>
      </c>
      <c r="F39" s="50">
        <v>62</v>
      </c>
      <c r="G39" s="49" t="s">
        <v>101</v>
      </c>
      <c r="H39" s="48">
        <v>667.60799999999995</v>
      </c>
      <c r="I39" s="48">
        <v>190.99591332848181</v>
      </c>
      <c r="J39" s="51">
        <v>3.0046562848024148</v>
      </c>
      <c r="K39" s="51">
        <v>0</v>
      </c>
      <c r="L39" s="51">
        <v>1.2160336850833782</v>
      </c>
      <c r="M39" s="51">
        <v>1.2003765990093433</v>
      </c>
      <c r="N39" s="51">
        <v>1.3465094023670021</v>
      </c>
      <c r="O39" s="51">
        <v>0.32700668616702477</v>
      </c>
      <c r="P39" s="51">
        <v>3.0650775957147993</v>
      </c>
      <c r="Q39" s="51">
        <v>6.5762405836719413</v>
      </c>
      <c r="R39" s="51">
        <v>0.17667512015835066</v>
      </c>
      <c r="S39" s="51">
        <v>0</v>
      </c>
      <c r="T39" s="51">
        <v>0.40438971947355817</v>
      </c>
      <c r="U39" s="51">
        <v>0</v>
      </c>
      <c r="V39" s="51">
        <v>0</v>
      </c>
      <c r="W39" s="51">
        <v>0</v>
      </c>
      <c r="X39" s="51">
        <v>0.1132366058941966</v>
      </c>
      <c r="Y39" s="51">
        <v>0.38176912844329142</v>
      </c>
      <c r="Z39" s="51">
        <v>0.20059055901257686</v>
      </c>
      <c r="AA39" s="51">
        <v>8.4118621521403175E-2</v>
      </c>
      <c r="AB39" s="51">
        <v>8.3141281140939299E-2</v>
      </c>
      <c r="AC39" s="51">
        <v>0.20508182681431691</v>
      </c>
      <c r="AD39" s="51">
        <v>0</v>
      </c>
      <c r="AE39" s="51">
        <v>0.1995390747382543</v>
      </c>
      <c r="AF39" s="51">
        <v>0</v>
      </c>
      <c r="AG39" s="51">
        <v>0.10508741414838776</v>
      </c>
      <c r="AH39" s="51">
        <v>0</v>
      </c>
      <c r="AI39" s="51">
        <v>6.1816125969639868E-2</v>
      </c>
      <c r="AJ39" s="51">
        <v>0</v>
      </c>
      <c r="AK39" s="51">
        <v>0</v>
      </c>
      <c r="AL39" s="51">
        <v>6.1816125969639868E-2</v>
      </c>
      <c r="AM39" s="51">
        <v>0</v>
      </c>
      <c r="AN39" s="51">
        <v>0</v>
      </c>
      <c r="AO39" s="51">
        <v>0</v>
      </c>
      <c r="AP39" s="51">
        <v>0.14835870232713563</v>
      </c>
      <c r="AQ39" s="51">
        <v>0.12363225193927974</v>
      </c>
      <c r="AR39" s="51">
        <v>0</v>
      </c>
      <c r="AS39" s="51">
        <v>0</v>
      </c>
      <c r="AT39" s="51">
        <v>0.10355477761545721</v>
      </c>
      <c r="AU39" s="51">
        <v>0.73097490081499195</v>
      </c>
      <c r="AV39" s="51">
        <v>0</v>
      </c>
      <c r="AW39" s="51">
        <v>0.121829150135832</v>
      </c>
      <c r="AX39" s="51">
        <v>0.13401206514941519</v>
      </c>
      <c r="AY39" s="51">
        <v>0.2619326727920388</v>
      </c>
      <c r="AZ39" s="51">
        <v>0.21329595369174106</v>
      </c>
      <c r="BA39" s="51">
        <v>0.52613001910629453</v>
      </c>
      <c r="BB39" s="51">
        <v>0.45503136787571419</v>
      </c>
      <c r="BC39" s="51">
        <v>0.34127352590678561</v>
      </c>
      <c r="BD39" s="51">
        <v>0.1279775722150446</v>
      </c>
      <c r="BE39" s="51">
        <v>0.41948204226042407</v>
      </c>
      <c r="BF39" s="51">
        <v>9.9538111722812517E-2</v>
      </c>
      <c r="BG39" s="51">
        <v>0</v>
      </c>
      <c r="BH39" s="51"/>
      <c r="BI39" s="51">
        <v>0.10664797684587053</v>
      </c>
      <c r="BJ39" s="51">
        <v>2.8439460492232137E-2</v>
      </c>
      <c r="BK39" s="51">
        <v>5.6878920984464273E-2</v>
      </c>
      <c r="BL39" s="51">
        <v>9.2428246599754432E-2</v>
      </c>
      <c r="BM39" s="51">
        <v>4.9769055861406258E-2</v>
      </c>
      <c r="BN39" s="51"/>
      <c r="BO39" s="51">
        <v>9.9538111722812517E-2</v>
      </c>
      <c r="BP39" s="51">
        <v>0.23462554906091518</v>
      </c>
      <c r="BQ39" s="51">
        <v>0.17063676295339281</v>
      </c>
      <c r="BR39" s="51">
        <v>2.1329595369174101E-2</v>
      </c>
      <c r="BS39" s="51">
        <v>0.10664797684587053</v>
      </c>
      <c r="BT39" s="51">
        <v>5.6878920984464273E-2</v>
      </c>
      <c r="BU39" s="51">
        <v>7.1098651230580342E-3</v>
      </c>
      <c r="BV39" s="51">
        <v>0</v>
      </c>
      <c r="BW39" s="51">
        <v>7.1098651230580345E-2</v>
      </c>
      <c r="BX39" s="51">
        <v>0.16352689783033483</v>
      </c>
      <c r="BY39" s="48">
        <v>849.45122520163682</v>
      </c>
      <c r="BZ39" s="48">
        <v>1407.2766654266538</v>
      </c>
      <c r="CA39" s="48">
        <v>1017.2280399860061</v>
      </c>
      <c r="CB39" s="48">
        <v>132.43674839532298</v>
      </c>
      <c r="CC39" s="48">
        <v>188.96797044740404</v>
      </c>
      <c r="CD39" s="48">
        <v>288.49507324363026</v>
      </c>
      <c r="CE39" s="48">
        <v>151.83882769440186</v>
      </c>
      <c r="CF39" s="48">
        <v>316.25424701591027</v>
      </c>
      <c r="CG39" s="48">
        <v>77.865011748302706</v>
      </c>
      <c r="CH39" s="48">
        <v>72.628537958969886</v>
      </c>
      <c r="CI39" s="48">
        <v>498.10741678623907</v>
      </c>
      <c r="CJ39" s="48">
        <v>5718.9719133579738</v>
      </c>
      <c r="CK39" s="48">
        <v>326.83838675767686</v>
      </c>
      <c r="CL39" s="48">
        <v>39.433862031845436</v>
      </c>
      <c r="CM39" s="48">
        <v>280.61152041945422</v>
      </c>
      <c r="CN39" s="48">
        <v>5796.9686486210458</v>
      </c>
      <c r="CO39" s="48">
        <v>6.6407450635668663</v>
      </c>
      <c r="CP39" s="48">
        <v>409.52016902591197</v>
      </c>
      <c r="CQ39" s="48">
        <v>45.285761960252465</v>
      </c>
      <c r="CR39" s="48">
        <v>358.33182522699593</v>
      </c>
      <c r="CS39" s="48">
        <v>8.9751489416795334</v>
      </c>
      <c r="CT39" s="48">
        <v>566.62638837461657</v>
      </c>
    </row>
    <row r="40" spans="1:98" s="20" customFormat="1" ht="13.2" x14ac:dyDescent="0.25">
      <c r="A40" s="49">
        <v>17</v>
      </c>
      <c r="B40" s="49">
        <v>741</v>
      </c>
      <c r="C40" s="49" t="s">
        <v>99</v>
      </c>
      <c r="D40" s="49" t="s">
        <v>102</v>
      </c>
      <c r="E40" s="49" t="s">
        <v>102</v>
      </c>
      <c r="F40" s="50">
        <v>63</v>
      </c>
      <c r="G40" s="49" t="s">
        <v>101</v>
      </c>
      <c r="H40" s="48">
        <v>768.41200000000003</v>
      </c>
      <c r="I40" s="48">
        <v>100.51469737640591</v>
      </c>
      <c r="J40" s="51">
        <v>1.614039722220785</v>
      </c>
      <c r="K40" s="51">
        <v>1.1776389650187926</v>
      </c>
      <c r="L40" s="51">
        <v>1.7170604394524951</v>
      </c>
      <c r="M40" s="51">
        <v>0.57931218473929169</v>
      </c>
      <c r="N40" s="51">
        <v>1.0542437956516841</v>
      </c>
      <c r="O40" s="51">
        <v>0.27819971808239419</v>
      </c>
      <c r="P40" s="51">
        <v>3.8459890850688878</v>
      </c>
      <c r="Q40" s="51">
        <v>6.0383629956342961</v>
      </c>
      <c r="R40" s="51">
        <v>0.29445853359725105</v>
      </c>
      <c r="S40" s="51">
        <v>0.60069540853839221</v>
      </c>
      <c r="T40" s="51">
        <v>0.47113365375560168</v>
      </c>
      <c r="U40" s="51">
        <v>0</v>
      </c>
      <c r="V40" s="51">
        <v>0</v>
      </c>
      <c r="W40" s="51">
        <v>4.8529973954655699E-2</v>
      </c>
      <c r="X40" s="51">
        <v>0.22970854338537028</v>
      </c>
      <c r="Y40" s="51">
        <v>0.18117856943071459</v>
      </c>
      <c r="Z40" s="51">
        <v>0.3397098176825899</v>
      </c>
      <c r="AA40" s="51">
        <v>0</v>
      </c>
      <c r="AB40" s="51">
        <v>7.4827153026845353E-2</v>
      </c>
      <c r="AC40" s="51">
        <v>0.16073981020581593</v>
      </c>
      <c r="AD40" s="51">
        <v>0</v>
      </c>
      <c r="AE40" s="51">
        <v>0.3270223724876945</v>
      </c>
      <c r="AF40" s="51">
        <v>0</v>
      </c>
      <c r="AG40" s="51">
        <v>0</v>
      </c>
      <c r="AH40" s="51">
        <v>9.8905801551423783E-2</v>
      </c>
      <c r="AI40" s="51">
        <v>6.7997738566603849E-2</v>
      </c>
      <c r="AJ40" s="51">
        <v>0</v>
      </c>
      <c r="AK40" s="51">
        <v>0.34617030542998328</v>
      </c>
      <c r="AL40" s="51">
        <v>0.74797512423264223</v>
      </c>
      <c r="AM40" s="51">
        <v>1.6381273381954564</v>
      </c>
      <c r="AN40" s="51">
        <v>7.4179351163567817E-2</v>
      </c>
      <c r="AO40" s="51">
        <v>6.1816125969639868E-2</v>
      </c>
      <c r="AP40" s="51">
        <v>0.22253805349070349</v>
      </c>
      <c r="AQ40" s="51">
        <v>0.21017482829677553</v>
      </c>
      <c r="AR40" s="51">
        <v>8.5280405095082404E-2</v>
      </c>
      <c r="AS40" s="51">
        <v>1.2061085863447365</v>
      </c>
      <c r="AT40" s="51">
        <v>1.8700774545850209</v>
      </c>
      <c r="AU40" s="51">
        <v>8.4732173919471148</v>
      </c>
      <c r="AV40" s="51">
        <v>6.0914575067915998E-2</v>
      </c>
      <c r="AW40" s="51">
        <v>0.29848141783278842</v>
      </c>
      <c r="AX40" s="51">
        <v>0.18274372520374799</v>
      </c>
      <c r="AY40" s="51">
        <v>0.18883518271053959</v>
      </c>
      <c r="AZ40" s="51">
        <v>0.50480042373712042</v>
      </c>
      <c r="BA40" s="51">
        <v>6.8183606530126557</v>
      </c>
      <c r="BB40" s="51">
        <v>6.0504952197223876</v>
      </c>
      <c r="BC40" s="51">
        <v>1.7276972249031028</v>
      </c>
      <c r="BD40" s="51">
        <v>7.8208516353638402E-2</v>
      </c>
      <c r="BE40" s="51">
        <v>0.76786543329026791</v>
      </c>
      <c r="BF40" s="51">
        <v>0.19196635832256698</v>
      </c>
      <c r="BG40" s="51">
        <v>0</v>
      </c>
      <c r="BH40" s="51"/>
      <c r="BI40" s="51">
        <v>0.25595514443008921</v>
      </c>
      <c r="BJ40" s="51">
        <v>0.19907622344562503</v>
      </c>
      <c r="BK40" s="51">
        <v>0.14219730246116069</v>
      </c>
      <c r="BL40" s="51">
        <v>0.29150447004537938</v>
      </c>
      <c r="BM40" s="51">
        <v>0.16352689783033483</v>
      </c>
      <c r="BN40" s="51"/>
      <c r="BO40" s="51">
        <v>4.9769055861406258E-2</v>
      </c>
      <c r="BP40" s="51">
        <v>0.24884527930703118</v>
      </c>
      <c r="BQ40" s="51">
        <v>0</v>
      </c>
      <c r="BR40" s="51">
        <v>0.14930716758421872</v>
      </c>
      <c r="BS40" s="51">
        <v>6.3988786107522302E-2</v>
      </c>
      <c r="BT40" s="51">
        <v>4.9769055861406258E-2</v>
      </c>
      <c r="BU40" s="51">
        <v>4.2659190738348202E-2</v>
      </c>
      <c r="BV40" s="51">
        <v>0</v>
      </c>
      <c r="BW40" s="51">
        <v>6.3988786107522302E-2</v>
      </c>
      <c r="BX40" s="51">
        <v>0.24173541418397321</v>
      </c>
      <c r="BY40" s="48">
        <v>680.76315443365127</v>
      </c>
      <c r="BZ40" s="48">
        <v>1182.1169225092265</v>
      </c>
      <c r="CA40" s="48">
        <v>1055.803359523012</v>
      </c>
      <c r="CB40" s="48">
        <v>103.44336826042047</v>
      </c>
      <c r="CC40" s="48">
        <v>201.57886966505276</v>
      </c>
      <c r="CD40" s="48">
        <v>297.07220239394707</v>
      </c>
      <c r="CE40" s="48">
        <v>119.74299272695467</v>
      </c>
      <c r="CF40" s="48">
        <v>301.38822161418113</v>
      </c>
      <c r="CG40" s="48">
        <v>55.206606669634141</v>
      </c>
      <c r="CH40" s="48">
        <v>58.258185528585479</v>
      </c>
      <c r="CI40" s="48">
        <v>739.42840923328197</v>
      </c>
      <c r="CJ40" s="48">
        <v>6606.0754295912602</v>
      </c>
      <c r="CK40" s="48">
        <v>347.85021916493218</v>
      </c>
      <c r="CL40" s="48">
        <v>23.920902368310987</v>
      </c>
      <c r="CM40" s="48">
        <v>241.27056442967609</v>
      </c>
      <c r="CN40" s="48">
        <v>1558.8559198455935</v>
      </c>
      <c r="CO40" s="48">
        <v>1.3467992831715998</v>
      </c>
      <c r="CP40" s="48">
        <v>336.43559905148601</v>
      </c>
      <c r="CQ40" s="48">
        <v>62.38429690544374</v>
      </c>
      <c r="CR40" s="48">
        <v>545.081862671762</v>
      </c>
      <c r="CS40" s="48">
        <v>5.782430519361867</v>
      </c>
      <c r="CT40" s="48">
        <v>785.54143928285998</v>
      </c>
    </row>
    <row r="41" spans="1:98" s="20" customFormat="1" ht="13.2" x14ac:dyDescent="0.25">
      <c r="A41" s="49">
        <v>17</v>
      </c>
      <c r="B41" s="49">
        <v>743</v>
      </c>
      <c r="C41" s="49" t="s">
        <v>99</v>
      </c>
      <c r="D41" s="49" t="s">
        <v>102</v>
      </c>
      <c r="E41" s="49" t="s">
        <v>102</v>
      </c>
      <c r="F41" s="50">
        <v>63</v>
      </c>
      <c r="G41" s="49" t="s">
        <v>101</v>
      </c>
      <c r="H41" s="48">
        <v>787.12000000000012</v>
      </c>
      <c r="I41" s="48">
        <v>117.32377681437717</v>
      </c>
      <c r="J41" s="51">
        <v>1.3636516984872498</v>
      </c>
      <c r="K41" s="51">
        <v>0.84434491831536074</v>
      </c>
      <c r="L41" s="51">
        <v>1.7849078124399795</v>
      </c>
      <c r="M41" s="51">
        <v>0.75154013155367572</v>
      </c>
      <c r="N41" s="51">
        <v>1.2369097998487582</v>
      </c>
      <c r="O41" s="51">
        <v>0.22451205318930056</v>
      </c>
      <c r="P41" s="51">
        <v>3.3481580106056561</v>
      </c>
      <c r="Q41" s="51">
        <v>5.9637668337896583</v>
      </c>
      <c r="R41" s="51">
        <v>0.26304962334687765</v>
      </c>
      <c r="S41" s="51">
        <v>0</v>
      </c>
      <c r="T41" s="51">
        <v>0.2905324198159544</v>
      </c>
      <c r="U41" s="51">
        <v>0.13264859547605887</v>
      </c>
      <c r="V41" s="51">
        <v>9.3824616312334325E-2</v>
      </c>
      <c r="W41" s="51">
        <v>5.5000637148609789E-2</v>
      </c>
      <c r="X41" s="51">
        <v>0</v>
      </c>
      <c r="Y41" s="51">
        <v>0.13588392707303593</v>
      </c>
      <c r="Z41" s="51">
        <v>0.33000382289165875</v>
      </c>
      <c r="AA41" s="51">
        <v>9.7059947909311398E-2</v>
      </c>
      <c r="AB41" s="51">
        <v>8.8684033217001884E-2</v>
      </c>
      <c r="AC41" s="51">
        <v>0</v>
      </c>
      <c r="AD41" s="51">
        <v>6.3741648874720114E-2</v>
      </c>
      <c r="AE41" s="51">
        <v>0</v>
      </c>
      <c r="AF41" s="51">
        <v>0.35473613286800754</v>
      </c>
      <c r="AG41" s="51">
        <v>0</v>
      </c>
      <c r="AH41" s="51">
        <v>0.20399321569981152</v>
      </c>
      <c r="AI41" s="51">
        <v>0</v>
      </c>
      <c r="AJ41" s="51">
        <v>3.7089675581783908E-2</v>
      </c>
      <c r="AK41" s="51">
        <v>0.45125771957837096</v>
      </c>
      <c r="AL41" s="51">
        <v>0.58107158411461457</v>
      </c>
      <c r="AM41" s="51">
        <v>0.82833608799317415</v>
      </c>
      <c r="AN41" s="51">
        <v>0</v>
      </c>
      <c r="AO41" s="51">
        <v>4.327128817874791E-2</v>
      </c>
      <c r="AP41" s="51">
        <v>0.18544837790891958</v>
      </c>
      <c r="AQ41" s="51">
        <v>0</v>
      </c>
      <c r="AR41" s="51">
        <v>0.13401206514941519</v>
      </c>
      <c r="AS41" s="51">
        <v>0.62132866569274314</v>
      </c>
      <c r="AT41" s="51">
        <v>0.74924927333536673</v>
      </c>
      <c r="AU41" s="51">
        <v>4.5076785550257839</v>
      </c>
      <c r="AV41" s="51">
        <v>0</v>
      </c>
      <c r="AW41" s="51">
        <v>0.45076785550257836</v>
      </c>
      <c r="AX41" s="51">
        <v>0.33503016287353798</v>
      </c>
      <c r="AY41" s="51">
        <v>0.29848141783278842</v>
      </c>
      <c r="AZ41" s="51">
        <v>0.49058069349100436</v>
      </c>
      <c r="BA41" s="51">
        <v>3.9246455479280349</v>
      </c>
      <c r="BB41" s="51">
        <v>2.2893765696246873</v>
      </c>
      <c r="BC41" s="51">
        <v>0.86029367989002226</v>
      </c>
      <c r="BD41" s="51">
        <v>7.1098651230580345E-2</v>
      </c>
      <c r="BE41" s="51">
        <v>0.49769055861406236</v>
      </c>
      <c r="BF41" s="51">
        <v>9.9538111722812517E-2</v>
      </c>
      <c r="BG41" s="51">
        <v>5.6878920984464273E-2</v>
      </c>
      <c r="BH41" s="51"/>
      <c r="BI41" s="51">
        <v>9.2428246599754432E-2</v>
      </c>
      <c r="BJ41" s="51">
        <v>0</v>
      </c>
      <c r="BK41" s="51">
        <v>0.10664797684587053</v>
      </c>
      <c r="BL41" s="51">
        <v>0.1208677070919866</v>
      </c>
      <c r="BM41" s="51">
        <v>0</v>
      </c>
      <c r="BN41" s="51"/>
      <c r="BO41" s="51">
        <v>4.9769055861406258E-2</v>
      </c>
      <c r="BP41" s="51">
        <v>0.1279775722150446</v>
      </c>
      <c r="BQ41" s="51">
        <v>0.13508743733810266</v>
      </c>
      <c r="BR41" s="51">
        <v>0.11375784196892855</v>
      </c>
      <c r="BS41" s="51">
        <v>0.19907622344562503</v>
      </c>
      <c r="BT41" s="51">
        <v>0.19196635832256698</v>
      </c>
      <c r="BU41" s="51">
        <v>3.5549325615290173E-2</v>
      </c>
      <c r="BV41" s="51">
        <v>0</v>
      </c>
      <c r="BW41" s="51">
        <v>9.2428246599754432E-2</v>
      </c>
      <c r="BX41" s="51">
        <v>9.2428246599754432E-2</v>
      </c>
      <c r="BY41" s="48">
        <v>691.37809747667109</v>
      </c>
      <c r="BZ41" s="48">
        <v>1190.3724027869623</v>
      </c>
      <c r="CA41" s="48">
        <v>1124.956676253986</v>
      </c>
      <c r="CB41" s="48">
        <v>125.64958257742865</v>
      </c>
      <c r="CC41" s="48">
        <v>201.0656353945671</v>
      </c>
      <c r="CD41" s="48">
        <v>264.78724441259385</v>
      </c>
      <c r="CE41" s="48">
        <v>161.89741363593359</v>
      </c>
      <c r="CF41" s="48">
        <v>296.04148469254375</v>
      </c>
      <c r="CG41" s="48">
        <v>58.927520208914203</v>
      </c>
      <c r="CH41" s="48">
        <v>70.28055654221177</v>
      </c>
      <c r="CI41" s="48">
        <v>595.64006258922211</v>
      </c>
      <c r="CJ41" s="48">
        <v>6529.555064025767</v>
      </c>
      <c r="CK41" s="48">
        <v>410.73023771138025</v>
      </c>
      <c r="CL41" s="48">
        <v>29.76371001061333</v>
      </c>
      <c r="CM41" s="48">
        <v>274.54926297170039</v>
      </c>
      <c r="CN41" s="48">
        <v>2042.9123176267599</v>
      </c>
      <c r="CO41" s="48">
        <v>0.31111847904013334</v>
      </c>
      <c r="CP41" s="48">
        <v>305.71904864937602</v>
      </c>
      <c r="CQ41" s="48">
        <v>49.792119790090076</v>
      </c>
      <c r="CR41" s="48">
        <v>378.17940334635131</v>
      </c>
      <c r="CS41" s="48">
        <v>7.6439951939887996</v>
      </c>
      <c r="CT41" s="48">
        <v>737.14874890268663</v>
      </c>
    </row>
    <row r="42" spans="1:98" s="20" customFormat="1" ht="13.2" x14ac:dyDescent="0.25">
      <c r="A42" s="49">
        <v>17</v>
      </c>
      <c r="B42" s="49">
        <v>744</v>
      </c>
      <c r="C42" s="49" t="s">
        <v>99</v>
      </c>
      <c r="D42" s="49" t="s">
        <v>102</v>
      </c>
      <c r="E42" s="49" t="s">
        <v>102</v>
      </c>
      <c r="F42" s="50">
        <v>63</v>
      </c>
      <c r="G42" s="49" t="s">
        <v>101</v>
      </c>
      <c r="H42" s="48">
        <v>709.31600000000003</v>
      </c>
      <c r="I42" s="48">
        <v>149.24303943321198</v>
      </c>
      <c r="J42" s="51">
        <v>2.6926342859960104</v>
      </c>
      <c r="K42" s="51">
        <v>0.59548536344346503</v>
      </c>
      <c r="L42" s="51">
        <v>1.2421288285401029</v>
      </c>
      <c r="M42" s="51">
        <v>0.58453121343063674</v>
      </c>
      <c r="N42" s="51">
        <v>2.9069989810791479</v>
      </c>
      <c r="O42" s="51">
        <v>0</v>
      </c>
      <c r="P42" s="51">
        <v>3.8801539627281287</v>
      </c>
      <c r="Q42" s="51">
        <v>4.8880116577143671</v>
      </c>
      <c r="R42" s="51">
        <v>0.23556682687780084</v>
      </c>
      <c r="S42" s="51">
        <v>0.15311843747057055</v>
      </c>
      <c r="T42" s="51">
        <v>0.46328142619300838</v>
      </c>
      <c r="U42" s="51">
        <v>0.1132366058941966</v>
      </c>
      <c r="V42" s="51">
        <v>0.14235459026699002</v>
      </c>
      <c r="W42" s="51">
        <v>0</v>
      </c>
      <c r="X42" s="51">
        <v>0.10029527950628843</v>
      </c>
      <c r="Y42" s="51">
        <v>0.3850044600402685</v>
      </c>
      <c r="Z42" s="51">
        <v>0.22647321178839319</v>
      </c>
      <c r="AA42" s="51">
        <v>0</v>
      </c>
      <c r="AB42" s="51">
        <v>9.1455409255033204E-2</v>
      </c>
      <c r="AC42" s="51">
        <v>0</v>
      </c>
      <c r="AD42" s="51">
        <v>0</v>
      </c>
      <c r="AE42" s="51">
        <v>0.23833833927069259</v>
      </c>
      <c r="AF42" s="51">
        <v>0.59307447213870024</v>
      </c>
      <c r="AG42" s="51">
        <v>9.8905801551423783E-2</v>
      </c>
      <c r="AH42" s="51">
        <v>0.20399321569981152</v>
      </c>
      <c r="AI42" s="51">
        <v>0.12981386453624372</v>
      </c>
      <c r="AJ42" s="51">
        <v>0</v>
      </c>
      <c r="AK42" s="51">
        <v>0.44507610698140698</v>
      </c>
      <c r="AL42" s="51">
        <v>1.0385109162899497</v>
      </c>
      <c r="AM42" s="51">
        <v>1.6443089507924202</v>
      </c>
      <c r="AN42" s="51">
        <v>0.12363225193927974</v>
      </c>
      <c r="AO42" s="51">
        <v>0.26580934166945142</v>
      </c>
      <c r="AP42" s="51">
        <v>0.34617030542998328</v>
      </c>
      <c r="AQ42" s="51">
        <v>0.74797512423264223</v>
      </c>
      <c r="AR42" s="51">
        <v>0.24974975777845554</v>
      </c>
      <c r="AS42" s="51">
        <v>1.1634683837971953</v>
      </c>
      <c r="AT42" s="51">
        <v>2.4000342576758902</v>
      </c>
      <c r="AU42" s="51">
        <v>6.6518715974164264</v>
      </c>
      <c r="AV42" s="51">
        <v>0</v>
      </c>
      <c r="AW42" s="51">
        <v>0.24974975777845554</v>
      </c>
      <c r="AX42" s="51">
        <v>0.65178595322670119</v>
      </c>
      <c r="AY42" s="51">
        <v>1.4558583441231923</v>
      </c>
      <c r="AZ42" s="51">
        <v>1.5001815409652453</v>
      </c>
      <c r="BA42" s="51">
        <v>7.9417193424558246</v>
      </c>
      <c r="BB42" s="51">
        <v>5.7092216938156017</v>
      </c>
      <c r="BC42" s="51">
        <v>1.208677070919866</v>
      </c>
      <c r="BD42" s="51">
        <v>0</v>
      </c>
      <c r="BE42" s="51">
        <v>1.8343452017489732</v>
      </c>
      <c r="BF42" s="51">
        <v>2.2396075137632812</v>
      </c>
      <c r="BG42" s="51">
        <v>0.42659190738348213</v>
      </c>
      <c r="BH42" s="51"/>
      <c r="BI42" s="51">
        <v>0.19907622344562503</v>
      </c>
      <c r="BJ42" s="51">
        <v>0.19196635832256698</v>
      </c>
      <c r="BK42" s="51">
        <v>0.31283406541455361</v>
      </c>
      <c r="BL42" s="51">
        <v>0.34127352590678561</v>
      </c>
      <c r="BM42" s="51">
        <v>0</v>
      </c>
      <c r="BN42" s="51"/>
      <c r="BO42" s="51">
        <v>0</v>
      </c>
      <c r="BP42" s="51">
        <v>0.25595514443008921</v>
      </c>
      <c r="BQ42" s="51">
        <v>0</v>
      </c>
      <c r="BR42" s="51">
        <v>0.18485649319950886</v>
      </c>
      <c r="BS42" s="51">
        <v>9.9538111722812517E-2</v>
      </c>
      <c r="BT42" s="51">
        <v>6.3988786107522302E-2</v>
      </c>
      <c r="BU42" s="51">
        <v>0</v>
      </c>
      <c r="BV42" s="51">
        <v>1.4219730246116068E-2</v>
      </c>
      <c r="BW42" s="51">
        <v>0.22751568393785709</v>
      </c>
      <c r="BX42" s="51">
        <v>0.1564170327072768</v>
      </c>
      <c r="BY42" s="48">
        <v>667.33461202983153</v>
      </c>
      <c r="BZ42" s="48">
        <v>1399.4735402326296</v>
      </c>
      <c r="CA42" s="48">
        <v>1186.0902691787765</v>
      </c>
      <c r="CB42" s="48">
        <v>128.08600107615993</v>
      </c>
      <c r="CC42" s="48">
        <v>229.12244218111906</v>
      </c>
      <c r="CD42" s="48">
        <v>328.62132087714969</v>
      </c>
      <c r="CE42" s="48">
        <v>146.31860590870227</v>
      </c>
      <c r="CF42" s="48">
        <v>279.89643594877577</v>
      </c>
      <c r="CG42" s="48">
        <v>60.611723179325168</v>
      </c>
      <c r="CH42" s="48">
        <v>71.692876191389573</v>
      </c>
      <c r="CI42" s="48">
        <v>628.11746956274419</v>
      </c>
      <c r="CJ42" s="48">
        <v>6350.0543856516324</v>
      </c>
      <c r="CK42" s="48">
        <v>413.17347403780531</v>
      </c>
      <c r="CL42" s="48">
        <v>28.888306775007056</v>
      </c>
      <c r="CM42" s="48">
        <v>257.52760917695605</v>
      </c>
      <c r="CN42" s="48">
        <v>4489.0688344559931</v>
      </c>
      <c r="CO42" s="48">
        <v>1.3608028805804002</v>
      </c>
      <c r="CP42" s="48">
        <v>487.56342326682335</v>
      </c>
      <c r="CQ42" s="48">
        <v>88.964113400968017</v>
      </c>
      <c r="CR42" s="48">
        <v>723.10506293895992</v>
      </c>
      <c r="CS42" s="48">
        <v>5.7902771240981998</v>
      </c>
      <c r="CT42" s="48">
        <v>689.31513132270663</v>
      </c>
    </row>
    <row r="43" spans="1:98" s="20" customFormat="1" ht="13.2" x14ac:dyDescent="0.25">
      <c r="A43" s="49">
        <v>19</v>
      </c>
      <c r="B43" s="49">
        <v>750</v>
      </c>
      <c r="C43" s="49" t="s">
        <v>99</v>
      </c>
      <c r="D43" s="49" t="s">
        <v>102</v>
      </c>
      <c r="E43" s="49" t="s">
        <v>102</v>
      </c>
      <c r="F43" s="50">
        <v>62</v>
      </c>
      <c r="G43" s="49" t="s">
        <v>101</v>
      </c>
      <c r="H43" s="48">
        <v>729.38400000000001</v>
      </c>
      <c r="I43" s="48">
        <v>251.93632142167363</v>
      </c>
      <c r="J43" s="51">
        <v>3.9715392687580637</v>
      </c>
      <c r="K43" s="51">
        <v>2.4841516280962455</v>
      </c>
      <c r="L43" s="51">
        <v>1.0751199104170639</v>
      </c>
      <c r="M43" s="51">
        <v>0.57409315604794675</v>
      </c>
      <c r="N43" s="51">
        <v>1.2003765990093433</v>
      </c>
      <c r="O43" s="51">
        <v>0.19034717553005917</v>
      </c>
      <c r="P43" s="51">
        <v>4.4707182765521596</v>
      </c>
      <c r="Q43" s="51">
        <v>5.5907860245664729</v>
      </c>
      <c r="R43" s="51">
        <v>0.11385729965760374</v>
      </c>
      <c r="S43" s="51">
        <v>0.34157189897281126</v>
      </c>
      <c r="T43" s="51">
        <v>0</v>
      </c>
      <c r="U43" s="51">
        <v>9.3824616312334325E-2</v>
      </c>
      <c r="V43" s="51">
        <v>0</v>
      </c>
      <c r="W43" s="51">
        <v>0.1132366058941966</v>
      </c>
      <c r="X43" s="51">
        <v>0</v>
      </c>
      <c r="Y43" s="51">
        <v>0.34294514927956687</v>
      </c>
      <c r="Z43" s="51">
        <v>0.17470790623676052</v>
      </c>
      <c r="AA43" s="51">
        <v>0.16176657984885229</v>
      </c>
      <c r="AB43" s="51">
        <v>0</v>
      </c>
      <c r="AC43" s="51">
        <v>0.23002421115659871</v>
      </c>
      <c r="AD43" s="51">
        <v>3.3256512456375717E-2</v>
      </c>
      <c r="AE43" s="51">
        <v>0.13579742586353416</v>
      </c>
      <c r="AF43" s="51">
        <v>0.11362641755928368</v>
      </c>
      <c r="AG43" s="51">
        <v>5.5634513372675873E-2</v>
      </c>
      <c r="AH43" s="51">
        <v>0.10508741414838776</v>
      </c>
      <c r="AI43" s="51">
        <v>4.327128817874791E-2</v>
      </c>
      <c r="AJ43" s="51">
        <v>0</v>
      </c>
      <c r="AK43" s="51">
        <v>0.17926676531195557</v>
      </c>
      <c r="AL43" s="51">
        <v>0</v>
      </c>
      <c r="AM43" s="51">
        <v>0.2534461164755234</v>
      </c>
      <c r="AN43" s="51">
        <v>0</v>
      </c>
      <c r="AO43" s="51">
        <v>9.2724188954459788E-2</v>
      </c>
      <c r="AP43" s="51">
        <v>0.14217708973017168</v>
      </c>
      <c r="AQ43" s="51">
        <v>0</v>
      </c>
      <c r="AR43" s="51">
        <v>3.6548745040749599E-2</v>
      </c>
      <c r="AS43" s="51">
        <v>0.23756684276487242</v>
      </c>
      <c r="AT43" s="51">
        <v>0.32893870536674641</v>
      </c>
      <c r="AU43" s="51">
        <v>1.4984985466707335</v>
      </c>
      <c r="AV43" s="51">
        <v>0</v>
      </c>
      <c r="AW43" s="51">
        <v>0.34112162038032962</v>
      </c>
      <c r="AX43" s="51">
        <v>8.5280405095082404E-2</v>
      </c>
      <c r="AY43" s="51">
        <v>0</v>
      </c>
      <c r="AZ43" s="51">
        <v>0.32705379566066967</v>
      </c>
      <c r="BA43" s="51">
        <v>1.805905741256741</v>
      </c>
      <c r="BB43" s="51">
        <v>1.2015672057968076</v>
      </c>
      <c r="BC43" s="51">
        <v>0.63277799595216511</v>
      </c>
      <c r="BD43" s="51">
        <v>5.6878920984464273E-2</v>
      </c>
      <c r="BE43" s="51">
        <v>0.36260312127595978</v>
      </c>
      <c r="BF43" s="51">
        <v>0.18485649319950886</v>
      </c>
      <c r="BG43" s="51">
        <v>7.1098651230580345E-2</v>
      </c>
      <c r="BH43" s="51"/>
      <c r="BI43" s="51">
        <v>5.6878920984464273E-2</v>
      </c>
      <c r="BJ43" s="51">
        <v>0</v>
      </c>
      <c r="BK43" s="51">
        <v>0.11375784196892855</v>
      </c>
      <c r="BL43" s="51">
        <v>9.2428246599754432E-2</v>
      </c>
      <c r="BM43" s="51">
        <v>8.5318381476696403E-2</v>
      </c>
      <c r="BN43" s="51"/>
      <c r="BO43" s="51">
        <v>6.3988786107522302E-2</v>
      </c>
      <c r="BP43" s="51">
        <v>0.23462554906091518</v>
      </c>
      <c r="BQ43" s="51">
        <v>0.10664797684587053</v>
      </c>
      <c r="BR43" s="51">
        <v>7.1098651230580342E-3</v>
      </c>
      <c r="BS43" s="51">
        <v>0.10664797684587053</v>
      </c>
      <c r="BT43" s="51">
        <v>9.2428246599754432E-2</v>
      </c>
      <c r="BU43" s="51">
        <v>9.9538111722812517E-2</v>
      </c>
      <c r="BV43" s="51">
        <v>9.2428246599754432E-2</v>
      </c>
      <c r="BW43" s="51">
        <v>4.2659190738348202E-2</v>
      </c>
      <c r="BX43" s="51">
        <v>2.1329595369174101E-2</v>
      </c>
      <c r="BY43" s="48">
        <v>757.24190069540668</v>
      </c>
      <c r="BZ43" s="48">
        <v>1070.8375719161834</v>
      </c>
      <c r="CA43" s="48">
        <v>917.36231728218934</v>
      </c>
      <c r="CB43" s="48">
        <v>105.00963729531918</v>
      </c>
      <c r="CC43" s="48">
        <v>215.92498951148659</v>
      </c>
      <c r="CD43" s="48">
        <v>286.67846948257119</v>
      </c>
      <c r="CE43" s="48">
        <v>131.93984639575339</v>
      </c>
      <c r="CF43" s="48">
        <v>258.23690951720152</v>
      </c>
      <c r="CG43" s="48">
        <v>75.926219956783115</v>
      </c>
      <c r="CH43" s="48">
        <v>67.826651151765276</v>
      </c>
      <c r="CI43" s="48">
        <v>923.94908818550687</v>
      </c>
      <c r="CJ43" s="48">
        <v>6464.4334322097266</v>
      </c>
      <c r="CK43" s="48">
        <v>332.48004154778556</v>
      </c>
      <c r="CL43" s="48">
        <v>33.102457234786094</v>
      </c>
      <c r="CM43" s="48">
        <v>235.09907711799869</v>
      </c>
      <c r="CN43" s="48">
        <v>5908.2573490786326</v>
      </c>
      <c r="CO43" s="48">
        <v>6.6559649668459997</v>
      </c>
      <c r="CP43" s="48">
        <v>446.87978052935262</v>
      </c>
      <c r="CQ43" s="48">
        <v>42.69384658230193</v>
      </c>
      <c r="CR43" s="48">
        <v>292.59770870531537</v>
      </c>
      <c r="CS43" s="48">
        <v>7.0016044104989339</v>
      </c>
      <c r="CT43" s="48">
        <v>459.83202247843997</v>
      </c>
    </row>
  </sheetData>
  <conditionalFormatting sqref="I2:BG2 BI2:BX2">
    <cfRule type="cellIs" dxfId="5" priority="2" operator="equal">
      <formula>0</formula>
    </cfRule>
  </conditionalFormatting>
  <conditionalFormatting sqref="BH2">
    <cfRule type="cellIs" dxfId="4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4"/>
  <sheetViews>
    <sheetView topLeftCell="A22" workbookViewId="0">
      <selection activeCell="C18" sqref="C18"/>
    </sheetView>
  </sheetViews>
  <sheetFormatPr defaultRowHeight="15.6" x14ac:dyDescent="0.3"/>
  <cols>
    <col min="7" max="7" width="13" customWidth="1"/>
  </cols>
  <sheetData>
    <row r="1" spans="1:96" x14ac:dyDescent="0.3">
      <c r="A1" t="s">
        <v>112</v>
      </c>
    </row>
    <row r="2" spans="1:96" x14ac:dyDescent="0.3">
      <c r="A2" s="19" t="s">
        <v>91</v>
      </c>
      <c r="B2" s="19" t="s">
        <v>92</v>
      </c>
      <c r="C2" s="19" t="s">
        <v>93</v>
      </c>
      <c r="D2" s="19" t="s">
        <v>95</v>
      </c>
      <c r="E2" s="19" t="s">
        <v>96</v>
      </c>
      <c r="F2" s="19" t="s">
        <v>97</v>
      </c>
      <c r="G2" s="19" t="s">
        <v>98</v>
      </c>
      <c r="H2" s="19" t="s">
        <v>113</v>
      </c>
      <c r="I2" s="28" t="s">
        <v>0</v>
      </c>
      <c r="J2" s="28" t="s">
        <v>1</v>
      </c>
      <c r="K2" s="28" t="s">
        <v>2</v>
      </c>
      <c r="L2" s="28" t="s">
        <v>3</v>
      </c>
      <c r="M2" s="28" t="s">
        <v>4</v>
      </c>
      <c r="N2" s="28" t="s">
        <v>5</v>
      </c>
      <c r="O2" s="28" t="s">
        <v>6</v>
      </c>
      <c r="P2" s="28" t="s">
        <v>7</v>
      </c>
      <c r="Q2" s="28" t="s">
        <v>8</v>
      </c>
      <c r="R2" s="28" t="s">
        <v>9</v>
      </c>
      <c r="S2" s="28" t="s">
        <v>10</v>
      </c>
      <c r="T2" s="28" t="s">
        <v>11</v>
      </c>
      <c r="U2" s="28" t="s">
        <v>12</v>
      </c>
      <c r="V2" s="28" t="s">
        <v>13</v>
      </c>
      <c r="W2" s="28" t="s">
        <v>14</v>
      </c>
      <c r="X2" s="28" t="s">
        <v>15</v>
      </c>
      <c r="Y2" s="28" t="s">
        <v>16</v>
      </c>
      <c r="Z2" s="28" t="s">
        <v>17</v>
      </c>
      <c r="AA2" s="28" t="s">
        <v>18</v>
      </c>
      <c r="AB2" s="28" t="s">
        <v>19</v>
      </c>
      <c r="AC2" s="28" t="s">
        <v>20</v>
      </c>
      <c r="AD2" s="28" t="s">
        <v>21</v>
      </c>
      <c r="AE2" s="28" t="s">
        <v>22</v>
      </c>
      <c r="AF2" s="28" t="s">
        <v>23</v>
      </c>
      <c r="AG2" s="28" t="s">
        <v>24</v>
      </c>
      <c r="AH2" s="28" t="s">
        <v>25</v>
      </c>
      <c r="AI2" s="28" t="s">
        <v>26</v>
      </c>
      <c r="AJ2" s="28" t="s">
        <v>27</v>
      </c>
      <c r="AK2" s="28" t="s">
        <v>28</v>
      </c>
      <c r="AL2" s="28" t="s">
        <v>29</v>
      </c>
      <c r="AM2" s="28" t="s">
        <v>30</v>
      </c>
      <c r="AN2" s="28" t="s">
        <v>31</v>
      </c>
      <c r="AO2" s="28" t="s">
        <v>32</v>
      </c>
      <c r="AP2" s="28" t="s">
        <v>33</v>
      </c>
      <c r="AQ2" s="28" t="s">
        <v>34</v>
      </c>
      <c r="AR2" s="28" t="s">
        <v>35</v>
      </c>
      <c r="AS2" s="28" t="s">
        <v>36</v>
      </c>
      <c r="AT2" s="28" t="s">
        <v>37</v>
      </c>
      <c r="AU2" s="28" t="s">
        <v>38</v>
      </c>
      <c r="AV2" s="28" t="s">
        <v>39</v>
      </c>
      <c r="AW2" s="28" t="s">
        <v>40</v>
      </c>
      <c r="AX2" s="28" t="s">
        <v>41</v>
      </c>
      <c r="AY2" s="28" t="s">
        <v>42</v>
      </c>
      <c r="AZ2" s="28" t="s">
        <v>43</v>
      </c>
      <c r="BA2" s="28" t="s">
        <v>44</v>
      </c>
      <c r="BB2" s="28" t="s">
        <v>45</v>
      </c>
      <c r="BC2" s="28" t="s">
        <v>46</v>
      </c>
      <c r="BD2" s="28" t="s">
        <v>47</v>
      </c>
      <c r="BE2" s="28" t="s">
        <v>48</v>
      </c>
      <c r="BF2" s="28" t="s">
        <v>49</v>
      </c>
      <c r="BG2" s="28" t="s">
        <v>50</v>
      </c>
      <c r="BH2" s="28" t="s">
        <v>51</v>
      </c>
      <c r="BI2" s="28" t="s">
        <v>52</v>
      </c>
      <c r="BJ2" s="28" t="s">
        <v>53</v>
      </c>
      <c r="BK2" s="28" t="s">
        <v>54</v>
      </c>
      <c r="BL2" s="28" t="s">
        <v>55</v>
      </c>
      <c r="BM2" s="28" t="s">
        <v>56</v>
      </c>
      <c r="BN2" s="28" t="s">
        <v>57</v>
      </c>
      <c r="BO2" s="28" t="s">
        <v>58</v>
      </c>
      <c r="BP2" s="28" t="s">
        <v>59</v>
      </c>
      <c r="BQ2" s="28" t="s">
        <v>60</v>
      </c>
      <c r="BR2" s="28" t="s">
        <v>61</v>
      </c>
      <c r="BS2" s="28" t="s">
        <v>62</v>
      </c>
      <c r="BT2" s="28" t="s">
        <v>63</v>
      </c>
      <c r="BU2" s="28" t="s">
        <v>64</v>
      </c>
      <c r="BV2" s="28" t="s">
        <v>65</v>
      </c>
      <c r="BW2" s="30" t="s">
        <v>67</v>
      </c>
      <c r="BX2" s="30" t="s">
        <v>68</v>
      </c>
      <c r="BY2" s="30" t="s">
        <v>69</v>
      </c>
      <c r="BZ2" s="30" t="s">
        <v>70</v>
      </c>
      <c r="CA2" s="30" t="s">
        <v>71</v>
      </c>
      <c r="CB2" s="30" t="s">
        <v>72</v>
      </c>
      <c r="CC2" s="30" t="s">
        <v>73</v>
      </c>
      <c r="CD2" s="30" t="s">
        <v>74</v>
      </c>
      <c r="CE2" s="30" t="s">
        <v>75</v>
      </c>
      <c r="CF2" s="30" t="s">
        <v>76</v>
      </c>
      <c r="CG2" s="30" t="s">
        <v>77</v>
      </c>
      <c r="CH2" s="30" t="s">
        <v>78</v>
      </c>
      <c r="CI2" s="30" t="s">
        <v>79</v>
      </c>
      <c r="CJ2" s="30" t="s">
        <v>80</v>
      </c>
      <c r="CK2" s="30" t="s">
        <v>81</v>
      </c>
      <c r="CL2" s="31" t="s">
        <v>83</v>
      </c>
      <c r="CM2" s="32" t="s">
        <v>84</v>
      </c>
      <c r="CN2" s="32" t="s">
        <v>85</v>
      </c>
      <c r="CO2" s="32" t="s">
        <v>86</v>
      </c>
      <c r="CP2" s="32" t="s">
        <v>87</v>
      </c>
      <c r="CQ2" s="32" t="s">
        <v>88</v>
      </c>
      <c r="CR2" s="32" t="s">
        <v>89</v>
      </c>
    </row>
    <row r="3" spans="1:96" x14ac:dyDescent="0.3">
      <c r="A3" s="19">
        <v>1</v>
      </c>
      <c r="B3" s="19">
        <v>1160</v>
      </c>
      <c r="C3" s="19" t="s">
        <v>99</v>
      </c>
      <c r="D3" s="19" t="s">
        <v>100</v>
      </c>
      <c r="E3" s="19"/>
      <c r="F3" s="19">
        <v>66</v>
      </c>
      <c r="G3" s="19" t="s">
        <v>101</v>
      </c>
      <c r="H3" s="16">
        <f>FC!B4*50/2.5</f>
        <v>606.03599999999994</v>
      </c>
      <c r="I3" s="29">
        <f>AC!B4*50/2.5</f>
        <v>87.400942841435878</v>
      </c>
      <c r="J3" s="29">
        <f>AC!C4*50/2.5</f>
        <v>2.7012463401543689</v>
      </c>
      <c r="K3" s="29">
        <f>AC!D4*50/2.5</f>
        <v>1.9353963790446937</v>
      </c>
      <c r="L3" s="29">
        <f>AC!E4*50/2.5</f>
        <v>1.6009898760695371</v>
      </c>
      <c r="M3" s="29">
        <f>AC!F4*50/2.5</f>
        <v>1.4475403671810829</v>
      </c>
      <c r="N3" s="29">
        <f>AC!G4*50/2.5</f>
        <v>3.0945650959171562</v>
      </c>
      <c r="O3" s="29">
        <f>AC!H4*50/2.5</f>
        <v>0.2265172484774256</v>
      </c>
      <c r="P3" s="29">
        <f>AC!I4*50/2.5</f>
        <v>3.2521404959973248</v>
      </c>
      <c r="Q3" s="29">
        <f>AC!J4*50/2.5</f>
        <v>7.5447531188340857</v>
      </c>
      <c r="R3" s="29">
        <f>AC!K4*50/2.5</f>
        <v>0</v>
      </c>
      <c r="S3" s="29">
        <f>AC!L4*50/2.5</f>
        <v>0.24176981001350328</v>
      </c>
      <c r="T3" s="29">
        <f>AC!M4*50/2.5</f>
        <v>0</v>
      </c>
      <c r="U3" s="29">
        <f>AC!N4*50/2.5</f>
        <v>1.746910965123729E-2</v>
      </c>
      <c r="V3" s="29">
        <f>AC!O4*50/2.5</f>
        <v>9.8991621357011339E-2</v>
      </c>
      <c r="W3" s="29">
        <f>AC!P4*50/2.5</f>
        <v>4.3672774128093235E-2</v>
      </c>
      <c r="X3" s="29">
        <f>AC!Q4*50/2.5</f>
        <v>7.278795688015538E-2</v>
      </c>
      <c r="Y3" s="29">
        <f>AC!R4*50/2.5</f>
        <v>0.10772617618262996</v>
      </c>
      <c r="Z3" s="29">
        <f>AC!S4*50/2.5</f>
        <v>0.15722198686113562</v>
      </c>
      <c r="AA3" s="29">
        <f>AC!T4*50/2.5</f>
        <v>0</v>
      </c>
      <c r="AB3" s="29">
        <f>AC!U4*50/2.5</f>
        <v>0.11344209830928345</v>
      </c>
      <c r="AC3" s="29">
        <f>AC!V4*50/2.5</f>
        <v>7.2190426196816745E-2</v>
      </c>
      <c r="AD3" s="29">
        <f>AC!W4*50/2.5</f>
        <v>1.8047606549204186E-2</v>
      </c>
      <c r="AE3" s="29">
        <f>AC!X4*50/2.5</f>
        <v>7.2190426196816745E-2</v>
      </c>
      <c r="AF3" s="29">
        <f>AC!Y4*50/2.5</f>
        <v>0.27071409823806281</v>
      </c>
      <c r="AG3" s="29">
        <f>AC!Z4*50/2.5</f>
        <v>2.7673140303216919E-2</v>
      </c>
      <c r="AH3" s="29">
        <f>AC!AA4*50/2.5</f>
        <v>0.10377427613706344</v>
      </c>
      <c r="AI3" s="29">
        <f>AC!AB4*50/2.5</f>
        <v>0.12452913136447612</v>
      </c>
      <c r="AJ3" s="29">
        <f>AC!AC4*50/2.5</f>
        <v>0</v>
      </c>
      <c r="AK3" s="29">
        <f>AC!AD4*50/2.5</f>
        <v>0.2767314030321692</v>
      </c>
      <c r="AL3" s="29">
        <f>AC!AE4*50/2.5</f>
        <v>0.35975082394182001</v>
      </c>
      <c r="AM3" s="29">
        <f>AC!AF4*50/2.5</f>
        <v>0.93396848523357112</v>
      </c>
      <c r="AN3" s="29">
        <f>AC!AG4*50/2.5</f>
        <v>0</v>
      </c>
      <c r="AO3" s="29">
        <f>AC!AH4*50/2.5</f>
        <v>2.0754855227412689E-2</v>
      </c>
      <c r="AP3" s="29">
        <f>AC!AI4*50/2.5</f>
        <v>0.15220227166769307</v>
      </c>
      <c r="AQ3" s="29">
        <f>AC!AJ4*50/2.5</f>
        <v>0.11069256121286768</v>
      </c>
      <c r="AR3" s="29">
        <f>AC!AK4*50/2.5</f>
        <v>0.1151105597678794</v>
      </c>
      <c r="AS3" s="29">
        <f>AC!AL4*50/2.5</f>
        <v>0.54485664956796243</v>
      </c>
      <c r="AT3" s="29">
        <f>AC!AM4*50/2.5</f>
        <v>1.0743652245002075</v>
      </c>
      <c r="AU3" s="29">
        <f>AC!AN4*50/2.5</f>
        <v>5.410196309090332</v>
      </c>
      <c r="AV3" s="29">
        <f>AC!AO4*50/2.5</f>
        <v>0</v>
      </c>
      <c r="AW3" s="29">
        <f>AC!AP4*50/2.5</f>
        <v>0.13813267172145527</v>
      </c>
      <c r="AX3" s="29">
        <f>AC!AQ4*50/2.5</f>
        <v>0.24556919417147607</v>
      </c>
      <c r="AY3" s="29">
        <f>AC!AR4*50/2.5</f>
        <v>0.19185093294646571</v>
      </c>
      <c r="AZ3" s="29">
        <f>AC!AS4*50/2.5</f>
        <v>0.45413868701076376</v>
      </c>
      <c r="BA3" s="29">
        <f>AC!AT4*50/2.5</f>
        <v>5.7878526280733524</v>
      </c>
      <c r="BB3" s="29">
        <f>AC!AU4*50/2.5</f>
        <v>4.7926125267518902</v>
      </c>
      <c r="BC3" s="29">
        <f>AC!AV4*50/2.5</f>
        <v>1.6329667681876401</v>
      </c>
      <c r="BD3" s="29">
        <f>AC!AW4*50/2.5</f>
        <v>9.6625252555481683E-2</v>
      </c>
      <c r="BE3" s="29">
        <f>AC!AX4*50/2.5</f>
        <v>0.53143888905514935</v>
      </c>
      <c r="BF3" s="29">
        <f>AC!AY4*50/2.5</f>
        <v>0.40582606073302302</v>
      </c>
      <c r="BG3" s="29">
        <f>AC!AZ4*50/2.5</f>
        <v>0.10628777781102985</v>
      </c>
      <c r="BH3" s="29">
        <f>AC!BA4*50/2.5</f>
        <v>0.10628777781102985</v>
      </c>
      <c r="BI3" s="29">
        <f>AC!BB4*50/2.5</f>
        <v>9.6625252555481683E-2</v>
      </c>
      <c r="BJ3" s="29">
        <f>AC!BC4*50/2.5</f>
        <v>7.7300202044385327E-2</v>
      </c>
      <c r="BK3" s="29">
        <f>AC!BD4*50/2.5</f>
        <v>0.11595030306657798</v>
      </c>
      <c r="BL3" s="29">
        <f>AC!BE4*50/2.5</f>
        <v>6.763767678883717E-2</v>
      </c>
      <c r="BM3" s="29">
        <f>AC!BF4*50/2.5</f>
        <v>0</v>
      </c>
      <c r="BN3" s="29">
        <f>AC!BG4*50/2.5</f>
        <v>0.12561282832212614</v>
      </c>
      <c r="BO3" s="29">
        <f>AC!BH4*50/2.5</f>
        <v>0.18358797985541514</v>
      </c>
      <c r="BP3" s="29">
        <f>AC!BI4*50/2.5</f>
        <v>8.6962727299933512E-2</v>
      </c>
      <c r="BQ3" s="29">
        <f>AC!BJ4*50/2.5</f>
        <v>9.6625252555481683E-2</v>
      </c>
      <c r="BR3" s="29">
        <f>AC!BK4*50/2.5</f>
        <v>0</v>
      </c>
      <c r="BS3" s="29">
        <f>AC!BL4*50/2.5</f>
        <v>0</v>
      </c>
      <c r="BT3" s="29">
        <f>AC!BM4*50/2.5</f>
        <v>0</v>
      </c>
      <c r="BU3" s="29">
        <f>AC!BN4*50/2.5</f>
        <v>5.7975151533288992E-2</v>
      </c>
      <c r="BV3" s="29">
        <f>AC!BO4*50/2.5</f>
        <v>6.763767678883717E-2</v>
      </c>
      <c r="BW3" s="29">
        <f>AA!B4*50/2.5</f>
        <v>868.11635928148007</v>
      </c>
      <c r="BX3" s="29">
        <f>AA!C4*50/2.5</f>
        <v>1562.3513348085842</v>
      </c>
      <c r="BY3" s="29">
        <f>AA!D4*50/2.5</f>
        <v>836.13242086058585</v>
      </c>
      <c r="BZ3" s="29">
        <f>AA!E4*50/2.5</f>
        <v>117.34965438233667</v>
      </c>
      <c r="CA3" s="29">
        <f>AA!F4*50/2.5</f>
        <v>233.75596669425508</v>
      </c>
      <c r="CB3" s="29">
        <f>AA!G4*50/2.5</f>
        <v>273.53376929936576</v>
      </c>
      <c r="CC3" s="29">
        <f>AA!H4*50/2.5</f>
        <v>124.86296208786727</v>
      </c>
      <c r="CD3" s="29">
        <f>AA!I4*50/2.5</f>
        <v>195.68284770290663</v>
      </c>
      <c r="CE3" s="29">
        <f>AA!J4*50/2.5</f>
        <v>74.671530620071096</v>
      </c>
      <c r="CF3" s="29">
        <f>AA!K4*50/2.5</f>
        <v>55.419120907491958</v>
      </c>
      <c r="CG3" s="29">
        <f>AA!L4*50/2.5</f>
        <v>1054.6125224700486</v>
      </c>
      <c r="CH3" s="29">
        <f>AA!M4*50/2.5</f>
        <v>4196.9898330749147</v>
      </c>
      <c r="CI3" s="29">
        <f>AA!N4*50/2.5</f>
        <v>69.844676937051503</v>
      </c>
      <c r="CJ3" s="29">
        <f>AA!O4*50/2.5</f>
        <v>253.64500752036247</v>
      </c>
      <c r="CK3" s="29">
        <f>AA!P4*50/2.5</f>
        <v>331.20204602507926</v>
      </c>
      <c r="CL3" s="19">
        <f>OA!B4*300/15</f>
        <v>2758.0008993876927</v>
      </c>
      <c r="CM3" s="19">
        <f>OA!C4*300/15</f>
        <v>20.715160514741267</v>
      </c>
      <c r="CN3" s="19">
        <f>OA!D4*300/15</f>
        <v>341.12493166423729</v>
      </c>
      <c r="CO3" s="19">
        <f>OA!E4*300/15</f>
        <v>192.96149964182067</v>
      </c>
      <c r="CP3" s="19">
        <f>OA!F4*300/15</f>
        <v>1172.82142478536</v>
      </c>
      <c r="CQ3" s="19">
        <f>OA!G4*300/15</f>
        <v>30.178723513307265</v>
      </c>
      <c r="CR3" s="19">
        <f>OA!H4*300/15</f>
        <v>729.63558913259328</v>
      </c>
    </row>
    <row r="4" spans="1:96" s="36" customFormat="1" x14ac:dyDescent="0.3">
      <c r="A4" s="33">
        <v>2</v>
      </c>
      <c r="B4" s="33">
        <v>1161</v>
      </c>
      <c r="C4" s="33" t="s">
        <v>99</v>
      </c>
      <c r="D4" s="33" t="s">
        <v>102</v>
      </c>
      <c r="E4" s="33"/>
      <c r="F4" s="33">
        <v>66</v>
      </c>
      <c r="G4" s="33" t="s">
        <v>101</v>
      </c>
      <c r="H4" s="34">
        <f>FC!B5*50/2.5</f>
        <v>582.61199999999997</v>
      </c>
      <c r="I4" s="35">
        <f>AC!B5*50/2.5</f>
        <v>142.19206420604817</v>
      </c>
      <c r="J4" s="35">
        <f>AC!C5*50/2.5</f>
        <v>5.5305690154022633</v>
      </c>
      <c r="K4" s="35">
        <f>AC!D5*50/2.5</f>
        <v>2.622873085114624</v>
      </c>
      <c r="L4" s="35">
        <f>AC!E5*50/2.5</f>
        <v>2.27105273154912</v>
      </c>
      <c r="M4" s="35">
        <f>AC!F5*50/2.5</f>
        <v>1.3401257109591653</v>
      </c>
      <c r="N4" s="35">
        <f>AC!G5*50/2.5</f>
        <v>4.1533667072474882</v>
      </c>
      <c r="O4" s="35">
        <f>AC!H5*50/2.5</f>
        <v>0.58247292465623735</v>
      </c>
      <c r="P4" s="35">
        <f>AC!I5*50/2.5</f>
        <v>3.5218038870418789</v>
      </c>
      <c r="Q4" s="35">
        <f>AC!J5*50/2.5</f>
        <v>8.5617213673035835</v>
      </c>
      <c r="R4" s="35">
        <f>AC!K5*50/2.5</f>
        <v>0.12280371302273183</v>
      </c>
      <c r="S4" s="35">
        <f>AC!L5*50/2.5</f>
        <v>0.36073590700427471</v>
      </c>
      <c r="T4" s="35">
        <f>AC!M5*50/2.5</f>
        <v>0.11129086492685072</v>
      </c>
      <c r="U4" s="35">
        <f>AC!N5*50/2.5</f>
        <v>0</v>
      </c>
      <c r="V4" s="35">
        <f>AC!O5*50/2.5</f>
        <v>0.2387444985669096</v>
      </c>
      <c r="W4" s="35">
        <f>AC!P5*50/2.5</f>
        <v>0</v>
      </c>
      <c r="X4" s="35">
        <f>AC!Q5*50/2.5</f>
        <v>0</v>
      </c>
      <c r="Y4" s="35">
        <f>AC!R5*50/2.5</f>
        <v>9.3168584806598898E-2</v>
      </c>
      <c r="Z4" s="35">
        <f>AC!S5*50/2.5</f>
        <v>0.37849737577680809</v>
      </c>
      <c r="AA4" s="35">
        <f>AC!T5*50/2.5</f>
        <v>0</v>
      </c>
      <c r="AB4" s="35">
        <f>AC!U5*50/2.5</f>
        <v>6.1877508168700059E-2</v>
      </c>
      <c r="AC4" s="35">
        <f>AC!V5*50/2.5</f>
        <v>0.20883659006936273</v>
      </c>
      <c r="AD4" s="35">
        <f>AC!W5*50/2.5</f>
        <v>0</v>
      </c>
      <c r="AE4" s="35">
        <f>AC!X5*50/2.5</f>
        <v>0.48212891781445466</v>
      </c>
      <c r="AF4" s="35">
        <f>AC!Y5*50/2.5</f>
        <v>1.0751217044311634</v>
      </c>
      <c r="AG4" s="35">
        <f>AC!Z5*50/2.5</f>
        <v>6.91828507580423E-2</v>
      </c>
      <c r="AH4" s="35">
        <f>AC!AA5*50/2.5</f>
        <v>0.17295712689510573</v>
      </c>
      <c r="AI4" s="35">
        <f>AC!AB5*50/2.5</f>
        <v>0.31824111348699458</v>
      </c>
      <c r="AJ4" s="35">
        <f>AC!AC5*50/2.5</f>
        <v>2.7673140303216919E-2</v>
      </c>
      <c r="AK4" s="35">
        <f>AC!AD5*50/2.5</f>
        <v>0.75409307326266106</v>
      </c>
      <c r="AL4" s="35">
        <f>AC!AE5*50/2.5</f>
        <v>1.5012678614495178</v>
      </c>
      <c r="AM4" s="35">
        <f>AC!AF5*50/2.5</f>
        <v>3.1547379945667289</v>
      </c>
      <c r="AN4" s="35">
        <f>AC!AG5*50/2.5</f>
        <v>2.7673140303216919E-2</v>
      </c>
      <c r="AO4" s="35">
        <f>AC!AH5*50/2.5</f>
        <v>0.24213997765314801</v>
      </c>
      <c r="AP4" s="35">
        <f>AC!AI5*50/2.5</f>
        <v>0.79560278371748638</v>
      </c>
      <c r="AQ4" s="35">
        <f>AC!AJ5*50/2.5</f>
        <v>0.76792964341426961</v>
      </c>
      <c r="AR4" s="35">
        <f>AC!AK5*50/2.5</f>
        <v>0.38370186589293143</v>
      </c>
      <c r="AS4" s="35">
        <f>AC!AL5*50/2.5</f>
        <v>2.7089351732040949</v>
      </c>
      <c r="AT4" s="35">
        <f>AC!AM5*50/2.5</f>
        <v>4.612096428033035</v>
      </c>
      <c r="AU4" s="35">
        <f>AC!AN5*50/2.5</f>
        <v>17.25890992786405</v>
      </c>
      <c r="AV4" s="35">
        <f>AC!AO5*50/2.5</f>
        <v>2.3022111953575879E-2</v>
      </c>
      <c r="AW4" s="35">
        <f>AC!AP5*50/2.5</f>
        <v>0.57555279883939714</v>
      </c>
      <c r="AX4" s="35">
        <f>AC!AQ5*50/2.5</f>
        <v>1.0973873364537838</v>
      </c>
      <c r="AY4" s="35">
        <f>AC!AR5*50/2.5</f>
        <v>2.4480179043969019</v>
      </c>
      <c r="AZ4" s="35">
        <f>AC!AS5*50/2.5</f>
        <v>2.6571944452757457</v>
      </c>
      <c r="BA4" s="35">
        <f>AC!AT5*50/2.5</f>
        <v>25.161215765447423</v>
      </c>
      <c r="BB4" s="35">
        <f>AC!AU5*50/2.5</f>
        <v>16.088104550487696</v>
      </c>
      <c r="BC4" s="35">
        <f>AC!AV5*50/2.5</f>
        <v>3.3625587889307615</v>
      </c>
      <c r="BD4" s="35">
        <f>AC!AW5*50/2.5</f>
        <v>0.25122565664425228</v>
      </c>
      <c r="BE4" s="35">
        <f>AC!AX5*50/2.5</f>
        <v>4.0002854557969405</v>
      </c>
      <c r="BF4" s="35">
        <f>AC!AY5*50/2.5</f>
        <v>2.5219190916980714</v>
      </c>
      <c r="BG4" s="35">
        <f>AC!AZ5*50/2.5</f>
        <v>0.38650101022192673</v>
      </c>
      <c r="BH4" s="35">
        <f>AC!BA5*50/2.5</f>
        <v>0.26088818189980051</v>
      </c>
      <c r="BI4" s="35">
        <f>AC!BB5*50/2.5</f>
        <v>0.13527535357767434</v>
      </c>
      <c r="BJ4" s="35">
        <f>AC!BC5*50/2.5</f>
        <v>0.23190060613315597</v>
      </c>
      <c r="BK4" s="35">
        <f>AC!BD5*50/2.5</f>
        <v>0.6087390910995345</v>
      </c>
      <c r="BL4" s="35">
        <f>AC!BE5*50/2.5</f>
        <v>0.10628777781102985</v>
      </c>
      <c r="BM4" s="35">
        <f>AC!BF5*50/2.5</f>
        <v>0</v>
      </c>
      <c r="BN4" s="35">
        <f>AC!BG5*50/2.5</f>
        <v>0.12561282832212614</v>
      </c>
      <c r="BO4" s="35">
        <f>AC!BH5*50/2.5</f>
        <v>0.25122565664425228</v>
      </c>
      <c r="BP4" s="35">
        <f>AC!BI5*50/2.5</f>
        <v>0</v>
      </c>
      <c r="BQ4" s="35">
        <f>AC!BJ5*50/2.5</f>
        <v>4.8312626277740842E-2</v>
      </c>
      <c r="BR4" s="35">
        <f>AC!BK5*50/2.5</f>
        <v>0</v>
      </c>
      <c r="BS4" s="35">
        <f>AC!BL5*50/2.5</f>
        <v>0</v>
      </c>
      <c r="BT4" s="35">
        <f>AC!BM5*50/2.5</f>
        <v>0</v>
      </c>
      <c r="BU4" s="35">
        <f>AC!BN5*50/2.5</f>
        <v>0.11595030306657798</v>
      </c>
      <c r="BV4" s="35">
        <f>AC!BO5*50/2.5</f>
        <v>0</v>
      </c>
      <c r="BW4" s="35">
        <f>AA!B5*50/2.5</f>
        <v>666.22605074717387</v>
      </c>
      <c r="BX4" s="35">
        <f>AA!C5*50/2.5</f>
        <v>1776.4347879056575</v>
      </c>
      <c r="BY4" s="35">
        <f>AA!D5*50/2.5</f>
        <v>833.87350132866197</v>
      </c>
      <c r="BZ4" s="35">
        <f>AA!E5*50/2.5</f>
        <v>119.592336666088</v>
      </c>
      <c r="CA4" s="35">
        <f>AA!F5*50/2.5</f>
        <v>277.2763661163533</v>
      </c>
      <c r="CB4" s="35">
        <f>AA!G5*50/2.5</f>
        <v>309.46518664617582</v>
      </c>
      <c r="CC4" s="35">
        <f>AA!H5*50/2.5</f>
        <v>129.26671320459124</v>
      </c>
      <c r="CD4" s="35">
        <f>AA!I5*50/2.5</f>
        <v>184.47910699917051</v>
      </c>
      <c r="CE4" s="35">
        <f>AA!J5*50/2.5</f>
        <v>78.965740048701377</v>
      </c>
      <c r="CF4" s="35">
        <f>AA!K5*50/2.5</f>
        <v>74.67981538239637</v>
      </c>
      <c r="CG4" s="35">
        <f>AA!L5*50/2.5</f>
        <v>1150.4775170177265</v>
      </c>
      <c r="CH4" s="35">
        <f>AA!M5*50/2.5</f>
        <v>3856.757279436868</v>
      </c>
      <c r="CI4" s="35">
        <f>AA!N5*50/2.5</f>
        <v>78.657152060425318</v>
      </c>
      <c r="CJ4" s="35">
        <f>AA!O5*50/2.5</f>
        <v>253.25638925224803</v>
      </c>
      <c r="CK4" s="35">
        <f>AA!P5*50/2.5</f>
        <v>374.08449156921336</v>
      </c>
      <c r="CL4" s="33">
        <f>OA!B5*300/15</f>
        <v>4168.0266340363069</v>
      </c>
      <c r="CM4" s="33">
        <f>OA!C5*300/15</f>
        <v>10.474689046049532</v>
      </c>
      <c r="CN4" s="33">
        <f>OA!D5*300/15</f>
        <v>447.63052738619069</v>
      </c>
      <c r="CO4" s="33">
        <f>OA!E5*300/15</f>
        <v>212.25143084591465</v>
      </c>
      <c r="CP4" s="33">
        <f>OA!F5*300/15</f>
        <v>1212.4168868736801</v>
      </c>
      <c r="CQ4" s="33">
        <f>OA!G5*300/15</f>
        <v>9.745628755126468</v>
      </c>
      <c r="CR4" s="33">
        <f>OA!H5*300/15</f>
        <v>579.75116870570412</v>
      </c>
    </row>
    <row r="5" spans="1:96" s="36" customFormat="1" x14ac:dyDescent="0.3">
      <c r="A5" s="33">
        <v>3</v>
      </c>
      <c r="B5" s="33">
        <v>1154</v>
      </c>
      <c r="C5" s="33" t="s">
        <v>99</v>
      </c>
      <c r="D5" s="33" t="s">
        <v>102</v>
      </c>
      <c r="E5" s="33"/>
      <c r="F5" s="33">
        <v>66</v>
      </c>
      <c r="G5" s="33" t="s">
        <v>101</v>
      </c>
      <c r="H5" s="34">
        <f>FC!B6*50/2.5</f>
        <v>638.36800000000005</v>
      </c>
      <c r="I5" s="35">
        <f>AC!B6*50/2.5</f>
        <v>82.269448091275805</v>
      </c>
      <c r="J5" s="35">
        <f>AC!C6*50/2.5</f>
        <v>2.2549197178587477</v>
      </c>
      <c r="K5" s="35">
        <f>AC!D6*50/2.5</f>
        <v>2.1857275709288526</v>
      </c>
      <c r="L5" s="35">
        <f>AC!E6*50/2.5</f>
        <v>2.2915126660675802</v>
      </c>
      <c r="M5" s="35">
        <f>AC!F6*50/2.5</f>
        <v>1.4680003016995431</v>
      </c>
      <c r="N5" s="35">
        <f>AC!G6*50/2.5</f>
        <v>2.27105273154912</v>
      </c>
      <c r="O5" s="35">
        <f>AC!H6*50/2.5</f>
        <v>0.26966339104455439</v>
      </c>
      <c r="P5" s="35">
        <f>AC!I6*50/2.5</f>
        <v>2.6966339104455432</v>
      </c>
      <c r="Q5" s="35">
        <f>AC!J6*50/2.5</f>
        <v>9.6976557127638525</v>
      </c>
      <c r="R5" s="35">
        <f>AC!K6*50/2.5</f>
        <v>0.12280371302273183</v>
      </c>
      <c r="S5" s="35">
        <f>AC!L6*50/2.5</f>
        <v>0.14582940921449403</v>
      </c>
      <c r="T5" s="35">
        <f>AC!M6*50/2.5</f>
        <v>0</v>
      </c>
      <c r="U5" s="35">
        <f>AC!N6*50/2.5</f>
        <v>0</v>
      </c>
      <c r="V5" s="35">
        <f>AC!O6*50/2.5</f>
        <v>8.1522511705774042E-2</v>
      </c>
      <c r="W5" s="35">
        <f>AC!P6*50/2.5</f>
        <v>0</v>
      </c>
      <c r="X5" s="35">
        <f>AC!Q6*50/2.5</f>
        <v>0</v>
      </c>
      <c r="Y5" s="35">
        <f>AC!R6*50/2.5</f>
        <v>0</v>
      </c>
      <c r="Z5" s="35">
        <f>AC!S6*50/2.5</f>
        <v>0.16304502341154808</v>
      </c>
      <c r="AA5" s="35">
        <f>AC!T6*50/2.5</f>
        <v>3.78497375776808E-2</v>
      </c>
      <c r="AB5" s="35">
        <f>AC!U6*50/2.5</f>
        <v>0</v>
      </c>
      <c r="AC5" s="35">
        <f>AC!V6*50/2.5</f>
        <v>9.2816262253050091E-2</v>
      </c>
      <c r="AD5" s="35">
        <f>AC!W6*50/2.5</f>
        <v>0</v>
      </c>
      <c r="AE5" s="35">
        <f>AC!X6*50/2.5</f>
        <v>0.13664616387254597</v>
      </c>
      <c r="AF5" s="35">
        <f>AC!Y6*50/2.5</f>
        <v>0.35321744246299613</v>
      </c>
      <c r="AG5" s="35">
        <f>AC!Z6*50/2.5</f>
        <v>2.7673140303216919E-2</v>
      </c>
      <c r="AH5" s="35">
        <f>AC!AA6*50/2.5</f>
        <v>4.8427995530629618E-2</v>
      </c>
      <c r="AI5" s="35">
        <f>AC!AB6*50/2.5</f>
        <v>8.3019420909650754E-2</v>
      </c>
      <c r="AJ5" s="35">
        <f>AC!AC6*50/2.5</f>
        <v>0</v>
      </c>
      <c r="AK5" s="35">
        <f>AC!AD6*50/2.5</f>
        <v>0.24905826272895223</v>
      </c>
      <c r="AL5" s="35">
        <f>AC!AE6*50/2.5</f>
        <v>0.4566068150030792</v>
      </c>
      <c r="AM5" s="35">
        <f>AC!AF6*50/2.5</f>
        <v>0.65723708220140176</v>
      </c>
      <c r="AN5" s="35">
        <f>AC!AG6*50/2.5</f>
        <v>0</v>
      </c>
      <c r="AO5" s="35">
        <f>AC!AH6*50/2.5</f>
        <v>8.3019420909650754E-2</v>
      </c>
      <c r="AP5" s="35">
        <f>AC!AI6*50/2.5</f>
        <v>0.1383657015160846</v>
      </c>
      <c r="AQ5" s="35">
        <f>AC!AJ6*50/2.5</f>
        <v>0.10377427613706344</v>
      </c>
      <c r="AR5" s="35">
        <f>AC!AK6*50/2.5</f>
        <v>6.1392298542869018E-2</v>
      </c>
      <c r="AS5" s="35">
        <f>AC!AL6*50/2.5</f>
        <v>0.33765764198577958</v>
      </c>
      <c r="AT5" s="35">
        <f>AC!AM6*50/2.5</f>
        <v>0.72903354519656949</v>
      </c>
      <c r="AU5" s="35">
        <f>AC!AN6*50/2.5</f>
        <v>4.335831084590124</v>
      </c>
      <c r="AV5" s="35">
        <f>AC!AO6*50/2.5</f>
        <v>3.0696149271434509E-2</v>
      </c>
      <c r="AW5" s="35">
        <f>AC!AP6*50/2.5</f>
        <v>0.18417689562860703</v>
      </c>
      <c r="AX5" s="35">
        <f>AC!AQ6*50/2.5</f>
        <v>0.18417689562860703</v>
      </c>
      <c r="AY5" s="35">
        <f>AC!AR6*50/2.5</f>
        <v>0.29161341807862784</v>
      </c>
      <c r="AZ5" s="35">
        <f>AC!AS6*50/2.5</f>
        <v>0.52177636379960102</v>
      </c>
      <c r="BA5" s="35">
        <f>AC!AT6*50/2.5</f>
        <v>3.7877099001748809</v>
      </c>
      <c r="BB5" s="35">
        <f>AC!AU6*50/2.5</f>
        <v>3.7297347486415915</v>
      </c>
      <c r="BC5" s="35">
        <f>AC!AV6*50/2.5</f>
        <v>1.043552727599202</v>
      </c>
      <c r="BD5" s="35">
        <f>AC!AW6*50/2.5</f>
        <v>7.7300202044385327E-2</v>
      </c>
      <c r="BE5" s="35">
        <f>AC!AX6*50/2.5</f>
        <v>0.35751343445528216</v>
      </c>
      <c r="BF5" s="35">
        <f>AC!AY6*50/2.5</f>
        <v>0.31886333343308948</v>
      </c>
      <c r="BG5" s="35">
        <f>AC!AZ6*50/2.5</f>
        <v>5.7975151533288992E-2</v>
      </c>
      <c r="BH5" s="35">
        <f>AC!BA6*50/2.5</f>
        <v>0.10628777781102985</v>
      </c>
      <c r="BI5" s="35">
        <f>AC!BB6*50/2.5</f>
        <v>6.763767678883717E-2</v>
      </c>
      <c r="BJ5" s="35">
        <f>AC!BC6*50/2.5</f>
        <v>7.7300202044385327E-2</v>
      </c>
      <c r="BK5" s="35">
        <f>AC!BD6*50/2.5</f>
        <v>8.6962727299933512E-2</v>
      </c>
      <c r="BL5" s="35">
        <f>AC!BE6*50/2.5</f>
        <v>5.7975151533288992E-2</v>
      </c>
      <c r="BM5" s="35">
        <f>AC!BF6*50/2.5</f>
        <v>5.7975151533288992E-2</v>
      </c>
      <c r="BN5" s="35">
        <f>AC!BG6*50/2.5</f>
        <v>0.13527535357767434</v>
      </c>
      <c r="BO5" s="35">
        <f>AC!BH6*50/2.5</f>
        <v>0.16426292934431885</v>
      </c>
      <c r="BP5" s="35">
        <f>AC!BI6*50/2.5</f>
        <v>0</v>
      </c>
      <c r="BQ5" s="35">
        <f>AC!BJ6*50/2.5</f>
        <v>0</v>
      </c>
      <c r="BR5" s="35">
        <f>AC!BK6*50/2.5</f>
        <v>0</v>
      </c>
      <c r="BS5" s="35">
        <f>AC!BL6*50/2.5</f>
        <v>1.9325050511096332E-2</v>
      </c>
      <c r="BT5" s="35">
        <f>AC!BM6*50/2.5</f>
        <v>0</v>
      </c>
      <c r="BU5" s="35">
        <f>AC!BN6*50/2.5</f>
        <v>0</v>
      </c>
      <c r="BV5" s="35">
        <f>AC!BO6*50/2.5</f>
        <v>1.9325050511096332E-2</v>
      </c>
      <c r="BW5" s="35">
        <f>AA!B6*50/2.5</f>
        <v>682.02303991524047</v>
      </c>
      <c r="BX5" s="35">
        <f>AA!C6*50/2.5</f>
        <v>1831.491200204488</v>
      </c>
      <c r="BY5" s="35">
        <f>AA!D6*50/2.5</f>
        <v>817.28594515796738</v>
      </c>
      <c r="BZ5" s="35">
        <f>AA!E6*50/2.5</f>
        <v>103.37200666035167</v>
      </c>
      <c r="CA5" s="35">
        <f>AA!F6*50/2.5</f>
        <v>217.37624287717728</v>
      </c>
      <c r="CB5" s="35">
        <f>AA!G6*50/2.5</f>
        <v>296.84123741073546</v>
      </c>
      <c r="CC5" s="35">
        <f>AA!H6*50/2.5</f>
        <v>119.48290765752998</v>
      </c>
      <c r="CD5" s="35">
        <f>AA!I6*50/2.5</f>
        <v>236.94636206360178</v>
      </c>
      <c r="CE5" s="35">
        <f>AA!J6*50/2.5</f>
        <v>84.049056338148347</v>
      </c>
      <c r="CF5" s="35">
        <f>AA!K6*50/2.5</f>
        <v>76.736782753502666</v>
      </c>
      <c r="CG5" s="35">
        <f>AA!L6*50/2.5</f>
        <v>1077.5834301619493</v>
      </c>
      <c r="CH5" s="35">
        <f>AA!M6*50/2.5</f>
        <v>4280.1142812545013</v>
      </c>
      <c r="CI5" s="35">
        <f>AA!N6*50/2.5</f>
        <v>53.994901535300031</v>
      </c>
      <c r="CJ5" s="35">
        <f>AA!O6*50/2.5</f>
        <v>267.59435798636417</v>
      </c>
      <c r="CK5" s="35">
        <f>AA!P6*50/2.5</f>
        <v>304.30366993160635</v>
      </c>
      <c r="CL5" s="33">
        <f>OA!B6*300/15</f>
        <v>3297.5110487172469</v>
      </c>
      <c r="CM5" s="33">
        <f>OA!C6*300/15</f>
        <v>23.383330039350597</v>
      </c>
      <c r="CN5" s="33">
        <f>OA!D6*300/15</f>
        <v>324.64006983423729</v>
      </c>
      <c r="CO5" s="33">
        <f>OA!E6*300/15</f>
        <v>189.44464792398003</v>
      </c>
      <c r="CP5" s="33">
        <f>OA!F6*300/15</f>
        <v>1124.67843863396</v>
      </c>
      <c r="CQ5" s="33">
        <f>OA!G6*300/15</f>
        <v>25.666300878585261</v>
      </c>
      <c r="CR5" s="33">
        <f>OA!H6*300/15</f>
        <v>704.52522425767995</v>
      </c>
    </row>
    <row r="6" spans="1:96" x14ac:dyDescent="0.3">
      <c r="A6" s="19">
        <v>4</v>
      </c>
      <c r="B6" s="19">
        <v>1155</v>
      </c>
      <c r="C6" s="19" t="s">
        <v>99</v>
      </c>
      <c r="D6" s="19" t="s">
        <v>100</v>
      </c>
      <c r="E6" s="19"/>
      <c r="F6" s="19">
        <v>66</v>
      </c>
      <c r="G6" s="19" t="s">
        <v>101</v>
      </c>
      <c r="H6" s="16">
        <f>FC!B7*50/2.5</f>
        <v>671.548</v>
      </c>
      <c r="I6" s="29">
        <f>AC!B7*50/2.5</f>
        <v>88.476901418082349</v>
      </c>
      <c r="J6" s="29">
        <f>AC!C7*50/2.5</f>
        <v>3.5706129783649709</v>
      </c>
      <c r="K6" s="29">
        <f>AC!D7*50/2.5</f>
        <v>2.0250672537494672</v>
      </c>
      <c r="L6" s="29">
        <f>AC!E7*50/2.5</f>
        <v>1.9078888938464449</v>
      </c>
      <c r="M6" s="29">
        <f>AC!F7*50/2.5</f>
        <v>1.8413941066614483</v>
      </c>
      <c r="N6" s="29">
        <f>AC!G7*50/2.5</f>
        <v>1.9130038774760603</v>
      </c>
      <c r="O6" s="29">
        <f>AC!H7*50/2.5</f>
        <v>0.35056240835792063</v>
      </c>
      <c r="P6" s="29">
        <f>AC!I7*50/2.5</f>
        <v>3.7591076711610873</v>
      </c>
      <c r="Q6" s="29">
        <f>AC!J7*50/2.5</f>
        <v>8.120395523628142</v>
      </c>
      <c r="R6" s="29">
        <f>AC!K7*50/2.5</f>
        <v>1.5350464127841478E-2</v>
      </c>
      <c r="S6" s="29">
        <f>AC!L7*50/2.5</f>
        <v>0.24560742604546365</v>
      </c>
      <c r="T6" s="29">
        <f>AC!M7*50/2.5</f>
        <v>0.39527445129191807</v>
      </c>
      <c r="U6" s="29">
        <f>AC!N7*50/2.5</f>
        <v>0</v>
      </c>
      <c r="V6" s="29">
        <f>AC!O7*50/2.5</f>
        <v>0.14266439548510454</v>
      </c>
      <c r="W6" s="29">
        <f>AC!P7*50/2.5</f>
        <v>0</v>
      </c>
      <c r="X6" s="29">
        <f>AC!Q7*50/2.5</f>
        <v>0</v>
      </c>
      <c r="Y6" s="29">
        <f>AC!R7*50/2.5</f>
        <v>5.5318847228918097E-2</v>
      </c>
      <c r="Z6" s="29">
        <f>AC!S7*50/2.5</f>
        <v>0.18051413306278533</v>
      </c>
      <c r="AA6" s="29">
        <f>AC!T7*50/2.5</f>
        <v>0</v>
      </c>
      <c r="AB6" s="29">
        <f>AC!U7*50/2.5</f>
        <v>9.2816262253050091E-2</v>
      </c>
      <c r="AC6" s="29">
        <f>AC!V7*50/2.5</f>
        <v>0.22172773760450853</v>
      </c>
      <c r="AD6" s="29">
        <f>AC!W7*50/2.5</f>
        <v>2.3204065563262523E-2</v>
      </c>
      <c r="AE6" s="29">
        <f>AC!X7*50/2.5</f>
        <v>7.9925114717904255E-2</v>
      </c>
      <c r="AF6" s="29">
        <f>AC!Y7*50/2.5</f>
        <v>0.26297940971697525</v>
      </c>
      <c r="AG6" s="29">
        <f>AC!Z7*50/2.5</f>
        <v>4.1509710454825377E-2</v>
      </c>
      <c r="AH6" s="29">
        <f>AC!AA7*50/2.5</f>
        <v>0.13144741644028035</v>
      </c>
      <c r="AI6" s="29">
        <f>AC!AB7*50/2.5</f>
        <v>8.3019420909650754E-2</v>
      </c>
      <c r="AJ6" s="29">
        <f>AC!AC7*50/2.5</f>
        <v>0</v>
      </c>
      <c r="AK6" s="29">
        <f>AC!AD7*50/2.5</f>
        <v>0.25597654780475654</v>
      </c>
      <c r="AL6" s="29">
        <f>AC!AE7*50/2.5</f>
        <v>0.54654452098853423</v>
      </c>
      <c r="AM6" s="29">
        <f>AC!AF7*50/2.5</f>
        <v>0.87862220462713714</v>
      </c>
      <c r="AN6" s="29">
        <f>AC!AG7*50/2.5</f>
        <v>0</v>
      </c>
      <c r="AO6" s="29">
        <f>AC!AH7*50/2.5</f>
        <v>0.11069256121286768</v>
      </c>
      <c r="AP6" s="29">
        <f>AC!AI7*50/2.5</f>
        <v>0.1383657015160846</v>
      </c>
      <c r="AQ6" s="29">
        <f>AC!AJ7*50/2.5</f>
        <v>8.3019420909650754E-2</v>
      </c>
      <c r="AR6" s="29">
        <f>AC!AK7*50/2.5</f>
        <v>0</v>
      </c>
      <c r="AS6" s="29">
        <f>AC!AL7*50/2.5</f>
        <v>0.45276820175365895</v>
      </c>
      <c r="AT6" s="29">
        <f>AC!AM7*50/2.5</f>
        <v>0.64461913470012466</v>
      </c>
      <c r="AU6" s="29">
        <f>AC!AN7*50/2.5</f>
        <v>3.7449302111150096</v>
      </c>
      <c r="AV6" s="29">
        <f>AC!AO7*50/2.5</f>
        <v>0</v>
      </c>
      <c r="AW6" s="29">
        <f>AC!AP7*50/2.5</f>
        <v>0.20719900758218293</v>
      </c>
      <c r="AX6" s="29">
        <f>AC!AQ7*50/2.5</f>
        <v>0.19952497026432431</v>
      </c>
      <c r="AY6" s="29">
        <f>AC!AR7*50/2.5</f>
        <v>0.36835379125721407</v>
      </c>
      <c r="AZ6" s="29">
        <f>AC!AS7*50/2.5</f>
        <v>0.35751343445528216</v>
      </c>
      <c r="BA6" s="29">
        <f>AC!AT7*50/2.5</f>
        <v>3.5074966677639843</v>
      </c>
      <c r="BB6" s="29">
        <f>AC!AU7*50/2.5</f>
        <v>3.8166974759415262</v>
      </c>
      <c r="BC6" s="29">
        <f>AC!AV7*50/2.5</f>
        <v>1.1305154548991354</v>
      </c>
      <c r="BD6" s="29">
        <f>AC!AW7*50/2.5</f>
        <v>0</v>
      </c>
      <c r="BE6" s="29">
        <f>AC!AX7*50/2.5</f>
        <v>0.57008899007734182</v>
      </c>
      <c r="BF6" s="29">
        <f>AC!AY7*50/2.5</f>
        <v>0.42515111124411942</v>
      </c>
      <c r="BG6" s="29">
        <f>AC!AZ7*50/2.5</f>
        <v>0.10628777781102985</v>
      </c>
      <c r="BH6" s="29">
        <f>AC!BA7*50/2.5</f>
        <v>5.7975151533288992E-2</v>
      </c>
      <c r="BI6" s="29">
        <f>AC!BB7*50/2.5</f>
        <v>0.12561282832212614</v>
      </c>
      <c r="BJ6" s="29">
        <f>AC!BC7*50/2.5</f>
        <v>2.8987575766644496E-2</v>
      </c>
      <c r="BK6" s="29">
        <f>AC!BD7*50/2.5</f>
        <v>9.6625252555481683E-2</v>
      </c>
      <c r="BL6" s="29">
        <f>AC!BE7*50/2.5</f>
        <v>6.763767678883717E-2</v>
      </c>
      <c r="BM6" s="29">
        <f>AC!BF7*50/2.5</f>
        <v>0.11595030306657798</v>
      </c>
      <c r="BN6" s="29">
        <f>AC!BG7*50/2.5</f>
        <v>0.18358797985541514</v>
      </c>
      <c r="BO6" s="29">
        <f>AC!BH7*50/2.5</f>
        <v>0.14493787883322248</v>
      </c>
      <c r="BP6" s="29">
        <f>AC!BI7*50/2.5</f>
        <v>0.11595030306657798</v>
      </c>
      <c r="BQ6" s="29">
        <f>AC!BJ7*50/2.5</f>
        <v>2.8987575766644496E-2</v>
      </c>
      <c r="BR6" s="29">
        <f>AC!BK7*50/2.5</f>
        <v>0</v>
      </c>
      <c r="BS6" s="29">
        <f>AC!BL7*50/2.5</f>
        <v>0</v>
      </c>
      <c r="BT6" s="29">
        <f>AC!BM7*50/2.5</f>
        <v>0</v>
      </c>
      <c r="BU6" s="29">
        <f>AC!BN7*50/2.5</f>
        <v>3.8650101022192664E-2</v>
      </c>
      <c r="BV6" s="29">
        <f>AC!BO7*50/2.5</f>
        <v>3.8650101022192664E-2</v>
      </c>
      <c r="BW6" s="29">
        <f>AA!B7*50/2.5</f>
        <v>729.53368157980447</v>
      </c>
      <c r="BX6" s="29">
        <f>AA!C7*50/2.5</f>
        <v>1798.5466938593461</v>
      </c>
      <c r="BY6" s="29">
        <f>AA!D7*50/2.5</f>
        <v>829.08990702576466</v>
      </c>
      <c r="BZ6" s="29">
        <f>AA!E7*50/2.5</f>
        <v>91.411034480344625</v>
      </c>
      <c r="CA6" s="29">
        <f>AA!F7*50/2.5</f>
        <v>186.24724248361886</v>
      </c>
      <c r="CB6" s="29">
        <f>AA!G7*50/2.5</f>
        <v>288.20966788049617</v>
      </c>
      <c r="CC6" s="29">
        <f>AA!H7*50/2.5</f>
        <v>121.08238329898161</v>
      </c>
      <c r="CD6" s="29">
        <f>AA!I7*50/2.5</f>
        <v>262.35589658433412</v>
      </c>
      <c r="CE6" s="29">
        <f>AA!J7*50/2.5</f>
        <v>74.157693594423009</v>
      </c>
      <c r="CF6" s="29">
        <f>AA!K7*50/2.5</f>
        <v>73.370836146237806</v>
      </c>
      <c r="CG6" s="29">
        <f>AA!L7*50/2.5</f>
        <v>853.10477232656831</v>
      </c>
      <c r="CH6" s="29">
        <f>AA!M7*50/2.5</f>
        <v>4605.0130106131501</v>
      </c>
      <c r="CI6" s="29">
        <f>AA!N7*50/2.5</f>
        <v>59.700820679930565</v>
      </c>
      <c r="CJ6" s="29">
        <f>AA!O7*50/2.5</f>
        <v>258.67659141279125</v>
      </c>
      <c r="CK6" s="29">
        <f>AA!P7*50/2.5</f>
        <v>308.66602397556966</v>
      </c>
      <c r="CL6" s="19">
        <f>OA!B7*300/15</f>
        <v>3352.1547150703668</v>
      </c>
      <c r="CM6" s="19">
        <f>OA!C7*300/15</f>
        <v>9.8735786002983996</v>
      </c>
      <c r="CN6" s="19">
        <f>OA!D7*300/15</f>
        <v>400.95207329447595</v>
      </c>
      <c r="CO6" s="19">
        <f>OA!E7*300/15</f>
        <v>153.96110046000467</v>
      </c>
      <c r="CP6" s="19">
        <f>OA!F7*300/15</f>
        <v>932.06235452456008</v>
      </c>
      <c r="CQ6" s="19">
        <f>OA!G7*300/15</f>
        <v>11.457940146540865</v>
      </c>
      <c r="CR6" s="19">
        <f>OA!H7*300/15</f>
        <v>660.14918612125393</v>
      </c>
    </row>
    <row r="7" spans="1:96" s="36" customFormat="1" x14ac:dyDescent="0.3">
      <c r="A7" s="33">
        <v>5</v>
      </c>
      <c r="B7" s="33">
        <v>1204</v>
      </c>
      <c r="C7" s="33" t="s">
        <v>99</v>
      </c>
      <c r="D7" s="33" t="s">
        <v>102</v>
      </c>
      <c r="E7" s="33"/>
      <c r="F7" s="33">
        <v>60</v>
      </c>
      <c r="G7" s="33" t="s">
        <v>101</v>
      </c>
      <c r="H7" s="34">
        <f>FC!B8*50/2.5</f>
        <v>640.40400000000011</v>
      </c>
      <c r="I7" s="35">
        <f>AC!B8*50/2.5</f>
        <v>111.8996919712323</v>
      </c>
      <c r="J7" s="35">
        <f>AC!C8*50/2.5</f>
        <v>3.357152419875761</v>
      </c>
      <c r="K7" s="35">
        <f>AC!D8*50/2.5</f>
        <v>2.417377330582851</v>
      </c>
      <c r="L7" s="35">
        <f>AC!E8*50/2.5</f>
        <v>1.8874289593279847</v>
      </c>
      <c r="M7" s="35">
        <f>AC!F8*50/2.5</f>
        <v>1.6572546959953036</v>
      </c>
      <c r="N7" s="35">
        <f>AC!G8*50/2.5</f>
        <v>3.2224396866575349</v>
      </c>
      <c r="O7" s="35">
        <f>AC!H8*50/2.5</f>
        <v>0.25887685540277217</v>
      </c>
      <c r="P7" s="35">
        <f>AC!I8*50/2.5</f>
        <v>3.5056240835792059</v>
      </c>
      <c r="Q7" s="35">
        <f>AC!J8*50/2.5</f>
        <v>8.220173540459113</v>
      </c>
      <c r="R7" s="35">
        <f>AC!K8*50/2.5</f>
        <v>4.6051392383524431E-2</v>
      </c>
      <c r="S7" s="35">
        <f>AC!L8*50/2.5</f>
        <v>0.22258172985370145</v>
      </c>
      <c r="T7" s="35">
        <f>AC!M8*50/2.5</f>
        <v>0.26863312223722585</v>
      </c>
      <c r="U7" s="35">
        <f>AC!N8*50/2.5</f>
        <v>0</v>
      </c>
      <c r="V7" s="35">
        <f>AC!O8*50/2.5</f>
        <v>0.12228376755866104</v>
      </c>
      <c r="W7" s="35">
        <f>AC!P8*50/2.5</f>
        <v>0</v>
      </c>
      <c r="X7" s="35">
        <f>AC!Q8*50/2.5</f>
        <v>0</v>
      </c>
      <c r="Y7" s="35">
        <f>AC!R8*50/2.5</f>
        <v>0</v>
      </c>
      <c r="Z7" s="35">
        <f>AC!S8*50/2.5</f>
        <v>0.22709842546608483</v>
      </c>
      <c r="AA7" s="35">
        <f>AC!T8*50/2.5</f>
        <v>0</v>
      </c>
      <c r="AB7" s="35">
        <f>AC!U8*50/2.5</f>
        <v>2.0625836056233353E-2</v>
      </c>
      <c r="AC7" s="35">
        <f>AC!V8*50/2.5</f>
        <v>0.11086386880225427</v>
      </c>
      <c r="AD7" s="35">
        <f>AC!W8*50/2.5</f>
        <v>0</v>
      </c>
      <c r="AE7" s="35">
        <f>AC!X8*50/2.5</f>
        <v>0.15469377042175014</v>
      </c>
      <c r="AF7" s="35">
        <f>AC!Y8*50/2.5</f>
        <v>0.3145439998575586</v>
      </c>
      <c r="AG7" s="35">
        <f>AC!Z8*50/2.5</f>
        <v>2.7673140303216919E-2</v>
      </c>
      <c r="AH7" s="35">
        <f>AC!AA8*50/2.5</f>
        <v>0.11069256121286768</v>
      </c>
      <c r="AI7" s="35">
        <f>AC!AB8*50/2.5</f>
        <v>0.17295712689510573</v>
      </c>
      <c r="AJ7" s="35">
        <f>AC!AC8*50/2.5</f>
        <v>3.459142537902115E-2</v>
      </c>
      <c r="AK7" s="35">
        <f>AC!AD8*50/2.5</f>
        <v>0.38050567916923267</v>
      </c>
      <c r="AL7" s="35">
        <f>AC!AE8*50/2.5</f>
        <v>0.58113594636755528</v>
      </c>
      <c r="AM7" s="35">
        <f>AC!AF8*50/2.5</f>
        <v>1.1276804673560894</v>
      </c>
      <c r="AN7" s="35">
        <f>AC!AG8*50/2.5</f>
        <v>0</v>
      </c>
      <c r="AO7" s="35">
        <f>AC!AH8*50/2.5</f>
        <v>0.13144741644028035</v>
      </c>
      <c r="AP7" s="35">
        <f>AC!AI8*50/2.5</f>
        <v>0.23522169257734388</v>
      </c>
      <c r="AQ7" s="35">
        <f>AC!AJ8*50/2.5</f>
        <v>0.24905826272895223</v>
      </c>
      <c r="AR7" s="35">
        <f>AC!AK8*50/2.5</f>
        <v>0.1151105597678794</v>
      </c>
      <c r="AS7" s="35">
        <f>AC!AL8*50/2.5</f>
        <v>0.69066335860727646</v>
      </c>
      <c r="AT7" s="35">
        <f>AC!AM8*50/2.5</f>
        <v>1.1050613737716422</v>
      </c>
      <c r="AU7" s="35">
        <f>AC!AN8*50/2.5</f>
        <v>5.6711135778975255</v>
      </c>
      <c r="AV7" s="35">
        <f>AC!AO8*50/2.5</f>
        <v>0</v>
      </c>
      <c r="AW7" s="35">
        <f>AC!AP8*50/2.5</f>
        <v>0.20719900758218293</v>
      </c>
      <c r="AX7" s="35">
        <f>AC!AQ8*50/2.5</f>
        <v>0.26859130612505189</v>
      </c>
      <c r="AY7" s="35">
        <f>AC!AR8*50/2.5</f>
        <v>0.55253068688582108</v>
      </c>
      <c r="AZ7" s="35">
        <f>AC!AS8*50/2.5</f>
        <v>0.62806414161063084</v>
      </c>
      <c r="BA7" s="35">
        <f>AC!AT8*50/2.5</f>
        <v>6.3772666686617896</v>
      </c>
      <c r="BB7" s="35">
        <f>AC!AU8*50/2.5</f>
        <v>4.7829500014963422</v>
      </c>
      <c r="BC7" s="35">
        <f>AC!AV8*50/2.5</f>
        <v>1.1401779801546836</v>
      </c>
      <c r="BD7" s="35">
        <f>AC!AW8*50/2.5</f>
        <v>5.7975151533288992E-2</v>
      </c>
      <c r="BE7" s="35">
        <f>AC!AX8*50/2.5</f>
        <v>0.92760242453262387</v>
      </c>
      <c r="BF7" s="35">
        <f>AC!AY8*50/2.5</f>
        <v>0.79232707095494959</v>
      </c>
      <c r="BG7" s="35">
        <f>AC!AZ8*50/2.5</f>
        <v>0.19325050511096337</v>
      </c>
      <c r="BH7" s="35">
        <f>AC!BA8*50/2.5</f>
        <v>0.16426292934431885</v>
      </c>
      <c r="BI7" s="35">
        <f>AC!BB8*50/2.5</f>
        <v>0</v>
      </c>
      <c r="BJ7" s="35">
        <f>AC!BC8*50/2.5</f>
        <v>0</v>
      </c>
      <c r="BK7" s="35">
        <f>AC!BD8*50/2.5</f>
        <v>0.14493787883322248</v>
      </c>
      <c r="BL7" s="35">
        <f>AC!BE8*50/2.5</f>
        <v>0</v>
      </c>
      <c r="BM7" s="35">
        <f>AC!BF8*50/2.5</f>
        <v>6.763767678883717E-2</v>
      </c>
      <c r="BN7" s="35">
        <f>AC!BG8*50/2.5</f>
        <v>0.19325050511096337</v>
      </c>
      <c r="BO7" s="35">
        <f>AC!BH8*50/2.5</f>
        <v>0.20291303036651151</v>
      </c>
      <c r="BP7" s="35">
        <f>AC!BI8*50/2.5</f>
        <v>0.10628777781102985</v>
      </c>
      <c r="BQ7" s="35">
        <f>AC!BJ8*50/2.5</f>
        <v>6.763767678883717E-2</v>
      </c>
      <c r="BR7" s="35">
        <f>AC!BK8*50/2.5</f>
        <v>0</v>
      </c>
      <c r="BS7" s="35">
        <f>AC!BL8*50/2.5</f>
        <v>0</v>
      </c>
      <c r="BT7" s="35">
        <f>AC!BM8*50/2.5</f>
        <v>3.8650101022192664E-2</v>
      </c>
      <c r="BU7" s="35">
        <f>AC!BN8*50/2.5</f>
        <v>0</v>
      </c>
      <c r="BV7" s="35">
        <f>AC!BO8*50/2.5</f>
        <v>0</v>
      </c>
      <c r="BW7" s="35">
        <f>AA!B8*50/2.5</f>
        <v>544.87645213793462</v>
      </c>
      <c r="BX7" s="35">
        <f>AA!C8*50/2.5</f>
        <v>1643.4283233054416</v>
      </c>
      <c r="BY7" s="35">
        <f>AA!D8*50/2.5</f>
        <v>874.26829766423884</v>
      </c>
      <c r="BZ7" s="35">
        <f>AA!E8*50/2.5</f>
        <v>96.765655746975682</v>
      </c>
      <c r="CA7" s="35">
        <f>AA!F8*50/2.5</f>
        <v>180.90439229519993</v>
      </c>
      <c r="CB7" s="35">
        <f>AA!G8*50/2.5</f>
        <v>303.01938924504105</v>
      </c>
      <c r="CC7" s="35">
        <f>AA!H8*50/2.5</f>
        <v>135.04144344255951</v>
      </c>
      <c r="CD7" s="35">
        <f>AA!I8*50/2.5</f>
        <v>229.23520602758026</v>
      </c>
      <c r="CE7" s="35">
        <f>AA!J8*50/2.5</f>
        <v>84.856514521309592</v>
      </c>
      <c r="CF7" s="35">
        <f>AA!K8*50/2.5</f>
        <v>64.258980684147133</v>
      </c>
      <c r="CG7" s="35">
        <f>AA!L8*50/2.5</f>
        <v>782.51363118671657</v>
      </c>
      <c r="CH7" s="35">
        <f>AA!M8*50/2.5</f>
        <v>4594.3122887392847</v>
      </c>
      <c r="CI7" s="35">
        <f>AA!N8*50/2.5</f>
        <v>51.775932979054822</v>
      </c>
      <c r="CJ7" s="35">
        <f>AA!O8*50/2.5</f>
        <v>288.39566212701476</v>
      </c>
      <c r="CK7" s="35">
        <f>AA!P8*50/2.5</f>
        <v>339.74148038913114</v>
      </c>
      <c r="CL7" s="33">
        <f>OA!B8*300/15</f>
        <v>2671.8279042995596</v>
      </c>
      <c r="CM7" s="33">
        <f>OA!C8*300/15</f>
        <v>10.822403541913932</v>
      </c>
      <c r="CN7" s="33">
        <f>OA!D8*300/15</f>
        <v>329.80845312113928</v>
      </c>
      <c r="CO7" s="33">
        <f>OA!E8*300/15</f>
        <v>150.00802185777465</v>
      </c>
      <c r="CP7" s="33">
        <f>OA!F8*300/15</f>
        <v>914.26855032371338</v>
      </c>
      <c r="CQ7" s="33">
        <f>OA!G8*300/15</f>
        <v>17.327931041950997</v>
      </c>
      <c r="CR7" s="33">
        <f>OA!H8*300/15</f>
        <v>702.70778653309344</v>
      </c>
    </row>
    <row r="8" spans="1:96" x14ac:dyDescent="0.3">
      <c r="A8" s="19">
        <v>6</v>
      </c>
      <c r="B8" s="19">
        <v>1205</v>
      </c>
      <c r="C8" s="19" t="s">
        <v>99</v>
      </c>
      <c r="D8" s="19" t="s">
        <v>100</v>
      </c>
      <c r="E8" s="19"/>
      <c r="F8" s="19">
        <v>60</v>
      </c>
      <c r="G8" s="19" t="s">
        <v>101</v>
      </c>
      <c r="H8" s="16">
        <f>FC!B9*50/2.5</f>
        <v>567.88</v>
      </c>
      <c r="I8" s="29">
        <f>AC!B9*50/2.5</f>
        <v>220.24044403509552</v>
      </c>
      <c r="J8" s="29">
        <f>AC!C9*50/2.5</f>
        <v>1.8474041061975282</v>
      </c>
      <c r="K8" s="29">
        <f>AC!D9*50/2.5</f>
        <v>2.2529807269574329</v>
      </c>
      <c r="L8" s="29">
        <f>AC!E9*50/2.5</f>
        <v>2.1380631571791255</v>
      </c>
      <c r="M8" s="29">
        <f>AC!F9*50/2.5</f>
        <v>1.9590387301425962</v>
      </c>
      <c r="N8" s="29">
        <f>AC!G9*50/2.5</f>
        <v>6.9819526544246582</v>
      </c>
      <c r="O8" s="29">
        <f>AC!H9*50/2.5</f>
        <v>0.30202299796990084</v>
      </c>
      <c r="P8" s="29">
        <f>AC!I9*50/2.5</f>
        <v>3.7321413320566315</v>
      </c>
      <c r="Q8" s="29">
        <f>AC!J9*50/2.5</f>
        <v>7.4526503340670391</v>
      </c>
      <c r="R8" s="29">
        <f>AC!K9*50/2.5</f>
        <v>0.10361563286292999</v>
      </c>
      <c r="S8" s="29">
        <f>AC!L9*50/2.5</f>
        <v>0.11896609699077146</v>
      </c>
      <c r="T8" s="29">
        <f>AC!M9*50/2.5</f>
        <v>0.24176981001350328</v>
      </c>
      <c r="U8" s="29">
        <f>AC!N9*50/2.5</f>
        <v>0.1193722492834548</v>
      </c>
      <c r="V8" s="29">
        <f>AC!O9*50/2.5</f>
        <v>0.1193722492834548</v>
      </c>
      <c r="W8" s="29">
        <f>AC!P9*50/2.5</f>
        <v>0</v>
      </c>
      <c r="X8" s="29">
        <f>AC!Q9*50/2.5</f>
        <v>2.9115182752062159E-2</v>
      </c>
      <c r="Y8" s="29">
        <f>AC!R9*50/2.5</f>
        <v>0.1339298406594859</v>
      </c>
      <c r="Z8" s="29">
        <f>AC!S9*50/2.5</f>
        <v>0.13101832238427974</v>
      </c>
      <c r="AA8" s="29">
        <f>AC!T9*50/2.5</f>
        <v>0</v>
      </c>
      <c r="AB8" s="29">
        <f>AC!U9*50/2.5</f>
        <v>5.4142819647612542E-2</v>
      </c>
      <c r="AC8" s="29">
        <f>AC!V9*50/2.5</f>
        <v>0.36095213098408363</v>
      </c>
      <c r="AD8" s="29">
        <f>AC!W9*50/2.5</f>
        <v>4.3829901619495883E-2</v>
      </c>
      <c r="AE8" s="29">
        <f>AC!X9*50/2.5</f>
        <v>0.2268841966185669</v>
      </c>
      <c r="AF8" s="29">
        <f>AC!Y9*50/2.5</f>
        <v>0.42540786865981295</v>
      </c>
      <c r="AG8" s="29">
        <f>AC!Z9*50/2.5</f>
        <v>4.1509710454825377E-2</v>
      </c>
      <c r="AH8" s="29">
        <f>AC!AA9*50/2.5</f>
        <v>0.20754855227412689</v>
      </c>
      <c r="AI8" s="29">
        <f>AC!AB9*50/2.5</f>
        <v>0.29056797318377764</v>
      </c>
      <c r="AJ8" s="29">
        <f>AC!AC9*50/2.5</f>
        <v>0</v>
      </c>
      <c r="AK8" s="29">
        <f>AC!AD9*50/2.5</f>
        <v>0.39434224932084111</v>
      </c>
      <c r="AL8" s="29">
        <f>AC!AE9*50/2.5</f>
        <v>1.0446610464464388</v>
      </c>
      <c r="AM8" s="29">
        <f>AC!AF9*50/2.5</f>
        <v>1.6811432734204277</v>
      </c>
      <c r="AN8" s="29">
        <f>AC!AG9*50/2.5</f>
        <v>0</v>
      </c>
      <c r="AO8" s="29">
        <f>AC!AH9*50/2.5</f>
        <v>0.33899596871440718</v>
      </c>
      <c r="AP8" s="29">
        <f>AC!AI9*50/2.5</f>
        <v>0.53270795083692568</v>
      </c>
      <c r="AQ8" s="29">
        <f>AC!AJ9*50/2.5</f>
        <v>0.4566068150030792</v>
      </c>
      <c r="AR8" s="29">
        <f>AC!AK9*50/2.5</f>
        <v>0.16882882099288979</v>
      </c>
      <c r="AS8" s="29">
        <f>AC!AL9*50/2.5</f>
        <v>1.2201719335395218</v>
      </c>
      <c r="AT8" s="29">
        <f>AC!AM9*50/2.5</f>
        <v>1.6422439860217461</v>
      </c>
      <c r="AU8" s="29">
        <f>AC!AN9*50/2.5</f>
        <v>6.6073461306762784</v>
      </c>
      <c r="AV8" s="29">
        <f>AC!AO9*50/2.5</f>
        <v>0</v>
      </c>
      <c r="AW8" s="29">
        <f>AC!AP9*50/2.5</f>
        <v>0.25324323148933475</v>
      </c>
      <c r="AX8" s="29">
        <f>AC!AQ9*50/2.5</f>
        <v>0.5064864629786695</v>
      </c>
      <c r="AY8" s="29">
        <f>AC!AR9*50/2.5</f>
        <v>0.74438161983228679</v>
      </c>
      <c r="AZ8" s="29">
        <f>AC!AS9*50/2.5</f>
        <v>0.58941404058843805</v>
      </c>
      <c r="BA8" s="29">
        <f>AC!AT9*50/2.5</f>
        <v>7.952258285316141</v>
      </c>
      <c r="BB8" s="29">
        <f>AC!AU9*50/2.5</f>
        <v>5.9231279816510263</v>
      </c>
      <c r="BC8" s="29">
        <f>AC!AV9*50/2.5</f>
        <v>2.3286685865871082</v>
      </c>
      <c r="BD8" s="29">
        <f>AC!AW9*50/2.5</f>
        <v>0.12561282832212614</v>
      </c>
      <c r="BE8" s="29">
        <f>AC!AX9*50/2.5</f>
        <v>1.5556665661432549</v>
      </c>
      <c r="BF8" s="29">
        <f>AC!AY9*50/2.5</f>
        <v>1.1691655559213283</v>
      </c>
      <c r="BG8" s="29">
        <f>AC!AZ9*50/2.5</f>
        <v>0.33818838394418582</v>
      </c>
      <c r="BH8" s="29">
        <f>AC!BA9*50/2.5</f>
        <v>0.31886333343308948</v>
      </c>
      <c r="BI8" s="29">
        <f>AC!BB9*50/2.5</f>
        <v>6.763767678883717E-2</v>
      </c>
      <c r="BJ8" s="29">
        <f>AC!BC9*50/2.5</f>
        <v>8.6962727299933512E-2</v>
      </c>
      <c r="BK8" s="29">
        <f>AC!BD9*50/2.5</f>
        <v>0.16426292934431885</v>
      </c>
      <c r="BL8" s="29">
        <f>AC!BE9*50/2.5</f>
        <v>9.6625252555481683E-2</v>
      </c>
      <c r="BM8" s="29">
        <f>AC!BF9*50/2.5</f>
        <v>0</v>
      </c>
      <c r="BN8" s="29">
        <f>AC!BG9*50/2.5</f>
        <v>0.10628777781102985</v>
      </c>
      <c r="BO8" s="29">
        <f>AC!BH9*50/2.5</f>
        <v>0.20291303036651151</v>
      </c>
      <c r="BP8" s="29">
        <f>AC!BI9*50/2.5</f>
        <v>0.10628777781102985</v>
      </c>
      <c r="BQ8" s="29">
        <f>AC!BJ9*50/2.5</f>
        <v>0</v>
      </c>
      <c r="BR8" s="29">
        <f>AC!BK9*50/2.5</f>
        <v>0</v>
      </c>
      <c r="BS8" s="29">
        <f>AC!BL9*50/2.5</f>
        <v>0</v>
      </c>
      <c r="BT8" s="29">
        <f>AC!BM9*50/2.5</f>
        <v>0</v>
      </c>
      <c r="BU8" s="29">
        <f>AC!BN9*50/2.5</f>
        <v>6.763767678883717E-2</v>
      </c>
      <c r="BV8" s="29">
        <f>AC!BO9*50/2.5</f>
        <v>2.8987575766644496E-2</v>
      </c>
      <c r="BW8" s="29">
        <f>AA!B9*50/2.5</f>
        <v>662.15712929479298</v>
      </c>
      <c r="BX8" s="29">
        <f>AA!C9*50/2.5</f>
        <v>1846.6791760110616</v>
      </c>
      <c r="BY8" s="29">
        <f>AA!D9*50/2.5</f>
        <v>863.90384334129487</v>
      </c>
      <c r="BZ8" s="29">
        <f>AA!E9*50/2.5</f>
        <v>114.2377153994569</v>
      </c>
      <c r="CA8" s="29">
        <f>AA!F9*50/2.5</f>
        <v>202.05003881556232</v>
      </c>
      <c r="CB8" s="29">
        <f>AA!G9*50/2.5</f>
        <v>331.96971805705806</v>
      </c>
      <c r="CC8" s="29">
        <f>AA!H9*50/2.5</f>
        <v>125.04991378621878</v>
      </c>
      <c r="CD8" s="29">
        <f>AA!I9*50/2.5</f>
        <v>258.68672055701597</v>
      </c>
      <c r="CE8" s="29">
        <f>AA!J9*50/2.5</f>
        <v>89.829722876689104</v>
      </c>
      <c r="CF8" s="29">
        <f>AA!K9*50/2.5</f>
        <v>77.484770888450413</v>
      </c>
      <c r="CG8" s="29">
        <f>AA!L9*50/2.5</f>
        <v>961.05047363829601</v>
      </c>
      <c r="CH8" s="29">
        <f>AA!M9*50/2.5</f>
        <v>4527.2970794676348</v>
      </c>
      <c r="CI8" s="29">
        <f>AA!N9*50/2.5</f>
        <v>58.559636851004463</v>
      </c>
      <c r="CJ8" s="29">
        <f>AA!O9*50/2.5</f>
        <v>292.42501995956957</v>
      </c>
      <c r="CK8" s="29">
        <f>AA!P9*50/2.5</f>
        <v>368.52627985296664</v>
      </c>
      <c r="CL8" s="19">
        <f>OA!B9*300/15</f>
        <v>2880.1290483640601</v>
      </c>
      <c r="CM8" s="19">
        <f>OA!C9*300/15</f>
        <v>29.921247012091602</v>
      </c>
      <c r="CN8" s="19">
        <f>OA!D9*300/15</f>
        <v>219.55055194966999</v>
      </c>
      <c r="CO8" s="19">
        <f>OA!E9*300/15</f>
        <v>183.02008729741465</v>
      </c>
      <c r="CP8" s="19">
        <f>OA!F9*300/15</f>
        <v>1066.6461179324801</v>
      </c>
      <c r="CQ8" s="19">
        <f>OA!G9*300/15</f>
        <v>45.987012139430938</v>
      </c>
      <c r="CR8" s="19">
        <f>OA!H9*300/15</f>
        <v>810.05948828921328</v>
      </c>
    </row>
    <row r="9" spans="1:96" x14ac:dyDescent="0.3">
      <c r="A9" s="19">
        <v>7</v>
      </c>
      <c r="B9" s="19">
        <v>1206</v>
      </c>
      <c r="C9" s="19" t="s">
        <v>99</v>
      </c>
      <c r="D9" s="19" t="s">
        <v>100</v>
      </c>
      <c r="E9" s="19"/>
      <c r="F9" s="19">
        <v>60</v>
      </c>
      <c r="G9" s="19" t="s">
        <v>101</v>
      </c>
      <c r="H9" s="16">
        <f>FC!B10*50/2.5</f>
        <v>699.976</v>
      </c>
      <c r="I9" s="29">
        <f>AC!B10*50/2.5</f>
        <v>63.647088110856259</v>
      </c>
      <c r="J9" s="29">
        <f>AC!C10*50/2.5</f>
        <v>1.7193277711040023</v>
      </c>
      <c r="K9" s="29">
        <f>AC!D10*50/2.5</f>
        <v>1.6402297498081473</v>
      </c>
      <c r="L9" s="29">
        <f>AC!E10*50/2.5</f>
        <v>2.1329481735495106</v>
      </c>
      <c r="M9" s="29">
        <f>AC!F10*50/2.5</f>
        <v>1.5293801052549252</v>
      </c>
      <c r="N9" s="29">
        <f>AC!G10*50/2.5</f>
        <v>2.0511084354756686</v>
      </c>
      <c r="O9" s="29">
        <f>AC!H10*50/2.5</f>
        <v>0.21573071283564346</v>
      </c>
      <c r="P9" s="29">
        <f>AC!I10*50/2.5</f>
        <v>3.5487702261463347</v>
      </c>
      <c r="Q9" s="29">
        <f>AC!J10*50/2.5</f>
        <v>7.5792916631217313</v>
      </c>
      <c r="R9" s="29">
        <f>AC!K10*50/2.5</f>
        <v>7.6752320639207394E-2</v>
      </c>
      <c r="S9" s="29">
        <f>AC!L10*50/2.5</f>
        <v>0.12280371302273183</v>
      </c>
      <c r="T9" s="29">
        <f>AC!M10*50/2.5</f>
        <v>0</v>
      </c>
      <c r="U9" s="29">
        <f>AC!N10*50/2.5</f>
        <v>5.2407328953711876E-2</v>
      </c>
      <c r="V9" s="29">
        <f>AC!O10*50/2.5</f>
        <v>6.9876438604949159E-2</v>
      </c>
      <c r="W9" s="29">
        <f>AC!P10*50/2.5</f>
        <v>4.0761255852887021E-2</v>
      </c>
      <c r="X9" s="29">
        <f>AC!Q10*50/2.5</f>
        <v>2.0380627926443511E-2</v>
      </c>
      <c r="Y9" s="29">
        <f>AC!R10*50/2.5</f>
        <v>5.8230365504124318E-2</v>
      </c>
      <c r="Z9" s="29">
        <f>AC!S10*50/2.5</f>
        <v>0.1513989503107232</v>
      </c>
      <c r="AA9" s="29">
        <f>AC!T10*50/2.5</f>
        <v>4.949581067850567E-2</v>
      </c>
      <c r="AB9" s="29">
        <f>AC!U10*50/2.5</f>
        <v>4.1251672112466706E-2</v>
      </c>
      <c r="AC9" s="29">
        <f>AC!V10*50/2.5</f>
        <v>6.1877508168700059E-2</v>
      </c>
      <c r="AD9" s="29">
        <f>AC!W10*50/2.5</f>
        <v>0</v>
      </c>
      <c r="AE9" s="29">
        <f>AC!X10*50/2.5</f>
        <v>6.4455737675729222E-2</v>
      </c>
      <c r="AF9" s="29">
        <f>AC!Y10*50/2.5</f>
        <v>0.27587055725212112</v>
      </c>
      <c r="AG9" s="29">
        <f>AC!Z10*50/2.5</f>
        <v>3.459142537902115E-2</v>
      </c>
      <c r="AH9" s="29">
        <f>AC!AA10*50/2.5</f>
        <v>4.1509710454825377E-2</v>
      </c>
      <c r="AI9" s="29">
        <f>AC!AB10*50/2.5</f>
        <v>0.13144741644028035</v>
      </c>
      <c r="AJ9" s="29">
        <f>AC!AC10*50/2.5</f>
        <v>0</v>
      </c>
      <c r="AK9" s="29">
        <f>AC!AD10*50/2.5</f>
        <v>0.16603884181930151</v>
      </c>
      <c r="AL9" s="29">
        <f>AC!AE10*50/2.5</f>
        <v>0.32515939856279874</v>
      </c>
      <c r="AM9" s="29">
        <f>AC!AF10*50/2.5</f>
        <v>0.47736167023049186</v>
      </c>
      <c r="AN9" s="29">
        <f>AC!AG10*50/2.5</f>
        <v>0</v>
      </c>
      <c r="AO9" s="29">
        <f>AC!AH10*50/2.5</f>
        <v>0.12452913136447612</v>
      </c>
      <c r="AP9" s="29">
        <f>AC!AI10*50/2.5</f>
        <v>0.12452913136447612</v>
      </c>
      <c r="AQ9" s="29">
        <f>AC!AJ10*50/2.5</f>
        <v>6.91828507580423E-2</v>
      </c>
      <c r="AR9" s="29">
        <f>AC!AK10*50/2.5</f>
        <v>6.9066335860727635E-2</v>
      </c>
      <c r="AS9" s="29">
        <f>AC!AL10*50/2.5</f>
        <v>0.34533167930363823</v>
      </c>
      <c r="AT9" s="29">
        <f>AC!AM10*50/2.5</f>
        <v>0.53718261225010377</v>
      </c>
      <c r="AU9" s="29">
        <f>AC!AN10*50/2.5</f>
        <v>3.1079851137327443</v>
      </c>
      <c r="AV9" s="29">
        <f>AC!AO10*50/2.5</f>
        <v>5.3718261225010402E-2</v>
      </c>
      <c r="AW9" s="29">
        <f>AC!AP10*50/2.5</f>
        <v>0.14580670903931392</v>
      </c>
      <c r="AX9" s="29">
        <f>AC!AQ10*50/2.5</f>
        <v>7.6740373178586271E-2</v>
      </c>
      <c r="AY9" s="29">
        <f>AC!AR10*50/2.5</f>
        <v>0.13045863440359667</v>
      </c>
      <c r="AZ9" s="29">
        <f>AC!AS10*50/2.5</f>
        <v>0.32852585868863771</v>
      </c>
      <c r="BA9" s="29">
        <f>AC!AT10*50/2.5</f>
        <v>2.5412441422091683</v>
      </c>
      <c r="BB9" s="29">
        <f>AC!AU10*50/2.5</f>
        <v>2.3963062633759451</v>
      </c>
      <c r="BC9" s="29">
        <f>AC!AV10*50/2.5</f>
        <v>0.91793989927707587</v>
      </c>
      <c r="BD9" s="29">
        <f>AC!AW10*50/2.5</f>
        <v>7.7300202044385327E-2</v>
      </c>
      <c r="BE9" s="29">
        <f>AC!AX10*50/2.5</f>
        <v>0.2802132324108968</v>
      </c>
      <c r="BF9" s="29">
        <f>AC!AY10*50/2.5</f>
        <v>0.19325050511096337</v>
      </c>
      <c r="BG9" s="29">
        <f>AC!AZ10*50/2.5</f>
        <v>6.763767678883717E-2</v>
      </c>
      <c r="BH9" s="29">
        <f>AC!BA10*50/2.5</f>
        <v>0.13527535357767434</v>
      </c>
      <c r="BI9" s="29">
        <f>AC!BB10*50/2.5</f>
        <v>7.7300202044385327E-2</v>
      </c>
      <c r="BJ9" s="29">
        <f>AC!BC10*50/2.5</f>
        <v>0.11595030306657798</v>
      </c>
      <c r="BK9" s="29">
        <f>AC!BD10*50/2.5</f>
        <v>8.6962727299933512E-2</v>
      </c>
      <c r="BL9" s="29">
        <f>AC!BE10*50/2.5</f>
        <v>0.10628777781102985</v>
      </c>
      <c r="BM9" s="29">
        <f>AC!BF10*50/2.5</f>
        <v>5.7975151533288992E-2</v>
      </c>
      <c r="BN9" s="29">
        <f>AC!BG10*50/2.5</f>
        <v>0.11595030306657798</v>
      </c>
      <c r="BO9" s="29">
        <f>AC!BH10*50/2.5</f>
        <v>0.18358797985541514</v>
      </c>
      <c r="BP9" s="29">
        <f>AC!BI10*50/2.5</f>
        <v>6.763767678883717E-2</v>
      </c>
      <c r="BQ9" s="29">
        <f>AC!BJ10*50/2.5</f>
        <v>0</v>
      </c>
      <c r="BR9" s="29">
        <f>AC!BK10*50/2.5</f>
        <v>2.8987575766644496E-2</v>
      </c>
      <c r="BS9" s="29">
        <f>AC!BL10*50/2.5</f>
        <v>0</v>
      </c>
      <c r="BT9" s="29">
        <f>AC!BM10*50/2.5</f>
        <v>0</v>
      </c>
      <c r="BU9" s="29">
        <f>AC!BN10*50/2.5</f>
        <v>4.8312626277740842E-2</v>
      </c>
      <c r="BV9" s="29">
        <f>AC!BO10*50/2.5</f>
        <v>3.8650101022192664E-2</v>
      </c>
      <c r="BW9" s="29">
        <f>AA!B10*50/2.5</f>
        <v>667.7818148319077</v>
      </c>
      <c r="BX9" s="29">
        <f>AA!C10*50/2.5</f>
        <v>1596.747632958766</v>
      </c>
      <c r="BY9" s="29">
        <f>AA!D10*50/2.5</f>
        <v>891.83028971144972</v>
      </c>
      <c r="BZ9" s="29">
        <f>AA!E10*50/2.5</f>
        <v>115.59375585009725</v>
      </c>
      <c r="CA9" s="29">
        <f>AA!F10*50/2.5</f>
        <v>182.08333106917033</v>
      </c>
      <c r="CB9" s="29">
        <f>AA!G10*50/2.5</f>
        <v>250.3601239714107</v>
      </c>
      <c r="CC9" s="29">
        <f>AA!H10*50/2.5</f>
        <v>123.72047948683041</v>
      </c>
      <c r="CD9" s="29">
        <f>AA!I10*50/2.5</f>
        <v>244.61827557526689</v>
      </c>
      <c r="CE9" s="29">
        <f>AA!J10*50/2.5</f>
        <v>75.075259711651711</v>
      </c>
      <c r="CF9" s="29">
        <f>AA!K10*50/2.5</f>
        <v>70.072888460331853</v>
      </c>
      <c r="CG9" s="29">
        <f>AA!L10*50/2.5</f>
        <v>763.85586758989632</v>
      </c>
      <c r="CH9" s="29">
        <f>AA!M10*50/2.5</f>
        <v>4501.4370016057965</v>
      </c>
      <c r="CI9" s="29">
        <f>AA!N10*50/2.5</f>
        <v>51.881598148399839</v>
      </c>
      <c r="CJ9" s="29">
        <f>AA!O10*50/2.5</f>
        <v>279.90742100767363</v>
      </c>
      <c r="CK9" s="29">
        <f>AA!P10*50/2.5</f>
        <v>327.37867008693382</v>
      </c>
      <c r="CL9" s="19">
        <f>OA!B10*300/15</f>
        <v>2335.3068151905263</v>
      </c>
      <c r="CM9" s="19">
        <f>OA!C10*300/15</f>
        <v>20.390020563047333</v>
      </c>
      <c r="CN9" s="19">
        <f>OA!D10*300/15</f>
        <v>225.26090198178599</v>
      </c>
      <c r="CO9" s="19">
        <f>OA!E10*300/15</f>
        <v>132.95913820991331</v>
      </c>
      <c r="CP9" s="19">
        <f>OA!F10*300/15</f>
        <v>860.26313194803333</v>
      </c>
      <c r="CQ9" s="19">
        <f>OA!G10*300/15</f>
        <v>46.805563284504068</v>
      </c>
      <c r="CR9" s="19">
        <f>OA!H10*300/15</f>
        <v>799.4776697496668</v>
      </c>
    </row>
    <row r="10" spans="1:96" s="36" customFormat="1" x14ac:dyDescent="0.3">
      <c r="A10" s="33">
        <v>8</v>
      </c>
      <c r="B10" s="33">
        <v>1207</v>
      </c>
      <c r="C10" s="33" t="s">
        <v>99</v>
      </c>
      <c r="D10" s="33" t="s">
        <v>102</v>
      </c>
      <c r="E10" s="33"/>
      <c r="F10" s="33">
        <v>60</v>
      </c>
      <c r="G10" s="33" t="s">
        <v>101</v>
      </c>
      <c r="H10" s="34">
        <f>FC!B11*50/2.5</f>
        <v>555.58000000000004</v>
      </c>
      <c r="I10" s="35">
        <f>AC!B11*50/2.5</f>
        <v>134.86726928041645</v>
      </c>
      <c r="J10" s="35">
        <f>AC!C11*50/2.5</f>
        <v>2.6197432178221254</v>
      </c>
      <c r="K10" s="35">
        <f>AC!D11*50/2.5</f>
        <v>2.9591388652575241</v>
      </c>
      <c r="L10" s="35">
        <f>AC!E11*50/2.5</f>
        <v>2.2403628297714286</v>
      </c>
      <c r="M10" s="35">
        <f>AC!F11*50/2.5</f>
        <v>1.8362791230318334</v>
      </c>
      <c r="N10" s="35">
        <f>AC!G11*50/2.5</f>
        <v>4.5267605122093926</v>
      </c>
      <c r="O10" s="35">
        <f>AC!H11*50/2.5</f>
        <v>0.44224796131306904</v>
      </c>
      <c r="P10" s="35">
        <f>AC!I11*50/2.5</f>
        <v>3.3114664420271267</v>
      </c>
      <c r="Q10" s="35">
        <f>AC!J11*50/2.5</f>
        <v>8.7727902490614049</v>
      </c>
      <c r="R10" s="35">
        <f>AC!K11*50/2.5</f>
        <v>0.19188080159801849</v>
      </c>
      <c r="S10" s="35">
        <f>AC!L11*50/2.5</f>
        <v>0.26095789017330512</v>
      </c>
      <c r="T10" s="35">
        <f>AC!M11*50/2.5</f>
        <v>0.26095789017330512</v>
      </c>
      <c r="U10" s="35">
        <f>AC!N11*50/2.5</f>
        <v>9.0257066531392663E-2</v>
      </c>
      <c r="V10" s="35">
        <f>AC!O11*50/2.5</f>
        <v>6.1141883779330518E-2</v>
      </c>
      <c r="W10" s="35">
        <f>AC!P11*50/2.5</f>
        <v>0</v>
      </c>
      <c r="X10" s="35">
        <f>AC!Q11*50/2.5</f>
        <v>0</v>
      </c>
      <c r="Y10" s="35">
        <f>AC!R11*50/2.5</f>
        <v>6.6964920329742952E-2</v>
      </c>
      <c r="Z10" s="35">
        <f>AC!S11*50/2.5</f>
        <v>0.51825025298670646</v>
      </c>
      <c r="AA10" s="35">
        <f>AC!T11*50/2.5</f>
        <v>3.493821930247458E-2</v>
      </c>
      <c r="AB10" s="35">
        <f>AC!U11*50/2.5</f>
        <v>2.8360524577320863E-2</v>
      </c>
      <c r="AC10" s="35">
        <f>AC!V11*50/2.5</f>
        <v>0.27071409823806281</v>
      </c>
      <c r="AD10" s="35">
        <f>AC!W11*50/2.5</f>
        <v>0</v>
      </c>
      <c r="AE10" s="35">
        <f>AC!X11*50/2.5</f>
        <v>0.55174111450424224</v>
      </c>
      <c r="AF10" s="35">
        <f>AC!Y11*50/2.5</f>
        <v>1.2375501633740011</v>
      </c>
      <c r="AG10" s="35">
        <f>AC!Z11*50/2.5</f>
        <v>3.459142537902115E-2</v>
      </c>
      <c r="AH10" s="35">
        <f>AC!AA11*50/2.5</f>
        <v>0.14528398659188882</v>
      </c>
      <c r="AI10" s="35">
        <f>AC!AB11*50/2.5</f>
        <v>0.28364968810797336</v>
      </c>
      <c r="AJ10" s="35">
        <f>AC!AC11*50/2.5</f>
        <v>4.8427995530629618E-2</v>
      </c>
      <c r="AK10" s="35">
        <f>AC!AD11*50/2.5</f>
        <v>0.89245877477874558</v>
      </c>
      <c r="AL10" s="35">
        <f>AC!AE11*50/2.5</f>
        <v>2.3314620705460256</v>
      </c>
      <c r="AM10" s="35">
        <f>AC!AF11*50/2.5</f>
        <v>4.3377647425292514</v>
      </c>
      <c r="AN10" s="35">
        <f>AC!AG11*50/2.5</f>
        <v>0</v>
      </c>
      <c r="AO10" s="35">
        <f>AC!AH11*50/2.5</f>
        <v>0.33899596871440718</v>
      </c>
      <c r="AP10" s="35">
        <f>AC!AI11*50/2.5</f>
        <v>0.64340051204979354</v>
      </c>
      <c r="AQ10" s="35">
        <f>AC!AJ11*50/2.5</f>
        <v>0.85786734939972453</v>
      </c>
      <c r="AR10" s="35">
        <f>AC!AK11*50/2.5</f>
        <v>0.4681162763893762</v>
      </c>
      <c r="AS10" s="35">
        <f>AC!AL11*50/2.5</f>
        <v>3.0312447405541576</v>
      </c>
      <c r="AT10" s="35">
        <f>AC!AM11*50/2.5</f>
        <v>5.1492790402831385</v>
      </c>
      <c r="AU10" s="35">
        <f>AC!AN11*50/2.5</f>
        <v>20.328524855007505</v>
      </c>
      <c r="AV10" s="35">
        <f>AC!AO11*50/2.5</f>
        <v>0</v>
      </c>
      <c r="AW10" s="35">
        <f>AC!AP11*50/2.5</f>
        <v>0.57555279883939714</v>
      </c>
      <c r="AX10" s="35">
        <f>AC!AQ11*50/2.5</f>
        <v>0.97460273936804565</v>
      </c>
      <c r="AY10" s="35">
        <f>AC!AR11*50/2.5</f>
        <v>2.1180342997289809</v>
      </c>
      <c r="AZ10" s="35">
        <f>AC!AS11*50/2.5</f>
        <v>1.971155152131826</v>
      </c>
      <c r="BA10" s="35">
        <f>AC!AT11*50/2.5</f>
        <v>25.711979705013675</v>
      </c>
      <c r="BB10" s="35">
        <f>AC!AU11*50/2.5</f>
        <v>18.368460510797064</v>
      </c>
      <c r="BC10" s="35">
        <f>AC!AV11*50/2.5</f>
        <v>4.3288113144855789</v>
      </c>
      <c r="BD10" s="35">
        <f>AC!AW11*50/2.5</f>
        <v>0.19325050511096337</v>
      </c>
      <c r="BE10" s="35">
        <f>AC!AX11*50/2.5</f>
        <v>2.0967679804539521</v>
      </c>
      <c r="BF10" s="35">
        <f>AC!AY11*50/2.5</f>
        <v>2.1160930309650485</v>
      </c>
      <c r="BG10" s="35">
        <f>AC!AZ11*50/2.5</f>
        <v>0.5121138385440529</v>
      </c>
      <c r="BH10" s="35">
        <f>AC!BA11*50/2.5</f>
        <v>0.26088818189980051</v>
      </c>
      <c r="BI10" s="35">
        <f>AC!BB11*50/2.5</f>
        <v>0.25122565664425228</v>
      </c>
      <c r="BJ10" s="35">
        <f>AC!BC11*50/2.5</f>
        <v>0.61840161635508262</v>
      </c>
      <c r="BK10" s="35">
        <f>AC!BD11*50/2.5</f>
        <v>0.76333949518830535</v>
      </c>
      <c r="BL10" s="35">
        <f>AC!BE11*50/2.5</f>
        <v>0.15460040408877065</v>
      </c>
      <c r="BM10" s="35">
        <f>AC!BF11*50/2.5</f>
        <v>0</v>
      </c>
      <c r="BN10" s="35">
        <f>AC!BG11*50/2.5</f>
        <v>0.15460040408877065</v>
      </c>
      <c r="BO10" s="35">
        <f>AC!BH11*50/2.5</f>
        <v>0.18358797985541514</v>
      </c>
      <c r="BP10" s="35">
        <f>AC!BI11*50/2.5</f>
        <v>0.26088818189980051</v>
      </c>
      <c r="BQ10" s="35">
        <f>AC!BJ11*50/2.5</f>
        <v>0</v>
      </c>
      <c r="BR10" s="35">
        <f>AC!BK11*50/2.5</f>
        <v>0</v>
      </c>
      <c r="BS10" s="35">
        <f>AC!BL11*50/2.5</f>
        <v>0</v>
      </c>
      <c r="BT10" s="35">
        <f>AC!BM11*50/2.5</f>
        <v>0</v>
      </c>
      <c r="BU10" s="35">
        <f>AC!BN11*50/2.5</f>
        <v>3.8650101022192664E-2</v>
      </c>
      <c r="BV10" s="35">
        <f>AC!BO11*50/2.5</f>
        <v>0</v>
      </c>
      <c r="BW10" s="35">
        <f>AA!B11*50/2.5</f>
        <v>679.74923086832177</v>
      </c>
      <c r="BX10" s="35">
        <f>AA!C11*50/2.5</f>
        <v>1414.9386284506622</v>
      </c>
      <c r="BY10" s="35">
        <f>AA!D11*50/2.5</f>
        <v>743.45028124195119</v>
      </c>
      <c r="BZ10" s="35">
        <f>AA!E11*50/2.5</f>
        <v>109.35249275035521</v>
      </c>
      <c r="CA10" s="35">
        <f>AA!F11*50/2.5</f>
        <v>220.03512606953595</v>
      </c>
      <c r="CB10" s="35">
        <f>AA!G11*50/2.5</f>
        <v>325.68004723657367</v>
      </c>
      <c r="CC10" s="35">
        <f>AA!H11*50/2.5</f>
        <v>105.37844063745645</v>
      </c>
      <c r="CD10" s="35">
        <f>AA!I11*50/2.5</f>
        <v>198.56717324309784</v>
      </c>
      <c r="CE10" s="35">
        <f>AA!J11*50/2.5</f>
        <v>88.600184279602658</v>
      </c>
      <c r="CF10" s="35">
        <f>AA!K11*50/2.5</f>
        <v>65.465961538267322</v>
      </c>
      <c r="CG10" s="35">
        <f>AA!L11*50/2.5</f>
        <v>953.18532852373698</v>
      </c>
      <c r="CH10" s="35">
        <f>AA!M11*50/2.5</f>
        <v>3544.1682573063067</v>
      </c>
      <c r="CI10" s="35">
        <f>AA!N11*50/2.5</f>
        <v>47.042133392398384</v>
      </c>
      <c r="CJ10" s="35">
        <f>AA!O11*50/2.5</f>
        <v>264.13770075945166</v>
      </c>
      <c r="CK10" s="35">
        <f>AA!P11*50/2.5</f>
        <v>262.80235578363062</v>
      </c>
      <c r="CL10" s="33">
        <f>OA!B11*300/15</f>
        <v>2384.7092809624332</v>
      </c>
      <c r="CM10" s="33">
        <f>OA!C11*300/15</f>
        <v>16.138155055257066</v>
      </c>
      <c r="CN10" s="33">
        <f>OA!D11*300/15</f>
        <v>335.39969037539532</v>
      </c>
      <c r="CO10" s="33">
        <f>OA!E11*300/15</f>
        <v>161.61396093230732</v>
      </c>
      <c r="CP10" s="33">
        <f>OA!F11*300/15</f>
        <v>970.39742244785339</v>
      </c>
      <c r="CQ10" s="33">
        <f>OA!G11*300/15</f>
        <v>19.817597517795136</v>
      </c>
      <c r="CR10" s="33">
        <f>OA!H11*300/15</f>
        <v>674.46791156085317</v>
      </c>
    </row>
    <row r="11" spans="1:96" s="36" customFormat="1" x14ac:dyDescent="0.3">
      <c r="A11" s="33">
        <v>9</v>
      </c>
      <c r="B11" s="33">
        <v>1212</v>
      </c>
      <c r="C11" s="33" t="s">
        <v>99</v>
      </c>
      <c r="D11" s="33" t="s">
        <v>102</v>
      </c>
      <c r="E11" s="33"/>
      <c r="F11" s="33">
        <v>60</v>
      </c>
      <c r="G11" s="33" t="s">
        <v>101</v>
      </c>
      <c r="H11" s="34">
        <f>FC!B12*50/2.5</f>
        <v>824.09199999999998</v>
      </c>
      <c r="I11" s="35">
        <f>AC!B12*50/2.5</f>
        <v>81.400404625522896</v>
      </c>
      <c r="J11" s="35">
        <f>AC!C12*50/2.5</f>
        <v>2.3170173348737904</v>
      </c>
      <c r="K11" s="35">
        <f>AC!D12*50/2.5</f>
        <v>2.8283688396463962</v>
      </c>
      <c r="L11" s="35">
        <f>AC!E12*50/2.5</f>
        <v>2.1585230916975862</v>
      </c>
      <c r="M11" s="35">
        <f>AC!F12*50/2.5</f>
        <v>2.1482931244383563</v>
      </c>
      <c r="N11" s="35">
        <f>AC!G12*50/2.5</f>
        <v>1.3196657764407047</v>
      </c>
      <c r="O11" s="35">
        <f>AC!H12*50/2.5</f>
        <v>0.38292201528326714</v>
      </c>
      <c r="P11" s="35">
        <f>AC!I12*50/2.5</f>
        <v>4.5627045764738599</v>
      </c>
      <c r="Q11" s="35">
        <f>AC!J12*50/2.5</f>
        <v>5.7525864319085942</v>
      </c>
      <c r="R11" s="35">
        <f>AC!K12*50/2.5</f>
        <v>0.15734225731037513</v>
      </c>
      <c r="S11" s="35">
        <f>AC!L12*50/2.5</f>
        <v>0.14199179318253369</v>
      </c>
      <c r="T11" s="35">
        <f>AC!M12*50/2.5</f>
        <v>0.23793219398154292</v>
      </c>
      <c r="U11" s="35">
        <f>AC!N12*50/2.5</f>
        <v>8.1522511705774042E-2</v>
      </c>
      <c r="V11" s="35">
        <f>AC!O12*50/2.5</f>
        <v>0.10772617618262996</v>
      </c>
      <c r="W11" s="35">
        <f>AC!P12*50/2.5</f>
        <v>0</v>
      </c>
      <c r="X11" s="35">
        <f>AC!Q12*50/2.5</f>
        <v>0</v>
      </c>
      <c r="Y11" s="35">
        <f>AC!R12*50/2.5</f>
        <v>0</v>
      </c>
      <c r="Z11" s="35">
        <f>AC!S12*50/2.5</f>
        <v>0.15431046858592939</v>
      </c>
      <c r="AA11" s="35">
        <f>AC!T12*50/2.5</f>
        <v>5.5318847228918097E-2</v>
      </c>
      <c r="AB11" s="35">
        <f>AC!U12*50/2.5</f>
        <v>5.1564590140583379E-2</v>
      </c>
      <c r="AC11" s="35">
        <f>AC!V12*50/2.5</f>
        <v>9.7972721267108417E-2</v>
      </c>
      <c r="AD11" s="35">
        <f>AC!W12*50/2.5</f>
        <v>0</v>
      </c>
      <c r="AE11" s="35">
        <f>AC!X12*50/2.5</f>
        <v>5.6721049154641726E-2</v>
      </c>
      <c r="AF11" s="35">
        <f>AC!Y12*50/2.5</f>
        <v>0.18047606549204182</v>
      </c>
      <c r="AG11" s="35">
        <f>AC!Z12*50/2.5</f>
        <v>6.2264565682238059E-2</v>
      </c>
      <c r="AH11" s="35">
        <f>AC!AA12*50/2.5</f>
        <v>8.3019420909650754E-2</v>
      </c>
      <c r="AI11" s="35">
        <f>AC!AB12*50/2.5</f>
        <v>6.91828507580423E-2</v>
      </c>
      <c r="AJ11" s="35">
        <f>AC!AC12*50/2.5</f>
        <v>1.383657015160846E-2</v>
      </c>
      <c r="AK11" s="35">
        <f>AC!AD12*50/2.5</f>
        <v>0.19371198212251847</v>
      </c>
      <c r="AL11" s="35">
        <f>AC!AE12*50/2.5</f>
        <v>0.36666910901762417</v>
      </c>
      <c r="AM11" s="35">
        <f>AC!AF12*50/2.5</f>
        <v>0.48427995530629603</v>
      </c>
      <c r="AN11" s="35">
        <f>AC!AG12*50/2.5</f>
        <v>0</v>
      </c>
      <c r="AO11" s="35">
        <f>AC!AH12*50/2.5</f>
        <v>0.11069256121286768</v>
      </c>
      <c r="AP11" s="35">
        <f>AC!AI12*50/2.5</f>
        <v>0.11069256121286768</v>
      </c>
      <c r="AQ11" s="35">
        <f>AC!AJ12*50/2.5</f>
        <v>6.91828507580423E-2</v>
      </c>
      <c r="AR11" s="35">
        <f>AC!AK12*50/2.5</f>
        <v>2.3022111953575879E-2</v>
      </c>
      <c r="AS11" s="35">
        <f>AC!AL12*50/2.5</f>
        <v>0.2302211195357588</v>
      </c>
      <c r="AT11" s="35">
        <f>AC!AM12*50/2.5</f>
        <v>0.39137590321079008</v>
      </c>
      <c r="AU11" s="35">
        <f>AC!AN12*50/2.5</f>
        <v>2.0029237399611013</v>
      </c>
      <c r="AV11" s="35">
        <f>AC!AO12*50/2.5</f>
        <v>6.1392298542869018E-2</v>
      </c>
      <c r="AW11" s="35">
        <f>AC!AP12*50/2.5</f>
        <v>7.6740373178586271E-2</v>
      </c>
      <c r="AX11" s="35">
        <f>AC!AQ12*50/2.5</f>
        <v>0.12278459708573804</v>
      </c>
      <c r="AY11" s="35">
        <f>AC!AR12*50/2.5</f>
        <v>0.13045863440359667</v>
      </c>
      <c r="AZ11" s="35">
        <f>AC!AS12*50/2.5</f>
        <v>0.26088818189980051</v>
      </c>
      <c r="BA11" s="35">
        <f>AC!AT12*50/2.5</f>
        <v>1.797229697531959</v>
      </c>
      <c r="BB11" s="35">
        <f>AC!AU12*50/2.5</f>
        <v>1.8648673743207957</v>
      </c>
      <c r="BC11" s="35">
        <f>AC!AV12*50/2.5</f>
        <v>1.0338902023436538</v>
      </c>
      <c r="BD11" s="35">
        <f>AC!AW12*50/2.5</f>
        <v>6.763767678883717E-2</v>
      </c>
      <c r="BE11" s="35">
        <f>AC!AX12*50/2.5</f>
        <v>0.27055070715534868</v>
      </c>
      <c r="BF11" s="35">
        <f>AC!AY12*50/2.5</f>
        <v>0.37683848496637851</v>
      </c>
      <c r="BG11" s="35">
        <f>AC!AZ12*50/2.5</f>
        <v>6.763767678883717E-2</v>
      </c>
      <c r="BH11" s="35">
        <f>AC!BA12*50/2.5</f>
        <v>0.16426292934431885</v>
      </c>
      <c r="BI11" s="35">
        <f>AC!BB12*50/2.5</f>
        <v>9.6625252555481683E-2</v>
      </c>
      <c r="BJ11" s="35">
        <f>AC!BC12*50/2.5</f>
        <v>7.7300202044385327E-2</v>
      </c>
      <c r="BK11" s="35">
        <f>AC!BD12*50/2.5</f>
        <v>9.6625252555481683E-2</v>
      </c>
      <c r="BL11" s="35">
        <f>AC!BE12*50/2.5</f>
        <v>4.8312626277740842E-2</v>
      </c>
      <c r="BM11" s="35">
        <f>AC!BF12*50/2.5</f>
        <v>2.8987575766644496E-2</v>
      </c>
      <c r="BN11" s="35">
        <f>AC!BG12*50/2.5</f>
        <v>7.7300202044385327E-2</v>
      </c>
      <c r="BO11" s="35">
        <f>AC!BH12*50/2.5</f>
        <v>0.18358797985541514</v>
      </c>
      <c r="BP11" s="35">
        <f>AC!BI12*50/2.5</f>
        <v>8.6962727299933512E-2</v>
      </c>
      <c r="BQ11" s="35">
        <f>AC!BJ12*50/2.5</f>
        <v>0</v>
      </c>
      <c r="BR11" s="35">
        <f>AC!BK12*50/2.5</f>
        <v>2.8987575766644496E-2</v>
      </c>
      <c r="BS11" s="35">
        <f>AC!BL12*50/2.5</f>
        <v>2.8987575766644496E-2</v>
      </c>
      <c r="BT11" s="35">
        <f>AC!BM12*50/2.5</f>
        <v>4.8312626277740842E-2</v>
      </c>
      <c r="BU11" s="35">
        <f>AC!BN12*50/2.5</f>
        <v>4.8312626277740842E-2</v>
      </c>
      <c r="BV11" s="35">
        <f>AC!BO12*50/2.5</f>
        <v>8.6962727299933512E-2</v>
      </c>
      <c r="BW11" s="35">
        <f>AA!B12*50/2.5</f>
        <v>690.63957946145865</v>
      </c>
      <c r="BX11" s="35">
        <f>AA!C12*50/2.5</f>
        <v>1476.8072946039113</v>
      </c>
      <c r="BY11" s="35">
        <f>AA!D12*50/2.5</f>
        <v>854.15948457613376</v>
      </c>
      <c r="BZ11" s="35">
        <f>AA!E12*50/2.5</f>
        <v>130.49281567315839</v>
      </c>
      <c r="CA11" s="35">
        <f>AA!F12*50/2.5</f>
        <v>205.83769317448846</v>
      </c>
      <c r="CB11" s="35">
        <f>AA!G12*50/2.5</f>
        <v>276.32174395383583</v>
      </c>
      <c r="CC11" s="35">
        <f>AA!H12*50/2.5</f>
        <v>115.82696333421192</v>
      </c>
      <c r="CD11" s="35">
        <f>AA!I12*50/2.5</f>
        <v>251.23064092931071</v>
      </c>
      <c r="CE11" s="35">
        <f>AA!J12*50/2.5</f>
        <v>70.065348711583042</v>
      </c>
      <c r="CF11" s="35">
        <f>AA!K12*50/2.5</f>
        <v>81.887701046438281</v>
      </c>
      <c r="CG11" s="35">
        <f>AA!L12*50/2.5</f>
        <v>763.87538407901445</v>
      </c>
      <c r="CH11" s="35">
        <f>AA!M12*50/2.5</f>
        <v>5342.8588004012699</v>
      </c>
      <c r="CI11" s="35">
        <f>AA!N12*50/2.5</f>
        <v>55.262883567440142</v>
      </c>
      <c r="CJ11" s="35">
        <f>AA!O12*50/2.5</f>
        <v>299.42014878562907</v>
      </c>
      <c r="CK11" s="35">
        <f>AA!P12*50/2.5</f>
        <v>304.74158964258339</v>
      </c>
      <c r="CL11" s="33">
        <f>OA!B12*300/15</f>
        <v>2589.2308159839599</v>
      </c>
      <c r="CM11" s="33">
        <f>OA!C12*300/15</f>
        <v>8.1612458910163994</v>
      </c>
      <c r="CN11" s="33">
        <f>OA!D12*300/15</f>
        <v>233.81368012196933</v>
      </c>
      <c r="CO11" s="33">
        <f>OA!E12*300/15</f>
        <v>121.13364049938333</v>
      </c>
      <c r="CP11" s="33">
        <f>OA!F12*300/15</f>
        <v>719.88137957267998</v>
      </c>
      <c r="CQ11" s="33">
        <f>OA!G12*300/15</f>
        <v>13.2053793632106</v>
      </c>
      <c r="CR11" s="33">
        <f>OA!H12*300/15</f>
        <v>651.54373946514215</v>
      </c>
    </row>
    <row r="12" spans="1:96" x14ac:dyDescent="0.3">
      <c r="A12" s="19">
        <v>10</v>
      </c>
      <c r="B12" s="19">
        <v>1213</v>
      </c>
      <c r="C12" s="19" t="s">
        <v>99</v>
      </c>
      <c r="D12" s="19" t="s">
        <v>100</v>
      </c>
      <c r="E12" s="19"/>
      <c r="F12" s="19">
        <v>60</v>
      </c>
      <c r="G12" s="19" t="s">
        <v>101</v>
      </c>
      <c r="H12" s="16">
        <f>FC!B13*50/2.5</f>
        <v>635.55600000000004</v>
      </c>
      <c r="I12" s="29">
        <f>AC!B13*50/2.5</f>
        <v>67.04049592951047</v>
      </c>
      <c r="J12" s="29">
        <f>AC!C13*50/2.5</f>
        <v>2.5460022976167611</v>
      </c>
      <c r="K12" s="29">
        <f>AC!D13*50/2.5</f>
        <v>2.0586938317637573</v>
      </c>
      <c r="L12" s="29">
        <f>AC!E13*50/2.5</f>
        <v>2.1227182062902807</v>
      </c>
      <c r="M12" s="29">
        <f>AC!F13*50/2.5</f>
        <v>0.94115698784918467</v>
      </c>
      <c r="N12" s="29">
        <f>AC!G13*50/2.5</f>
        <v>1.3247807600703196</v>
      </c>
      <c r="O12" s="29">
        <f>AC!H13*50/2.5</f>
        <v>0.1941576415520791</v>
      </c>
      <c r="P12" s="29">
        <f>AC!I13*50/2.5</f>
        <v>4.4170863453097997</v>
      </c>
      <c r="Q12" s="29">
        <f>AC!J13*50/2.5</f>
        <v>5.0925164744114095</v>
      </c>
      <c r="R12" s="29">
        <f>AC!K13*50/2.5</f>
        <v>8.0589936671167747E-2</v>
      </c>
      <c r="S12" s="29">
        <f>AC!L13*50/2.5</f>
        <v>0.14966702524645442</v>
      </c>
      <c r="T12" s="29">
        <f>AC!M13*50/2.5</f>
        <v>0</v>
      </c>
      <c r="U12" s="29">
        <f>AC!N13*50/2.5</f>
        <v>5.2407328953711876E-2</v>
      </c>
      <c r="V12" s="29">
        <f>AC!O13*50/2.5</f>
        <v>0.12519528583386724</v>
      </c>
      <c r="W12" s="29">
        <f>AC!P13*50/2.5</f>
        <v>0</v>
      </c>
      <c r="X12" s="29">
        <f>AC!Q13*50/2.5</f>
        <v>1.746910965123729E-2</v>
      </c>
      <c r="Y12" s="29">
        <f>AC!R13*50/2.5</f>
        <v>0</v>
      </c>
      <c r="Z12" s="29">
        <f>AC!S13*50/2.5</f>
        <v>0.21836387064046611</v>
      </c>
      <c r="AA12" s="29">
        <f>AC!T13*50/2.5</f>
        <v>5.2407328953711876E-2</v>
      </c>
      <c r="AB12" s="29">
        <f>AC!U13*50/2.5</f>
        <v>6.9612196689787562E-2</v>
      </c>
      <c r="AC12" s="29">
        <f>AC!V13*50/2.5</f>
        <v>6.1877508168700059E-2</v>
      </c>
      <c r="AD12" s="29">
        <f>AC!W13*50/2.5</f>
        <v>0</v>
      </c>
      <c r="AE12" s="29">
        <f>AC!X13*50/2.5</f>
        <v>0.12633324584442929</v>
      </c>
      <c r="AF12" s="29">
        <f>AC!Y13*50/2.5</f>
        <v>0.19336721302718768</v>
      </c>
      <c r="AG12" s="29">
        <f>AC!Z13*50/2.5</f>
        <v>5.5346280606433838E-2</v>
      </c>
      <c r="AH12" s="29">
        <f>AC!AA13*50/2.5</f>
        <v>0.11069256121286768</v>
      </c>
      <c r="AI12" s="29">
        <f>AC!AB13*50/2.5</f>
        <v>0.10377427613706344</v>
      </c>
      <c r="AJ12" s="29">
        <f>AC!AC13*50/2.5</f>
        <v>0</v>
      </c>
      <c r="AK12" s="29">
        <f>AC!AD13*50/2.5</f>
        <v>0.21446683734993113</v>
      </c>
      <c r="AL12" s="29">
        <f>AC!AE13*50/2.5</f>
        <v>0.28364968810797336</v>
      </c>
      <c r="AM12" s="29">
        <f>AC!AF13*50/2.5</f>
        <v>0.62264565682238071</v>
      </c>
      <c r="AN12" s="29">
        <f>AC!AG13*50/2.5</f>
        <v>0</v>
      </c>
      <c r="AO12" s="29">
        <f>AC!AH13*50/2.5</f>
        <v>0.13144741644028035</v>
      </c>
      <c r="AP12" s="29">
        <f>AC!AI13*50/2.5</f>
        <v>0.16603884181930151</v>
      </c>
      <c r="AQ12" s="29">
        <f>AC!AJ13*50/2.5</f>
        <v>0.19371198212251847</v>
      </c>
      <c r="AR12" s="29">
        <f>AC!AK13*50/2.5</f>
        <v>6.9066335860727635E-2</v>
      </c>
      <c r="AS12" s="29">
        <f>AC!AL13*50/2.5</f>
        <v>0.35300571662149688</v>
      </c>
      <c r="AT12" s="29">
        <f>AC!AM13*50/2.5</f>
        <v>0.62927106006440736</v>
      </c>
      <c r="AU12" s="29">
        <f>AC!AN13*50/2.5</f>
        <v>2.2638410087682952</v>
      </c>
      <c r="AV12" s="29">
        <f>AC!AO13*50/2.5</f>
        <v>4.6044223907151759E-2</v>
      </c>
      <c r="AW12" s="29">
        <f>AC!AP13*50/2.5</f>
        <v>9.2088447814303517E-2</v>
      </c>
      <c r="AX12" s="29">
        <f>AC!AQ13*50/2.5</f>
        <v>0.19185093294646571</v>
      </c>
      <c r="AY12" s="29">
        <f>AC!AR13*50/2.5</f>
        <v>0.4757903137072349</v>
      </c>
      <c r="AZ12" s="29">
        <f>AC!AS13*50/2.5</f>
        <v>0.33818838394418582</v>
      </c>
      <c r="BA12" s="29">
        <f>AC!AT13*50/2.5</f>
        <v>1.6426292934431885</v>
      </c>
      <c r="BB12" s="29">
        <f>AC!AU13*50/2.5</f>
        <v>2.0774429299428556</v>
      </c>
      <c r="BC12" s="29">
        <f>AC!AV13*50/2.5</f>
        <v>0.97591505081036478</v>
      </c>
      <c r="BD12" s="29">
        <f>AC!AW13*50/2.5</f>
        <v>6.763767678883717E-2</v>
      </c>
      <c r="BE12" s="29">
        <f>AC!AX13*50/2.5</f>
        <v>0.38650101022192673</v>
      </c>
      <c r="BF12" s="29">
        <f>AC!AY13*50/2.5</f>
        <v>0.36717595971083028</v>
      </c>
      <c r="BG12" s="29">
        <f>AC!AZ13*50/2.5</f>
        <v>0.12561282832212614</v>
      </c>
      <c r="BH12" s="29">
        <f>AC!BA13*50/2.5</f>
        <v>0.22223808087760782</v>
      </c>
      <c r="BI12" s="29">
        <f>AC!BB13*50/2.5</f>
        <v>8.6962727299933512E-2</v>
      </c>
      <c r="BJ12" s="29">
        <f>AC!BC13*50/2.5</f>
        <v>0</v>
      </c>
      <c r="BK12" s="29">
        <f>AC!BD13*50/2.5</f>
        <v>0.11595030306657798</v>
      </c>
      <c r="BL12" s="29">
        <f>AC!BE13*50/2.5</f>
        <v>8.6962727299933512E-2</v>
      </c>
      <c r="BM12" s="29">
        <f>AC!BF13*50/2.5</f>
        <v>2.8987575766644496E-2</v>
      </c>
      <c r="BN12" s="29">
        <f>AC!BG13*50/2.5</f>
        <v>7.7300202044385327E-2</v>
      </c>
      <c r="BO12" s="29">
        <f>AC!BH13*50/2.5</f>
        <v>0.24156313138870417</v>
      </c>
      <c r="BP12" s="29">
        <f>AC!BI13*50/2.5</f>
        <v>0.24156313138870417</v>
      </c>
      <c r="BQ12" s="29">
        <f>AC!BJ13*50/2.5</f>
        <v>9.6625252555481683E-2</v>
      </c>
      <c r="BR12" s="29">
        <f>AC!BK13*50/2.5</f>
        <v>0</v>
      </c>
      <c r="BS12" s="29">
        <f>AC!BL13*50/2.5</f>
        <v>0</v>
      </c>
      <c r="BT12" s="29">
        <f>AC!BM13*50/2.5</f>
        <v>4.8312626277740842E-2</v>
      </c>
      <c r="BU12" s="29">
        <f>AC!BN13*50/2.5</f>
        <v>2.8987575766644496E-2</v>
      </c>
      <c r="BV12" s="29">
        <f>AC!BO13*50/2.5</f>
        <v>1.9325050511096332E-2</v>
      </c>
      <c r="BW12" s="29">
        <f>AA!B13*50/2.5</f>
        <v>716.48919810011307</v>
      </c>
      <c r="BX12" s="29">
        <f>AA!C13*50/2.5</f>
        <v>1109.5039679287552</v>
      </c>
      <c r="BY12" s="29">
        <f>AA!D13*50/2.5</f>
        <v>622.31018477506188</v>
      </c>
      <c r="BZ12" s="29">
        <f>AA!E13*50/2.5</f>
        <v>86.265034821504372</v>
      </c>
      <c r="CA12" s="29">
        <f>AA!F13*50/2.5</f>
        <v>176.53981045113932</v>
      </c>
      <c r="CB12" s="29">
        <f>AA!G13*50/2.5</f>
        <v>215.76693445874631</v>
      </c>
      <c r="CC12" s="29">
        <f>AA!H13*50/2.5</f>
        <v>84.232126312810152</v>
      </c>
      <c r="CD12" s="29">
        <f>AA!I13*50/2.5</f>
        <v>189.14896739757543</v>
      </c>
      <c r="CE12" s="29">
        <f>AA!J13*50/2.5</f>
        <v>52.99861893112935</v>
      </c>
      <c r="CF12" s="29">
        <f>AA!K13*50/2.5</f>
        <v>65.635958841664547</v>
      </c>
      <c r="CG12" s="29">
        <f>AA!L13*50/2.5</f>
        <v>649.4111754018702</v>
      </c>
      <c r="CH12" s="29">
        <f>AA!M13*50/2.5</f>
        <v>4325.9994418984115</v>
      </c>
      <c r="CI12" s="29">
        <f>AA!N13*50/2.5</f>
        <v>40.807888401042796</v>
      </c>
      <c r="CJ12" s="29">
        <f>AA!O13*50/2.5</f>
        <v>241.70010917410877</v>
      </c>
      <c r="CK12" s="29">
        <f>AA!P13*50/2.5</f>
        <v>213.38480070645491</v>
      </c>
      <c r="CL12" s="19">
        <f>OA!B13*300/15</f>
        <v>3030.5519966916263</v>
      </c>
      <c r="CM12" s="19">
        <f>OA!C13*300/15</f>
        <v>6.0264145711179999</v>
      </c>
      <c r="CN12" s="19">
        <f>OA!D13*300/15</f>
        <v>313.25587534391866</v>
      </c>
      <c r="CO12" s="19">
        <f>OA!E13*300/15</f>
        <v>111.138817761694</v>
      </c>
      <c r="CP12" s="19">
        <f>OA!F13*300/15</f>
        <v>717.96992160607999</v>
      </c>
      <c r="CQ12" s="19">
        <f>OA!G13*300/15</f>
        <v>7.6173422554009322</v>
      </c>
      <c r="CR12" s="19">
        <f>OA!H13*300/15</f>
        <v>543.26500809986726</v>
      </c>
    </row>
    <row r="14" spans="1:96" x14ac:dyDescent="0.3">
      <c r="A14" s="19"/>
      <c r="B14" s="19"/>
      <c r="C14" s="19"/>
      <c r="D14" s="19"/>
      <c r="E14" s="19"/>
      <c r="F14" s="19"/>
      <c r="G14" s="19" t="s">
        <v>114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</row>
    <row r="15" spans="1:96" x14ac:dyDescent="0.3">
      <c r="A15" s="19"/>
      <c r="B15" s="19"/>
      <c r="C15" s="19"/>
      <c r="D15" s="19"/>
      <c r="E15" s="19"/>
      <c r="F15" s="19"/>
      <c r="G15" s="19" t="s">
        <v>115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</row>
    <row r="16" spans="1:96" x14ac:dyDescent="0.3">
      <c r="A16" s="19"/>
      <c r="B16" s="19"/>
      <c r="C16" s="19"/>
      <c r="D16" s="19"/>
      <c r="E16" s="19"/>
      <c r="F16" s="19"/>
      <c r="G16" s="1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</row>
    <row r="17" spans="1:96" x14ac:dyDescent="0.3">
      <c r="A17" s="19"/>
      <c r="B17" s="19"/>
      <c r="C17" s="19"/>
      <c r="D17" s="19"/>
      <c r="E17" s="19"/>
      <c r="F17" s="19"/>
      <c r="G17" s="19" t="s">
        <v>116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</row>
    <row r="18" spans="1:96" x14ac:dyDescent="0.3">
      <c r="A18" s="19"/>
      <c r="B18" s="19"/>
      <c r="C18" s="19"/>
      <c r="D18" s="19"/>
      <c r="E18" s="19"/>
      <c r="F18" s="19"/>
      <c r="G18" s="19" t="s">
        <v>116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</row>
    <row r="19" spans="1:96" x14ac:dyDescent="0.3">
      <c r="A19" s="19"/>
      <c r="B19" s="19"/>
      <c r="C19" s="19"/>
      <c r="D19" s="19"/>
      <c r="E19" s="19"/>
      <c r="F19" s="19"/>
      <c r="G19" s="1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</row>
    <row r="20" spans="1:96" x14ac:dyDescent="0.3">
      <c r="A20" s="19"/>
      <c r="B20" s="19"/>
      <c r="C20" s="19"/>
      <c r="D20" s="19"/>
      <c r="E20" s="19"/>
      <c r="F20" s="19"/>
      <c r="G20" s="19" t="s">
        <v>117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</row>
    <row r="21" spans="1:96" x14ac:dyDescent="0.3">
      <c r="A21" s="19"/>
      <c r="B21" s="19"/>
      <c r="C21" s="19"/>
      <c r="D21" s="19"/>
      <c r="E21" s="19"/>
      <c r="F21" s="19"/>
      <c r="G21" s="1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</row>
    <row r="22" spans="1:96" x14ac:dyDescent="0.3">
      <c r="A22" s="19"/>
      <c r="B22" s="19"/>
      <c r="C22" s="19"/>
      <c r="D22" s="19"/>
      <c r="E22" s="19"/>
      <c r="F22" s="19"/>
      <c r="G22" s="1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</row>
    <row r="23" spans="1:96" x14ac:dyDescent="0.3">
      <c r="A23" s="19"/>
      <c r="B23" s="19"/>
      <c r="C23" s="19"/>
      <c r="D23" s="19"/>
      <c r="E23" s="19"/>
      <c r="F23" s="19"/>
      <c r="G23" s="1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</row>
    <row r="24" spans="1:96" x14ac:dyDescent="0.3">
      <c r="A24" s="19"/>
      <c r="B24" s="19"/>
      <c r="C24" s="19"/>
      <c r="D24" s="19"/>
      <c r="E24" s="19"/>
      <c r="F24" s="19"/>
      <c r="G24" s="1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</row>
  </sheetData>
  <conditionalFormatting sqref="I2:BV2">
    <cfRule type="cellIs" dxfId="3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B3" sqref="B3:P3"/>
    </sheetView>
  </sheetViews>
  <sheetFormatPr defaultRowHeight="15.6" x14ac:dyDescent="0.3"/>
  <cols>
    <col min="1" max="1" width="15.3984375" style="3" bestFit="1" customWidth="1"/>
    <col min="2" max="16" width="9" style="2"/>
  </cols>
  <sheetData>
    <row r="1" spans="1:16" s="4" customFormat="1" x14ac:dyDescent="0.3">
      <c r="A1" s="3" t="s">
        <v>66</v>
      </c>
      <c r="B1" s="7"/>
      <c r="C1" s="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4" customFormat="1" x14ac:dyDescent="0.3">
      <c r="A2" s="3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9" customFormat="1" x14ac:dyDescent="0.3">
      <c r="A3" s="9" t="s">
        <v>90</v>
      </c>
      <c r="B3" s="10" t="s">
        <v>67</v>
      </c>
      <c r="C3" s="10" t="s">
        <v>68</v>
      </c>
      <c r="D3" s="10" t="s">
        <v>69</v>
      </c>
      <c r="E3" s="10" t="s">
        <v>70</v>
      </c>
      <c r="F3" s="10" t="s">
        <v>71</v>
      </c>
      <c r="G3" s="10" t="s">
        <v>72</v>
      </c>
      <c r="H3" s="10" t="s">
        <v>73</v>
      </c>
      <c r="I3" s="10" t="s">
        <v>74</v>
      </c>
      <c r="J3" s="10" t="s">
        <v>75</v>
      </c>
      <c r="K3" s="10" t="s">
        <v>76</v>
      </c>
      <c r="L3" s="10" t="s">
        <v>77</v>
      </c>
      <c r="M3" s="10" t="s">
        <v>78</v>
      </c>
      <c r="N3" s="10" t="s">
        <v>79</v>
      </c>
      <c r="O3" s="10" t="s">
        <v>80</v>
      </c>
      <c r="P3" s="10" t="s">
        <v>81</v>
      </c>
    </row>
    <row r="4" spans="1:16" x14ac:dyDescent="0.3">
      <c r="A4" s="3">
        <v>1</v>
      </c>
      <c r="B4" s="2">
        <v>43.405817964074004</v>
      </c>
      <c r="C4" s="2">
        <v>78.117566740429211</v>
      </c>
      <c r="D4" s="2">
        <v>41.806621043029288</v>
      </c>
      <c r="E4" s="2">
        <v>5.8674827191168335</v>
      </c>
      <c r="F4" s="2">
        <v>11.687798334712754</v>
      </c>
      <c r="G4" s="2">
        <v>13.676688464968288</v>
      </c>
      <c r="H4" s="2">
        <v>6.2431481043933639</v>
      </c>
      <c r="I4" s="2">
        <v>9.7841423851453317</v>
      </c>
      <c r="J4" s="2">
        <v>3.7335765310035547</v>
      </c>
      <c r="K4" s="2">
        <v>2.7709560453745978</v>
      </c>
      <c r="L4" s="2">
        <v>52.730626123502425</v>
      </c>
      <c r="M4" s="2">
        <v>209.8494916537457</v>
      </c>
      <c r="N4" s="2">
        <v>3.4922338468525749</v>
      </c>
      <c r="O4" s="2">
        <v>12.682250376018123</v>
      </c>
      <c r="P4" s="2">
        <v>16.560102301253963</v>
      </c>
    </row>
    <row r="5" spans="1:16" x14ac:dyDescent="0.3">
      <c r="A5" s="3">
        <v>2</v>
      </c>
      <c r="B5" s="2">
        <v>33.311302537358692</v>
      </c>
      <c r="C5" s="2">
        <v>88.821739395282876</v>
      </c>
      <c r="D5" s="2">
        <v>41.693675066433102</v>
      </c>
      <c r="E5" s="2">
        <v>5.9796168333043997</v>
      </c>
      <c r="F5" s="2">
        <v>13.863818305817665</v>
      </c>
      <c r="G5" s="2">
        <v>15.473259332308793</v>
      </c>
      <c r="H5" s="2">
        <v>6.4633356602295624</v>
      </c>
      <c r="I5" s="2">
        <v>9.2239553499585263</v>
      </c>
      <c r="J5" s="2">
        <v>3.9482870024350687</v>
      </c>
      <c r="K5" s="2">
        <v>3.7339907691198184</v>
      </c>
      <c r="L5" s="2">
        <v>57.523875850886327</v>
      </c>
      <c r="M5" s="2">
        <v>192.8378639718434</v>
      </c>
      <c r="N5" s="2">
        <v>3.9328576030212661</v>
      </c>
      <c r="O5" s="2">
        <v>12.662819462612401</v>
      </c>
      <c r="P5" s="2">
        <v>18.704224578460668</v>
      </c>
    </row>
    <row r="6" spans="1:16" x14ac:dyDescent="0.3">
      <c r="A6" s="3">
        <v>3</v>
      </c>
      <c r="B6" s="2">
        <v>34.101151995762024</v>
      </c>
      <c r="C6" s="2">
        <v>91.574560010224388</v>
      </c>
      <c r="D6" s="2">
        <v>40.864297257898372</v>
      </c>
      <c r="E6" s="2">
        <v>5.1686003330175838</v>
      </c>
      <c r="F6" s="2">
        <v>10.868812143858863</v>
      </c>
      <c r="G6" s="2">
        <v>14.842061870536773</v>
      </c>
      <c r="H6" s="2">
        <v>5.9741453828764985</v>
      </c>
      <c r="I6" s="2">
        <v>11.847318103180088</v>
      </c>
      <c r="J6" s="2">
        <v>4.2024528169074173</v>
      </c>
      <c r="K6" s="2">
        <v>3.8368391376751334</v>
      </c>
      <c r="L6" s="2">
        <v>53.879171508097471</v>
      </c>
      <c r="M6" s="2">
        <v>214.00571406272505</v>
      </c>
      <c r="N6" s="2">
        <v>2.6997450767650015</v>
      </c>
      <c r="O6" s="2">
        <v>13.379717899318209</v>
      </c>
      <c r="P6" s="2">
        <v>15.215183496580318</v>
      </c>
    </row>
    <row r="7" spans="1:16" x14ac:dyDescent="0.3">
      <c r="A7" s="3">
        <v>4</v>
      </c>
      <c r="B7" s="2">
        <v>36.476684078990225</v>
      </c>
      <c r="C7" s="2">
        <v>89.927334692967307</v>
      </c>
      <c r="D7" s="2">
        <v>41.45449535128823</v>
      </c>
      <c r="E7" s="2">
        <v>4.5705517240172311</v>
      </c>
      <c r="F7" s="2">
        <v>9.3123621241809431</v>
      </c>
      <c r="G7" s="2">
        <v>14.410483394024808</v>
      </c>
      <c r="H7" s="2">
        <v>6.0541191649490802</v>
      </c>
      <c r="I7" s="2">
        <v>13.117794829216704</v>
      </c>
      <c r="J7" s="2">
        <v>3.7078846797211504</v>
      </c>
      <c r="K7" s="2">
        <v>3.6685418073118905</v>
      </c>
      <c r="L7" s="2">
        <v>42.655238616328411</v>
      </c>
      <c r="M7" s="2">
        <v>230.25065053065751</v>
      </c>
      <c r="N7" s="2">
        <v>2.9850410339965281</v>
      </c>
      <c r="O7" s="2">
        <v>12.933829570639562</v>
      </c>
      <c r="P7" s="2">
        <v>15.433301198778484</v>
      </c>
    </row>
    <row r="8" spans="1:16" x14ac:dyDescent="0.3">
      <c r="A8" s="3">
        <v>5</v>
      </c>
      <c r="B8" s="2">
        <v>27.243822606896735</v>
      </c>
      <c r="C8" s="2">
        <v>82.171416165272078</v>
      </c>
      <c r="D8" s="2">
        <v>43.713414883211946</v>
      </c>
      <c r="E8" s="2">
        <v>4.8382827873487839</v>
      </c>
      <c r="F8" s="2">
        <v>9.045219614759997</v>
      </c>
      <c r="G8" s="2">
        <v>15.150969462252053</v>
      </c>
      <c r="H8" s="2">
        <v>6.7520721721279751</v>
      </c>
      <c r="I8" s="2">
        <v>11.461760301379012</v>
      </c>
      <c r="J8" s="2">
        <v>4.2428257260654796</v>
      </c>
      <c r="K8" s="2">
        <v>3.2129490342073561</v>
      </c>
      <c r="L8" s="2">
        <v>39.125681559335824</v>
      </c>
      <c r="M8" s="2">
        <v>229.71561443696424</v>
      </c>
      <c r="N8" s="2">
        <v>2.5887966489527412</v>
      </c>
      <c r="O8" s="2">
        <v>14.419783106350737</v>
      </c>
      <c r="P8" s="2">
        <v>16.987074019456557</v>
      </c>
    </row>
    <row r="9" spans="1:16" x14ac:dyDescent="0.3">
      <c r="A9" s="3">
        <v>6</v>
      </c>
      <c r="B9" s="2">
        <v>33.107856464739648</v>
      </c>
      <c r="C9" s="2">
        <v>92.333958800553077</v>
      </c>
      <c r="D9" s="2">
        <v>43.195192167064747</v>
      </c>
      <c r="E9" s="2">
        <v>5.7118857699728451</v>
      </c>
      <c r="F9" s="2">
        <v>10.102501940778115</v>
      </c>
      <c r="G9" s="2">
        <v>16.598485902852904</v>
      </c>
      <c r="H9" s="2">
        <v>6.2524956893109396</v>
      </c>
      <c r="I9" s="2">
        <v>12.934336027850801</v>
      </c>
      <c r="J9" s="2">
        <v>4.4914861438344555</v>
      </c>
      <c r="K9" s="2">
        <v>3.8742385444225205</v>
      </c>
      <c r="L9" s="2">
        <v>48.052523681914799</v>
      </c>
      <c r="M9" s="2">
        <v>226.36485397338177</v>
      </c>
      <c r="N9" s="2">
        <v>2.9279818425502233</v>
      </c>
      <c r="O9" s="2">
        <v>14.621250997978477</v>
      </c>
      <c r="P9" s="2">
        <v>18.426313992648332</v>
      </c>
    </row>
    <row r="10" spans="1:16" x14ac:dyDescent="0.3">
      <c r="A10" s="3">
        <v>7</v>
      </c>
      <c r="B10" s="2">
        <v>33.389090741595382</v>
      </c>
      <c r="C10" s="2">
        <v>79.837381647938301</v>
      </c>
      <c r="D10" s="2">
        <v>44.591514485572489</v>
      </c>
      <c r="E10" s="2">
        <v>5.7796877925048626</v>
      </c>
      <c r="F10" s="2">
        <v>9.1041665534585157</v>
      </c>
      <c r="G10" s="2">
        <v>12.518006198570536</v>
      </c>
      <c r="H10" s="2">
        <v>6.1860239743415208</v>
      </c>
      <c r="I10" s="2">
        <v>12.230913778763345</v>
      </c>
      <c r="J10" s="2">
        <v>3.7537629855825854</v>
      </c>
      <c r="K10" s="2">
        <v>3.5036444230165924</v>
      </c>
      <c r="L10" s="2">
        <v>38.192793379494816</v>
      </c>
      <c r="M10" s="2">
        <v>225.07185008028981</v>
      </c>
      <c r="N10" s="2">
        <v>2.5940799074199918</v>
      </c>
      <c r="O10" s="2">
        <v>13.99537105038368</v>
      </c>
      <c r="P10" s="2">
        <v>16.368933504346693</v>
      </c>
    </row>
    <row r="11" spans="1:16" x14ac:dyDescent="0.3">
      <c r="A11" s="3">
        <v>8</v>
      </c>
      <c r="B11" s="2">
        <v>33.987461543416089</v>
      </c>
      <c r="C11" s="2">
        <v>70.746931422533109</v>
      </c>
      <c r="D11" s="2">
        <v>37.172514062097555</v>
      </c>
      <c r="E11" s="2">
        <v>5.4676246375177602</v>
      </c>
      <c r="F11" s="2">
        <v>11.001756303476798</v>
      </c>
      <c r="G11" s="2">
        <v>16.284002361828684</v>
      </c>
      <c r="H11" s="2">
        <v>5.2689220318728225</v>
      </c>
      <c r="I11" s="2">
        <v>9.928358662154892</v>
      </c>
      <c r="J11" s="2">
        <v>4.4300092139801333</v>
      </c>
      <c r="K11" s="2">
        <v>3.2732980769133664</v>
      </c>
      <c r="L11" s="2">
        <v>47.659266426186846</v>
      </c>
      <c r="M11" s="2">
        <v>177.20841286531532</v>
      </c>
      <c r="N11" s="2">
        <v>2.3521066696199191</v>
      </c>
      <c r="O11" s="2">
        <v>13.206885037972583</v>
      </c>
      <c r="P11" s="2">
        <v>13.140117789181531</v>
      </c>
    </row>
    <row r="12" spans="1:16" x14ac:dyDescent="0.3">
      <c r="A12" s="3">
        <v>9</v>
      </c>
      <c r="B12" s="2">
        <v>34.531978973072931</v>
      </c>
      <c r="C12" s="2">
        <v>73.84036473019556</v>
      </c>
      <c r="D12" s="2">
        <v>42.707974228806684</v>
      </c>
      <c r="E12" s="2">
        <v>6.5246407836579188</v>
      </c>
      <c r="F12" s="2">
        <v>10.291884658724422</v>
      </c>
      <c r="G12" s="2">
        <v>13.816087197691791</v>
      </c>
      <c r="H12" s="2">
        <v>5.7913481667105966</v>
      </c>
      <c r="I12" s="2">
        <v>12.561532046465537</v>
      </c>
      <c r="J12" s="2">
        <v>3.5032674355791524</v>
      </c>
      <c r="K12" s="2">
        <v>4.0943850523219139</v>
      </c>
      <c r="L12" s="2">
        <v>38.193769203950723</v>
      </c>
      <c r="M12" s="2">
        <v>267.14294002006352</v>
      </c>
      <c r="N12" s="2">
        <v>2.763144178372007</v>
      </c>
      <c r="O12" s="2">
        <v>14.971007439281452</v>
      </c>
      <c r="P12" s="2">
        <v>15.23707948212917</v>
      </c>
    </row>
    <row r="13" spans="1:16" x14ac:dyDescent="0.3">
      <c r="A13" s="3">
        <v>10</v>
      </c>
      <c r="B13" s="2">
        <v>35.824459905005654</v>
      </c>
      <c r="C13" s="2">
        <v>55.475198396437754</v>
      </c>
      <c r="D13" s="2">
        <v>31.115509238753091</v>
      </c>
      <c r="E13" s="2">
        <v>4.3132517410752182</v>
      </c>
      <c r="F13" s="2">
        <v>8.8269905225569669</v>
      </c>
      <c r="G13" s="2">
        <v>10.788346722937314</v>
      </c>
      <c r="H13" s="2">
        <v>4.2116063156405072</v>
      </c>
      <c r="I13" s="2">
        <v>9.4574483698787724</v>
      </c>
      <c r="J13" s="2">
        <v>2.6499309465564673</v>
      </c>
      <c r="K13" s="2">
        <v>3.2817979420832275</v>
      </c>
      <c r="L13" s="2">
        <v>32.470558770093511</v>
      </c>
      <c r="M13" s="2">
        <v>216.29997209492055</v>
      </c>
      <c r="N13" s="2">
        <v>2.0403944200521398</v>
      </c>
      <c r="O13" s="2">
        <v>12.085005458705439</v>
      </c>
      <c r="P13" s="2">
        <v>10.669240035322746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"/>
  <sheetViews>
    <sheetView topLeftCell="W4" zoomScaleNormal="100" workbookViewId="0">
      <selection activeCell="AG12" sqref="AG12"/>
    </sheetView>
  </sheetViews>
  <sheetFormatPr defaultRowHeight="15.6" x14ac:dyDescent="0.3"/>
  <cols>
    <col min="1" max="1" width="15.3984375" style="3" bestFit="1" customWidth="1"/>
    <col min="2" max="2" width="9.8984375" style="1" bestFit="1" customWidth="1"/>
    <col min="3" max="67" width="9.09765625" style="1" bestFit="1" customWidth="1"/>
  </cols>
  <sheetData>
    <row r="1" spans="1:67" s="4" customFormat="1" x14ac:dyDescent="0.3">
      <c r="A1" s="3" t="s">
        <v>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67" s="4" customForma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67" s="3" customFormat="1" x14ac:dyDescent="0.3">
      <c r="A3" s="9" t="s">
        <v>90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6" t="s">
        <v>23</v>
      </c>
      <c r="Z3" s="6" t="s">
        <v>24</v>
      </c>
      <c r="AA3" s="6" t="s">
        <v>25</v>
      </c>
      <c r="AB3" s="6" t="s">
        <v>26</v>
      </c>
      <c r="AC3" s="6" t="s">
        <v>27</v>
      </c>
      <c r="AD3" s="6" t="s">
        <v>28</v>
      </c>
      <c r="AE3" s="6" t="s">
        <v>29</v>
      </c>
      <c r="AF3" s="6" t="s">
        <v>30</v>
      </c>
      <c r="AG3" s="6" t="s">
        <v>31</v>
      </c>
      <c r="AH3" s="6" t="s">
        <v>32</v>
      </c>
      <c r="AI3" s="6" t="s">
        <v>33</v>
      </c>
      <c r="AJ3" s="6" t="s">
        <v>34</v>
      </c>
      <c r="AK3" s="6" t="s">
        <v>35</v>
      </c>
      <c r="AL3" s="6" t="s">
        <v>36</v>
      </c>
      <c r="AM3" s="6" t="s">
        <v>37</v>
      </c>
      <c r="AN3" s="6" t="s">
        <v>38</v>
      </c>
      <c r="AO3" s="6" t="s">
        <v>39</v>
      </c>
      <c r="AP3" s="6" t="s">
        <v>40</v>
      </c>
      <c r="AQ3" s="6" t="s">
        <v>41</v>
      </c>
      <c r="AR3" s="6" t="s">
        <v>42</v>
      </c>
      <c r="AS3" s="6" t="s">
        <v>43</v>
      </c>
      <c r="AT3" s="6" t="s">
        <v>44</v>
      </c>
      <c r="AU3" s="6" t="s">
        <v>45</v>
      </c>
      <c r="AV3" s="6" t="s">
        <v>46</v>
      </c>
      <c r="AW3" s="6" t="s">
        <v>47</v>
      </c>
      <c r="AX3" s="6" t="s">
        <v>48</v>
      </c>
      <c r="AY3" s="6" t="s">
        <v>49</v>
      </c>
      <c r="AZ3" s="6" t="s">
        <v>50</v>
      </c>
      <c r="BA3" s="6" t="s">
        <v>51</v>
      </c>
      <c r="BB3" s="6" t="s">
        <v>52</v>
      </c>
      <c r="BC3" s="6" t="s">
        <v>53</v>
      </c>
      <c r="BD3" s="6" t="s">
        <v>54</v>
      </c>
      <c r="BE3" s="6" t="s">
        <v>55</v>
      </c>
      <c r="BF3" s="6" t="s">
        <v>56</v>
      </c>
      <c r="BG3" s="6" t="s">
        <v>57</v>
      </c>
      <c r="BH3" s="6" t="s">
        <v>58</v>
      </c>
      <c r="BI3" s="6" t="s">
        <v>59</v>
      </c>
      <c r="BJ3" s="6" t="s">
        <v>60</v>
      </c>
      <c r="BK3" s="6" t="s">
        <v>61</v>
      </c>
      <c r="BL3" s="6" t="s">
        <v>62</v>
      </c>
      <c r="BM3" s="6" t="s">
        <v>63</v>
      </c>
      <c r="BN3" s="6" t="s">
        <v>64</v>
      </c>
      <c r="BO3" s="6" t="s">
        <v>65</v>
      </c>
    </row>
    <row r="4" spans="1:67" x14ac:dyDescent="0.3">
      <c r="A4" s="3">
        <v>1</v>
      </c>
      <c r="B4" s="1">
        <v>4.3700471420717939</v>
      </c>
      <c r="C4" s="1">
        <v>0.13506231700771845</v>
      </c>
      <c r="D4" s="1">
        <v>9.6769818952234687E-2</v>
      </c>
      <c r="E4" s="1">
        <v>8.0049493803476854E-2</v>
      </c>
      <c r="F4" s="1">
        <v>7.2377018359054149E-2</v>
      </c>
      <c r="G4" s="1">
        <v>0.15472825479585781</v>
      </c>
      <c r="H4" s="1">
        <v>1.1325862423871281E-2</v>
      </c>
      <c r="I4" s="1">
        <v>0.16260702479986625</v>
      </c>
      <c r="J4" s="1">
        <v>0.37723765594170433</v>
      </c>
      <c r="K4" s="1">
        <v>0</v>
      </c>
      <c r="L4" s="1">
        <v>1.2088490500675165E-2</v>
      </c>
      <c r="M4" s="1">
        <v>0</v>
      </c>
      <c r="N4" s="1">
        <v>8.7345548256186458E-4</v>
      </c>
      <c r="O4" s="1">
        <v>4.949581067850567E-3</v>
      </c>
      <c r="P4" s="1">
        <v>2.1836387064046617E-3</v>
      </c>
      <c r="Q4" s="1">
        <v>3.639397844007769E-3</v>
      </c>
      <c r="R4" s="1">
        <v>5.3863088091314982E-3</v>
      </c>
      <c r="S4" s="1">
        <v>7.8610993430567808E-3</v>
      </c>
      <c r="T4" s="1">
        <v>0</v>
      </c>
      <c r="U4" s="1">
        <v>5.6721049154641722E-3</v>
      </c>
      <c r="V4" s="1">
        <v>3.6095213098408375E-3</v>
      </c>
      <c r="W4" s="1">
        <v>9.0238032746020938E-4</v>
      </c>
      <c r="X4" s="1">
        <v>3.6095213098408375E-3</v>
      </c>
      <c r="Y4" s="1">
        <v>1.3535704911903139E-2</v>
      </c>
      <c r="Z4" s="1">
        <v>1.383657015160846E-3</v>
      </c>
      <c r="AA4" s="1">
        <v>5.1887138068531721E-3</v>
      </c>
      <c r="AB4" s="1">
        <v>6.2264565682238066E-3</v>
      </c>
      <c r="AC4" s="1">
        <v>0</v>
      </c>
      <c r="AD4" s="1">
        <v>1.3836570151608461E-2</v>
      </c>
      <c r="AE4" s="1">
        <v>1.7987541197090999E-2</v>
      </c>
      <c r="AF4" s="1">
        <v>4.6698424261678556E-2</v>
      </c>
      <c r="AG4" s="1">
        <v>0</v>
      </c>
      <c r="AH4" s="1">
        <v>1.0377427613706344E-3</v>
      </c>
      <c r="AI4" s="1">
        <v>7.6101135833846539E-3</v>
      </c>
      <c r="AJ4" s="1">
        <v>5.5346280606433842E-3</v>
      </c>
      <c r="AK4" s="1">
        <v>5.7555279883939707E-3</v>
      </c>
      <c r="AL4" s="1">
        <v>2.7242832478398121E-2</v>
      </c>
      <c r="AM4" s="1">
        <v>5.3718261225010382E-2</v>
      </c>
      <c r="AN4" s="1">
        <v>0.27050981545451658</v>
      </c>
      <c r="AO4" s="1">
        <v>0</v>
      </c>
      <c r="AP4" s="1">
        <v>6.9066335860727638E-3</v>
      </c>
      <c r="AQ4" s="1">
        <v>1.2278459708573804E-2</v>
      </c>
      <c r="AR4" s="1">
        <v>9.5925466473232857E-3</v>
      </c>
      <c r="AS4" s="1">
        <v>2.270693435053819E-2</v>
      </c>
      <c r="AT4" s="1">
        <v>0.28939263140366761</v>
      </c>
      <c r="AU4" s="1">
        <v>0.23963062633759452</v>
      </c>
      <c r="AV4" s="1">
        <v>8.1648338409382001E-2</v>
      </c>
      <c r="AW4" s="1">
        <v>4.8312626277740838E-3</v>
      </c>
      <c r="AX4" s="1">
        <v>2.6571944452757464E-2</v>
      </c>
      <c r="AY4" s="1">
        <v>2.0291303036651151E-2</v>
      </c>
      <c r="AZ4" s="1">
        <v>5.3143888905514925E-3</v>
      </c>
      <c r="BA4" s="1">
        <v>5.3143888905514925E-3</v>
      </c>
      <c r="BB4" s="1">
        <v>4.8312626277740838E-3</v>
      </c>
      <c r="BC4" s="1">
        <v>3.8650101022192664E-3</v>
      </c>
      <c r="BD4" s="1">
        <v>5.7975151533288995E-3</v>
      </c>
      <c r="BE4" s="1">
        <v>3.3818838394418585E-3</v>
      </c>
      <c r="BF4" s="1">
        <v>0</v>
      </c>
      <c r="BG4" s="1">
        <v>6.2806414161063074E-3</v>
      </c>
      <c r="BH4" s="1">
        <v>9.179398992770758E-3</v>
      </c>
      <c r="BI4" s="1">
        <v>4.3481363649966751E-3</v>
      </c>
      <c r="BJ4" s="1">
        <v>4.8312626277740838E-3</v>
      </c>
      <c r="BK4" s="1">
        <v>0</v>
      </c>
      <c r="BL4" s="1">
        <v>0</v>
      </c>
      <c r="BM4" s="1">
        <v>0</v>
      </c>
      <c r="BN4" s="1">
        <v>2.8987575766644498E-3</v>
      </c>
      <c r="BO4" s="1">
        <v>3.3818838394418585E-3</v>
      </c>
    </row>
    <row r="5" spans="1:67" x14ac:dyDescent="0.3">
      <c r="A5" s="3">
        <v>2</v>
      </c>
      <c r="B5" s="1">
        <v>7.1096032103024083</v>
      </c>
      <c r="C5" s="1">
        <v>0.27652845077011318</v>
      </c>
      <c r="D5" s="1">
        <v>0.13114365425573118</v>
      </c>
      <c r="E5" s="1">
        <v>0.11355263657745598</v>
      </c>
      <c r="F5" s="1">
        <v>6.7006285547958261E-2</v>
      </c>
      <c r="G5" s="1">
        <v>0.20766833536237442</v>
      </c>
      <c r="H5" s="1">
        <v>2.912364623281187E-2</v>
      </c>
      <c r="I5" s="1">
        <v>0.17609019435209394</v>
      </c>
      <c r="J5" s="1">
        <v>0.42808606836517921</v>
      </c>
      <c r="K5" s="1">
        <v>6.140185651136592E-3</v>
      </c>
      <c r="L5" s="1">
        <v>1.8036795350213734E-2</v>
      </c>
      <c r="M5" s="1">
        <v>5.5645432463425357E-3</v>
      </c>
      <c r="N5" s="1">
        <v>0</v>
      </c>
      <c r="O5" s="1">
        <v>1.193722492834548E-2</v>
      </c>
      <c r="P5" s="1">
        <v>0</v>
      </c>
      <c r="Q5" s="1">
        <v>0</v>
      </c>
      <c r="R5" s="1">
        <v>4.6584292403299447E-3</v>
      </c>
      <c r="S5" s="1">
        <v>1.8924868788840404E-2</v>
      </c>
      <c r="T5" s="1">
        <v>0</v>
      </c>
      <c r="U5" s="1">
        <v>3.0938754084350027E-3</v>
      </c>
      <c r="V5" s="1">
        <v>1.0441829503468137E-2</v>
      </c>
      <c r="W5" s="1">
        <v>0</v>
      </c>
      <c r="X5" s="1">
        <v>2.4106445890722732E-2</v>
      </c>
      <c r="Y5" s="1">
        <v>5.375608522155817E-2</v>
      </c>
      <c r="Z5" s="1">
        <v>3.4591425379021153E-3</v>
      </c>
      <c r="AA5" s="1">
        <v>8.6478563447552875E-3</v>
      </c>
      <c r="AB5" s="1">
        <v>1.591205567434973E-2</v>
      </c>
      <c r="AC5" s="1">
        <v>1.383657015160846E-3</v>
      </c>
      <c r="AD5" s="1">
        <v>3.7704653663133053E-2</v>
      </c>
      <c r="AE5" s="1">
        <v>7.5063393072475892E-2</v>
      </c>
      <c r="AF5" s="1">
        <v>0.15773689972833643</v>
      </c>
      <c r="AG5" s="1">
        <v>1.383657015160846E-3</v>
      </c>
      <c r="AH5" s="1">
        <v>1.2106998882657401E-2</v>
      </c>
      <c r="AI5" s="1">
        <v>3.9780139185874322E-2</v>
      </c>
      <c r="AJ5" s="1">
        <v>3.8396482170713481E-2</v>
      </c>
      <c r="AK5" s="1">
        <v>1.9185093294646571E-2</v>
      </c>
      <c r="AL5" s="1">
        <v>0.13544675866020475</v>
      </c>
      <c r="AM5" s="1">
        <v>0.23060482140165176</v>
      </c>
      <c r="AN5" s="1">
        <v>0.8629454963932025</v>
      </c>
      <c r="AO5" s="1">
        <v>1.151105597678794E-3</v>
      </c>
      <c r="AP5" s="1">
        <v>2.8777639941969854E-2</v>
      </c>
      <c r="AQ5" s="1">
        <v>5.4869366822689183E-2</v>
      </c>
      <c r="AR5" s="1">
        <v>0.1224008952198451</v>
      </c>
      <c r="AS5" s="1">
        <v>0.13285972226378728</v>
      </c>
      <c r="AT5" s="1">
        <v>1.2580607882723711</v>
      </c>
      <c r="AU5" s="1">
        <v>0.80440522752438481</v>
      </c>
      <c r="AV5" s="1">
        <v>0.16812793944653809</v>
      </c>
      <c r="AW5" s="1">
        <v>1.2561282832212615E-2</v>
      </c>
      <c r="AX5" s="1">
        <v>0.20001427278984704</v>
      </c>
      <c r="AY5" s="1">
        <v>0.12609595458490358</v>
      </c>
      <c r="AZ5" s="1">
        <v>1.9325050511096335E-2</v>
      </c>
      <c r="BA5" s="1">
        <v>1.3044409094990026E-2</v>
      </c>
      <c r="BB5" s="1">
        <v>6.763767678883717E-3</v>
      </c>
      <c r="BC5" s="1">
        <v>1.1595030306657799E-2</v>
      </c>
      <c r="BD5" s="1">
        <v>3.0436954554976726E-2</v>
      </c>
      <c r="BE5" s="1">
        <v>5.3143888905514925E-3</v>
      </c>
      <c r="BF5" s="1">
        <v>0</v>
      </c>
      <c r="BG5" s="1">
        <v>6.2806414161063074E-3</v>
      </c>
      <c r="BH5" s="1">
        <v>1.2561282832212615E-2</v>
      </c>
      <c r="BI5" s="1">
        <v>0</v>
      </c>
      <c r="BJ5" s="1">
        <v>2.4156313138870419E-3</v>
      </c>
      <c r="BK5" s="1">
        <v>0</v>
      </c>
      <c r="BL5" s="1">
        <v>0</v>
      </c>
      <c r="BM5" s="1">
        <v>0</v>
      </c>
      <c r="BN5" s="1">
        <v>5.7975151533288995E-3</v>
      </c>
      <c r="BO5" s="1">
        <v>0</v>
      </c>
    </row>
    <row r="6" spans="1:67" x14ac:dyDescent="0.3">
      <c r="A6" s="3">
        <v>3</v>
      </c>
      <c r="B6" s="1">
        <v>4.1134724045637903</v>
      </c>
      <c r="C6" s="1">
        <v>0.11274598589293738</v>
      </c>
      <c r="D6" s="1">
        <v>0.10928637854644263</v>
      </c>
      <c r="E6" s="1">
        <v>0.11457563330337901</v>
      </c>
      <c r="F6" s="1">
        <v>7.3400015084977163E-2</v>
      </c>
      <c r="G6" s="1">
        <v>0.11355263657745598</v>
      </c>
      <c r="H6" s="1">
        <v>1.3483169552227718E-2</v>
      </c>
      <c r="I6" s="1">
        <v>0.13483169552227717</v>
      </c>
      <c r="J6" s="1">
        <v>0.48488278563819265</v>
      </c>
      <c r="K6" s="1">
        <v>6.140185651136592E-3</v>
      </c>
      <c r="L6" s="1">
        <v>7.2914704607247019E-3</v>
      </c>
      <c r="M6" s="1">
        <v>0</v>
      </c>
      <c r="N6" s="1">
        <v>0</v>
      </c>
      <c r="O6" s="1">
        <v>4.0761255852887019E-3</v>
      </c>
      <c r="P6" s="1">
        <v>0</v>
      </c>
      <c r="Q6" s="1">
        <v>0</v>
      </c>
      <c r="R6" s="1">
        <v>0</v>
      </c>
      <c r="S6" s="1">
        <v>8.1522511705774039E-3</v>
      </c>
      <c r="T6" s="1">
        <v>1.8924868788840398E-3</v>
      </c>
      <c r="U6" s="1">
        <v>0</v>
      </c>
      <c r="V6" s="1">
        <v>4.6408131126525042E-3</v>
      </c>
      <c r="W6" s="1">
        <v>0</v>
      </c>
      <c r="X6" s="1">
        <v>6.8323081936272987E-3</v>
      </c>
      <c r="Y6" s="1">
        <v>1.7660872123149807E-2</v>
      </c>
      <c r="Z6" s="1">
        <v>1.383657015160846E-3</v>
      </c>
      <c r="AA6" s="1">
        <v>2.4213997765314809E-3</v>
      </c>
      <c r="AB6" s="1">
        <v>4.1509710454825377E-3</v>
      </c>
      <c r="AC6" s="1">
        <v>0</v>
      </c>
      <c r="AD6" s="1">
        <v>1.2452913136447613E-2</v>
      </c>
      <c r="AE6" s="1">
        <v>2.2830340750153957E-2</v>
      </c>
      <c r="AF6" s="1">
        <v>3.2861854110070088E-2</v>
      </c>
      <c r="AG6" s="1">
        <v>0</v>
      </c>
      <c r="AH6" s="1">
        <v>4.1509710454825377E-3</v>
      </c>
      <c r="AI6" s="1">
        <v>6.9182850758042307E-3</v>
      </c>
      <c r="AJ6" s="1">
        <v>5.1887138068531721E-3</v>
      </c>
      <c r="AK6" s="1">
        <v>3.069614927143451E-3</v>
      </c>
      <c r="AL6" s="1">
        <v>1.6882882099288978E-2</v>
      </c>
      <c r="AM6" s="1">
        <v>3.6451677259828473E-2</v>
      </c>
      <c r="AN6" s="1">
        <v>0.21679155422950622</v>
      </c>
      <c r="AO6" s="1">
        <v>1.5348074635717255E-3</v>
      </c>
      <c r="AP6" s="1">
        <v>9.2088447814303517E-3</v>
      </c>
      <c r="AQ6" s="1">
        <v>9.2088447814303517E-3</v>
      </c>
      <c r="AR6" s="1">
        <v>1.4580670903931392E-2</v>
      </c>
      <c r="AS6" s="1">
        <v>2.6088818189980052E-2</v>
      </c>
      <c r="AT6" s="1">
        <v>0.18938549500874405</v>
      </c>
      <c r="AU6" s="1">
        <v>0.18648673743207958</v>
      </c>
      <c r="AV6" s="1">
        <v>5.2177636379960105E-2</v>
      </c>
      <c r="AW6" s="1">
        <v>3.8650101022192664E-3</v>
      </c>
      <c r="AX6" s="1">
        <v>1.7875671722764108E-2</v>
      </c>
      <c r="AY6" s="1">
        <v>1.5943166671654473E-2</v>
      </c>
      <c r="AZ6" s="1">
        <v>2.8987575766644498E-3</v>
      </c>
      <c r="BA6" s="1">
        <v>5.3143888905514925E-3</v>
      </c>
      <c r="BB6" s="1">
        <v>3.3818838394418585E-3</v>
      </c>
      <c r="BC6" s="1">
        <v>3.8650101022192664E-3</v>
      </c>
      <c r="BD6" s="1">
        <v>4.3481363649966751E-3</v>
      </c>
      <c r="BE6" s="1">
        <v>2.8987575766644498E-3</v>
      </c>
      <c r="BF6" s="1">
        <v>2.8987575766644498E-3</v>
      </c>
      <c r="BG6" s="1">
        <v>6.763767678883717E-3</v>
      </c>
      <c r="BH6" s="1">
        <v>8.2131464672159423E-3</v>
      </c>
      <c r="BI6" s="1">
        <v>0</v>
      </c>
      <c r="BJ6" s="1">
        <v>0</v>
      </c>
      <c r="BK6" s="1">
        <v>0</v>
      </c>
      <c r="BL6" s="1">
        <v>9.6625252555481659E-4</v>
      </c>
      <c r="BM6" s="1">
        <v>0</v>
      </c>
      <c r="BN6" s="1">
        <v>0</v>
      </c>
      <c r="BO6" s="1">
        <v>9.6625252555481659E-4</v>
      </c>
    </row>
    <row r="7" spans="1:67" x14ac:dyDescent="0.3">
      <c r="A7" s="3">
        <v>4</v>
      </c>
      <c r="B7" s="1">
        <v>4.4238450709041173</v>
      </c>
      <c r="C7" s="1">
        <v>0.17853064891824855</v>
      </c>
      <c r="D7" s="1">
        <v>0.10125336268747337</v>
      </c>
      <c r="E7" s="1">
        <v>9.539444469232225E-2</v>
      </c>
      <c r="F7" s="1">
        <v>9.2069705333072419E-2</v>
      </c>
      <c r="G7" s="1">
        <v>9.5650193873803011E-2</v>
      </c>
      <c r="H7" s="1">
        <v>1.7528120417896031E-2</v>
      </c>
      <c r="I7" s="1">
        <v>0.18795538355805436</v>
      </c>
      <c r="J7" s="1">
        <v>0.40601977618140711</v>
      </c>
      <c r="K7" s="1">
        <v>7.6752320639207399E-4</v>
      </c>
      <c r="L7" s="1">
        <v>1.2280371302273184E-2</v>
      </c>
      <c r="M7" s="1">
        <v>1.9763722564595906E-2</v>
      </c>
      <c r="N7" s="1">
        <v>0</v>
      </c>
      <c r="O7" s="1">
        <v>7.1332197742552273E-3</v>
      </c>
      <c r="P7" s="1">
        <v>0</v>
      </c>
      <c r="Q7" s="1">
        <v>0</v>
      </c>
      <c r="R7" s="1">
        <v>2.7659423614459049E-3</v>
      </c>
      <c r="S7" s="1">
        <v>9.0257066531392663E-3</v>
      </c>
      <c r="T7" s="1">
        <v>0</v>
      </c>
      <c r="U7" s="1">
        <v>4.6408131126525042E-3</v>
      </c>
      <c r="V7" s="1">
        <v>1.1086386880225427E-2</v>
      </c>
      <c r="W7" s="1">
        <v>1.1602032781631261E-3</v>
      </c>
      <c r="X7" s="1">
        <v>3.9962557358952126E-3</v>
      </c>
      <c r="Y7" s="1">
        <v>1.3148970485848763E-2</v>
      </c>
      <c r="Z7" s="1">
        <v>2.0754855227412689E-3</v>
      </c>
      <c r="AA7" s="1">
        <v>6.5723708220140177E-3</v>
      </c>
      <c r="AB7" s="1">
        <v>4.1509710454825377E-3</v>
      </c>
      <c r="AC7" s="1">
        <v>0</v>
      </c>
      <c r="AD7" s="1">
        <v>1.2798827390237825E-2</v>
      </c>
      <c r="AE7" s="1">
        <v>2.7327226049426712E-2</v>
      </c>
      <c r="AF7" s="1">
        <v>4.393111023135686E-2</v>
      </c>
      <c r="AG7" s="1">
        <v>0</v>
      </c>
      <c r="AH7" s="1">
        <v>5.5346280606433842E-3</v>
      </c>
      <c r="AI7" s="1">
        <v>6.9182850758042307E-3</v>
      </c>
      <c r="AJ7" s="1">
        <v>4.1509710454825377E-3</v>
      </c>
      <c r="AK7" s="1">
        <v>0</v>
      </c>
      <c r="AL7" s="1">
        <v>2.2638410087682949E-2</v>
      </c>
      <c r="AM7" s="1">
        <v>3.2230956735006235E-2</v>
      </c>
      <c r="AN7" s="1">
        <v>0.18724651055575048</v>
      </c>
      <c r="AO7" s="1">
        <v>0</v>
      </c>
      <c r="AP7" s="1">
        <v>1.0359950379109147E-2</v>
      </c>
      <c r="AQ7" s="1">
        <v>9.9762485132162144E-3</v>
      </c>
      <c r="AR7" s="1">
        <v>1.8417689562860703E-2</v>
      </c>
      <c r="AS7" s="1">
        <v>1.7875671722764108E-2</v>
      </c>
      <c r="AT7" s="1">
        <v>0.17537483338819923</v>
      </c>
      <c r="AU7" s="1">
        <v>0.19083487379707631</v>
      </c>
      <c r="AV7" s="1">
        <v>5.6525772744956772E-2</v>
      </c>
      <c r="AW7" s="1">
        <v>0</v>
      </c>
      <c r="AX7" s="1">
        <v>2.8504449503867092E-2</v>
      </c>
      <c r="AY7" s="1">
        <v>2.125755556220597E-2</v>
      </c>
      <c r="AZ7" s="1">
        <v>5.3143888905514925E-3</v>
      </c>
      <c r="BA7" s="1">
        <v>2.8987575766644498E-3</v>
      </c>
      <c r="BB7" s="1">
        <v>6.2806414161063074E-3</v>
      </c>
      <c r="BC7" s="1">
        <v>1.4493787883322249E-3</v>
      </c>
      <c r="BD7" s="1">
        <v>4.8312626277740838E-3</v>
      </c>
      <c r="BE7" s="1">
        <v>3.3818838394418585E-3</v>
      </c>
      <c r="BF7" s="1">
        <v>5.7975151533288995E-3</v>
      </c>
      <c r="BG7" s="1">
        <v>9.179398992770758E-3</v>
      </c>
      <c r="BH7" s="1">
        <v>7.2468939416611249E-3</v>
      </c>
      <c r="BI7" s="1">
        <v>5.7975151533288995E-3</v>
      </c>
      <c r="BJ7" s="1">
        <v>1.4493787883322249E-3</v>
      </c>
      <c r="BK7" s="1">
        <v>0</v>
      </c>
      <c r="BL7" s="1">
        <v>0</v>
      </c>
      <c r="BM7" s="1">
        <v>0</v>
      </c>
      <c r="BN7" s="1">
        <v>1.9325050511096332E-3</v>
      </c>
      <c r="BO7" s="1">
        <v>1.9325050511096332E-3</v>
      </c>
    </row>
    <row r="8" spans="1:67" x14ac:dyDescent="0.3">
      <c r="A8" s="3">
        <v>5</v>
      </c>
      <c r="B8" s="1">
        <v>5.5949845985616147</v>
      </c>
      <c r="C8" s="1">
        <v>0.16785762099378804</v>
      </c>
      <c r="D8" s="1">
        <v>0.12086886652914255</v>
      </c>
      <c r="E8" s="1">
        <v>9.4371447966399236E-2</v>
      </c>
      <c r="F8" s="1">
        <v>8.2862734799765192E-2</v>
      </c>
      <c r="G8" s="1">
        <v>0.16112198433287672</v>
      </c>
      <c r="H8" s="1">
        <v>1.2943842770138606E-2</v>
      </c>
      <c r="I8" s="1">
        <v>0.17528120417896031</v>
      </c>
      <c r="J8" s="1">
        <v>0.41100867702295568</v>
      </c>
      <c r="K8" s="1">
        <v>2.3025696191762215E-3</v>
      </c>
      <c r="L8" s="1">
        <v>1.1129086492685071E-2</v>
      </c>
      <c r="M8" s="1">
        <v>1.3431656111861293E-2</v>
      </c>
      <c r="N8" s="1">
        <v>0</v>
      </c>
      <c r="O8" s="1">
        <v>6.1141883779330525E-3</v>
      </c>
      <c r="P8" s="1">
        <v>0</v>
      </c>
      <c r="Q8" s="1">
        <v>0</v>
      </c>
      <c r="R8" s="1">
        <v>0</v>
      </c>
      <c r="S8" s="1">
        <v>1.1354921273304241E-2</v>
      </c>
      <c r="T8" s="1">
        <v>0</v>
      </c>
      <c r="U8" s="1">
        <v>1.0312918028116678E-3</v>
      </c>
      <c r="V8" s="1">
        <v>5.5431934401127137E-3</v>
      </c>
      <c r="W8" s="1">
        <v>0</v>
      </c>
      <c r="X8" s="1">
        <v>7.7346885210875073E-3</v>
      </c>
      <c r="Y8" s="1">
        <v>1.572719999287793E-2</v>
      </c>
      <c r="Z8" s="1">
        <v>1.383657015160846E-3</v>
      </c>
      <c r="AA8" s="1">
        <v>5.5346280606433842E-3</v>
      </c>
      <c r="AB8" s="1">
        <v>8.6478563447552875E-3</v>
      </c>
      <c r="AC8" s="1">
        <v>1.7295712689510577E-3</v>
      </c>
      <c r="AD8" s="1">
        <v>1.9025283958461633E-2</v>
      </c>
      <c r="AE8" s="1">
        <v>2.9056797318377764E-2</v>
      </c>
      <c r="AF8" s="1">
        <v>5.6384023367804473E-2</v>
      </c>
      <c r="AG8" s="1">
        <v>0</v>
      </c>
      <c r="AH8" s="1">
        <v>6.5723708220140177E-3</v>
      </c>
      <c r="AI8" s="1">
        <v>1.1761084628867192E-2</v>
      </c>
      <c r="AJ8" s="1">
        <v>1.2452913136447613E-2</v>
      </c>
      <c r="AK8" s="1">
        <v>5.7555279883939707E-3</v>
      </c>
      <c r="AL8" s="1">
        <v>3.4533167930363824E-2</v>
      </c>
      <c r="AM8" s="1">
        <v>5.525306868858211E-2</v>
      </c>
      <c r="AN8" s="1">
        <v>0.28355567889487626</v>
      </c>
      <c r="AO8" s="1">
        <v>0</v>
      </c>
      <c r="AP8" s="1">
        <v>1.0359950379109147E-2</v>
      </c>
      <c r="AQ8" s="1">
        <v>1.3429565306252595E-2</v>
      </c>
      <c r="AR8" s="1">
        <v>2.7626534344291055E-2</v>
      </c>
      <c r="AS8" s="1">
        <v>3.1403207080531542E-2</v>
      </c>
      <c r="AT8" s="1">
        <v>0.31886333343308948</v>
      </c>
      <c r="AU8" s="1">
        <v>0.23914750007481711</v>
      </c>
      <c r="AV8" s="1">
        <v>5.7008899007734183E-2</v>
      </c>
      <c r="AW8" s="1">
        <v>2.8987575766644498E-3</v>
      </c>
      <c r="AX8" s="1">
        <v>4.6380121226631196E-2</v>
      </c>
      <c r="AY8" s="1">
        <v>3.9616353547747479E-2</v>
      </c>
      <c r="AZ8" s="1">
        <v>9.6625252555481676E-3</v>
      </c>
      <c r="BA8" s="1">
        <v>8.2131464672159423E-3</v>
      </c>
      <c r="BB8" s="1">
        <v>0</v>
      </c>
      <c r="BC8" s="1">
        <v>0</v>
      </c>
      <c r="BD8" s="1">
        <v>7.2468939416611249E-3</v>
      </c>
      <c r="BE8" s="1">
        <v>0</v>
      </c>
      <c r="BF8" s="1">
        <v>3.3818838394418585E-3</v>
      </c>
      <c r="BG8" s="1">
        <v>9.6625252555481676E-3</v>
      </c>
      <c r="BH8" s="1">
        <v>1.0145651518325575E-2</v>
      </c>
      <c r="BI8" s="1">
        <v>5.3143888905514925E-3</v>
      </c>
      <c r="BJ8" s="1">
        <v>3.3818838394418585E-3</v>
      </c>
      <c r="BK8" s="1">
        <v>0</v>
      </c>
      <c r="BL8" s="1">
        <v>0</v>
      </c>
      <c r="BM8" s="1">
        <v>1.9325050511096332E-3</v>
      </c>
      <c r="BN8" s="1">
        <v>0</v>
      </c>
      <c r="BO8" s="1">
        <v>0</v>
      </c>
    </row>
    <row r="9" spans="1:67" x14ac:dyDescent="0.3">
      <c r="A9" s="3">
        <v>6</v>
      </c>
      <c r="B9" s="1">
        <v>11.012022201754776</v>
      </c>
      <c r="C9" s="1">
        <v>9.2370205309876399E-2</v>
      </c>
      <c r="D9" s="1">
        <v>0.11264903634787166</v>
      </c>
      <c r="E9" s="1">
        <v>0.10690315785895628</v>
      </c>
      <c r="F9" s="1">
        <v>9.7951936507129814E-2</v>
      </c>
      <c r="G9" s="1">
        <v>0.34909763272123295</v>
      </c>
      <c r="H9" s="1">
        <v>1.5101149898495043E-2</v>
      </c>
      <c r="I9" s="1">
        <v>0.18660706660283158</v>
      </c>
      <c r="J9" s="1">
        <v>0.37263251670335196</v>
      </c>
      <c r="K9" s="1">
        <v>5.1807816431464994E-3</v>
      </c>
      <c r="L9" s="1">
        <v>5.9483048495385729E-3</v>
      </c>
      <c r="M9" s="1">
        <v>1.2088490500675165E-2</v>
      </c>
      <c r="N9" s="1">
        <v>5.9686124641727401E-3</v>
      </c>
      <c r="O9" s="1">
        <v>5.9686124641727401E-3</v>
      </c>
      <c r="P9" s="1">
        <v>0</v>
      </c>
      <c r="Q9" s="1">
        <v>1.4557591376031078E-3</v>
      </c>
      <c r="R9" s="1">
        <v>6.6964920329742952E-3</v>
      </c>
      <c r="S9" s="1">
        <v>6.5509161192139863E-3</v>
      </c>
      <c r="T9" s="1">
        <v>0</v>
      </c>
      <c r="U9" s="1">
        <v>2.7071409823806272E-3</v>
      </c>
      <c r="V9" s="1">
        <v>1.8047606549204183E-2</v>
      </c>
      <c r="W9" s="1">
        <v>2.191495080974794E-3</v>
      </c>
      <c r="X9" s="1">
        <v>1.1344209830928344E-2</v>
      </c>
      <c r="Y9" s="1">
        <v>2.1270393432990645E-2</v>
      </c>
      <c r="Z9" s="1">
        <v>2.0754855227412689E-3</v>
      </c>
      <c r="AA9" s="1">
        <v>1.0377427613706344E-2</v>
      </c>
      <c r="AB9" s="1">
        <v>1.4528398659188882E-2</v>
      </c>
      <c r="AC9" s="1">
        <v>0</v>
      </c>
      <c r="AD9" s="1">
        <v>1.9717112466042054E-2</v>
      </c>
      <c r="AE9" s="1">
        <v>5.2233052322321942E-2</v>
      </c>
      <c r="AF9" s="1">
        <v>8.4057163671021395E-2</v>
      </c>
      <c r="AG9" s="1">
        <v>0</v>
      </c>
      <c r="AH9" s="1">
        <v>1.6949798435720361E-2</v>
      </c>
      <c r="AI9" s="1">
        <v>2.6635397541846285E-2</v>
      </c>
      <c r="AJ9" s="1">
        <v>2.2830340750153957E-2</v>
      </c>
      <c r="AK9" s="1">
        <v>8.4414410496444891E-3</v>
      </c>
      <c r="AL9" s="1">
        <v>6.1008596676976092E-2</v>
      </c>
      <c r="AM9" s="1">
        <v>8.2112199301087319E-2</v>
      </c>
      <c r="AN9" s="1">
        <v>0.33036730653381391</v>
      </c>
      <c r="AO9" s="1">
        <v>0</v>
      </c>
      <c r="AP9" s="1">
        <v>1.2662161574466736E-2</v>
      </c>
      <c r="AQ9" s="1">
        <v>2.5324323148933472E-2</v>
      </c>
      <c r="AR9" s="1">
        <v>3.7219080991614341E-2</v>
      </c>
      <c r="AS9" s="1">
        <v>2.9470702029421904E-2</v>
      </c>
      <c r="AT9" s="1">
        <v>0.39761291426580703</v>
      </c>
      <c r="AU9" s="1">
        <v>0.29615639908255131</v>
      </c>
      <c r="AV9" s="1">
        <v>0.11643342932935541</v>
      </c>
      <c r="AW9" s="1">
        <v>6.2806414161063074E-3</v>
      </c>
      <c r="AX9" s="1">
        <v>7.7783328307162738E-2</v>
      </c>
      <c r="AY9" s="1">
        <v>5.845827779606641E-2</v>
      </c>
      <c r="AZ9" s="1">
        <v>1.6909419197209289E-2</v>
      </c>
      <c r="BA9" s="1">
        <v>1.5943166671654473E-2</v>
      </c>
      <c r="BB9" s="1">
        <v>3.3818838394418585E-3</v>
      </c>
      <c r="BC9" s="1">
        <v>4.3481363649966751E-3</v>
      </c>
      <c r="BD9" s="1">
        <v>8.2131464672159423E-3</v>
      </c>
      <c r="BE9" s="1">
        <v>4.8312626277740838E-3</v>
      </c>
      <c r="BF9" s="1">
        <v>0</v>
      </c>
      <c r="BG9" s="1">
        <v>5.3143888905514925E-3</v>
      </c>
      <c r="BH9" s="1">
        <v>1.0145651518325575E-2</v>
      </c>
      <c r="BI9" s="1">
        <v>5.3143888905514925E-3</v>
      </c>
      <c r="BJ9" s="1">
        <v>0</v>
      </c>
      <c r="BK9" s="1">
        <v>0</v>
      </c>
      <c r="BL9" s="1">
        <v>0</v>
      </c>
      <c r="BM9" s="1">
        <v>0</v>
      </c>
      <c r="BN9" s="1">
        <v>3.3818838394418585E-3</v>
      </c>
      <c r="BO9" s="1">
        <v>1.4493787883322249E-3</v>
      </c>
    </row>
    <row r="10" spans="1:67" x14ac:dyDescent="0.3">
      <c r="A10" s="3">
        <v>7</v>
      </c>
      <c r="B10" s="1">
        <v>3.1823544055428128</v>
      </c>
      <c r="C10" s="1">
        <v>8.5966388555200113E-2</v>
      </c>
      <c r="D10" s="1">
        <v>8.2011487490407375E-2</v>
      </c>
      <c r="E10" s="1">
        <v>0.10664740867747553</v>
      </c>
      <c r="F10" s="1">
        <v>7.6469005262746262E-2</v>
      </c>
      <c r="G10" s="1">
        <v>0.10255542177378343</v>
      </c>
      <c r="H10" s="1">
        <v>1.0786535641782172E-2</v>
      </c>
      <c r="I10" s="1">
        <v>0.17743851130731672</v>
      </c>
      <c r="J10" s="1">
        <v>0.37896458315608655</v>
      </c>
      <c r="K10" s="1">
        <v>3.83761603196037E-3</v>
      </c>
      <c r="L10" s="1">
        <v>6.140185651136592E-3</v>
      </c>
      <c r="M10" s="1">
        <v>0</v>
      </c>
      <c r="N10" s="1">
        <v>2.6203664476855937E-3</v>
      </c>
      <c r="O10" s="1">
        <v>3.4938219302474583E-3</v>
      </c>
      <c r="P10" s="1">
        <v>2.038062792644351E-3</v>
      </c>
      <c r="Q10" s="1">
        <v>1.0190313963221755E-3</v>
      </c>
      <c r="R10" s="1">
        <v>2.9115182752062155E-3</v>
      </c>
      <c r="S10" s="1">
        <v>7.5699475155361594E-3</v>
      </c>
      <c r="T10" s="1">
        <v>2.4747905339252835E-3</v>
      </c>
      <c r="U10" s="1">
        <v>2.0625836056233355E-3</v>
      </c>
      <c r="V10" s="1">
        <v>3.0938754084350027E-3</v>
      </c>
      <c r="W10" s="1">
        <v>0</v>
      </c>
      <c r="X10" s="1">
        <v>3.2227868837864612E-3</v>
      </c>
      <c r="Y10" s="1">
        <v>1.3793527862606056E-2</v>
      </c>
      <c r="Z10" s="1">
        <v>1.7295712689510577E-3</v>
      </c>
      <c r="AA10" s="1">
        <v>2.0754855227412689E-3</v>
      </c>
      <c r="AB10" s="1">
        <v>6.5723708220140177E-3</v>
      </c>
      <c r="AC10" s="1">
        <v>0</v>
      </c>
      <c r="AD10" s="1">
        <v>8.3019420909650754E-3</v>
      </c>
      <c r="AE10" s="1">
        <v>1.6257969928139937E-2</v>
      </c>
      <c r="AF10" s="1">
        <v>2.3868083511524595E-2</v>
      </c>
      <c r="AG10" s="1">
        <v>0</v>
      </c>
      <c r="AH10" s="1">
        <v>6.2264565682238066E-3</v>
      </c>
      <c r="AI10" s="1">
        <v>6.2264565682238066E-3</v>
      </c>
      <c r="AJ10" s="1">
        <v>3.4591425379021153E-3</v>
      </c>
      <c r="AK10" s="1">
        <v>3.4533167930363819E-3</v>
      </c>
      <c r="AL10" s="1">
        <v>1.7266583965181912E-2</v>
      </c>
      <c r="AM10" s="1">
        <v>2.6859130612505191E-2</v>
      </c>
      <c r="AN10" s="1">
        <v>0.15539925568663721</v>
      </c>
      <c r="AO10" s="1">
        <v>2.6859130612505201E-3</v>
      </c>
      <c r="AP10" s="1">
        <v>7.290335451965696E-3</v>
      </c>
      <c r="AQ10" s="1">
        <v>3.8370186589293137E-3</v>
      </c>
      <c r="AR10" s="1">
        <v>6.5229317201798342E-3</v>
      </c>
      <c r="AS10" s="1">
        <v>1.6426292934431885E-2</v>
      </c>
      <c r="AT10" s="1">
        <v>0.1270622071104584</v>
      </c>
      <c r="AU10" s="1">
        <v>0.11981531316879726</v>
      </c>
      <c r="AV10" s="1">
        <v>4.5896994963853792E-2</v>
      </c>
      <c r="AW10" s="1">
        <v>3.8650101022192664E-3</v>
      </c>
      <c r="AX10" s="1">
        <v>1.401066162054484E-2</v>
      </c>
      <c r="AY10" s="1">
        <v>9.6625252555481676E-3</v>
      </c>
      <c r="AZ10" s="1">
        <v>3.3818838394418585E-3</v>
      </c>
      <c r="BA10" s="1">
        <v>6.763767678883717E-3</v>
      </c>
      <c r="BB10" s="1">
        <v>3.8650101022192664E-3</v>
      </c>
      <c r="BC10" s="1">
        <v>5.7975151533288995E-3</v>
      </c>
      <c r="BD10" s="1">
        <v>4.3481363649966751E-3</v>
      </c>
      <c r="BE10" s="1">
        <v>5.3143888905514925E-3</v>
      </c>
      <c r="BF10" s="1">
        <v>2.8987575766644498E-3</v>
      </c>
      <c r="BG10" s="1">
        <v>5.7975151533288995E-3</v>
      </c>
      <c r="BH10" s="1">
        <v>9.179398992770758E-3</v>
      </c>
      <c r="BI10" s="1">
        <v>3.3818838394418585E-3</v>
      </c>
      <c r="BJ10" s="1">
        <v>0</v>
      </c>
      <c r="BK10" s="1">
        <v>1.4493787883322249E-3</v>
      </c>
      <c r="BL10" s="1">
        <v>0</v>
      </c>
      <c r="BM10" s="1">
        <v>0</v>
      </c>
      <c r="BN10" s="1">
        <v>2.4156313138870419E-3</v>
      </c>
      <c r="BO10" s="1">
        <v>1.9325050511096332E-3</v>
      </c>
    </row>
    <row r="11" spans="1:67" x14ac:dyDescent="0.3">
      <c r="A11" s="3">
        <v>8</v>
      </c>
      <c r="B11" s="1">
        <v>6.7433634640208231</v>
      </c>
      <c r="C11" s="1">
        <v>0.13098716089110626</v>
      </c>
      <c r="D11" s="1">
        <v>0.1479569432628762</v>
      </c>
      <c r="E11" s="1">
        <v>0.11201814148857142</v>
      </c>
      <c r="F11" s="1">
        <v>9.1813956151591658E-2</v>
      </c>
      <c r="G11" s="1">
        <v>0.22633802561046965</v>
      </c>
      <c r="H11" s="1">
        <v>2.211239806565345E-2</v>
      </c>
      <c r="I11" s="1">
        <v>0.16557332210135633</v>
      </c>
      <c r="J11" s="1">
        <v>0.43863951245307026</v>
      </c>
      <c r="K11" s="1">
        <v>9.5940400799009243E-3</v>
      </c>
      <c r="L11" s="1">
        <v>1.3047894508665257E-2</v>
      </c>
      <c r="M11" s="1">
        <v>1.3047894508665257E-2</v>
      </c>
      <c r="N11" s="1">
        <v>4.5128533265696331E-3</v>
      </c>
      <c r="O11" s="1">
        <v>3.0570941889665262E-3</v>
      </c>
      <c r="P11" s="1">
        <v>0</v>
      </c>
      <c r="Q11" s="1">
        <v>0</v>
      </c>
      <c r="R11" s="1">
        <v>3.3482460164871476E-3</v>
      </c>
      <c r="S11" s="1">
        <v>2.591251264933532E-2</v>
      </c>
      <c r="T11" s="1">
        <v>1.7469109651237292E-3</v>
      </c>
      <c r="U11" s="1">
        <v>1.4180262288660431E-3</v>
      </c>
      <c r="V11" s="1">
        <v>1.3535704911903139E-2</v>
      </c>
      <c r="W11" s="1">
        <v>0</v>
      </c>
      <c r="X11" s="1">
        <v>2.7587055725212112E-2</v>
      </c>
      <c r="Y11" s="1">
        <v>6.1877508168700059E-2</v>
      </c>
      <c r="Z11" s="1">
        <v>1.7295712689510577E-3</v>
      </c>
      <c r="AA11" s="1">
        <v>7.264199329594441E-3</v>
      </c>
      <c r="AB11" s="1">
        <v>1.4182484405398668E-2</v>
      </c>
      <c r="AC11" s="1">
        <v>2.4213997765314809E-3</v>
      </c>
      <c r="AD11" s="1">
        <v>4.462293873893728E-2</v>
      </c>
      <c r="AE11" s="1">
        <v>0.11657310352730128</v>
      </c>
      <c r="AF11" s="1">
        <v>0.21688823712646257</v>
      </c>
      <c r="AG11" s="1">
        <v>0</v>
      </c>
      <c r="AH11" s="1">
        <v>1.6949798435720361E-2</v>
      </c>
      <c r="AI11" s="1">
        <v>3.2170025602489674E-2</v>
      </c>
      <c r="AJ11" s="1">
        <v>4.2893367469986225E-2</v>
      </c>
      <c r="AK11" s="1">
        <v>2.340581381946881E-2</v>
      </c>
      <c r="AL11" s="1">
        <v>0.15156223702770788</v>
      </c>
      <c r="AM11" s="1">
        <v>0.25746395201415695</v>
      </c>
      <c r="AN11" s="1">
        <v>1.0164262427503752</v>
      </c>
      <c r="AO11" s="1">
        <v>0</v>
      </c>
      <c r="AP11" s="1">
        <v>2.8777639941969854E-2</v>
      </c>
      <c r="AQ11" s="1">
        <v>4.8730136968402282E-2</v>
      </c>
      <c r="AR11" s="1">
        <v>0.10590171498644906</v>
      </c>
      <c r="AS11" s="1">
        <v>9.8557757606591301E-2</v>
      </c>
      <c r="AT11" s="1">
        <v>1.2855989852506837</v>
      </c>
      <c r="AU11" s="1">
        <v>0.91842302553985322</v>
      </c>
      <c r="AV11" s="1">
        <v>0.21644056572427894</v>
      </c>
      <c r="AW11" s="1">
        <v>9.6625252555481676E-3</v>
      </c>
      <c r="AX11" s="1">
        <v>0.10483839902269761</v>
      </c>
      <c r="AY11" s="1">
        <v>0.10580465154825243</v>
      </c>
      <c r="AZ11" s="1">
        <v>2.5605691927202641E-2</v>
      </c>
      <c r="BA11" s="1">
        <v>1.3044409094990026E-2</v>
      </c>
      <c r="BB11" s="1">
        <v>1.2561282832212615E-2</v>
      </c>
      <c r="BC11" s="1">
        <v>3.0920080817754131E-2</v>
      </c>
      <c r="BD11" s="1">
        <v>3.8166974759415266E-2</v>
      </c>
      <c r="BE11" s="1">
        <v>7.7300202044385327E-3</v>
      </c>
      <c r="BF11" s="1">
        <v>0</v>
      </c>
      <c r="BG11" s="1">
        <v>7.7300202044385327E-3</v>
      </c>
      <c r="BH11" s="1">
        <v>9.179398992770758E-3</v>
      </c>
      <c r="BI11" s="1">
        <v>1.3044409094990026E-2</v>
      </c>
      <c r="BJ11" s="1">
        <v>0</v>
      </c>
      <c r="BK11" s="1">
        <v>0</v>
      </c>
      <c r="BL11" s="1">
        <v>0</v>
      </c>
      <c r="BM11" s="1">
        <v>0</v>
      </c>
      <c r="BN11" s="1">
        <v>1.9325050511096332E-3</v>
      </c>
      <c r="BO11" s="1">
        <v>0</v>
      </c>
    </row>
    <row r="12" spans="1:67" x14ac:dyDescent="0.3">
      <c r="A12" s="3">
        <v>9</v>
      </c>
      <c r="B12" s="1">
        <v>4.0700202312761453</v>
      </c>
      <c r="C12" s="1">
        <v>0.11585086674368952</v>
      </c>
      <c r="D12" s="1">
        <v>0.14141844198231981</v>
      </c>
      <c r="E12" s="1">
        <v>0.10792615458487931</v>
      </c>
      <c r="F12" s="1">
        <v>0.10741465622191781</v>
      </c>
      <c r="G12" s="1">
        <v>6.5983288822035233E-2</v>
      </c>
      <c r="H12" s="1">
        <v>1.9146100764163357E-2</v>
      </c>
      <c r="I12" s="1">
        <v>0.22813522882369297</v>
      </c>
      <c r="J12" s="1">
        <v>0.2876293215954297</v>
      </c>
      <c r="K12" s="1">
        <v>7.8671128655187564E-3</v>
      </c>
      <c r="L12" s="1">
        <v>7.0995896591266846E-3</v>
      </c>
      <c r="M12" s="1">
        <v>1.1896609699077146E-2</v>
      </c>
      <c r="N12" s="1">
        <v>4.0761255852887019E-3</v>
      </c>
      <c r="O12" s="1">
        <v>5.3863088091314982E-3</v>
      </c>
      <c r="P12" s="1">
        <v>0</v>
      </c>
      <c r="Q12" s="1">
        <v>0</v>
      </c>
      <c r="R12" s="1">
        <v>0</v>
      </c>
      <c r="S12" s="1">
        <v>7.7155234292964701E-3</v>
      </c>
      <c r="T12" s="1">
        <v>2.7659423614459049E-3</v>
      </c>
      <c r="U12" s="1">
        <v>2.5782295070291691E-3</v>
      </c>
      <c r="V12" s="1">
        <v>4.8986360633554212E-3</v>
      </c>
      <c r="W12" s="1">
        <v>0</v>
      </c>
      <c r="X12" s="1">
        <v>2.8360524577320861E-3</v>
      </c>
      <c r="Y12" s="1">
        <v>9.0238032746020914E-3</v>
      </c>
      <c r="Z12" s="1">
        <v>3.1132282841119033E-3</v>
      </c>
      <c r="AA12" s="1">
        <v>4.1509710454825377E-3</v>
      </c>
      <c r="AB12" s="1">
        <v>3.4591425379021153E-3</v>
      </c>
      <c r="AC12" s="1">
        <v>6.9182850758042302E-4</v>
      </c>
      <c r="AD12" s="1">
        <v>9.6855991061259236E-3</v>
      </c>
      <c r="AE12" s="1">
        <v>1.8333455450881209E-2</v>
      </c>
      <c r="AF12" s="1">
        <v>2.4213997765314802E-2</v>
      </c>
      <c r="AG12" s="1">
        <v>0</v>
      </c>
      <c r="AH12" s="1">
        <v>5.5346280606433842E-3</v>
      </c>
      <c r="AI12" s="1">
        <v>5.5346280606433842E-3</v>
      </c>
      <c r="AJ12" s="1">
        <v>3.4591425379021153E-3</v>
      </c>
      <c r="AK12" s="1">
        <v>1.151105597678794E-3</v>
      </c>
      <c r="AL12" s="1">
        <v>1.1511055976787941E-2</v>
      </c>
      <c r="AM12" s="1">
        <v>1.9568795160539502E-2</v>
      </c>
      <c r="AN12" s="1">
        <v>0.10014618699805507</v>
      </c>
      <c r="AO12" s="1">
        <v>3.069614927143451E-3</v>
      </c>
      <c r="AP12" s="1">
        <v>3.8370186589293137E-3</v>
      </c>
      <c r="AQ12" s="1">
        <v>6.139229854286902E-3</v>
      </c>
      <c r="AR12" s="1">
        <v>6.5229317201798342E-3</v>
      </c>
      <c r="AS12" s="1">
        <v>1.3044409094990026E-2</v>
      </c>
      <c r="AT12" s="1">
        <v>8.9861484876597952E-2</v>
      </c>
      <c r="AU12" s="1">
        <v>9.324336871603979E-2</v>
      </c>
      <c r="AV12" s="1">
        <v>5.1694510117182693E-2</v>
      </c>
      <c r="AW12" s="1">
        <v>3.3818838394418585E-3</v>
      </c>
      <c r="AX12" s="1">
        <v>1.3527535357767434E-2</v>
      </c>
      <c r="AY12" s="1">
        <v>1.8841924248318927E-2</v>
      </c>
      <c r="AZ12" s="1">
        <v>3.3818838394418585E-3</v>
      </c>
      <c r="BA12" s="1">
        <v>8.2131464672159423E-3</v>
      </c>
      <c r="BB12" s="1">
        <v>4.8312626277740838E-3</v>
      </c>
      <c r="BC12" s="1">
        <v>3.8650101022192664E-3</v>
      </c>
      <c r="BD12" s="1">
        <v>4.8312626277740838E-3</v>
      </c>
      <c r="BE12" s="1">
        <v>2.4156313138870419E-3</v>
      </c>
      <c r="BF12" s="1">
        <v>1.4493787883322249E-3</v>
      </c>
      <c r="BG12" s="1">
        <v>3.8650101022192664E-3</v>
      </c>
      <c r="BH12" s="1">
        <v>9.179398992770758E-3</v>
      </c>
      <c r="BI12" s="1">
        <v>4.3481363649966751E-3</v>
      </c>
      <c r="BJ12" s="1">
        <v>0</v>
      </c>
      <c r="BK12" s="1">
        <v>1.4493787883322249E-3</v>
      </c>
      <c r="BL12" s="1">
        <v>1.4493787883322249E-3</v>
      </c>
      <c r="BM12" s="1">
        <v>2.4156313138870419E-3</v>
      </c>
      <c r="BN12" s="1">
        <v>2.4156313138870419E-3</v>
      </c>
      <c r="BO12" s="1">
        <v>4.3481363649966751E-3</v>
      </c>
    </row>
    <row r="13" spans="1:67" x14ac:dyDescent="0.3">
      <c r="A13" s="3">
        <v>10</v>
      </c>
      <c r="B13" s="1">
        <v>3.3520247964755239</v>
      </c>
      <c r="C13" s="1">
        <v>0.12730011488083806</v>
      </c>
      <c r="D13" s="1">
        <v>0.10293469158818785</v>
      </c>
      <c r="E13" s="1">
        <v>0.10613591031451404</v>
      </c>
      <c r="F13" s="1">
        <v>4.7057849392459231E-2</v>
      </c>
      <c r="G13" s="1">
        <v>6.6239038003515979E-2</v>
      </c>
      <c r="H13" s="1">
        <v>9.7078820776039555E-3</v>
      </c>
      <c r="I13" s="1">
        <v>0.22085431726548999</v>
      </c>
      <c r="J13" s="1">
        <v>0.25462582372057047</v>
      </c>
      <c r="K13" s="1">
        <v>4.0294968335583877E-3</v>
      </c>
      <c r="L13" s="1">
        <v>7.4833512623227218E-3</v>
      </c>
      <c r="M13" s="1">
        <v>0</v>
      </c>
      <c r="N13" s="1">
        <v>2.6203664476855937E-3</v>
      </c>
      <c r="O13" s="1">
        <v>6.2597642916933623E-3</v>
      </c>
      <c r="P13" s="1">
        <v>0</v>
      </c>
      <c r="Q13" s="1">
        <v>8.7345548256186458E-4</v>
      </c>
      <c r="R13" s="1">
        <v>0</v>
      </c>
      <c r="S13" s="1">
        <v>1.0918193532023307E-2</v>
      </c>
      <c r="T13" s="1">
        <v>2.6203664476855937E-3</v>
      </c>
      <c r="U13" s="1">
        <v>3.4806098344893782E-3</v>
      </c>
      <c r="V13" s="1">
        <v>3.0938754084350027E-3</v>
      </c>
      <c r="W13" s="1">
        <v>0</v>
      </c>
      <c r="X13" s="1">
        <v>6.3166622922214647E-3</v>
      </c>
      <c r="Y13" s="1">
        <v>9.6683606513593839E-3</v>
      </c>
      <c r="Z13" s="1">
        <v>2.7673140303216921E-3</v>
      </c>
      <c r="AA13" s="1">
        <v>5.5346280606433842E-3</v>
      </c>
      <c r="AB13" s="1">
        <v>5.1887138068531721E-3</v>
      </c>
      <c r="AC13" s="1">
        <v>0</v>
      </c>
      <c r="AD13" s="1">
        <v>1.0723341867496556E-2</v>
      </c>
      <c r="AE13" s="1">
        <v>1.4182484405398668E-2</v>
      </c>
      <c r="AF13" s="1">
        <v>3.1132282841119036E-2</v>
      </c>
      <c r="AG13" s="1">
        <v>0</v>
      </c>
      <c r="AH13" s="1">
        <v>6.5723708220140177E-3</v>
      </c>
      <c r="AI13" s="1">
        <v>8.3019420909650754E-3</v>
      </c>
      <c r="AJ13" s="1">
        <v>9.6855991061259236E-3</v>
      </c>
      <c r="AK13" s="1">
        <v>3.4533167930363819E-3</v>
      </c>
      <c r="AL13" s="1">
        <v>1.7650285831074843E-2</v>
      </c>
      <c r="AM13" s="1">
        <v>3.1463553003220367E-2</v>
      </c>
      <c r="AN13" s="1">
        <v>0.11319205043841477</v>
      </c>
      <c r="AO13" s="1">
        <v>2.3022111953575879E-3</v>
      </c>
      <c r="AP13" s="1">
        <v>4.6044223907151759E-3</v>
      </c>
      <c r="AQ13" s="1">
        <v>9.5925466473232857E-3</v>
      </c>
      <c r="AR13" s="1">
        <v>2.3789515685361744E-2</v>
      </c>
      <c r="AS13" s="1">
        <v>1.6909419197209289E-2</v>
      </c>
      <c r="AT13" s="1">
        <v>8.2131464672159427E-2</v>
      </c>
      <c r="AU13" s="1">
        <v>0.10387214649714278</v>
      </c>
      <c r="AV13" s="1">
        <v>4.8795752540518239E-2</v>
      </c>
      <c r="AW13" s="1">
        <v>3.3818838394418585E-3</v>
      </c>
      <c r="AX13" s="1">
        <v>1.9325050511096335E-2</v>
      </c>
      <c r="AY13" s="1">
        <v>1.8358797985541516E-2</v>
      </c>
      <c r="AZ13" s="1">
        <v>6.2806414161063074E-3</v>
      </c>
      <c r="BA13" s="1">
        <v>1.1111904043880391E-2</v>
      </c>
      <c r="BB13" s="1">
        <v>4.3481363649966751E-3</v>
      </c>
      <c r="BC13" s="1">
        <v>0</v>
      </c>
      <c r="BD13" s="1">
        <v>5.7975151533288995E-3</v>
      </c>
      <c r="BE13" s="1">
        <v>4.3481363649966751E-3</v>
      </c>
      <c r="BF13" s="1">
        <v>1.4493787883322249E-3</v>
      </c>
      <c r="BG13" s="1">
        <v>3.8650101022192664E-3</v>
      </c>
      <c r="BH13" s="1">
        <v>1.2078156569435209E-2</v>
      </c>
      <c r="BI13" s="1">
        <v>1.2078156569435209E-2</v>
      </c>
      <c r="BJ13" s="1">
        <v>4.8312626277740838E-3</v>
      </c>
      <c r="BK13" s="1">
        <v>0</v>
      </c>
      <c r="BL13" s="1">
        <v>0</v>
      </c>
      <c r="BM13" s="1">
        <v>2.4156313138870419E-3</v>
      </c>
      <c r="BN13" s="1">
        <v>1.4493787883322249E-3</v>
      </c>
      <c r="BO13" s="1">
        <v>9.6625252555481659E-4</v>
      </c>
    </row>
  </sheetData>
  <conditionalFormatting sqref="A3:BO3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4" sqref="B4:B13"/>
    </sheetView>
  </sheetViews>
  <sheetFormatPr defaultRowHeight="15.6" x14ac:dyDescent="0.3"/>
  <cols>
    <col min="1" max="1" width="12.69921875" bestFit="1" customWidth="1"/>
    <col min="6" max="6" width="23.59765625" customWidth="1"/>
    <col min="7" max="7" width="11.69921875" bestFit="1" customWidth="1"/>
  </cols>
  <sheetData>
    <row r="1" spans="1:9" s="4" customFormat="1" x14ac:dyDescent="0.3">
      <c r="A1" s="4" t="s">
        <v>66</v>
      </c>
    </row>
    <row r="2" spans="1:9" s="4" customFormat="1" x14ac:dyDescent="0.3"/>
    <row r="3" spans="1:9" s="4" customFormat="1" x14ac:dyDescent="0.3">
      <c r="A3" s="9" t="s">
        <v>90</v>
      </c>
      <c r="B3" s="4" t="s">
        <v>82</v>
      </c>
      <c r="G3" s="77"/>
      <c r="H3" s="77"/>
      <c r="I3" s="77"/>
    </row>
    <row r="4" spans="1:9" x14ac:dyDescent="0.3">
      <c r="A4" s="3">
        <v>1</v>
      </c>
      <c r="B4" s="16">
        <v>30.3018</v>
      </c>
      <c r="G4" s="4"/>
      <c r="H4" s="4"/>
      <c r="I4" s="4"/>
    </row>
    <row r="5" spans="1:9" x14ac:dyDescent="0.3">
      <c r="A5" s="3">
        <v>2</v>
      </c>
      <c r="B5" s="16">
        <v>29.130600000000001</v>
      </c>
      <c r="H5" s="16"/>
    </row>
    <row r="6" spans="1:9" x14ac:dyDescent="0.3">
      <c r="A6" s="3">
        <v>3</v>
      </c>
      <c r="B6" s="16">
        <v>31.918400000000002</v>
      </c>
      <c r="H6" s="16"/>
    </row>
    <row r="7" spans="1:9" x14ac:dyDescent="0.3">
      <c r="A7" s="3">
        <v>4</v>
      </c>
      <c r="B7" s="16">
        <v>33.577399999999997</v>
      </c>
      <c r="H7" s="16"/>
    </row>
    <row r="8" spans="1:9" x14ac:dyDescent="0.3">
      <c r="A8" s="3">
        <v>5</v>
      </c>
      <c r="B8" s="16">
        <v>32.020200000000003</v>
      </c>
      <c r="H8" s="16"/>
    </row>
    <row r="9" spans="1:9" x14ac:dyDescent="0.3">
      <c r="A9" s="3">
        <v>6</v>
      </c>
      <c r="B9" s="16">
        <v>28.394000000000002</v>
      </c>
      <c r="H9" s="16"/>
    </row>
    <row r="10" spans="1:9" x14ac:dyDescent="0.3">
      <c r="A10" s="3">
        <v>7</v>
      </c>
      <c r="B10" s="16">
        <v>34.998800000000003</v>
      </c>
      <c r="H10" s="16"/>
    </row>
    <row r="11" spans="1:9" x14ac:dyDescent="0.3">
      <c r="A11" s="3">
        <v>8</v>
      </c>
      <c r="B11" s="16">
        <v>27.779</v>
      </c>
      <c r="H11" s="16"/>
    </row>
    <row r="12" spans="1:9" x14ac:dyDescent="0.3">
      <c r="A12" s="3">
        <v>9</v>
      </c>
      <c r="B12" s="16">
        <v>41.204599999999999</v>
      </c>
      <c r="H12" s="16"/>
    </row>
    <row r="13" spans="1:9" x14ac:dyDescent="0.3">
      <c r="A13" s="3">
        <v>10</v>
      </c>
      <c r="B13" s="16">
        <v>31.777800000000003</v>
      </c>
      <c r="H13" s="16"/>
    </row>
    <row r="14" spans="1:9" x14ac:dyDescent="0.3">
      <c r="B14" s="17"/>
      <c r="H14" s="16"/>
    </row>
    <row r="15" spans="1:9" x14ac:dyDescent="0.3">
      <c r="B15" s="17"/>
      <c r="H15" s="16"/>
    </row>
    <row r="16" spans="1:9" x14ac:dyDescent="0.3">
      <c r="B16" s="17"/>
      <c r="H16" s="16"/>
    </row>
    <row r="17" spans="2:8" x14ac:dyDescent="0.3">
      <c r="B17" s="17"/>
      <c r="C17" s="17"/>
      <c r="H17" s="16"/>
    </row>
    <row r="18" spans="2:8" x14ac:dyDescent="0.3">
      <c r="B18" s="17"/>
      <c r="C18" s="17"/>
    </row>
  </sheetData>
  <mergeCells count="1">
    <mergeCell ref="G3:I3"/>
  </mergeCells>
  <conditionalFormatting sqref="A3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B3" sqref="B3:H3"/>
    </sheetView>
  </sheetViews>
  <sheetFormatPr defaultRowHeight="15.6" x14ac:dyDescent="0.3"/>
  <cols>
    <col min="1" max="1" width="15.3984375" style="3" bestFit="1" customWidth="1"/>
    <col min="2" max="2" width="11.3984375" customWidth="1"/>
    <col min="3" max="8" width="9" style="12"/>
  </cols>
  <sheetData>
    <row r="1" spans="1:13" s="4" customFormat="1" ht="20.399999999999999" x14ac:dyDescent="0.35">
      <c r="A1" s="3" t="s">
        <v>66</v>
      </c>
      <c r="B1" s="14"/>
      <c r="C1" s="11"/>
      <c r="D1" s="11"/>
      <c r="E1" s="11"/>
      <c r="F1" s="11"/>
      <c r="G1" s="11"/>
      <c r="H1" s="11"/>
    </row>
    <row r="2" spans="1:13" s="4" customFormat="1" ht="20.399999999999999" x14ac:dyDescent="0.35">
      <c r="A2" s="3"/>
      <c r="B2" s="14"/>
      <c r="C2" s="11"/>
      <c r="D2" s="11"/>
      <c r="E2" s="11"/>
      <c r="F2" s="11"/>
      <c r="G2" s="11"/>
      <c r="H2" s="11"/>
    </row>
    <row r="3" spans="1:13" s="9" customFormat="1" x14ac:dyDescent="0.3">
      <c r="A3" s="9" t="s">
        <v>90</v>
      </c>
      <c r="B3" s="3" t="s">
        <v>83</v>
      </c>
      <c r="C3" s="15" t="s">
        <v>84</v>
      </c>
      <c r="D3" s="15" t="s">
        <v>85</v>
      </c>
      <c r="E3" s="15" t="s">
        <v>86</v>
      </c>
      <c r="F3" s="15" t="s">
        <v>87</v>
      </c>
      <c r="G3" s="15" t="s">
        <v>88</v>
      </c>
      <c r="H3" s="15" t="s">
        <v>89</v>
      </c>
    </row>
    <row r="4" spans="1:13" x14ac:dyDescent="0.3">
      <c r="A4" s="3">
        <v>1</v>
      </c>
      <c r="B4" s="18">
        <v>137.90004496938465</v>
      </c>
      <c r="C4" s="18">
        <v>1.0357580257370633</v>
      </c>
      <c r="D4" s="18">
        <v>17.056246583211866</v>
      </c>
      <c r="E4" s="18">
        <v>9.6480749820910319</v>
      </c>
      <c r="F4" s="18">
        <v>58.641071239267994</v>
      </c>
      <c r="G4" s="18">
        <v>1.5089361756653632</v>
      </c>
      <c r="H4" s="18">
        <v>36.481779456629667</v>
      </c>
    </row>
    <row r="5" spans="1:13" x14ac:dyDescent="0.3">
      <c r="A5" s="3">
        <v>2</v>
      </c>
      <c r="B5" s="18">
        <v>208.40133170181534</v>
      </c>
      <c r="C5" s="18">
        <v>0.52373445230247662</v>
      </c>
      <c r="D5" s="18">
        <v>22.381526369309533</v>
      </c>
      <c r="E5" s="18">
        <v>10.612571542295733</v>
      </c>
      <c r="F5" s="18">
        <v>60.620844343684006</v>
      </c>
      <c r="G5" s="18">
        <v>0.48728143775632343</v>
      </c>
      <c r="H5" s="18">
        <v>28.987558435285202</v>
      </c>
    </row>
    <row r="6" spans="1:13" x14ac:dyDescent="0.3">
      <c r="A6" s="3">
        <v>3</v>
      </c>
      <c r="B6" s="18">
        <v>164.87555243586235</v>
      </c>
      <c r="C6" s="18">
        <v>1.1691665019675299</v>
      </c>
      <c r="D6" s="18">
        <v>16.232003491711865</v>
      </c>
      <c r="E6" s="18">
        <v>9.4722323961990007</v>
      </c>
      <c r="F6" s="18">
        <v>56.233921931697999</v>
      </c>
      <c r="G6" s="18">
        <v>1.2833150439292631</v>
      </c>
      <c r="H6" s="18">
        <v>35.226261212883998</v>
      </c>
    </row>
    <row r="7" spans="1:13" x14ac:dyDescent="0.3">
      <c r="A7" s="3">
        <v>4</v>
      </c>
      <c r="B7" s="18">
        <v>167.60773575351834</v>
      </c>
      <c r="C7" s="18">
        <v>0.49367893001491997</v>
      </c>
      <c r="D7" s="18">
        <v>20.047603664723798</v>
      </c>
      <c r="E7" s="18">
        <v>7.6980550230002338</v>
      </c>
      <c r="F7" s="18">
        <v>46.603117726228007</v>
      </c>
      <c r="G7" s="18">
        <v>0.57289700732704329</v>
      </c>
      <c r="H7" s="18">
        <v>33.007459306062692</v>
      </c>
    </row>
    <row r="8" spans="1:13" x14ac:dyDescent="0.3">
      <c r="A8" s="3">
        <v>5</v>
      </c>
      <c r="B8" s="18">
        <v>133.59139521497798</v>
      </c>
      <c r="C8" s="18">
        <v>0.5411201770956966</v>
      </c>
      <c r="D8" s="18">
        <v>16.490422656056964</v>
      </c>
      <c r="E8" s="18">
        <v>7.5004010928887332</v>
      </c>
      <c r="F8" s="18">
        <v>45.713427516185668</v>
      </c>
      <c r="G8" s="18">
        <v>0.86639655209754984</v>
      </c>
      <c r="H8" s="18">
        <v>35.135389326654668</v>
      </c>
    </row>
    <row r="9" spans="1:13" x14ac:dyDescent="0.3">
      <c r="A9" s="3">
        <v>6</v>
      </c>
      <c r="B9" s="18">
        <v>144.006452418203</v>
      </c>
      <c r="C9" s="18">
        <v>1.49606235060458</v>
      </c>
      <c r="D9" s="18">
        <v>10.977527597483499</v>
      </c>
      <c r="E9" s="18">
        <v>9.1510043648707331</v>
      </c>
      <c r="F9" s="18">
        <v>53.332305896624</v>
      </c>
      <c r="G9" s="18">
        <v>2.2993506069715468</v>
      </c>
      <c r="H9" s="18">
        <v>40.502974414460667</v>
      </c>
    </row>
    <row r="10" spans="1:13" x14ac:dyDescent="0.3">
      <c r="A10" s="3">
        <v>7</v>
      </c>
      <c r="B10" s="18">
        <v>116.76534075952632</v>
      </c>
      <c r="C10" s="18">
        <v>1.0195010281523667</v>
      </c>
      <c r="D10" s="18">
        <v>11.2630450990893</v>
      </c>
      <c r="E10" s="18">
        <v>6.6479569104956662</v>
      </c>
      <c r="F10" s="18">
        <v>43.013156597401668</v>
      </c>
      <c r="G10" s="18">
        <v>2.3402781642252033</v>
      </c>
      <c r="H10" s="18">
        <v>39.973883487483342</v>
      </c>
    </row>
    <row r="11" spans="1:13" x14ac:dyDescent="0.3">
      <c r="A11" s="3">
        <v>8</v>
      </c>
      <c r="B11" s="18">
        <v>119.23546404812167</v>
      </c>
      <c r="C11" s="18">
        <v>0.80690775276285331</v>
      </c>
      <c r="D11" s="18">
        <v>16.769984518769768</v>
      </c>
      <c r="E11" s="18">
        <v>8.0806980466153657</v>
      </c>
      <c r="F11" s="18">
        <v>48.519871122392672</v>
      </c>
      <c r="G11" s="18">
        <v>0.99087987588975679</v>
      </c>
      <c r="H11" s="18">
        <v>33.723395578042663</v>
      </c>
    </row>
    <row r="12" spans="1:13" x14ac:dyDescent="0.3">
      <c r="A12" s="3">
        <v>9</v>
      </c>
      <c r="B12" s="18">
        <v>129.46154079919799</v>
      </c>
      <c r="C12" s="18">
        <v>0.40806229455081999</v>
      </c>
      <c r="D12" s="18">
        <v>11.690684006098467</v>
      </c>
      <c r="E12" s="18">
        <v>6.0566820249691666</v>
      </c>
      <c r="F12" s="18">
        <v>35.994068978633997</v>
      </c>
      <c r="G12" s="18">
        <v>0.66026896816053005</v>
      </c>
      <c r="H12" s="18">
        <v>32.577186973257106</v>
      </c>
    </row>
    <row r="13" spans="1:13" x14ac:dyDescent="0.3">
      <c r="A13" s="3">
        <v>10</v>
      </c>
      <c r="B13" s="18">
        <v>151.52759983458131</v>
      </c>
      <c r="C13" s="18">
        <v>0.30132072855590003</v>
      </c>
      <c r="D13" s="18">
        <v>15.662793767195932</v>
      </c>
      <c r="E13" s="18">
        <v>5.5569408880847</v>
      </c>
      <c r="F13" s="18">
        <v>35.898496080304</v>
      </c>
      <c r="G13" s="18">
        <v>0.38086711277004665</v>
      </c>
      <c r="H13" s="18">
        <v>27.163250404993367</v>
      </c>
    </row>
    <row r="14" spans="1:13" x14ac:dyDescent="0.3">
      <c r="I14" s="13"/>
      <c r="M14" s="13"/>
    </row>
    <row r="15" spans="1:13" x14ac:dyDescent="0.3">
      <c r="A15"/>
      <c r="B15" s="12"/>
      <c r="H15" s="13"/>
      <c r="M15" s="13"/>
    </row>
    <row r="16" spans="1:13" x14ac:dyDescent="0.3">
      <c r="H16" s="15"/>
    </row>
  </sheetData>
  <conditionalFormatting sqref="A3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4"/>
  <sheetViews>
    <sheetView workbookViewId="0">
      <selection activeCell="A2" sqref="A2:H12"/>
    </sheetView>
  </sheetViews>
  <sheetFormatPr defaultColWidth="9" defaultRowHeight="15.6" x14ac:dyDescent="0.3"/>
  <cols>
    <col min="1" max="1" width="6.19921875" style="19" bestFit="1" customWidth="1"/>
    <col min="2" max="2" width="5.19921875" style="19" bestFit="1" customWidth="1"/>
    <col min="3" max="3" width="4.3984375" style="19" bestFit="1" customWidth="1"/>
    <col min="4" max="4" width="4.69921875" style="19" bestFit="1" customWidth="1"/>
    <col min="5" max="5" width="3.69921875" style="19" bestFit="1" customWidth="1"/>
    <col min="6" max="6" width="7.3984375" style="19" bestFit="1" customWidth="1"/>
    <col min="7" max="7" width="9.19921875" style="19" bestFit="1" customWidth="1"/>
    <col min="8" max="8" width="12.69921875" style="19" bestFit="1" customWidth="1"/>
    <col min="9" max="16384" width="9" style="19"/>
  </cols>
  <sheetData>
    <row r="2" spans="1:18" x14ac:dyDescent="0.3">
      <c r="A2" s="19" t="s">
        <v>91</v>
      </c>
      <c r="B2" s="19" t="s">
        <v>92</v>
      </c>
      <c r="C2" s="19" t="s">
        <v>93</v>
      </c>
      <c r="D2" s="19" t="s">
        <v>94</v>
      </c>
      <c r="E2" s="19" t="s">
        <v>95</v>
      </c>
      <c r="F2" s="19" t="s">
        <v>96</v>
      </c>
      <c r="G2" s="19" t="s">
        <v>97</v>
      </c>
      <c r="H2" s="19" t="s">
        <v>98</v>
      </c>
      <c r="K2" s="78" t="s">
        <v>103</v>
      </c>
      <c r="L2" s="78"/>
      <c r="M2" s="20"/>
      <c r="N2" s="20"/>
      <c r="O2" s="20"/>
      <c r="P2" s="20"/>
      <c r="Q2" s="20"/>
      <c r="R2" s="20"/>
    </row>
    <row r="3" spans="1:18" x14ac:dyDescent="0.3">
      <c r="A3" s="19">
        <v>1</v>
      </c>
      <c r="B3" s="19">
        <v>1160</v>
      </c>
      <c r="C3" s="19" t="s">
        <v>99</v>
      </c>
      <c r="E3" s="19" t="s">
        <v>100</v>
      </c>
      <c r="G3" s="19">
        <v>66</v>
      </c>
      <c r="H3" s="19" t="s">
        <v>101</v>
      </c>
      <c r="K3" s="21" t="s">
        <v>104</v>
      </c>
      <c r="L3" s="21" t="s">
        <v>105</v>
      </c>
      <c r="M3" s="20"/>
      <c r="N3" s="20"/>
      <c r="O3" s="20"/>
      <c r="P3" s="20"/>
      <c r="Q3" s="20"/>
      <c r="R3" s="20"/>
    </row>
    <row r="4" spans="1:18" x14ac:dyDescent="0.3">
      <c r="A4" s="19">
        <v>2</v>
      </c>
      <c r="B4" s="19">
        <v>1161</v>
      </c>
      <c r="C4" s="19" t="s">
        <v>99</v>
      </c>
      <c r="E4" s="19" t="s">
        <v>102</v>
      </c>
      <c r="G4" s="19">
        <v>66</v>
      </c>
      <c r="H4" s="19" t="s">
        <v>101</v>
      </c>
      <c r="K4" s="22">
        <v>2.5</v>
      </c>
      <c r="L4" s="23">
        <v>15</v>
      </c>
      <c r="M4" s="20"/>
      <c r="N4" s="24" t="s">
        <v>106</v>
      </c>
      <c r="O4" s="20"/>
      <c r="P4" s="20"/>
      <c r="Q4" s="20"/>
      <c r="R4" s="20"/>
    </row>
    <row r="5" spans="1:18" x14ac:dyDescent="0.3">
      <c r="A5" s="19">
        <v>3</v>
      </c>
      <c r="B5" s="19">
        <v>1154</v>
      </c>
      <c r="C5" s="19" t="s">
        <v>99</v>
      </c>
      <c r="E5" s="19" t="s">
        <v>102</v>
      </c>
      <c r="G5" s="19">
        <v>66</v>
      </c>
      <c r="H5" s="19" t="s">
        <v>101</v>
      </c>
      <c r="K5" s="22"/>
      <c r="L5" s="23"/>
      <c r="M5" s="20"/>
      <c r="N5" s="20"/>
      <c r="O5" s="20" t="s">
        <v>107</v>
      </c>
      <c r="P5" s="20"/>
      <c r="Q5" s="20"/>
      <c r="R5" s="20"/>
    </row>
    <row r="6" spans="1:18" x14ac:dyDescent="0.3">
      <c r="A6" s="19">
        <v>4</v>
      </c>
      <c r="B6" s="19">
        <v>1155</v>
      </c>
      <c r="C6" s="19" t="s">
        <v>99</v>
      </c>
      <c r="E6" s="19" t="s">
        <v>100</v>
      </c>
      <c r="G6" s="19">
        <v>66</v>
      </c>
      <c r="H6" s="19" t="s">
        <v>101</v>
      </c>
      <c r="K6" s="79" t="s">
        <v>108</v>
      </c>
      <c r="L6" s="79"/>
      <c r="M6" s="20"/>
      <c r="N6" s="20"/>
      <c r="O6" s="20" t="s">
        <v>109</v>
      </c>
      <c r="P6" s="20"/>
      <c r="Q6" s="20"/>
      <c r="R6" s="20"/>
    </row>
    <row r="7" spans="1:18" x14ac:dyDescent="0.3">
      <c r="A7" s="19">
        <v>5</v>
      </c>
      <c r="B7" s="19">
        <v>1204</v>
      </c>
      <c r="C7" s="19" t="s">
        <v>99</v>
      </c>
      <c r="E7" s="19" t="s">
        <v>102</v>
      </c>
      <c r="G7" s="19">
        <v>60</v>
      </c>
      <c r="H7" s="19" t="s">
        <v>101</v>
      </c>
      <c r="K7" s="21" t="s">
        <v>104</v>
      </c>
      <c r="L7" s="21" t="s">
        <v>105</v>
      </c>
      <c r="M7" s="20"/>
      <c r="N7" s="20"/>
      <c r="O7" s="20" t="s">
        <v>110</v>
      </c>
      <c r="P7" s="20"/>
      <c r="Q7" s="20"/>
      <c r="R7" s="20"/>
    </row>
    <row r="8" spans="1:18" x14ac:dyDescent="0.3">
      <c r="A8" s="19">
        <v>6</v>
      </c>
      <c r="B8" s="19">
        <v>1205</v>
      </c>
      <c r="C8" s="19" t="s">
        <v>99</v>
      </c>
      <c r="E8" s="19" t="s">
        <v>100</v>
      </c>
      <c r="G8" s="19">
        <v>60</v>
      </c>
      <c r="H8" s="19" t="s">
        <v>101</v>
      </c>
      <c r="K8" s="22">
        <v>50</v>
      </c>
      <c r="L8" s="23">
        <v>300</v>
      </c>
      <c r="M8" s="20"/>
      <c r="N8" s="20"/>
      <c r="O8" s="20" t="s">
        <v>111</v>
      </c>
      <c r="P8" s="20"/>
      <c r="Q8" s="20"/>
      <c r="R8" s="20"/>
    </row>
    <row r="9" spans="1:18" x14ac:dyDescent="0.3">
      <c r="A9" s="19">
        <v>7</v>
      </c>
      <c r="B9" s="19">
        <v>1206</v>
      </c>
      <c r="C9" s="19" t="s">
        <v>99</v>
      </c>
      <c r="E9" s="19" t="s">
        <v>100</v>
      </c>
      <c r="G9" s="19">
        <v>60</v>
      </c>
      <c r="H9" s="19" t="s">
        <v>101</v>
      </c>
      <c r="K9" s="22"/>
      <c r="L9" s="23"/>
      <c r="M9" s="20"/>
      <c r="N9" s="20"/>
      <c r="O9" s="20"/>
      <c r="P9" s="20"/>
      <c r="Q9" s="20"/>
      <c r="R9" s="20"/>
    </row>
    <row r="10" spans="1:18" x14ac:dyDescent="0.3">
      <c r="A10" s="19">
        <v>8</v>
      </c>
      <c r="B10" s="19">
        <v>1207</v>
      </c>
      <c r="C10" s="19" t="s">
        <v>99</v>
      </c>
      <c r="E10" s="19" t="s">
        <v>102</v>
      </c>
      <c r="G10" s="19">
        <v>60</v>
      </c>
      <c r="H10" s="19" t="s">
        <v>101</v>
      </c>
      <c r="K10" s="22"/>
      <c r="L10" s="25"/>
      <c r="M10" s="20"/>
      <c r="N10" s="26"/>
      <c r="O10" s="20"/>
      <c r="P10" s="20"/>
      <c r="Q10" s="20"/>
      <c r="R10" s="20"/>
    </row>
    <row r="11" spans="1:18" x14ac:dyDescent="0.3">
      <c r="A11" s="19">
        <v>9</v>
      </c>
      <c r="B11" s="19">
        <v>1212</v>
      </c>
      <c r="C11" s="19" t="s">
        <v>99</v>
      </c>
      <c r="E11" s="19" t="s">
        <v>102</v>
      </c>
      <c r="G11" s="19">
        <v>60</v>
      </c>
      <c r="H11" s="19" t="s">
        <v>101</v>
      </c>
      <c r="K11" s="22"/>
      <c r="L11" s="23"/>
      <c r="M11" s="20"/>
      <c r="N11" s="27"/>
      <c r="O11" s="20"/>
      <c r="P11" s="20"/>
      <c r="Q11" s="20"/>
      <c r="R11" s="20"/>
    </row>
    <row r="12" spans="1:18" x14ac:dyDescent="0.3">
      <c r="A12" s="19">
        <v>10</v>
      </c>
      <c r="B12" s="19">
        <v>1213</v>
      </c>
      <c r="C12" s="19" t="s">
        <v>99</v>
      </c>
      <c r="E12" s="19" t="s">
        <v>100</v>
      </c>
      <c r="G12" s="19">
        <v>60</v>
      </c>
      <c r="H12" s="19" t="s">
        <v>101</v>
      </c>
      <c r="K12" s="22"/>
      <c r="L12" s="23"/>
      <c r="M12" s="20"/>
      <c r="N12" s="20"/>
      <c r="O12" s="20"/>
      <c r="P12" s="20"/>
      <c r="Q12" s="20"/>
      <c r="R12" s="20"/>
    </row>
    <row r="13" spans="1:18" x14ac:dyDescent="0.3">
      <c r="K13" s="22"/>
      <c r="L13" s="23"/>
      <c r="M13" s="20"/>
      <c r="N13" s="27"/>
      <c r="O13" s="20"/>
      <c r="P13" s="20"/>
      <c r="Q13" s="20"/>
      <c r="R13" s="20"/>
    </row>
    <row r="14" spans="1:18" x14ac:dyDescent="0.3">
      <c r="K14" s="22"/>
      <c r="L14" s="23"/>
      <c r="M14" s="20"/>
      <c r="N14" s="20"/>
      <c r="O14" s="20"/>
      <c r="P14" s="20"/>
      <c r="Q14" s="20"/>
      <c r="R14" s="20"/>
    </row>
  </sheetData>
  <mergeCells count="2">
    <mergeCell ref="K2:L2"/>
    <mergeCell ref="K6:L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Normalized (3)</vt:lpstr>
      <vt:lpstr>Normalized (2)</vt:lpstr>
      <vt:lpstr>Normalized</vt:lpstr>
      <vt:lpstr>AA</vt:lpstr>
      <vt:lpstr>AC</vt:lpstr>
      <vt:lpstr>FC</vt:lpstr>
      <vt:lpstr>OA</vt:lpstr>
      <vt:lpstr>Key</vt:lpstr>
    </vt:vector>
  </TitlesOfParts>
  <Company>Waters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Intelligent User</dc:creator>
  <cp:lastModifiedBy>Brian Finck</cp:lastModifiedBy>
  <dcterms:created xsi:type="dcterms:W3CDTF">2020-06-19T15:14:25Z</dcterms:created>
  <dcterms:modified xsi:type="dcterms:W3CDTF">2020-11-08T14:55:08Z</dcterms:modified>
</cp:coreProperties>
</file>